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CIEP Dropbox\Leslie Badillo\SimuladorCIEP\tabaco\Nov2022\bases\"/>
    </mc:Choice>
  </mc:AlternateContent>
  <xr:revisionPtr revIDLastSave="0" documentId="13_ncr:1_{3C28FD43-233F-439F-8FC6-A40D5B07D362}" xr6:coauthVersionLast="47" xr6:coauthVersionMax="47" xr10:uidLastSave="{00000000-0000-0000-0000-000000000000}"/>
  <bookViews>
    <workbookView xWindow="-120" yWindow="-120" windowWidth="29040" windowHeight="15990" activeTab="6" xr2:uid="{154B89CF-D9B6-4146-A00F-3FF765C7AC4A}"/>
  </bookViews>
  <sheets>
    <sheet name="Originales" sheetId="1" r:id="rId1"/>
    <sheet name="2020" sheetId="6" r:id="rId2"/>
    <sheet name="2021" sheetId="5" r:id="rId3"/>
    <sheet name="2022" sheetId="8" r:id="rId4"/>
    <sheet name="entidad" sheetId="7" r:id="rId5"/>
    <sheet name="impuesto" sheetId="12" r:id="rId6"/>
    <sheet name="Stata" sheetId="13" r:id="rId7"/>
  </sheets>
  <definedNames>
    <definedName name="_xlnm._FilterDatabase" localSheetId="4" hidden="1">entidad!$A$1:$E$1486</definedName>
    <definedName name="_xlnm._FilterDatabase" localSheetId="6" hidden="1">Stata!$A$1:$O$166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192" i="8" l="1"/>
  <c r="AM191" i="8"/>
  <c r="AO205" i="8"/>
  <c r="AN205" i="8"/>
  <c r="AM205" i="8"/>
  <c r="AN204" i="8"/>
  <c r="AM204" i="8"/>
  <c r="AO204" i="8" s="1"/>
  <c r="AO203" i="8"/>
  <c r="AN203" i="8"/>
  <c r="AM203" i="8"/>
  <c r="AN202" i="8"/>
  <c r="AM202" i="8"/>
  <c r="AO202" i="8" s="1"/>
  <c r="AO201" i="8"/>
  <c r="AN201" i="8"/>
  <c r="AM201" i="8"/>
  <c r="AN200" i="8"/>
  <c r="AM200" i="8"/>
  <c r="AO200" i="8" s="1"/>
  <c r="AO199" i="8"/>
  <c r="AN199" i="8"/>
  <c r="AM199" i="8"/>
  <c r="AN198" i="8"/>
  <c r="AM198" i="8"/>
  <c r="AO198" i="8" s="1"/>
  <c r="AO197" i="8"/>
  <c r="AN197" i="8"/>
  <c r="AM197" i="8"/>
  <c r="AN196" i="8"/>
  <c r="AM196" i="8"/>
  <c r="AO196" i="8" s="1"/>
  <c r="AO195" i="8"/>
  <c r="AN195" i="8"/>
  <c r="AM195" i="8"/>
  <c r="AN194" i="8"/>
  <c r="AM194" i="8"/>
  <c r="AO194" i="8" s="1"/>
  <c r="AO193" i="8"/>
  <c r="AN193" i="8"/>
  <c r="AM193" i="8"/>
  <c r="AM192" i="8"/>
  <c r="AO192" i="8" s="1"/>
  <c r="AO191" i="8"/>
  <c r="AN191" i="8"/>
  <c r="AN190" i="8"/>
  <c r="AM190" i="8"/>
  <c r="AO190" i="8" s="1"/>
  <c r="AO189" i="8"/>
  <c r="AN189" i="8"/>
  <c r="AM189" i="8"/>
  <c r="AN188" i="8"/>
  <c r="AM188" i="8"/>
  <c r="AO188" i="8" s="1"/>
  <c r="AO187" i="8"/>
  <c r="AN187" i="8"/>
  <c r="AM187" i="8"/>
  <c r="AN186" i="8"/>
  <c r="AM186" i="8"/>
  <c r="AO186" i="8" s="1"/>
  <c r="AO185" i="8"/>
  <c r="AN185" i="8"/>
  <c r="AM185" i="8"/>
  <c r="AN184" i="8"/>
  <c r="AM184" i="8"/>
  <c r="AO184" i="8" s="1"/>
  <c r="AO183" i="8"/>
  <c r="AN183" i="8"/>
  <c r="AM183" i="8"/>
  <c r="AN182" i="8"/>
  <c r="AM182" i="8"/>
  <c r="AO182" i="8" s="1"/>
  <c r="AO181" i="8"/>
  <c r="AN181" i="8"/>
  <c r="AM181" i="8"/>
  <c r="AN180" i="8"/>
  <c r="AM180" i="8"/>
  <c r="AO180" i="8" s="1"/>
  <c r="AO179" i="8"/>
  <c r="AN179" i="8"/>
  <c r="AM179" i="8"/>
  <c r="AN178" i="8"/>
  <c r="AM178" i="8"/>
  <c r="AO178" i="8" s="1"/>
  <c r="AO177" i="8"/>
  <c r="AN177" i="8"/>
  <c r="AM177" i="8"/>
  <c r="AN176" i="8"/>
  <c r="AM176" i="8"/>
  <c r="AO176" i="8" s="1"/>
  <c r="AO175" i="8"/>
  <c r="AN175" i="8"/>
  <c r="AM175" i="8"/>
  <c r="AN174" i="8"/>
  <c r="AM174" i="8"/>
  <c r="AO174" i="8" s="1"/>
  <c r="AO173" i="8"/>
  <c r="AN173" i="8"/>
  <c r="AM173" i="8"/>
  <c r="AM136" i="8"/>
  <c r="AO136" i="8" s="1"/>
  <c r="AN136" i="8"/>
  <c r="AM137" i="8"/>
  <c r="AN137" i="8"/>
  <c r="AO137" i="8"/>
  <c r="AM138" i="8"/>
  <c r="AO138" i="8" s="1"/>
  <c r="AN138" i="8"/>
  <c r="AM139" i="8"/>
  <c r="AN139" i="8"/>
  <c r="AO139" i="8"/>
  <c r="AM140" i="8"/>
  <c r="AO140" i="8" s="1"/>
  <c r="AN140" i="8"/>
  <c r="AM141" i="8"/>
  <c r="AN141" i="8"/>
  <c r="AO141" i="8"/>
  <c r="AM142" i="8"/>
  <c r="AO142" i="8" s="1"/>
  <c r="AN142" i="8"/>
  <c r="AM143" i="8"/>
  <c r="AN143" i="8"/>
  <c r="AO143" i="8"/>
  <c r="AM144" i="8"/>
  <c r="AO144" i="8" s="1"/>
  <c r="AN144" i="8"/>
  <c r="AM145" i="8"/>
  <c r="AN145" i="8"/>
  <c r="AO145" i="8"/>
  <c r="AM146" i="8"/>
  <c r="AO146" i="8" s="1"/>
  <c r="AN146" i="8"/>
  <c r="AM147" i="8"/>
  <c r="AN147" i="8"/>
  <c r="AO147" i="8"/>
  <c r="AM148" i="8"/>
  <c r="AO148" i="8" s="1"/>
  <c r="AN148" i="8"/>
  <c r="AM149" i="8"/>
  <c r="AN149" i="8"/>
  <c r="AO149" i="8"/>
  <c r="AM150" i="8"/>
  <c r="AO150" i="8" s="1"/>
  <c r="AN150" i="8"/>
  <c r="AM151" i="8"/>
  <c r="AO151" i="8" s="1"/>
  <c r="AN151" i="8"/>
  <c r="AM152" i="8"/>
  <c r="AO152" i="8" s="1"/>
  <c r="AN152" i="8"/>
  <c r="AM153" i="8"/>
  <c r="AN153" i="8"/>
  <c r="AO153" i="8"/>
  <c r="AM154" i="8"/>
  <c r="AO154" i="8" s="1"/>
  <c r="AN154" i="8"/>
  <c r="AM155" i="8"/>
  <c r="AN155" i="8"/>
  <c r="AO155" i="8"/>
  <c r="AM156" i="8"/>
  <c r="AO156" i="8" s="1"/>
  <c r="AN156" i="8"/>
  <c r="AM157" i="8"/>
  <c r="AN157" i="8"/>
  <c r="AO157" i="8"/>
  <c r="AM158" i="8"/>
  <c r="AO158" i="8" s="1"/>
  <c r="AN158" i="8"/>
  <c r="AM159" i="8"/>
  <c r="AN159" i="8"/>
  <c r="AO159" i="8"/>
  <c r="AM160" i="8"/>
  <c r="AO160" i="8" s="1"/>
  <c r="AN160" i="8"/>
  <c r="AM161" i="8"/>
  <c r="AN161" i="8"/>
  <c r="AO161" i="8"/>
  <c r="AM162" i="8"/>
  <c r="AO162" i="8" s="1"/>
  <c r="AN162" i="8"/>
  <c r="AM163" i="8"/>
  <c r="AN163" i="8"/>
  <c r="AO163" i="8"/>
  <c r="AM164" i="8"/>
  <c r="AO164" i="8" s="1"/>
  <c r="AN164" i="8"/>
  <c r="AM165" i="8"/>
  <c r="AN165" i="8"/>
  <c r="AO165" i="8"/>
  <c r="AM166" i="8"/>
  <c r="AO166" i="8" s="1"/>
  <c r="AN166" i="8"/>
  <c r="AM167" i="8"/>
  <c r="AN167" i="8"/>
  <c r="AO167" i="8"/>
  <c r="AN135" i="8"/>
  <c r="AM135" i="8"/>
  <c r="AO135" i="8"/>
  <c r="AM98" i="8"/>
  <c r="AN129" i="8"/>
  <c r="AM129" i="8"/>
  <c r="AO129" i="8" s="1"/>
  <c r="AN128" i="8"/>
  <c r="AM128" i="8"/>
  <c r="AO128" i="8" s="1"/>
  <c r="AN127" i="8"/>
  <c r="AM127" i="8"/>
  <c r="AO127" i="8" s="1"/>
  <c r="AN126" i="8"/>
  <c r="AM126" i="8"/>
  <c r="AO126" i="8" s="1"/>
  <c r="AN125" i="8"/>
  <c r="AM125" i="8"/>
  <c r="AO125" i="8" s="1"/>
  <c r="AN124" i="8"/>
  <c r="AM124" i="8"/>
  <c r="AO124" i="8" s="1"/>
  <c r="AN123" i="8"/>
  <c r="AM123" i="8"/>
  <c r="AO123" i="8" s="1"/>
  <c r="AN122" i="8"/>
  <c r="AM122" i="8"/>
  <c r="AO122" i="8" s="1"/>
  <c r="AN121" i="8"/>
  <c r="AM121" i="8"/>
  <c r="AO121" i="8" s="1"/>
  <c r="AN120" i="8"/>
  <c r="AM120" i="8"/>
  <c r="AO120" i="8" s="1"/>
  <c r="AN119" i="8"/>
  <c r="AM119" i="8"/>
  <c r="AO119" i="8" s="1"/>
  <c r="AN118" i="8"/>
  <c r="AM118" i="8"/>
  <c r="AO118" i="8" s="1"/>
  <c r="AN117" i="8"/>
  <c r="AM117" i="8"/>
  <c r="AO117" i="8" s="1"/>
  <c r="AN116" i="8"/>
  <c r="AM116" i="8"/>
  <c r="AO116" i="8" s="1"/>
  <c r="AN115" i="8"/>
  <c r="AM115" i="8"/>
  <c r="AO115" i="8" s="1"/>
  <c r="AN114" i="8"/>
  <c r="AM114" i="8"/>
  <c r="AO114" i="8" s="1"/>
  <c r="AN113" i="8"/>
  <c r="AM113" i="8"/>
  <c r="AO113" i="8" s="1"/>
  <c r="AN112" i="8"/>
  <c r="AM112" i="8"/>
  <c r="AO112" i="8" s="1"/>
  <c r="AN111" i="8"/>
  <c r="AM111" i="8"/>
  <c r="AO111" i="8" s="1"/>
  <c r="AN110" i="8"/>
  <c r="AM110" i="8"/>
  <c r="AO110" i="8" s="1"/>
  <c r="AN109" i="8"/>
  <c r="AM109" i="8"/>
  <c r="AO109" i="8" s="1"/>
  <c r="AN108" i="8"/>
  <c r="AM108" i="8"/>
  <c r="AO108" i="8" s="1"/>
  <c r="AN107" i="8"/>
  <c r="AM107" i="8"/>
  <c r="AO107" i="8" s="1"/>
  <c r="AN106" i="8"/>
  <c r="AM106" i="8"/>
  <c r="AO106" i="8" s="1"/>
  <c r="AN105" i="8"/>
  <c r="AM105" i="8"/>
  <c r="AO105" i="8" s="1"/>
  <c r="AN104" i="8"/>
  <c r="AM104" i="8"/>
  <c r="AO104" i="8" s="1"/>
  <c r="AN103" i="8"/>
  <c r="AM103" i="8"/>
  <c r="AO103" i="8" s="1"/>
  <c r="AN102" i="8"/>
  <c r="AM102" i="8"/>
  <c r="AO102" i="8" s="1"/>
  <c r="AN101" i="8"/>
  <c r="AM101" i="8"/>
  <c r="AO101" i="8" s="1"/>
  <c r="AN100" i="8"/>
  <c r="AM100" i="8"/>
  <c r="AO100" i="8" s="1"/>
  <c r="AN99" i="8"/>
  <c r="AM99" i="8"/>
  <c r="AO99" i="8" s="1"/>
  <c r="AN98" i="8"/>
  <c r="AO98" i="8"/>
  <c r="AN97" i="8"/>
  <c r="AM97" i="8"/>
  <c r="AO97" i="8" s="1"/>
  <c r="AM60" i="8"/>
  <c r="AN60" i="8"/>
  <c r="AO60" i="8"/>
  <c r="AM61" i="8"/>
  <c r="AN61" i="8"/>
  <c r="AO61" i="8"/>
  <c r="AM62" i="8"/>
  <c r="AN62" i="8"/>
  <c r="AO62" i="8"/>
  <c r="AM63" i="8"/>
  <c r="AN63" i="8"/>
  <c r="AO63" i="8"/>
  <c r="AM64" i="8"/>
  <c r="AN64" i="8"/>
  <c r="AO64" i="8"/>
  <c r="AM65" i="8"/>
  <c r="AN65" i="8"/>
  <c r="AO65" i="8"/>
  <c r="AM66" i="8"/>
  <c r="AN66" i="8"/>
  <c r="AO66" i="8"/>
  <c r="AM67" i="8"/>
  <c r="AN67" i="8"/>
  <c r="AO67" i="8"/>
  <c r="AM68" i="8"/>
  <c r="AN68" i="8"/>
  <c r="AO68" i="8"/>
  <c r="AM69" i="8"/>
  <c r="AN69" i="8"/>
  <c r="AO69" i="8"/>
  <c r="AM70" i="8"/>
  <c r="AN70" i="8"/>
  <c r="AO70" i="8"/>
  <c r="AM71" i="8"/>
  <c r="AN71" i="8"/>
  <c r="AO71" i="8"/>
  <c r="AM72" i="8"/>
  <c r="AN72" i="8"/>
  <c r="AO72" i="8"/>
  <c r="AM73" i="8"/>
  <c r="AN73" i="8"/>
  <c r="AO73" i="8"/>
  <c r="AM74" i="8"/>
  <c r="AN74" i="8"/>
  <c r="AO74" i="8"/>
  <c r="AM75" i="8"/>
  <c r="AN75" i="8"/>
  <c r="AO75" i="8"/>
  <c r="AM76" i="8"/>
  <c r="AN76" i="8"/>
  <c r="AO76" i="8"/>
  <c r="AM77" i="8"/>
  <c r="AN77" i="8"/>
  <c r="AO77" i="8"/>
  <c r="AM78" i="8"/>
  <c r="AN78" i="8"/>
  <c r="AO78" i="8"/>
  <c r="AM79" i="8"/>
  <c r="AN79" i="8"/>
  <c r="AO79" i="8"/>
  <c r="AM80" i="8"/>
  <c r="AN80" i="8"/>
  <c r="AO80" i="8"/>
  <c r="AM81" i="8"/>
  <c r="AN81" i="8"/>
  <c r="AO81" i="8"/>
  <c r="AM82" i="8"/>
  <c r="AN82" i="8"/>
  <c r="AO82" i="8"/>
  <c r="AM83" i="8"/>
  <c r="AN83" i="8"/>
  <c r="AO83" i="8"/>
  <c r="AM84" i="8"/>
  <c r="AN84" i="8"/>
  <c r="AO84" i="8"/>
  <c r="AM85" i="8"/>
  <c r="AN85" i="8"/>
  <c r="AO85" i="8"/>
  <c r="AM86" i="8"/>
  <c r="AN86" i="8"/>
  <c r="AO86" i="8"/>
  <c r="AM87" i="8"/>
  <c r="AN87" i="8"/>
  <c r="AO87" i="8"/>
  <c r="AM88" i="8"/>
  <c r="AN88" i="8"/>
  <c r="AO88" i="8"/>
  <c r="AM89" i="8"/>
  <c r="AN89" i="8"/>
  <c r="AO89" i="8"/>
  <c r="AM90" i="8"/>
  <c r="AN90" i="8"/>
  <c r="AO90" i="8"/>
  <c r="AM91" i="8"/>
  <c r="AN91" i="8"/>
  <c r="AO91" i="8"/>
  <c r="AO59" i="8"/>
  <c r="AN59" i="8"/>
  <c r="AM59" i="8"/>
  <c r="AM32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19" i="8"/>
  <c r="AM19" i="8"/>
  <c r="AO19" i="8"/>
  <c r="AN19" i="6"/>
  <c r="AN57" i="6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Y136" i="8"/>
  <c r="Y137" i="8"/>
  <c r="Y138" i="8"/>
  <c r="Y139" i="8"/>
  <c r="Y140" i="8"/>
  <c r="Y141" i="8"/>
  <c r="Y142" i="8"/>
  <c r="Y143" i="8"/>
  <c r="Y144" i="8"/>
  <c r="Y145" i="8"/>
  <c r="Y146" i="8"/>
  <c r="Y147" i="8"/>
  <c r="Y148" i="8"/>
  <c r="Y149" i="8"/>
  <c r="Y150" i="8"/>
  <c r="Y151" i="8"/>
  <c r="Y152" i="8"/>
  <c r="Y153" i="8"/>
  <c r="Y154" i="8"/>
  <c r="Y155" i="8"/>
  <c r="Y156" i="8"/>
  <c r="Y157" i="8"/>
  <c r="Y158" i="8"/>
  <c r="Y159" i="8"/>
  <c r="Y160" i="8"/>
  <c r="Y161" i="8"/>
  <c r="Y162" i="8"/>
  <c r="Y163" i="8"/>
  <c r="Y164" i="8"/>
  <c r="Y165" i="8"/>
  <c r="Y166" i="8"/>
  <c r="Y167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AB135" i="8"/>
  <c r="Y135" i="8"/>
  <c r="V135" i="8"/>
  <c r="S135" i="8"/>
  <c r="P135" i="8"/>
  <c r="M135" i="8"/>
  <c r="J135" i="8"/>
  <c r="G135" i="8"/>
  <c r="D135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Y174" i="8"/>
  <c r="Y175" i="8"/>
  <c r="Y176" i="8"/>
  <c r="Y177" i="8"/>
  <c r="Y178" i="8"/>
  <c r="Y179" i="8"/>
  <c r="Y180" i="8"/>
  <c r="Y181" i="8"/>
  <c r="Y182" i="8"/>
  <c r="Y183" i="8"/>
  <c r="Y184" i="8"/>
  <c r="Y185" i="8"/>
  <c r="Y186" i="8"/>
  <c r="Y187" i="8"/>
  <c r="Y188" i="8"/>
  <c r="Y189" i="8"/>
  <c r="Y190" i="8"/>
  <c r="Y191" i="8"/>
  <c r="Y192" i="8"/>
  <c r="Y193" i="8"/>
  <c r="Y194" i="8"/>
  <c r="Y195" i="8"/>
  <c r="Y196" i="8"/>
  <c r="Y197" i="8"/>
  <c r="Y198" i="8"/>
  <c r="Y199" i="8"/>
  <c r="Y200" i="8"/>
  <c r="Y201" i="8"/>
  <c r="Y202" i="8"/>
  <c r="Y203" i="8"/>
  <c r="Y204" i="8"/>
  <c r="Y205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D188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AB173" i="8"/>
  <c r="Y173" i="8"/>
  <c r="V173" i="8"/>
  <c r="S173" i="8"/>
  <c r="P173" i="8"/>
  <c r="M173" i="8"/>
  <c r="J173" i="8"/>
  <c r="G173" i="8"/>
  <c r="D173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97" i="8"/>
  <c r="Y98" i="8"/>
  <c r="Y99" i="8"/>
  <c r="Y100" i="8"/>
  <c r="Y101" i="8"/>
  <c r="Y102" i="8"/>
  <c r="Y103" i="8"/>
  <c r="Y104" i="8"/>
  <c r="Y105" i="8"/>
  <c r="Y106" i="8"/>
  <c r="Y107" i="8"/>
  <c r="Y108" i="8"/>
  <c r="Y109" i="8"/>
  <c r="Y110" i="8"/>
  <c r="Y111" i="8"/>
  <c r="Y112" i="8"/>
  <c r="Y113" i="8"/>
  <c r="Y114" i="8"/>
  <c r="Y115" i="8"/>
  <c r="Y116" i="8"/>
  <c r="Y117" i="8"/>
  <c r="Y118" i="8"/>
  <c r="Y119" i="8"/>
  <c r="Y120" i="8"/>
  <c r="Y121" i="8"/>
  <c r="Y122" i="8"/>
  <c r="Y123" i="8"/>
  <c r="Y124" i="8"/>
  <c r="Y125" i="8"/>
  <c r="Y126" i="8"/>
  <c r="Y127" i="8"/>
  <c r="Y128" i="8"/>
  <c r="Y129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Y97" i="8"/>
  <c r="V97" i="8"/>
  <c r="S97" i="8"/>
  <c r="P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M97" i="8"/>
  <c r="J97" i="8"/>
  <c r="G97" i="8"/>
  <c r="D97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Y60" i="8"/>
  <c r="Y61" i="8"/>
  <c r="Y62" i="8"/>
  <c r="Y63" i="8"/>
  <c r="Y64" i="8"/>
  <c r="Y65" i="8"/>
  <c r="Y66" i="8"/>
  <c r="Y67" i="8"/>
  <c r="Y68" i="8"/>
  <c r="Y69" i="8"/>
  <c r="Y70" i="8"/>
  <c r="Y71" i="8"/>
  <c r="Y72" i="8"/>
  <c r="Y73" i="8"/>
  <c r="Y74" i="8"/>
  <c r="Y75" i="8"/>
  <c r="Y76" i="8"/>
  <c r="Y77" i="8"/>
  <c r="Y78" i="8"/>
  <c r="Y79" i="8"/>
  <c r="Y80" i="8"/>
  <c r="Y81" i="8"/>
  <c r="Y82" i="8"/>
  <c r="Y83" i="8"/>
  <c r="Y84" i="8"/>
  <c r="Y85" i="8"/>
  <c r="Y86" i="8"/>
  <c r="Y87" i="8"/>
  <c r="Y88" i="8"/>
  <c r="Y89" i="8"/>
  <c r="Y90" i="8"/>
  <c r="Y91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AB59" i="8"/>
  <c r="Y59" i="8"/>
  <c r="V59" i="8"/>
  <c r="S59" i="8"/>
  <c r="P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M59" i="8"/>
  <c r="J59" i="8"/>
  <c r="G59" i="8"/>
  <c r="D59" i="8"/>
  <c r="AB23" i="8"/>
  <c r="AB24" i="8"/>
  <c r="AB29" i="8"/>
  <c r="AB30" i="8"/>
  <c r="AB35" i="8"/>
  <c r="AB36" i="8"/>
  <c r="AB41" i="8"/>
  <c r="AB42" i="8"/>
  <c r="AB47" i="8"/>
  <c r="AB49" i="8"/>
  <c r="Y20" i="8"/>
  <c r="Y21" i="8"/>
  <c r="Y26" i="8"/>
  <c r="Y27" i="8"/>
  <c r="Y32" i="8"/>
  <c r="Y33" i="8"/>
  <c r="Y38" i="8"/>
  <c r="Y39" i="8"/>
  <c r="Y44" i="8"/>
  <c r="Y46" i="8"/>
  <c r="Y51" i="8"/>
  <c r="Y19" i="8"/>
  <c r="V24" i="8"/>
  <c r="V25" i="8"/>
  <c r="V30" i="8"/>
  <c r="V31" i="8"/>
  <c r="V36" i="8"/>
  <c r="V37" i="8"/>
  <c r="V42" i="8"/>
  <c r="V43" i="8"/>
  <c r="V48" i="8"/>
  <c r="V49" i="8"/>
  <c r="S20" i="8"/>
  <c r="S21" i="8"/>
  <c r="S26" i="8"/>
  <c r="S27" i="8"/>
  <c r="S32" i="8"/>
  <c r="S33" i="8"/>
  <c r="S38" i="8"/>
  <c r="S39" i="8"/>
  <c r="S44" i="8"/>
  <c r="S45" i="8"/>
  <c r="S50" i="8"/>
  <c r="S51" i="8"/>
  <c r="P23" i="8"/>
  <c r="P29" i="8"/>
  <c r="P35" i="8"/>
  <c r="P41" i="8"/>
  <c r="P47" i="8"/>
  <c r="M19" i="8"/>
  <c r="N19" i="8" s="1"/>
  <c r="L51" i="8"/>
  <c r="M42" i="8" s="1"/>
  <c r="M38" i="8"/>
  <c r="M36" i="8"/>
  <c r="M35" i="8"/>
  <c r="M31" i="8"/>
  <c r="M29" i="8"/>
  <c r="M27" i="8"/>
  <c r="M26" i="8"/>
  <c r="M25" i="8"/>
  <c r="M22" i="8"/>
  <c r="N22" i="8" s="1"/>
  <c r="M20" i="8"/>
  <c r="F51" i="8"/>
  <c r="G48" i="8" s="1"/>
  <c r="D45" i="8"/>
  <c r="E45" i="8" s="1"/>
  <c r="D43" i="8"/>
  <c r="E43" i="8" s="1"/>
  <c r="D29" i="8"/>
  <c r="E29" i="8" s="1"/>
  <c r="D27" i="8"/>
  <c r="E27" i="8" s="1"/>
  <c r="G3" i="5"/>
  <c r="G4" i="5"/>
  <c r="G13" i="5" s="1"/>
  <c r="L52" i="8"/>
  <c r="Q52" i="8"/>
  <c r="T52" i="8"/>
  <c r="W52" i="8"/>
  <c r="Y52" i="8"/>
  <c r="Z52" i="8"/>
  <c r="AA51" i="8"/>
  <c r="AA52" i="8" s="1"/>
  <c r="X51" i="8"/>
  <c r="Y22" i="8" s="1"/>
  <c r="U51" i="8"/>
  <c r="U52" i="8" s="1"/>
  <c r="V52" i="8" s="1"/>
  <c r="R51" i="8"/>
  <c r="R52" i="8" s="1"/>
  <c r="S52" i="8" s="1"/>
  <c r="O51" i="8"/>
  <c r="O52" i="8" s="1"/>
  <c r="I51" i="8"/>
  <c r="C51" i="8"/>
  <c r="D44" i="8" s="1"/>
  <c r="Q2" i="5"/>
  <c r="Q3" i="5" s="1"/>
  <c r="Q2" i="8"/>
  <c r="Q3" i="8" s="1"/>
  <c r="AK44" i="5"/>
  <c r="AL44" i="5" s="1"/>
  <c r="AH44" i="5"/>
  <c r="AI44" i="5" s="1"/>
  <c r="AH41" i="5"/>
  <c r="AI41" i="5" s="1"/>
  <c r="AH22" i="5"/>
  <c r="AI22" i="5" s="1"/>
  <c r="AH21" i="5"/>
  <c r="AE42" i="5"/>
  <c r="AF42" i="5" s="1"/>
  <c r="AE38" i="5"/>
  <c r="AF38" i="5" s="1"/>
  <c r="AE28" i="5"/>
  <c r="AF28" i="5" s="1"/>
  <c r="AE26" i="5"/>
  <c r="AF26" i="5" s="1"/>
  <c r="AB19" i="5"/>
  <c r="AC19" i="5"/>
  <c r="AB21" i="5"/>
  <c r="AC21" i="5" s="1"/>
  <c r="AB22" i="5"/>
  <c r="AC22" i="5" s="1"/>
  <c r="AC23" i="5"/>
  <c r="AB24" i="5"/>
  <c r="AC24" i="5" s="1"/>
  <c r="AB26" i="5"/>
  <c r="AC26" i="5" s="1"/>
  <c r="AB27" i="5"/>
  <c r="AC27" i="5" s="1"/>
  <c r="AB28" i="5"/>
  <c r="AC28" i="5" s="1"/>
  <c r="AB29" i="5"/>
  <c r="AC29" i="5" s="1"/>
  <c r="AB32" i="5"/>
  <c r="AC32" i="5" s="1"/>
  <c r="AB33" i="5"/>
  <c r="AC33" i="5" s="1"/>
  <c r="AB38" i="5"/>
  <c r="AC38" i="5"/>
  <c r="AB40" i="5"/>
  <c r="AC40" i="5" s="1"/>
  <c r="AB43" i="5"/>
  <c r="AC43" i="5" s="1"/>
  <c r="AB45" i="5"/>
  <c r="AC45" i="5" s="1"/>
  <c r="AB46" i="5"/>
  <c r="AC46" i="5" s="1"/>
  <c r="AB48" i="5"/>
  <c r="AC48" i="5" s="1"/>
  <c r="AB50" i="5"/>
  <c r="AC50" i="5" s="1"/>
  <c r="AD51" i="5"/>
  <c r="AG51" i="5"/>
  <c r="AJ51" i="5"/>
  <c r="AK50" i="5" s="1"/>
  <c r="AL50" i="5" s="1"/>
  <c r="AM51" i="5"/>
  <c r="AA51" i="5"/>
  <c r="AB23" i="5" s="1"/>
  <c r="X51" i="5"/>
  <c r="Y19" i="5" s="1"/>
  <c r="S1" i="6"/>
  <c r="T1" i="6" s="1"/>
  <c r="O3" i="8"/>
  <c r="O4" i="8"/>
  <c r="O9" i="8"/>
  <c r="C3" i="8"/>
  <c r="D3" i="8"/>
  <c r="E3" i="8"/>
  <c r="F3" i="8"/>
  <c r="G3" i="8"/>
  <c r="H3" i="8"/>
  <c r="I3" i="8"/>
  <c r="J3" i="8"/>
  <c r="K3" i="8"/>
  <c r="C4" i="8"/>
  <c r="D4" i="8"/>
  <c r="D5" i="8" s="1"/>
  <c r="E4" i="8"/>
  <c r="E5" i="8" s="1"/>
  <c r="F4" i="8"/>
  <c r="F6" i="8" s="1"/>
  <c r="G4" i="8"/>
  <c r="H4" i="8"/>
  <c r="I4" i="8"/>
  <c r="I5" i="8" s="1"/>
  <c r="J4" i="8"/>
  <c r="J5" i="8" s="1"/>
  <c r="K4" i="8"/>
  <c r="N4" i="8"/>
  <c r="N13" i="8" s="1"/>
  <c r="M4" i="8"/>
  <c r="M10" i="8" s="1"/>
  <c r="L4" i="8"/>
  <c r="L11" i="8" s="1"/>
  <c r="N3" i="8"/>
  <c r="AJ53" i="8" s="1"/>
  <c r="M3" i="8"/>
  <c r="AG53" i="8" s="1"/>
  <c r="L3" i="8"/>
  <c r="AD53" i="8" s="1"/>
  <c r="P46" i="8" l="1"/>
  <c r="P28" i="8"/>
  <c r="X52" i="8"/>
  <c r="X53" i="8" s="1"/>
  <c r="D31" i="8"/>
  <c r="E31" i="8" s="1"/>
  <c r="D47" i="8"/>
  <c r="E47" i="8" s="1"/>
  <c r="M40" i="8"/>
  <c r="P51" i="8"/>
  <c r="P52" i="8" s="1"/>
  <c r="P45" i="8"/>
  <c r="P39" i="8"/>
  <c r="P33" i="8"/>
  <c r="P27" i="8"/>
  <c r="P21" i="8"/>
  <c r="S49" i="8"/>
  <c r="S43" i="8"/>
  <c r="S37" i="8"/>
  <c r="S31" i="8"/>
  <c r="S25" i="8"/>
  <c r="V19" i="8"/>
  <c r="V47" i="8"/>
  <c r="V41" i="8"/>
  <c r="V35" i="8"/>
  <c r="V29" i="8"/>
  <c r="V23" i="8"/>
  <c r="Y50" i="8"/>
  <c r="Y43" i="8"/>
  <c r="Y37" i="8"/>
  <c r="Y31" i="8"/>
  <c r="Y25" i="8"/>
  <c r="Y45" i="8"/>
  <c r="AB46" i="8"/>
  <c r="AB40" i="8"/>
  <c r="AB34" i="8"/>
  <c r="AB28" i="8"/>
  <c r="AB22" i="8"/>
  <c r="G19" i="8"/>
  <c r="P19" i="8"/>
  <c r="P34" i="8"/>
  <c r="D35" i="8"/>
  <c r="E35" i="8" s="1"/>
  <c r="D19" i="8"/>
  <c r="M43" i="8"/>
  <c r="P50" i="8"/>
  <c r="P44" i="8"/>
  <c r="P38" i="8"/>
  <c r="P32" i="8"/>
  <c r="P26" i="8"/>
  <c r="P20" i="8"/>
  <c r="S48" i="8"/>
  <c r="S42" i="8"/>
  <c r="S36" i="8"/>
  <c r="S30" i="8"/>
  <c r="S24" i="8"/>
  <c r="V46" i="8"/>
  <c r="V40" i="8"/>
  <c r="V34" i="8"/>
  <c r="V28" i="8"/>
  <c r="V22" i="8"/>
  <c r="Y49" i="8"/>
  <c r="Y42" i="8"/>
  <c r="Y36" i="8"/>
  <c r="Y30" i="8"/>
  <c r="Y24" i="8"/>
  <c r="AB19" i="8"/>
  <c r="AB45" i="8"/>
  <c r="AB39" i="8"/>
  <c r="AB33" i="8"/>
  <c r="AB27" i="8"/>
  <c r="AB21" i="8"/>
  <c r="P40" i="8"/>
  <c r="P22" i="8"/>
  <c r="J13" i="8"/>
  <c r="D21" i="8"/>
  <c r="E21" i="8" s="1"/>
  <c r="D37" i="8"/>
  <c r="E37" i="8" s="1"/>
  <c r="G38" i="8"/>
  <c r="M34" i="8"/>
  <c r="M45" i="8"/>
  <c r="P49" i="8"/>
  <c r="P43" i="8"/>
  <c r="P37" i="8"/>
  <c r="P31" i="8"/>
  <c r="P25" i="8"/>
  <c r="S19" i="8"/>
  <c r="S47" i="8"/>
  <c r="S41" i="8"/>
  <c r="S35" i="8"/>
  <c r="S29" i="8"/>
  <c r="S23" i="8"/>
  <c r="V51" i="8"/>
  <c r="V45" i="8"/>
  <c r="V39" i="8"/>
  <c r="V33" i="8"/>
  <c r="V27" i="8"/>
  <c r="V21" i="8"/>
  <c r="Y48" i="8"/>
  <c r="Y41" i="8"/>
  <c r="Y35" i="8"/>
  <c r="Y29" i="8"/>
  <c r="Y23" i="8"/>
  <c r="AB51" i="8"/>
  <c r="AB44" i="8"/>
  <c r="AB38" i="8"/>
  <c r="AB32" i="8"/>
  <c r="AB26" i="8"/>
  <c r="AB20" i="8"/>
  <c r="E12" i="8"/>
  <c r="E44" i="8"/>
  <c r="AA53" i="8"/>
  <c r="D23" i="8"/>
  <c r="E23" i="8" s="1"/>
  <c r="D39" i="8"/>
  <c r="E39" i="8" s="1"/>
  <c r="G49" i="8"/>
  <c r="N35" i="8"/>
  <c r="P48" i="8"/>
  <c r="P42" i="8"/>
  <c r="P36" i="8"/>
  <c r="P30" i="8"/>
  <c r="P24" i="8"/>
  <c r="S46" i="8"/>
  <c r="S40" i="8"/>
  <c r="S34" i="8"/>
  <c r="S28" i="8"/>
  <c r="S22" i="8"/>
  <c r="V50" i="8"/>
  <c r="V44" i="8"/>
  <c r="V38" i="8"/>
  <c r="V32" i="8"/>
  <c r="V26" i="8"/>
  <c r="V20" i="8"/>
  <c r="Y47" i="8"/>
  <c r="Y40" i="8"/>
  <c r="Y34" i="8"/>
  <c r="Y28" i="8"/>
  <c r="AB50" i="8"/>
  <c r="AB43" i="8"/>
  <c r="AB37" i="8"/>
  <c r="AB31" i="8"/>
  <c r="AB25" i="8"/>
  <c r="AB48" i="8"/>
  <c r="K5" i="8"/>
  <c r="K6" i="8"/>
  <c r="AH19" i="5"/>
  <c r="AI19" i="5" s="1"/>
  <c r="AH47" i="5"/>
  <c r="AI47" i="5" s="1"/>
  <c r="AH39" i="5"/>
  <c r="AI39" i="5" s="1"/>
  <c r="AH31" i="5"/>
  <c r="AI31" i="5" s="1"/>
  <c r="AH23" i="5"/>
  <c r="AI23" i="5" s="1"/>
  <c r="AH46" i="5"/>
  <c r="AI46" i="5" s="1"/>
  <c r="AH38" i="5"/>
  <c r="AI38" i="5" s="1"/>
  <c r="AH30" i="5"/>
  <c r="AI30" i="5" s="1"/>
  <c r="AH43" i="5"/>
  <c r="AI43" i="5" s="1"/>
  <c r="AH35" i="5"/>
  <c r="AI35" i="5" s="1"/>
  <c r="AH27" i="5"/>
  <c r="AI27" i="5" s="1"/>
  <c r="AH20" i="5"/>
  <c r="AI20" i="5" s="1"/>
  <c r="AH50" i="5"/>
  <c r="AI50" i="5" s="1"/>
  <c r="AH42" i="5"/>
  <c r="AI42" i="5" s="1"/>
  <c r="AH34" i="5"/>
  <c r="AI34" i="5" s="1"/>
  <c r="AH26" i="5"/>
  <c r="AI26" i="5" s="1"/>
  <c r="AH48" i="5"/>
  <c r="AI48" i="5" s="1"/>
  <c r="AH40" i="5"/>
  <c r="AI40" i="5" s="1"/>
  <c r="AH32" i="5"/>
  <c r="AI32" i="5" s="1"/>
  <c r="AH24" i="5"/>
  <c r="AI24" i="5" s="1"/>
  <c r="AH25" i="5"/>
  <c r="AI25" i="5" s="1"/>
  <c r="AH45" i="5"/>
  <c r="AI45" i="5" s="1"/>
  <c r="H11" i="8"/>
  <c r="H12" i="8"/>
  <c r="H9" i="8"/>
  <c r="H10" i="8"/>
  <c r="AE49" i="5"/>
  <c r="AF49" i="5" s="1"/>
  <c r="AE44" i="5"/>
  <c r="AF44" i="5" s="1"/>
  <c r="AE39" i="5"/>
  <c r="AF39" i="5" s="1"/>
  <c r="AE25" i="5"/>
  <c r="AF25" i="5" s="1"/>
  <c r="AE20" i="5"/>
  <c r="AF20" i="5" s="1"/>
  <c r="AE48" i="5"/>
  <c r="AF48" i="5" s="1"/>
  <c r="AE34" i="5"/>
  <c r="AF34" i="5" s="1"/>
  <c r="AE29" i="5"/>
  <c r="AF29" i="5" s="1"/>
  <c r="AE24" i="5"/>
  <c r="AF24" i="5" s="1"/>
  <c r="AE37" i="5"/>
  <c r="AF37" i="5" s="1"/>
  <c r="AE32" i="5"/>
  <c r="AF32" i="5" s="1"/>
  <c r="AE27" i="5"/>
  <c r="AF27" i="5" s="1"/>
  <c r="AE41" i="5"/>
  <c r="AF41" i="5" s="1"/>
  <c r="AE22" i="5"/>
  <c r="AF22" i="5" s="1"/>
  <c r="AE46" i="5"/>
  <c r="AF46" i="5" s="1"/>
  <c r="AE36" i="5"/>
  <c r="AF36" i="5" s="1"/>
  <c r="AE40" i="5"/>
  <c r="AF40" i="5" s="1"/>
  <c r="AE35" i="5"/>
  <c r="AF35" i="5" s="1"/>
  <c r="AE30" i="5"/>
  <c r="AF30" i="5" s="1"/>
  <c r="AE31" i="5"/>
  <c r="AF31" i="5" s="1"/>
  <c r="AE43" i="5"/>
  <c r="AF43" i="5" s="1"/>
  <c r="AH28" i="5"/>
  <c r="AI28" i="5" s="1"/>
  <c r="AH49" i="5"/>
  <c r="AI49" i="5" s="1"/>
  <c r="AE19" i="5"/>
  <c r="G11" i="8"/>
  <c r="G5" i="8"/>
  <c r="AE45" i="5"/>
  <c r="AF45" i="5" s="1"/>
  <c r="AE33" i="5"/>
  <c r="AF33" i="5" s="1"/>
  <c r="AH33" i="5"/>
  <c r="AI33" i="5" s="1"/>
  <c r="H7" i="8"/>
  <c r="N31" i="8"/>
  <c r="N40" i="8"/>
  <c r="AE23" i="5"/>
  <c r="AF23" i="5" s="1"/>
  <c r="R53" i="8"/>
  <c r="C5" i="8"/>
  <c r="C12" i="8"/>
  <c r="AK46" i="5"/>
  <c r="AL46" i="5" s="1"/>
  <c r="AK40" i="5"/>
  <c r="AL40" i="5" s="1"/>
  <c r="AK34" i="5"/>
  <c r="AL34" i="5" s="1"/>
  <c r="AK28" i="5"/>
  <c r="AL28" i="5" s="1"/>
  <c r="AK22" i="5"/>
  <c r="AL22" i="5" s="1"/>
  <c r="AK19" i="5"/>
  <c r="AL19" i="5" s="1"/>
  <c r="AL51" i="5" s="1"/>
  <c r="AK45" i="5"/>
  <c r="AL45" i="5" s="1"/>
  <c r="AK39" i="5"/>
  <c r="AL39" i="5" s="1"/>
  <c r="AK33" i="5"/>
  <c r="AL33" i="5" s="1"/>
  <c r="AK27" i="5"/>
  <c r="AL27" i="5" s="1"/>
  <c r="AK21" i="5"/>
  <c r="AL21" i="5" s="1"/>
  <c r="AK49" i="5"/>
  <c r="AL49" i="5" s="1"/>
  <c r="AK43" i="5"/>
  <c r="AL43" i="5" s="1"/>
  <c r="AK37" i="5"/>
  <c r="AL37" i="5" s="1"/>
  <c r="AK31" i="5"/>
  <c r="AL31" i="5" s="1"/>
  <c r="AK25" i="5"/>
  <c r="AL25" i="5" s="1"/>
  <c r="AK24" i="5"/>
  <c r="AL24" i="5" s="1"/>
  <c r="AK48" i="5"/>
  <c r="AL48" i="5" s="1"/>
  <c r="AK42" i="5"/>
  <c r="AL42" i="5" s="1"/>
  <c r="AK36" i="5"/>
  <c r="AL36" i="5" s="1"/>
  <c r="AK30" i="5"/>
  <c r="AL30" i="5" s="1"/>
  <c r="AK47" i="5"/>
  <c r="AL47" i="5" s="1"/>
  <c r="AK41" i="5"/>
  <c r="AL41" i="5" s="1"/>
  <c r="AK35" i="5"/>
  <c r="AL35" i="5" s="1"/>
  <c r="AK29" i="5"/>
  <c r="AL29" i="5" s="1"/>
  <c r="AK23" i="5"/>
  <c r="AL23" i="5" s="1"/>
  <c r="K12" i="8"/>
  <c r="AK32" i="5"/>
  <c r="AL32" i="5" s="1"/>
  <c r="O5" i="8"/>
  <c r="O10" i="8"/>
  <c r="K10" i="8"/>
  <c r="AH29" i="5"/>
  <c r="AI29" i="5" s="1"/>
  <c r="AK20" i="5"/>
  <c r="AL20" i="5" s="1"/>
  <c r="J45" i="8"/>
  <c r="K45" i="8" s="1"/>
  <c r="J39" i="8"/>
  <c r="K39" i="8" s="1"/>
  <c r="J33" i="8"/>
  <c r="K33" i="8" s="1"/>
  <c r="J27" i="8"/>
  <c r="K27" i="8" s="1"/>
  <c r="J21" i="8"/>
  <c r="K21" i="8" s="1"/>
  <c r="J50" i="8"/>
  <c r="K50" i="8" s="1"/>
  <c r="J44" i="8"/>
  <c r="K44" i="8" s="1"/>
  <c r="J38" i="8"/>
  <c r="K38" i="8" s="1"/>
  <c r="J32" i="8"/>
  <c r="K32" i="8" s="1"/>
  <c r="J26" i="8"/>
  <c r="K26" i="8" s="1"/>
  <c r="J20" i="8"/>
  <c r="K20" i="8" s="1"/>
  <c r="J49" i="8"/>
  <c r="K49" i="8" s="1"/>
  <c r="J43" i="8"/>
  <c r="K43" i="8" s="1"/>
  <c r="J37" i="8"/>
  <c r="K37" i="8" s="1"/>
  <c r="J31" i="8"/>
  <c r="K31" i="8" s="1"/>
  <c r="J25" i="8"/>
  <c r="K25" i="8" s="1"/>
  <c r="J19" i="8"/>
  <c r="J48" i="8"/>
  <c r="K48" i="8" s="1"/>
  <c r="J42" i="8"/>
  <c r="K42" i="8" s="1"/>
  <c r="J36" i="8"/>
  <c r="K36" i="8" s="1"/>
  <c r="J30" i="8"/>
  <c r="K30" i="8" s="1"/>
  <c r="J24" i="8"/>
  <c r="K24" i="8" s="1"/>
  <c r="J47" i="8"/>
  <c r="K47" i="8" s="1"/>
  <c r="J41" i="8"/>
  <c r="K41" i="8" s="1"/>
  <c r="J35" i="8"/>
  <c r="K35" i="8" s="1"/>
  <c r="J29" i="8"/>
  <c r="K29" i="8" s="1"/>
  <c r="J23" i="8"/>
  <c r="K23" i="8" s="1"/>
  <c r="I52" i="8"/>
  <c r="I53" i="8" s="1"/>
  <c r="J46" i="8"/>
  <c r="K46" i="8" s="1"/>
  <c r="J40" i="8"/>
  <c r="K40" i="8" s="1"/>
  <c r="J34" i="8"/>
  <c r="K34" i="8" s="1"/>
  <c r="J28" i="8"/>
  <c r="K28" i="8" s="1"/>
  <c r="J22" i="8"/>
  <c r="K22" i="8" s="1"/>
  <c r="C8" i="8"/>
  <c r="AE21" i="5"/>
  <c r="AF21" i="5" s="1"/>
  <c r="AE47" i="5"/>
  <c r="AF47" i="5" s="1"/>
  <c r="AK38" i="5"/>
  <c r="AL38" i="5" s="1"/>
  <c r="AH36" i="5"/>
  <c r="AI36" i="5" s="1"/>
  <c r="H5" i="8"/>
  <c r="AE50" i="5"/>
  <c r="AF50" i="5" s="1"/>
  <c r="AH37" i="5"/>
  <c r="AI37" i="5" s="1"/>
  <c r="AK26" i="5"/>
  <c r="AL26" i="5" s="1"/>
  <c r="U53" i="8"/>
  <c r="E19" i="8"/>
  <c r="AB41" i="5"/>
  <c r="AC41" i="5" s="1"/>
  <c r="AB36" i="5"/>
  <c r="AC36" i="5" s="1"/>
  <c r="AB31" i="5"/>
  <c r="AC31" i="5" s="1"/>
  <c r="D22" i="8"/>
  <c r="E22" i="8" s="1"/>
  <c r="D30" i="8"/>
  <c r="E30" i="8" s="1"/>
  <c r="D38" i="8"/>
  <c r="E38" i="8" s="1"/>
  <c r="D46" i="8"/>
  <c r="E46" i="8" s="1"/>
  <c r="H48" i="8"/>
  <c r="N34" i="8"/>
  <c r="M47" i="8"/>
  <c r="N47" i="8" s="1"/>
  <c r="AB25" i="5"/>
  <c r="AC25" i="5" s="1"/>
  <c r="C52" i="8"/>
  <c r="C53" i="8" s="1"/>
  <c r="D24" i="8"/>
  <c r="E24" i="8" s="1"/>
  <c r="D32" i="8"/>
  <c r="E32" i="8" s="1"/>
  <c r="D40" i="8"/>
  <c r="E40" i="8" s="1"/>
  <c r="D48" i="8"/>
  <c r="E48" i="8" s="1"/>
  <c r="G20" i="8"/>
  <c r="H20" i="8" s="1"/>
  <c r="N25" i="8"/>
  <c r="N36" i="8"/>
  <c r="AB49" i="5"/>
  <c r="AC49" i="5" s="1"/>
  <c r="AB35" i="5"/>
  <c r="AC35" i="5" s="1"/>
  <c r="AB30" i="5"/>
  <c r="AC30" i="5" s="1"/>
  <c r="AB44" i="5"/>
  <c r="AC44" i="5" s="1"/>
  <c r="AB39" i="5"/>
  <c r="AC39" i="5" s="1"/>
  <c r="AB34" i="5"/>
  <c r="AC34" i="5" s="1"/>
  <c r="AB20" i="5"/>
  <c r="AC20" i="5" s="1"/>
  <c r="AC51" i="5" s="1"/>
  <c r="D25" i="8"/>
  <c r="E25" i="8" s="1"/>
  <c r="D33" i="8"/>
  <c r="E33" i="8" s="1"/>
  <c r="D41" i="8"/>
  <c r="E41" i="8" s="1"/>
  <c r="D49" i="8"/>
  <c r="E49" i="8" s="1"/>
  <c r="G27" i="8"/>
  <c r="H27" i="8" s="1"/>
  <c r="N26" i="8"/>
  <c r="N38" i="8"/>
  <c r="N42" i="8"/>
  <c r="D26" i="8"/>
  <c r="E26" i="8" s="1"/>
  <c r="D34" i="8"/>
  <c r="E34" i="8" s="1"/>
  <c r="D42" i="8"/>
  <c r="E42" i="8" s="1"/>
  <c r="D50" i="8"/>
  <c r="E50" i="8" s="1"/>
  <c r="G31" i="8"/>
  <c r="H31" i="8" s="1"/>
  <c r="N27" i="8"/>
  <c r="N29" i="8"/>
  <c r="AB47" i="5"/>
  <c r="AC47" i="5" s="1"/>
  <c r="AB42" i="5"/>
  <c r="AC42" i="5" s="1"/>
  <c r="AB37" i="5"/>
  <c r="AC37" i="5" s="1"/>
  <c r="D20" i="8"/>
  <c r="E20" i="8" s="1"/>
  <c r="D28" i="8"/>
  <c r="E28" i="8" s="1"/>
  <c r="D36" i="8"/>
  <c r="E36" i="8" s="1"/>
  <c r="G45" i="8"/>
  <c r="H45" i="8" s="1"/>
  <c r="N43" i="8"/>
  <c r="L53" i="8"/>
  <c r="H49" i="8"/>
  <c r="N20" i="8"/>
  <c r="N45" i="8"/>
  <c r="M21" i="8"/>
  <c r="N21" i="8" s="1"/>
  <c r="M30" i="8"/>
  <c r="N30" i="8" s="1"/>
  <c r="M39" i="8"/>
  <c r="N39" i="8" s="1"/>
  <c r="M48" i="8"/>
  <c r="N48" i="8" s="1"/>
  <c r="M44" i="8"/>
  <c r="N44" i="8" s="1"/>
  <c r="M49" i="8"/>
  <c r="N49" i="8" s="1"/>
  <c r="M23" i="8"/>
  <c r="N23" i="8" s="1"/>
  <c r="M28" i="8"/>
  <c r="N28" i="8" s="1"/>
  <c r="M32" i="8"/>
  <c r="N32" i="8" s="1"/>
  <c r="M37" i="8"/>
  <c r="N37" i="8" s="1"/>
  <c r="M41" i="8"/>
  <c r="N41" i="8" s="1"/>
  <c r="M46" i="8"/>
  <c r="N46" i="8" s="1"/>
  <c r="M50" i="8"/>
  <c r="N50" i="8" s="1"/>
  <c r="M24" i="8"/>
  <c r="N24" i="8" s="1"/>
  <c r="M33" i="8"/>
  <c r="N33" i="8" s="1"/>
  <c r="AO20" i="8"/>
  <c r="AO38" i="8"/>
  <c r="H38" i="8"/>
  <c r="G28" i="8"/>
  <c r="G35" i="8"/>
  <c r="G21" i="8"/>
  <c r="H21" i="8" s="1"/>
  <c r="G25" i="8"/>
  <c r="H25" i="8" s="1"/>
  <c r="G32" i="8"/>
  <c r="G39" i="8"/>
  <c r="H39" i="8" s="1"/>
  <c r="G43" i="8"/>
  <c r="H43" i="8" s="1"/>
  <c r="G50" i="8"/>
  <c r="G24" i="8"/>
  <c r="H24" i="8" s="1"/>
  <c r="G46" i="8"/>
  <c r="G22" i="8"/>
  <c r="G29" i="8"/>
  <c r="G36" i="8"/>
  <c r="H36" i="8" s="1"/>
  <c r="G40" i="8"/>
  <c r="G47" i="8"/>
  <c r="F52" i="8"/>
  <c r="F53" i="8" s="1"/>
  <c r="G42" i="8"/>
  <c r="H42" i="8" s="1"/>
  <c r="G26" i="8"/>
  <c r="G33" i="8"/>
  <c r="H33" i="8" s="1"/>
  <c r="G37" i="8"/>
  <c r="H37" i="8" s="1"/>
  <c r="G44" i="8"/>
  <c r="H19" i="8"/>
  <c r="G23" i="8"/>
  <c r="G30" i="8"/>
  <c r="H30" i="8" s="1"/>
  <c r="G34" i="8"/>
  <c r="G41" i="8"/>
  <c r="AO45" i="8"/>
  <c r="AO43" i="8"/>
  <c r="G8" i="5"/>
  <c r="G9" i="5"/>
  <c r="G10" i="5"/>
  <c r="G5" i="5"/>
  <c r="G11" i="5"/>
  <c r="G6" i="5"/>
  <c r="G12" i="5"/>
  <c r="G7" i="5"/>
  <c r="O53" i="8"/>
  <c r="G13" i="8"/>
  <c r="G9" i="8"/>
  <c r="F7" i="8"/>
  <c r="K8" i="8"/>
  <c r="G6" i="8"/>
  <c r="G12" i="8"/>
  <c r="F10" i="8"/>
  <c r="E8" i="8"/>
  <c r="E6" i="8"/>
  <c r="O8" i="8"/>
  <c r="F12" i="8"/>
  <c r="E10" i="8"/>
  <c r="F5" i="8"/>
  <c r="F9" i="8"/>
  <c r="AI21" i="5"/>
  <c r="D13" i="8"/>
  <c r="G10" i="8"/>
  <c r="G7" i="8"/>
  <c r="J12" i="8"/>
  <c r="G8" i="8"/>
  <c r="D12" i="8"/>
  <c r="I8" i="8"/>
  <c r="I6" i="8"/>
  <c r="F11" i="8"/>
  <c r="H8" i="8"/>
  <c r="J7" i="8"/>
  <c r="J6" i="8"/>
  <c r="D6" i="8"/>
  <c r="D11" i="8"/>
  <c r="H13" i="8"/>
  <c r="I12" i="8"/>
  <c r="D9" i="8"/>
  <c r="F8" i="8"/>
  <c r="H6" i="8"/>
  <c r="J11" i="8"/>
  <c r="J10" i="8"/>
  <c r="D10" i="8"/>
  <c r="F13" i="8"/>
  <c r="I10" i="8"/>
  <c r="J9" i="8"/>
  <c r="J8" i="8"/>
  <c r="D8" i="8"/>
  <c r="D7" i="8"/>
  <c r="C6" i="8"/>
  <c r="C10" i="8"/>
  <c r="O13" i="8"/>
  <c r="O7" i="8"/>
  <c r="O12" i="8"/>
  <c r="O6" i="8"/>
  <c r="O11" i="8"/>
  <c r="K13" i="8"/>
  <c r="E13" i="8"/>
  <c r="K11" i="8"/>
  <c r="E11" i="8"/>
  <c r="K9" i="8"/>
  <c r="E9" i="8"/>
  <c r="K7" i="8"/>
  <c r="E7" i="8"/>
  <c r="I13" i="8"/>
  <c r="C13" i="8"/>
  <c r="I11" i="8"/>
  <c r="C11" i="8"/>
  <c r="I9" i="8"/>
  <c r="C9" i="8"/>
  <c r="I7" i="8"/>
  <c r="C7" i="8"/>
  <c r="L10" i="8"/>
  <c r="L9" i="8"/>
  <c r="L12" i="8"/>
  <c r="M6" i="8"/>
  <c r="M12" i="8"/>
  <c r="N10" i="8"/>
  <c r="L7" i="8"/>
  <c r="L13" i="8"/>
  <c r="M5" i="8"/>
  <c r="M7" i="8"/>
  <c r="M9" i="8"/>
  <c r="M11" i="8"/>
  <c r="M13" i="8"/>
  <c r="L6" i="8"/>
  <c r="L8" i="8"/>
  <c r="M8" i="8"/>
  <c r="N6" i="8"/>
  <c r="N8" i="8"/>
  <c r="N12" i="8"/>
  <c r="L5" i="8"/>
  <c r="N5" i="8"/>
  <c r="N7" i="8"/>
  <c r="N9" i="8"/>
  <c r="N11" i="8"/>
  <c r="AO48" i="8" l="1"/>
  <c r="AK51" i="5"/>
  <c r="AO27" i="8"/>
  <c r="AF19" i="5"/>
  <c r="AF51" i="5" s="1"/>
  <c r="AE51" i="5"/>
  <c r="AO37" i="8"/>
  <c r="K19" i="8"/>
  <c r="K51" i="8" s="1"/>
  <c r="K52" i="8" s="1"/>
  <c r="J51" i="8"/>
  <c r="J52" i="8" s="1"/>
  <c r="AO36" i="8"/>
  <c r="AO31" i="8"/>
  <c r="D51" i="8"/>
  <c r="D52" i="8" s="1"/>
  <c r="AI51" i="5"/>
  <c r="G51" i="8"/>
  <c r="G52" i="8" s="1"/>
  <c r="AO42" i="8"/>
  <c r="AB51" i="5"/>
  <c r="AO25" i="8"/>
  <c r="E51" i="8"/>
  <c r="E52" i="8" s="1"/>
  <c r="AH51" i="5"/>
  <c r="AO49" i="8"/>
  <c r="AO39" i="8"/>
  <c r="N51" i="8"/>
  <c r="N52" i="8" s="1"/>
  <c r="M51" i="8"/>
  <c r="M52" i="8" s="1"/>
  <c r="H34" i="8"/>
  <c r="AO34" i="8"/>
  <c r="H47" i="8"/>
  <c r="AO47" i="8"/>
  <c r="H26" i="8"/>
  <c r="AO26" i="8"/>
  <c r="H40" i="8"/>
  <c r="AO40" i="8"/>
  <c r="H50" i="8"/>
  <c r="AO50" i="8"/>
  <c r="H35" i="8"/>
  <c r="AO35" i="8"/>
  <c r="AO33" i="8"/>
  <c r="AO23" i="8"/>
  <c r="H23" i="8"/>
  <c r="AO28" i="8"/>
  <c r="H28" i="8"/>
  <c r="AO30" i="8"/>
  <c r="H29" i="8"/>
  <c r="AO29" i="8"/>
  <c r="AO21" i="8"/>
  <c r="H44" i="8"/>
  <c r="AO44" i="8"/>
  <c r="H22" i="8"/>
  <c r="H51" i="8" s="1"/>
  <c r="H52" i="8" s="1"/>
  <c r="AO22" i="8"/>
  <c r="AO32" i="8"/>
  <c r="H32" i="8"/>
  <c r="AO24" i="8"/>
  <c r="AO41" i="8"/>
  <c r="H41" i="8"/>
  <c r="H46" i="8"/>
  <c r="AO46" i="8"/>
  <c r="C51" i="5"/>
  <c r="M3" i="5"/>
  <c r="N3" i="5"/>
  <c r="M4" i="5"/>
  <c r="M11" i="5" s="1"/>
  <c r="N4" i="5"/>
  <c r="N6" i="5" s="1"/>
  <c r="M5" i="5"/>
  <c r="M6" i="5"/>
  <c r="M9" i="5"/>
  <c r="N9" i="5"/>
  <c r="M10" i="5"/>
  <c r="M13" i="5"/>
  <c r="N13" i="5"/>
  <c r="L3" i="5"/>
  <c r="L4" i="5"/>
  <c r="L13" i="5" s="1"/>
  <c r="N8" i="5" l="1"/>
  <c r="M8" i="5"/>
  <c r="N7" i="5"/>
  <c r="M7" i="5"/>
  <c r="N5" i="5"/>
  <c r="N12" i="5"/>
  <c r="M12" i="5"/>
  <c r="N11" i="5"/>
  <c r="N10" i="5"/>
  <c r="L7" i="5"/>
  <c r="L8" i="5"/>
  <c r="L9" i="5"/>
  <c r="L10" i="5"/>
  <c r="L5" i="5"/>
  <c r="L11" i="5"/>
  <c r="L6" i="5"/>
  <c r="L12" i="5"/>
  <c r="D23" i="5"/>
  <c r="E23" i="5" s="1"/>
  <c r="C3" i="6"/>
  <c r="Y71" i="5"/>
  <c r="J9" i="6"/>
  <c r="J8" i="6"/>
  <c r="J7" i="6"/>
  <c r="N3" i="6"/>
  <c r="O3" i="6"/>
  <c r="A1" i="6"/>
  <c r="Y47" i="5"/>
  <c r="Z47" i="5" s="1"/>
  <c r="U51" i="5"/>
  <c r="V48" i="5" s="1"/>
  <c r="W48" i="5" s="1"/>
  <c r="R51" i="5"/>
  <c r="S49" i="5" s="1"/>
  <c r="T49" i="5" s="1"/>
  <c r="O51" i="5"/>
  <c r="P45" i="5" s="1"/>
  <c r="L51" i="5"/>
  <c r="I51" i="5"/>
  <c r="F51" i="5"/>
  <c r="D49" i="5"/>
  <c r="E49" i="5" s="1"/>
  <c r="P49" i="5"/>
  <c r="P47" i="5"/>
  <c r="AA203" i="5"/>
  <c r="AB188" i="5" s="1"/>
  <c r="AC188" i="5" s="1"/>
  <c r="X203" i="5"/>
  <c r="Y199" i="5" s="1"/>
  <c r="Z199" i="5" s="1"/>
  <c r="U203" i="5"/>
  <c r="V200" i="5" s="1"/>
  <c r="W200" i="5" s="1"/>
  <c r="R203" i="5"/>
  <c r="S197" i="5" s="1"/>
  <c r="T197" i="5" s="1"/>
  <c r="O203" i="5"/>
  <c r="P198" i="5" s="1"/>
  <c r="L203" i="5"/>
  <c r="M200" i="5" s="1"/>
  <c r="N200" i="5" s="1"/>
  <c r="I203" i="5"/>
  <c r="J193" i="5" s="1"/>
  <c r="K193" i="5" s="1"/>
  <c r="F203" i="5"/>
  <c r="G201" i="5" s="1"/>
  <c r="H201" i="5" s="1"/>
  <c r="C203" i="5"/>
  <c r="D202" i="5" s="1"/>
  <c r="E202" i="5" s="1"/>
  <c r="V198" i="5"/>
  <c r="W198" i="5" s="1"/>
  <c r="V180" i="5"/>
  <c r="W180" i="5" s="1"/>
  <c r="AL165" i="5"/>
  <c r="AK165" i="5"/>
  <c r="AJ165" i="5"/>
  <c r="AI165" i="5"/>
  <c r="AH165" i="5"/>
  <c r="AG165" i="5"/>
  <c r="AF165" i="5"/>
  <c r="AE165" i="5"/>
  <c r="AD165" i="5"/>
  <c r="AA165" i="5"/>
  <c r="AB142" i="5" s="1"/>
  <c r="AC142" i="5" s="1"/>
  <c r="X165" i="5"/>
  <c r="Y144" i="5" s="1"/>
  <c r="Z144" i="5" s="1"/>
  <c r="U165" i="5"/>
  <c r="V161" i="5" s="1"/>
  <c r="W161" i="5" s="1"/>
  <c r="R165" i="5"/>
  <c r="S152" i="5" s="1"/>
  <c r="T152" i="5" s="1"/>
  <c r="Q165" i="5"/>
  <c r="O165" i="5"/>
  <c r="P164" i="5" s="1"/>
  <c r="L165" i="5"/>
  <c r="M148" i="5" s="1"/>
  <c r="N148" i="5" s="1"/>
  <c r="I165" i="5"/>
  <c r="J161" i="5" s="1"/>
  <c r="K161" i="5" s="1"/>
  <c r="F165" i="5"/>
  <c r="G164" i="5" s="1"/>
  <c r="H164" i="5" s="1"/>
  <c r="C165" i="5"/>
  <c r="D144" i="5" s="1"/>
  <c r="E144" i="5" s="1"/>
  <c r="G137" i="5"/>
  <c r="H137" i="5" s="1"/>
  <c r="V134" i="5"/>
  <c r="W134" i="5" s="1"/>
  <c r="AA127" i="5"/>
  <c r="AB111" i="5" s="1"/>
  <c r="AC111" i="5" s="1"/>
  <c r="X127" i="5"/>
  <c r="Y122" i="5" s="1"/>
  <c r="U127" i="5"/>
  <c r="V119" i="5" s="1"/>
  <c r="W119" i="5" s="1"/>
  <c r="R127" i="5"/>
  <c r="S122" i="5" s="1"/>
  <c r="T122" i="5" s="1"/>
  <c r="Q127" i="5"/>
  <c r="O127" i="5"/>
  <c r="P123" i="5" s="1"/>
  <c r="L127" i="5"/>
  <c r="M108" i="5" s="1"/>
  <c r="N108" i="5" s="1"/>
  <c r="I127" i="5"/>
  <c r="J107" i="5" s="1"/>
  <c r="K107" i="5" s="1"/>
  <c r="F127" i="5"/>
  <c r="G110" i="5" s="1"/>
  <c r="H110" i="5" s="1"/>
  <c r="C127" i="5"/>
  <c r="D113" i="5" s="1"/>
  <c r="E113" i="5" s="1"/>
  <c r="S121" i="5"/>
  <c r="T121" i="5" s="1"/>
  <c r="AB114" i="5"/>
  <c r="AC114" i="5" s="1"/>
  <c r="AB109" i="5"/>
  <c r="AC109" i="5" s="1"/>
  <c r="S97" i="5"/>
  <c r="T97" i="5" s="1"/>
  <c r="S96" i="5"/>
  <c r="T96" i="5" s="1"/>
  <c r="AA89" i="5"/>
  <c r="AB84" i="5" s="1"/>
  <c r="AC84" i="5" s="1"/>
  <c r="X89" i="5"/>
  <c r="Y77" i="5" s="1"/>
  <c r="Z77" i="5" s="1"/>
  <c r="U89" i="5"/>
  <c r="V85" i="5" s="1"/>
  <c r="W85" i="5" s="1"/>
  <c r="R89" i="5"/>
  <c r="S84" i="5" s="1"/>
  <c r="T84" i="5" s="1"/>
  <c r="O89" i="5"/>
  <c r="P85" i="5" s="1"/>
  <c r="L89" i="5"/>
  <c r="M77" i="5" s="1"/>
  <c r="N77" i="5" s="1"/>
  <c r="I89" i="5"/>
  <c r="J83" i="5" s="1"/>
  <c r="K83" i="5" s="1"/>
  <c r="F89" i="5"/>
  <c r="G70" i="5" s="1"/>
  <c r="H70" i="5" s="1"/>
  <c r="C89" i="5"/>
  <c r="D85" i="5" s="1"/>
  <c r="E85" i="5" s="1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AM52" i="6"/>
  <c r="AJ52" i="6"/>
  <c r="AK50" i="6" s="1"/>
  <c r="AG52" i="6"/>
  <c r="AH47" i="6" s="1"/>
  <c r="AF52" i="6"/>
  <c r="AE52" i="6"/>
  <c r="AD52" i="6"/>
  <c r="AA52" i="6"/>
  <c r="X52" i="6"/>
  <c r="U52" i="6"/>
  <c r="V50" i="6" s="1"/>
  <c r="R52" i="6"/>
  <c r="S34" i="6" s="1"/>
  <c r="O51" i="6"/>
  <c r="P26" i="6" s="1"/>
  <c r="L51" i="6"/>
  <c r="I51" i="6"/>
  <c r="J49" i="6" s="1"/>
  <c r="F51" i="6"/>
  <c r="C51" i="6"/>
  <c r="D21" i="6" s="1"/>
  <c r="E21" i="6" s="1"/>
  <c r="U393" i="6"/>
  <c r="R393" i="6"/>
  <c r="S383" i="6" s="1"/>
  <c r="O393" i="6"/>
  <c r="P390" i="6" s="1"/>
  <c r="L393" i="6"/>
  <c r="M392" i="6" s="1"/>
  <c r="I393" i="6"/>
  <c r="J392" i="6" s="1"/>
  <c r="F393" i="6"/>
  <c r="C393" i="6"/>
  <c r="D377" i="6" s="1"/>
  <c r="U317" i="6"/>
  <c r="R317" i="6"/>
  <c r="S293" i="6" s="1"/>
  <c r="O317" i="6"/>
  <c r="P287" i="6" s="1"/>
  <c r="L317" i="6"/>
  <c r="I317" i="6"/>
  <c r="F317" i="6"/>
  <c r="C317" i="6"/>
  <c r="D308" i="6" s="1"/>
  <c r="U355" i="6"/>
  <c r="V353" i="6" s="1"/>
  <c r="R355" i="6"/>
  <c r="O355" i="6"/>
  <c r="L355" i="6"/>
  <c r="M325" i="6" s="1"/>
  <c r="I355" i="6"/>
  <c r="J343" i="6" s="1"/>
  <c r="F355" i="6"/>
  <c r="C355" i="6"/>
  <c r="D349" i="6" s="1"/>
  <c r="U279" i="6"/>
  <c r="V273" i="6" s="1"/>
  <c r="R279" i="6"/>
  <c r="S278" i="6" s="1"/>
  <c r="O279" i="6"/>
  <c r="L279" i="6"/>
  <c r="M277" i="6" s="1"/>
  <c r="I279" i="6"/>
  <c r="J255" i="6" s="1"/>
  <c r="F279" i="6"/>
  <c r="C279" i="6"/>
  <c r="D277" i="6" s="1"/>
  <c r="U241" i="6"/>
  <c r="V239" i="6" s="1"/>
  <c r="R241" i="6"/>
  <c r="S214" i="6" s="1"/>
  <c r="O241" i="6"/>
  <c r="P221" i="6" s="1"/>
  <c r="L241" i="6"/>
  <c r="I241" i="6"/>
  <c r="F241" i="6"/>
  <c r="C241" i="6"/>
  <c r="AJ203" i="6"/>
  <c r="AK192" i="6" s="1"/>
  <c r="AG203" i="6"/>
  <c r="AH200" i="6" s="1"/>
  <c r="AD203" i="6"/>
  <c r="AE202" i="6" s="1"/>
  <c r="AA203" i="6"/>
  <c r="X203" i="6"/>
  <c r="U203" i="6"/>
  <c r="R203" i="6"/>
  <c r="S202" i="6" s="1"/>
  <c r="O203" i="6"/>
  <c r="P201" i="6" s="1"/>
  <c r="L203" i="6"/>
  <c r="I203" i="6"/>
  <c r="J177" i="6" s="1"/>
  <c r="F203" i="6"/>
  <c r="G171" i="6" s="1"/>
  <c r="C203" i="6"/>
  <c r="D202" i="6" s="1"/>
  <c r="E202" i="6" s="1"/>
  <c r="AJ165" i="6"/>
  <c r="AK159" i="6" s="1"/>
  <c r="AG165" i="6"/>
  <c r="AD165" i="6"/>
  <c r="AA165" i="6"/>
  <c r="AB133" i="6" s="1"/>
  <c r="X165" i="6"/>
  <c r="U165" i="6"/>
  <c r="V163" i="6" s="1"/>
  <c r="R165" i="6"/>
  <c r="S149" i="6" s="1"/>
  <c r="O165" i="6"/>
  <c r="P164" i="6" s="1"/>
  <c r="L165" i="6"/>
  <c r="I165" i="6"/>
  <c r="J143" i="6" s="1"/>
  <c r="F165" i="6"/>
  <c r="C165" i="6"/>
  <c r="AJ127" i="6"/>
  <c r="AK119" i="6" s="1"/>
  <c r="AG127" i="6"/>
  <c r="AH119" i="6" s="1"/>
  <c r="AD127" i="6"/>
  <c r="AE121" i="6" s="1"/>
  <c r="AA127" i="6"/>
  <c r="AB126" i="6" s="1"/>
  <c r="X127" i="6"/>
  <c r="Y98" i="6" s="1"/>
  <c r="U127" i="6"/>
  <c r="V125" i="6" s="1"/>
  <c r="R127" i="6"/>
  <c r="S125" i="6" s="1"/>
  <c r="O127" i="6"/>
  <c r="L127" i="6"/>
  <c r="I127" i="6"/>
  <c r="F127" i="6"/>
  <c r="C127" i="6"/>
  <c r="D121" i="6" s="1"/>
  <c r="AJ89" i="6"/>
  <c r="AK85" i="6" s="1"/>
  <c r="AG89" i="6"/>
  <c r="AH57" i="6" s="1"/>
  <c r="AD89" i="6"/>
  <c r="AE88" i="6" s="1"/>
  <c r="AA89" i="6"/>
  <c r="X89" i="6"/>
  <c r="U89" i="6"/>
  <c r="V86" i="6" s="1"/>
  <c r="R89" i="6"/>
  <c r="S88" i="6" s="1"/>
  <c r="O89" i="6"/>
  <c r="P60" i="6" s="1"/>
  <c r="L89" i="6"/>
  <c r="M79" i="6" s="1"/>
  <c r="I89" i="6"/>
  <c r="F89" i="6"/>
  <c r="C89" i="6"/>
  <c r="D61" i="6" s="1"/>
  <c r="AH50" i="6"/>
  <c r="M50" i="6"/>
  <c r="J50" i="6"/>
  <c r="V354" i="6"/>
  <c r="D354" i="6"/>
  <c r="M202" i="6"/>
  <c r="AK126" i="6"/>
  <c r="AE126" i="6"/>
  <c r="M126" i="6"/>
  <c r="J126" i="6"/>
  <c r="Y88" i="6"/>
  <c r="M49" i="6"/>
  <c r="V315" i="6"/>
  <c r="S315" i="6"/>
  <c r="P315" i="6"/>
  <c r="D353" i="6"/>
  <c r="M201" i="6"/>
  <c r="AE125" i="6"/>
  <c r="AB125" i="6"/>
  <c r="M125" i="6"/>
  <c r="J125" i="6"/>
  <c r="Y87" i="6"/>
  <c r="M48" i="6"/>
  <c r="M390" i="6"/>
  <c r="V352" i="6"/>
  <c r="D352" i="6"/>
  <c r="S276" i="6"/>
  <c r="G276" i="6"/>
  <c r="AE200" i="6"/>
  <c r="M200" i="6"/>
  <c r="V162" i="6"/>
  <c r="AE124" i="6"/>
  <c r="AB124" i="6"/>
  <c r="M124" i="6"/>
  <c r="J124" i="6"/>
  <c r="Y86" i="6"/>
  <c r="M47" i="6"/>
  <c r="J47" i="6"/>
  <c r="J389" i="6"/>
  <c r="S313" i="6"/>
  <c r="D351" i="6"/>
  <c r="M237" i="6"/>
  <c r="M199" i="6"/>
  <c r="V161" i="6"/>
  <c r="AE123" i="6"/>
  <c r="AB123" i="6"/>
  <c r="M123" i="6"/>
  <c r="J123" i="6"/>
  <c r="Y85" i="6"/>
  <c r="V85" i="6"/>
  <c r="M46" i="6"/>
  <c r="J46" i="6"/>
  <c r="G350" i="6"/>
  <c r="D350" i="6"/>
  <c r="S274" i="6"/>
  <c r="G274" i="6"/>
  <c r="M198" i="6"/>
  <c r="AB122" i="6"/>
  <c r="M122" i="6"/>
  <c r="J122" i="6"/>
  <c r="Y84" i="6"/>
  <c r="M45" i="6"/>
  <c r="M387" i="6"/>
  <c r="V349" i="6"/>
  <c r="V235" i="6"/>
  <c r="AE197" i="6"/>
  <c r="M197" i="6"/>
  <c r="V159" i="6"/>
  <c r="AB121" i="6"/>
  <c r="M121" i="6"/>
  <c r="J121" i="6"/>
  <c r="Y83" i="6"/>
  <c r="G83" i="6"/>
  <c r="AB44" i="6"/>
  <c r="M44" i="6"/>
  <c r="M386" i="6"/>
  <c r="V348" i="6"/>
  <c r="D348" i="6"/>
  <c r="V272" i="6"/>
  <c r="S272" i="6"/>
  <c r="V196" i="6"/>
  <c r="M196" i="6"/>
  <c r="Y158" i="6"/>
  <c r="AB120" i="6"/>
  <c r="M120" i="6"/>
  <c r="J120" i="6"/>
  <c r="Y82" i="6"/>
  <c r="V82" i="6"/>
  <c r="G82" i="6"/>
  <c r="M43" i="6"/>
  <c r="J43" i="6"/>
  <c r="M385" i="6"/>
  <c r="S309" i="6"/>
  <c r="P309" i="6"/>
  <c r="D309" i="6"/>
  <c r="V347" i="6"/>
  <c r="D347" i="6"/>
  <c r="D271" i="6"/>
  <c r="AE195" i="6"/>
  <c r="M195" i="6"/>
  <c r="AE119" i="6"/>
  <c r="AB119" i="6"/>
  <c r="M119" i="6"/>
  <c r="J119" i="6"/>
  <c r="Y81" i="6"/>
  <c r="M42" i="6"/>
  <c r="S384" i="6"/>
  <c r="P384" i="6"/>
  <c r="M384" i="6"/>
  <c r="S308" i="6"/>
  <c r="V346" i="6"/>
  <c r="D346" i="6"/>
  <c r="J232" i="6"/>
  <c r="AE194" i="6"/>
  <c r="M194" i="6"/>
  <c r="Y156" i="6"/>
  <c r="AE118" i="6"/>
  <c r="AB118" i="6"/>
  <c r="M118" i="6"/>
  <c r="J118" i="6"/>
  <c r="Y80" i="6"/>
  <c r="V80" i="6"/>
  <c r="AB41" i="6"/>
  <c r="M41" i="6"/>
  <c r="J41" i="6"/>
  <c r="M383" i="6"/>
  <c r="V345" i="6"/>
  <c r="G345" i="6"/>
  <c r="D345" i="6"/>
  <c r="D269" i="6"/>
  <c r="M193" i="6"/>
  <c r="D193" i="6"/>
  <c r="E193" i="6" s="1"/>
  <c r="AH117" i="6"/>
  <c r="AE117" i="6"/>
  <c r="AB117" i="6"/>
  <c r="M117" i="6"/>
  <c r="J117" i="6"/>
  <c r="Y79" i="6"/>
  <c r="AB40" i="6"/>
  <c r="M40" i="6"/>
  <c r="M382" i="6"/>
  <c r="V344" i="6"/>
  <c r="D344" i="6"/>
  <c r="V268" i="6"/>
  <c r="S268" i="6"/>
  <c r="AE192" i="6"/>
  <c r="M192" i="6"/>
  <c r="AH154" i="6"/>
  <c r="AE116" i="6"/>
  <c r="AB116" i="6"/>
  <c r="M116" i="6"/>
  <c r="J116" i="6"/>
  <c r="Y78" i="6"/>
  <c r="V78" i="6"/>
  <c r="AB39" i="6"/>
  <c r="P39" i="6"/>
  <c r="M39" i="6"/>
  <c r="J39" i="6"/>
  <c r="M381" i="6"/>
  <c r="V343" i="6"/>
  <c r="D343" i="6"/>
  <c r="V229" i="6"/>
  <c r="M229" i="6"/>
  <c r="J229" i="6"/>
  <c r="AE191" i="6"/>
  <c r="M191" i="6"/>
  <c r="Y153" i="6"/>
  <c r="P153" i="6"/>
  <c r="AE115" i="6"/>
  <c r="AB115" i="6"/>
  <c r="P115" i="6"/>
  <c r="M115" i="6"/>
  <c r="J115" i="6"/>
  <c r="Y77" i="6"/>
  <c r="M38" i="6"/>
  <c r="J38" i="6"/>
  <c r="M380" i="6"/>
  <c r="V342" i="6"/>
  <c r="P342" i="6"/>
  <c r="D342" i="6"/>
  <c r="M190" i="6"/>
  <c r="V152" i="6"/>
  <c r="G152" i="6"/>
  <c r="AE114" i="6"/>
  <c r="AB114" i="6"/>
  <c r="M114" i="6"/>
  <c r="J114" i="6"/>
  <c r="Y76" i="6"/>
  <c r="AB37" i="6"/>
  <c r="P37" i="6"/>
  <c r="M37" i="6"/>
  <c r="M379" i="6"/>
  <c r="V341" i="6"/>
  <c r="P341" i="6"/>
  <c r="D341" i="6"/>
  <c r="D265" i="6"/>
  <c r="V227" i="6"/>
  <c r="M227" i="6"/>
  <c r="AE189" i="6"/>
  <c r="M189" i="6"/>
  <c r="V151" i="6"/>
  <c r="P151" i="6"/>
  <c r="AB113" i="6"/>
  <c r="M113" i="6"/>
  <c r="J113" i="6"/>
  <c r="Y75" i="6"/>
  <c r="M36" i="6"/>
  <c r="M378" i="6"/>
  <c r="S302" i="6"/>
  <c r="V340" i="6"/>
  <c r="D340" i="6"/>
  <c r="V264" i="6"/>
  <c r="S264" i="6"/>
  <c r="M226" i="6"/>
  <c r="AE188" i="6"/>
  <c r="M188" i="6"/>
  <c r="AH150" i="6"/>
  <c r="V150" i="6"/>
  <c r="AH112" i="6"/>
  <c r="AB112" i="6"/>
  <c r="M112" i="6"/>
  <c r="J112" i="6"/>
  <c r="Y74" i="6"/>
  <c r="G74" i="6"/>
  <c r="AB35" i="6"/>
  <c r="M35" i="6"/>
  <c r="M377" i="6"/>
  <c r="S301" i="6"/>
  <c r="P301" i="6"/>
  <c r="D301" i="6"/>
  <c r="V339" i="6"/>
  <c r="D339" i="6"/>
  <c r="D263" i="6"/>
  <c r="V225" i="6"/>
  <c r="J225" i="6"/>
  <c r="M187" i="6"/>
  <c r="AH149" i="6"/>
  <c r="V149" i="6"/>
  <c r="G149" i="6"/>
  <c r="AE111" i="6"/>
  <c r="AB111" i="6"/>
  <c r="M111" i="6"/>
  <c r="J111" i="6"/>
  <c r="Y73" i="6"/>
  <c r="G73" i="6"/>
  <c r="AB34" i="6"/>
  <c r="M34" i="6"/>
  <c r="J34" i="6"/>
  <c r="M376" i="6"/>
  <c r="S300" i="6"/>
  <c r="D300" i="6"/>
  <c r="V338" i="6"/>
  <c r="S338" i="6"/>
  <c r="P338" i="6"/>
  <c r="D338" i="6"/>
  <c r="D262" i="6"/>
  <c r="V224" i="6"/>
  <c r="M224" i="6"/>
  <c r="J224" i="6"/>
  <c r="G224" i="6"/>
  <c r="M186" i="6"/>
  <c r="Y148" i="6"/>
  <c r="P148" i="6"/>
  <c r="AE110" i="6"/>
  <c r="AB110" i="6"/>
  <c r="M110" i="6"/>
  <c r="J110" i="6"/>
  <c r="Y72" i="6"/>
  <c r="V72" i="6"/>
  <c r="AB33" i="6"/>
  <c r="M33" i="6"/>
  <c r="J33" i="6"/>
  <c r="M375" i="6"/>
  <c r="S299" i="6"/>
  <c r="P299" i="6"/>
  <c r="D299" i="6"/>
  <c r="V337" i="6"/>
  <c r="G337" i="6"/>
  <c r="D337" i="6"/>
  <c r="V261" i="6"/>
  <c r="J261" i="6"/>
  <c r="G261" i="6"/>
  <c r="D261" i="6"/>
  <c r="V223" i="6"/>
  <c r="AE185" i="6"/>
  <c r="V185" i="6"/>
  <c r="M185" i="6"/>
  <c r="Y147" i="6"/>
  <c r="AB109" i="6"/>
  <c r="M109" i="6"/>
  <c r="J109" i="6"/>
  <c r="Y71" i="6"/>
  <c r="AB32" i="6"/>
  <c r="P32" i="6"/>
  <c r="M32" i="6"/>
  <c r="J32" i="6"/>
  <c r="M374" i="6"/>
  <c r="J374" i="6"/>
  <c r="V298" i="6"/>
  <c r="D298" i="6"/>
  <c r="V336" i="6"/>
  <c r="S336" i="6"/>
  <c r="G336" i="6"/>
  <c r="D336" i="6"/>
  <c r="V260" i="6"/>
  <c r="S260" i="6"/>
  <c r="D260" i="6"/>
  <c r="M222" i="6"/>
  <c r="J222" i="6"/>
  <c r="G222" i="6"/>
  <c r="AE184" i="6"/>
  <c r="M184" i="6"/>
  <c r="Y146" i="6"/>
  <c r="AE108" i="6"/>
  <c r="AB108" i="6"/>
  <c r="M108" i="6"/>
  <c r="J108" i="6"/>
  <c r="Y70" i="6"/>
  <c r="V70" i="6"/>
  <c r="AB31" i="6"/>
  <c r="M31" i="6"/>
  <c r="J31" i="6"/>
  <c r="M373" i="6"/>
  <c r="S297" i="6"/>
  <c r="D297" i="6"/>
  <c r="V335" i="6"/>
  <c r="G335" i="6"/>
  <c r="D335" i="6"/>
  <c r="V259" i="6"/>
  <c r="J259" i="6"/>
  <c r="G259" i="6"/>
  <c r="D259" i="6"/>
  <c r="AH183" i="6"/>
  <c r="AE183" i="6"/>
  <c r="M183" i="6"/>
  <c r="D183" i="6"/>
  <c r="E183" i="6" s="1"/>
  <c r="Y145" i="6"/>
  <c r="P145" i="6"/>
  <c r="AB107" i="6"/>
  <c r="M107" i="6"/>
  <c r="J107" i="6"/>
  <c r="Y69" i="6"/>
  <c r="V69" i="6"/>
  <c r="G69" i="6"/>
  <c r="P30" i="6"/>
  <c r="M30" i="6"/>
  <c r="J30" i="6"/>
  <c r="M372" i="6"/>
  <c r="V296" i="6"/>
  <c r="P296" i="6"/>
  <c r="D296" i="6"/>
  <c r="V334" i="6"/>
  <c r="S334" i="6"/>
  <c r="G334" i="6"/>
  <c r="D334" i="6"/>
  <c r="J258" i="6"/>
  <c r="G258" i="6"/>
  <c r="D258" i="6"/>
  <c r="M220" i="6"/>
  <c r="AH182" i="6"/>
  <c r="AE182" i="6"/>
  <c r="M182" i="6"/>
  <c r="Y144" i="6"/>
  <c r="V144" i="6"/>
  <c r="P144" i="6"/>
  <c r="AE106" i="6"/>
  <c r="AB106" i="6"/>
  <c r="M106" i="6"/>
  <c r="J106" i="6"/>
  <c r="Y68" i="6"/>
  <c r="V68" i="6"/>
  <c r="P29" i="6"/>
  <c r="M29" i="6"/>
  <c r="J29" i="6"/>
  <c r="M371" i="6"/>
  <c r="J371" i="6"/>
  <c r="S295" i="6"/>
  <c r="M295" i="6"/>
  <c r="D295" i="6"/>
  <c r="V333" i="6"/>
  <c r="S333" i="6"/>
  <c r="G333" i="6"/>
  <c r="D333" i="6"/>
  <c r="D257" i="6"/>
  <c r="M219" i="6"/>
  <c r="D219" i="6"/>
  <c r="AH181" i="6"/>
  <c r="AE181" i="6"/>
  <c r="M181" i="6"/>
  <c r="D181" i="6"/>
  <c r="E181" i="6" s="1"/>
  <c r="Y143" i="6"/>
  <c r="P143" i="6"/>
  <c r="D143" i="6"/>
  <c r="AB105" i="6"/>
  <c r="M105" i="6"/>
  <c r="J105" i="6"/>
  <c r="Y67" i="6"/>
  <c r="V67" i="6"/>
  <c r="AB28" i="6"/>
  <c r="M28" i="6"/>
  <c r="J28" i="6"/>
  <c r="S370" i="6"/>
  <c r="M370" i="6"/>
  <c r="D294" i="6"/>
  <c r="V332" i="6"/>
  <c r="S332" i="6"/>
  <c r="P332" i="6"/>
  <c r="G332" i="6"/>
  <c r="D332" i="6"/>
  <c r="V256" i="6"/>
  <c r="S256" i="6"/>
  <c r="D256" i="6"/>
  <c r="V218" i="6"/>
  <c r="G218" i="6"/>
  <c r="AE180" i="6"/>
  <c r="M180" i="6"/>
  <c r="Y142" i="6"/>
  <c r="AE104" i="6"/>
  <c r="AB104" i="6"/>
  <c r="M104" i="6"/>
  <c r="J104" i="6"/>
  <c r="Y66" i="6"/>
  <c r="V66" i="6"/>
  <c r="AB27" i="6"/>
  <c r="M27" i="6"/>
  <c r="J27" i="6"/>
  <c r="G27" i="6"/>
  <c r="S369" i="6"/>
  <c r="P369" i="6"/>
  <c r="M369" i="6"/>
  <c r="D293" i="6"/>
  <c r="V331" i="6"/>
  <c r="S331" i="6"/>
  <c r="G331" i="6"/>
  <c r="D331" i="6"/>
  <c r="S255" i="6"/>
  <c r="D255" i="6"/>
  <c r="V217" i="6"/>
  <c r="J217" i="6"/>
  <c r="D217" i="6"/>
  <c r="AE179" i="6"/>
  <c r="M179" i="6"/>
  <c r="D179" i="6"/>
  <c r="E179" i="6" s="1"/>
  <c r="Y141" i="6"/>
  <c r="V141" i="6"/>
  <c r="G141" i="6"/>
  <c r="D141" i="6"/>
  <c r="AH103" i="6"/>
  <c r="AE103" i="6"/>
  <c r="AB103" i="6"/>
  <c r="M103" i="6"/>
  <c r="J103" i="6"/>
  <c r="Y65" i="6"/>
  <c r="V65" i="6"/>
  <c r="J65" i="6"/>
  <c r="AB26" i="6"/>
  <c r="M26" i="6"/>
  <c r="M368" i="6"/>
  <c r="V292" i="6"/>
  <c r="S292" i="6"/>
  <c r="P292" i="6"/>
  <c r="V330" i="6"/>
  <c r="G330" i="6"/>
  <c r="D330" i="6"/>
  <c r="V254" i="6"/>
  <c r="S254" i="6"/>
  <c r="G254" i="6"/>
  <c r="D254" i="6"/>
  <c r="V216" i="6"/>
  <c r="M216" i="6"/>
  <c r="AH178" i="6"/>
  <c r="AE178" i="6"/>
  <c r="M178" i="6"/>
  <c r="D178" i="6"/>
  <c r="E178" i="6" s="1"/>
  <c r="Y140" i="6"/>
  <c r="V140" i="6"/>
  <c r="P140" i="6"/>
  <c r="AB102" i="6"/>
  <c r="M102" i="6"/>
  <c r="J102" i="6"/>
  <c r="Y64" i="6"/>
  <c r="V64" i="6"/>
  <c r="P25" i="6"/>
  <c r="M25" i="6"/>
  <c r="J25" i="6"/>
  <c r="S367" i="6"/>
  <c r="M367" i="6"/>
  <c r="J367" i="6"/>
  <c r="D291" i="6"/>
  <c r="V329" i="6"/>
  <c r="P329" i="6"/>
  <c r="G329" i="6"/>
  <c r="D329" i="6"/>
  <c r="V253" i="6"/>
  <c r="S253" i="6"/>
  <c r="D253" i="6"/>
  <c r="V215" i="6"/>
  <c r="J215" i="6"/>
  <c r="G215" i="6"/>
  <c r="D215" i="6"/>
  <c r="AE177" i="6"/>
  <c r="M177" i="6"/>
  <c r="D177" i="6"/>
  <c r="E177" i="6" s="1"/>
  <c r="Y139" i="6"/>
  <c r="V139" i="6"/>
  <c r="G139" i="6"/>
  <c r="D139" i="6"/>
  <c r="AE101" i="6"/>
  <c r="AB101" i="6"/>
  <c r="M101" i="6"/>
  <c r="J101" i="6"/>
  <c r="Y63" i="6"/>
  <c r="V63" i="6"/>
  <c r="J63" i="6"/>
  <c r="G63" i="6"/>
  <c r="D63" i="6"/>
  <c r="M24" i="6"/>
  <c r="J24" i="6"/>
  <c r="M366" i="6"/>
  <c r="V290" i="6"/>
  <c r="S290" i="6"/>
  <c r="D290" i="6"/>
  <c r="V328" i="6"/>
  <c r="S328" i="6"/>
  <c r="G328" i="6"/>
  <c r="D328" i="6"/>
  <c r="S252" i="6"/>
  <c r="J252" i="6"/>
  <c r="D252" i="6"/>
  <c r="V214" i="6"/>
  <c r="M214" i="6"/>
  <c r="AH176" i="6"/>
  <c r="V176" i="6"/>
  <c r="M176" i="6"/>
  <c r="D176" i="6"/>
  <c r="E176" i="6" s="1"/>
  <c r="Y138" i="6"/>
  <c r="V138" i="6"/>
  <c r="P138" i="6"/>
  <c r="AE100" i="6"/>
  <c r="AB100" i="6"/>
  <c r="M100" i="6"/>
  <c r="J100" i="6"/>
  <c r="Y62" i="6"/>
  <c r="V62" i="6"/>
  <c r="AB23" i="6"/>
  <c r="P23" i="6"/>
  <c r="M23" i="6"/>
  <c r="J23" i="6"/>
  <c r="M365" i="6"/>
  <c r="S289" i="6"/>
  <c r="P289" i="6"/>
  <c r="D289" i="6"/>
  <c r="V327" i="6"/>
  <c r="P327" i="6"/>
  <c r="G327" i="6"/>
  <c r="D327" i="6"/>
  <c r="V251" i="6"/>
  <c r="S251" i="6"/>
  <c r="D251" i="6"/>
  <c r="V213" i="6"/>
  <c r="J213" i="6"/>
  <c r="G213" i="6"/>
  <c r="D213" i="6"/>
  <c r="AE175" i="6"/>
  <c r="M175" i="6"/>
  <c r="D175" i="6"/>
  <c r="E175" i="6" s="1"/>
  <c r="Y137" i="6"/>
  <c r="V137" i="6"/>
  <c r="AE99" i="6"/>
  <c r="AB99" i="6"/>
  <c r="M99" i="6"/>
  <c r="J99" i="6"/>
  <c r="Y61" i="6"/>
  <c r="V61" i="6"/>
  <c r="AB22" i="6"/>
  <c r="M22" i="6"/>
  <c r="S364" i="6"/>
  <c r="M364" i="6"/>
  <c r="J364" i="6"/>
  <c r="V288" i="6"/>
  <c r="S288" i="6"/>
  <c r="D288" i="6"/>
  <c r="V326" i="6"/>
  <c r="S326" i="6"/>
  <c r="P326" i="6"/>
  <c r="G326" i="6"/>
  <c r="D326" i="6"/>
  <c r="S250" i="6"/>
  <c r="D250" i="6"/>
  <c r="V212" i="6"/>
  <c r="M212" i="6"/>
  <c r="J212" i="6"/>
  <c r="AE174" i="6"/>
  <c r="M174" i="6"/>
  <c r="D174" i="6"/>
  <c r="E174" i="6" s="1"/>
  <c r="AH136" i="6"/>
  <c r="Y136" i="6"/>
  <c r="V136" i="6"/>
  <c r="D136" i="6"/>
  <c r="AB98" i="6"/>
  <c r="M98" i="6"/>
  <c r="J98" i="6"/>
  <c r="Y60" i="6"/>
  <c r="V60" i="6"/>
  <c r="D60" i="6"/>
  <c r="AB21" i="6"/>
  <c r="M21" i="6"/>
  <c r="J21" i="6"/>
  <c r="M363" i="6"/>
  <c r="D287" i="6"/>
  <c r="V325" i="6"/>
  <c r="P325" i="6"/>
  <c r="G325" i="6"/>
  <c r="D325" i="6"/>
  <c r="V249" i="6"/>
  <c r="S249" i="6"/>
  <c r="J249" i="6"/>
  <c r="D249" i="6"/>
  <c r="V211" i="6"/>
  <c r="J211" i="6"/>
  <c r="AE173" i="6"/>
  <c r="M173" i="6"/>
  <c r="D173" i="6"/>
  <c r="E173" i="6" s="1"/>
  <c r="Y135" i="6"/>
  <c r="V135" i="6"/>
  <c r="G135" i="6"/>
  <c r="AE97" i="6"/>
  <c r="AB97" i="6"/>
  <c r="M97" i="6"/>
  <c r="J97" i="6"/>
  <c r="Y59" i="6"/>
  <c r="V59" i="6"/>
  <c r="G59" i="6"/>
  <c r="AB20" i="6"/>
  <c r="P20" i="6"/>
  <c r="M20" i="6"/>
  <c r="J20" i="6"/>
  <c r="P362" i="6"/>
  <c r="M362" i="6"/>
  <c r="V286" i="6"/>
  <c r="D286" i="6"/>
  <c r="V324" i="6"/>
  <c r="S324" i="6"/>
  <c r="P324" i="6"/>
  <c r="G324" i="6"/>
  <c r="D324" i="6"/>
  <c r="S248" i="6"/>
  <c r="D248" i="6"/>
  <c r="V210" i="6"/>
  <c r="M210" i="6"/>
  <c r="J210" i="6"/>
  <c r="AE172" i="6"/>
  <c r="M172" i="6"/>
  <c r="D172" i="6"/>
  <c r="E172" i="6" s="1"/>
  <c r="Y134" i="6"/>
  <c r="V134" i="6"/>
  <c r="AE96" i="6"/>
  <c r="AB96" i="6"/>
  <c r="Y96" i="6"/>
  <c r="M96" i="6"/>
  <c r="J96" i="6"/>
  <c r="Y58" i="6"/>
  <c r="V58" i="6"/>
  <c r="M19" i="6"/>
  <c r="J19" i="6"/>
  <c r="S361" i="6"/>
  <c r="P361" i="6"/>
  <c r="M361" i="6"/>
  <c r="S285" i="6"/>
  <c r="D285" i="6"/>
  <c r="V323" i="6"/>
  <c r="S323" i="6"/>
  <c r="G323" i="6"/>
  <c r="D323" i="6"/>
  <c r="S247" i="6"/>
  <c r="J247" i="6"/>
  <c r="D247" i="6"/>
  <c r="V209" i="6"/>
  <c r="J209" i="6"/>
  <c r="AE171" i="6"/>
  <c r="V171" i="6"/>
  <c r="M171" i="6"/>
  <c r="D171" i="6"/>
  <c r="E171" i="6" s="1"/>
  <c r="Y133" i="6"/>
  <c r="V133" i="6"/>
  <c r="AE95" i="6"/>
  <c r="AB95" i="6"/>
  <c r="M95" i="6"/>
  <c r="J95" i="6"/>
  <c r="Y57" i="6"/>
  <c r="V57" i="6"/>
  <c r="A2" i="5"/>
  <c r="A1" i="5"/>
  <c r="M3" i="6"/>
  <c r="L3" i="6"/>
  <c r="K3" i="6"/>
  <c r="J3" i="6"/>
  <c r="I3" i="6"/>
  <c r="H3" i="6"/>
  <c r="G3" i="6"/>
  <c r="F3" i="6"/>
  <c r="E3" i="6"/>
  <c r="D3" i="6"/>
  <c r="O4" i="6"/>
  <c r="O13" i="6" s="1"/>
  <c r="N4" i="6"/>
  <c r="N13" i="6" s="1"/>
  <c r="M4" i="6"/>
  <c r="M9" i="6" s="1"/>
  <c r="L4" i="6"/>
  <c r="L13" i="6" s="1"/>
  <c r="K4" i="6"/>
  <c r="K10" i="6" s="1"/>
  <c r="J4" i="6"/>
  <c r="J6" i="6" s="1"/>
  <c r="I4" i="6"/>
  <c r="H4" i="6"/>
  <c r="H9" i="6" s="1"/>
  <c r="G4" i="6"/>
  <c r="F4" i="6"/>
  <c r="F11" i="6" s="1"/>
  <c r="E4" i="6"/>
  <c r="E10" i="6" s="1"/>
  <c r="D4" i="6"/>
  <c r="D11" i="6" s="1"/>
  <c r="C4" i="6"/>
  <c r="C13" i="6" s="1"/>
  <c r="A2" i="6"/>
  <c r="A1" i="1"/>
  <c r="AI3" i="1"/>
  <c r="AI7" i="1"/>
  <c r="BK17" i="1"/>
  <c r="AE7" i="1"/>
  <c r="AE3" i="1"/>
  <c r="AB66" i="6" l="1"/>
  <c r="AB80" i="6"/>
  <c r="AB60" i="6"/>
  <c r="AB76" i="6"/>
  <c r="AB70" i="6"/>
  <c r="AB78" i="6"/>
  <c r="D162" i="6"/>
  <c r="D158" i="6"/>
  <c r="D142" i="6"/>
  <c r="D134" i="6"/>
  <c r="D164" i="6"/>
  <c r="D156" i="6"/>
  <c r="D138" i="6"/>
  <c r="D240" i="6"/>
  <c r="D216" i="6"/>
  <c r="D226" i="6"/>
  <c r="D214" i="6"/>
  <c r="D212" i="6"/>
  <c r="D210" i="6"/>
  <c r="D230" i="6"/>
  <c r="D221" i="6"/>
  <c r="D218" i="6"/>
  <c r="G275" i="6"/>
  <c r="G278" i="6"/>
  <c r="G269" i="6"/>
  <c r="G268" i="6"/>
  <c r="G253" i="6"/>
  <c r="G251" i="6"/>
  <c r="G249" i="6"/>
  <c r="G267" i="6"/>
  <c r="G277" i="6"/>
  <c r="G273" i="6"/>
  <c r="G272" i="6"/>
  <c r="G265" i="6"/>
  <c r="G271" i="6"/>
  <c r="G252" i="6"/>
  <c r="G250" i="6"/>
  <c r="G248" i="6"/>
  <c r="M312" i="6"/>
  <c r="M302" i="6"/>
  <c r="M292" i="6"/>
  <c r="M290" i="6"/>
  <c r="M288" i="6"/>
  <c r="M286" i="6"/>
  <c r="M294" i="6"/>
  <c r="D57" i="6"/>
  <c r="D209" i="6"/>
  <c r="M287" i="6"/>
  <c r="G257" i="6"/>
  <c r="AB69" i="6"/>
  <c r="D232" i="6"/>
  <c r="G84" i="6"/>
  <c r="G77" i="6"/>
  <c r="G75" i="6"/>
  <c r="G68" i="6"/>
  <c r="G88" i="6"/>
  <c r="G67" i="6"/>
  <c r="G66" i="6"/>
  <c r="G64" i="6"/>
  <c r="G58" i="6"/>
  <c r="G87" i="6"/>
  <c r="G85" i="6"/>
  <c r="G80" i="6"/>
  <c r="G76" i="6"/>
  <c r="G60" i="6"/>
  <c r="G147" i="6"/>
  <c r="G142" i="6"/>
  <c r="G134" i="6"/>
  <c r="G157" i="6"/>
  <c r="G144" i="6"/>
  <c r="G143" i="6"/>
  <c r="G140" i="6"/>
  <c r="G136" i="6"/>
  <c r="G160" i="6"/>
  <c r="G151" i="6"/>
  <c r="G146" i="6"/>
  <c r="G228" i="6"/>
  <c r="G214" i="6"/>
  <c r="G212" i="6"/>
  <c r="G210" i="6"/>
  <c r="G240" i="6"/>
  <c r="G220" i="6"/>
  <c r="G219" i="6"/>
  <c r="G223" i="6"/>
  <c r="G217" i="6"/>
  <c r="G209" i="6"/>
  <c r="G133" i="6"/>
  <c r="J250" i="6"/>
  <c r="K250" i="6" s="1"/>
  <c r="G216" i="6"/>
  <c r="S368" i="6"/>
  <c r="G260" i="6"/>
  <c r="G71" i="6"/>
  <c r="S380" i="6"/>
  <c r="P388" i="6"/>
  <c r="J86" i="6"/>
  <c r="J66" i="6"/>
  <c r="AH164" i="6"/>
  <c r="AH156" i="6"/>
  <c r="AH133" i="6"/>
  <c r="AH161" i="6"/>
  <c r="J240" i="6"/>
  <c r="J237" i="6"/>
  <c r="J226" i="6"/>
  <c r="J220" i="6"/>
  <c r="J219" i="6"/>
  <c r="J239" i="6"/>
  <c r="J231" i="6"/>
  <c r="J221" i="6"/>
  <c r="J218" i="6"/>
  <c r="J234" i="6"/>
  <c r="J230" i="6"/>
  <c r="J235" i="6"/>
  <c r="P353" i="6"/>
  <c r="P334" i="6"/>
  <c r="P333" i="6"/>
  <c r="P331" i="6"/>
  <c r="P323" i="6"/>
  <c r="P339" i="6"/>
  <c r="P335" i="6"/>
  <c r="J253" i="6"/>
  <c r="M293" i="6"/>
  <c r="J223" i="6"/>
  <c r="D148" i="6"/>
  <c r="G264" i="6"/>
  <c r="S378" i="6"/>
  <c r="J228" i="6"/>
  <c r="G78" i="6"/>
  <c r="G270" i="6"/>
  <c r="G81" i="6"/>
  <c r="J233" i="6"/>
  <c r="D163" i="6"/>
  <c r="M316" i="6"/>
  <c r="M221" i="6"/>
  <c r="M218" i="6"/>
  <c r="M230" i="6"/>
  <c r="M223" i="6"/>
  <c r="M217" i="6"/>
  <c r="M209" i="6"/>
  <c r="M215" i="6"/>
  <c r="M213" i="6"/>
  <c r="M211" i="6"/>
  <c r="S354" i="6"/>
  <c r="S335" i="6"/>
  <c r="S337" i="6"/>
  <c r="S329" i="6"/>
  <c r="S327" i="6"/>
  <c r="S325" i="6"/>
  <c r="S342" i="6"/>
  <c r="S330" i="6"/>
  <c r="V294" i="6"/>
  <c r="V295" i="6"/>
  <c r="V293" i="6"/>
  <c r="V285" i="6"/>
  <c r="V303" i="6"/>
  <c r="V299" i="6"/>
  <c r="V297" i="6"/>
  <c r="V291" i="6"/>
  <c r="V289" i="6"/>
  <c r="V287" i="6"/>
  <c r="AB50" i="6"/>
  <c r="AC50" i="6" s="1"/>
  <c r="AB47" i="6"/>
  <c r="AB43" i="6"/>
  <c r="AB24" i="6"/>
  <c r="AB52" i="6" s="1"/>
  <c r="AB38" i="6"/>
  <c r="AB45" i="6"/>
  <c r="AB42" i="6"/>
  <c r="AC42" i="6" s="1"/>
  <c r="AB36" i="6"/>
  <c r="AC36" i="6" s="1"/>
  <c r="AB29" i="6"/>
  <c r="AC29" i="6" s="1"/>
  <c r="AB49" i="6"/>
  <c r="AB30" i="6"/>
  <c r="AB25" i="6"/>
  <c r="AC25" i="6" s="1"/>
  <c r="AB19" i="6"/>
  <c r="D88" i="6"/>
  <c r="D81" i="6"/>
  <c r="D77" i="6"/>
  <c r="D73" i="6"/>
  <c r="D62" i="6"/>
  <c r="P126" i="6"/>
  <c r="P95" i="6"/>
  <c r="P383" i="6"/>
  <c r="P376" i="6"/>
  <c r="P372" i="6"/>
  <c r="P367" i="6"/>
  <c r="P386" i="6"/>
  <c r="P382" i="6"/>
  <c r="P379" i="6"/>
  <c r="P375" i="6"/>
  <c r="P373" i="6"/>
  <c r="P365" i="6"/>
  <c r="P363" i="6"/>
  <c r="P393" i="6" s="1"/>
  <c r="P392" i="6"/>
  <c r="P389" i="6"/>
  <c r="P385" i="6"/>
  <c r="P381" i="6"/>
  <c r="P377" i="6"/>
  <c r="P368" i="6"/>
  <c r="P364" i="6"/>
  <c r="D133" i="6"/>
  <c r="D137" i="6"/>
  <c r="P290" i="6"/>
  <c r="P288" i="6"/>
  <c r="P286" i="6"/>
  <c r="P314" i="6"/>
  <c r="P298" i="6"/>
  <c r="P307" i="6"/>
  <c r="P300" i="6"/>
  <c r="P295" i="6"/>
  <c r="P293" i="6"/>
  <c r="P285" i="6"/>
  <c r="G61" i="6"/>
  <c r="D140" i="6"/>
  <c r="S372" i="6"/>
  <c r="D146" i="6"/>
  <c r="D76" i="6"/>
  <c r="V201" i="6"/>
  <c r="V184" i="6"/>
  <c r="V177" i="6"/>
  <c r="V175" i="6"/>
  <c r="V173" i="6"/>
  <c r="V186" i="6"/>
  <c r="V178" i="6"/>
  <c r="V174" i="6"/>
  <c r="V172" i="6"/>
  <c r="J216" i="6"/>
  <c r="G255" i="6"/>
  <c r="P294" i="6"/>
  <c r="D58" i="6"/>
  <c r="D211" i="6"/>
  <c r="G138" i="6"/>
  <c r="J214" i="6"/>
  <c r="J241" i="6" s="1"/>
  <c r="P328" i="6"/>
  <c r="P291" i="6"/>
  <c r="D64" i="6"/>
  <c r="P330" i="6"/>
  <c r="P179" i="6"/>
  <c r="V180" i="6"/>
  <c r="P371" i="6"/>
  <c r="G221" i="6"/>
  <c r="G72" i="6"/>
  <c r="G262" i="6"/>
  <c r="S376" i="6"/>
  <c r="P303" i="6"/>
  <c r="G266" i="6"/>
  <c r="M305" i="6"/>
  <c r="D79" i="6"/>
  <c r="M233" i="6"/>
  <c r="G158" i="6"/>
  <c r="M310" i="6"/>
  <c r="P387" i="6"/>
  <c r="J236" i="6"/>
  <c r="G86" i="6"/>
  <c r="V316" i="6"/>
  <c r="AE5" i="1"/>
  <c r="AE4" i="1"/>
  <c r="G256" i="6"/>
  <c r="P380" i="6"/>
  <c r="P391" i="6"/>
  <c r="J271" i="6"/>
  <c r="J260" i="6"/>
  <c r="J254" i="6"/>
  <c r="J263" i="6"/>
  <c r="S375" i="6"/>
  <c r="S373" i="6"/>
  <c r="S365" i="6"/>
  <c r="S363" i="6"/>
  <c r="S377" i="6"/>
  <c r="S374" i="6"/>
  <c r="S366" i="6"/>
  <c r="S362" i="6"/>
  <c r="G57" i="6"/>
  <c r="G137" i="6"/>
  <c r="J256" i="6"/>
  <c r="J257" i="6"/>
  <c r="P378" i="6"/>
  <c r="M307" i="6"/>
  <c r="S311" i="6"/>
  <c r="S314" i="6"/>
  <c r="S312" i="6"/>
  <c r="S304" i="6"/>
  <c r="S298" i="6"/>
  <c r="S294" i="6"/>
  <c r="S307" i="6"/>
  <c r="S310" i="6"/>
  <c r="S306" i="6"/>
  <c r="S296" i="6"/>
  <c r="Y50" i="6"/>
  <c r="Y20" i="6"/>
  <c r="Z20" i="6" s="1"/>
  <c r="S287" i="6"/>
  <c r="P366" i="6"/>
  <c r="M291" i="6"/>
  <c r="G70" i="6"/>
  <c r="G247" i="6"/>
  <c r="M285" i="6"/>
  <c r="J248" i="6"/>
  <c r="S286" i="6"/>
  <c r="D59" i="6"/>
  <c r="D135" i="6"/>
  <c r="G211" i="6"/>
  <c r="P98" i="6"/>
  <c r="J251" i="6"/>
  <c r="M289" i="6"/>
  <c r="G62" i="6"/>
  <c r="S291" i="6"/>
  <c r="G65" i="6"/>
  <c r="V179" i="6"/>
  <c r="P370" i="6"/>
  <c r="S371" i="6"/>
  <c r="D220" i="6"/>
  <c r="G145" i="6"/>
  <c r="P297" i="6"/>
  <c r="P374" i="6"/>
  <c r="M299" i="6"/>
  <c r="G263" i="6"/>
  <c r="Y35" i="6"/>
  <c r="G150" i="6"/>
  <c r="J227" i="6"/>
  <c r="S303" i="6"/>
  <c r="S305" i="6"/>
  <c r="G79" i="6"/>
  <c r="G159" i="6"/>
  <c r="S387" i="6"/>
  <c r="M236" i="6"/>
  <c r="AB46" i="6"/>
  <c r="AC46" i="6" s="1"/>
  <c r="J238" i="6"/>
  <c r="AB48" i="6"/>
  <c r="AC48" i="6" s="1"/>
  <c r="V247" i="6"/>
  <c r="AE98" i="6"/>
  <c r="AE127" i="6" s="1"/>
  <c r="AE176" i="6"/>
  <c r="AE203" i="6" s="1"/>
  <c r="AE102" i="6"/>
  <c r="V255" i="6"/>
  <c r="AE105" i="6"/>
  <c r="V257" i="6"/>
  <c r="V258" i="6"/>
  <c r="AE107" i="6"/>
  <c r="J36" i="6"/>
  <c r="K36" i="6" s="1"/>
  <c r="AE113" i="6"/>
  <c r="AE193" i="6"/>
  <c r="V270" i="6"/>
  <c r="J42" i="6"/>
  <c r="AE196" i="6"/>
  <c r="J45" i="6"/>
  <c r="K45" i="6" s="1"/>
  <c r="AE122" i="6"/>
  <c r="V274" i="6"/>
  <c r="AE201" i="6"/>
  <c r="G50" i="6"/>
  <c r="G19" i="6"/>
  <c r="H19" i="6" s="1"/>
  <c r="J10" i="6"/>
  <c r="G40" i="5"/>
  <c r="H40" i="5" s="1"/>
  <c r="G35" i="5"/>
  <c r="H35" i="5" s="1"/>
  <c r="G30" i="5"/>
  <c r="H30" i="5" s="1"/>
  <c r="G49" i="5"/>
  <c r="H49" i="5" s="1"/>
  <c r="G44" i="5"/>
  <c r="H44" i="5" s="1"/>
  <c r="G39" i="5"/>
  <c r="H39" i="5" s="1"/>
  <c r="G25" i="5"/>
  <c r="H25" i="5" s="1"/>
  <c r="G20" i="5"/>
  <c r="H20" i="5" s="1"/>
  <c r="G43" i="5"/>
  <c r="H43" i="5" s="1"/>
  <c r="G38" i="5"/>
  <c r="H38" i="5" s="1"/>
  <c r="G33" i="5"/>
  <c r="H33" i="5" s="1"/>
  <c r="G19" i="5"/>
  <c r="H19" i="5" s="1"/>
  <c r="G47" i="5"/>
  <c r="H47" i="5" s="1"/>
  <c r="G42" i="5"/>
  <c r="H42" i="5" s="1"/>
  <c r="G28" i="5"/>
  <c r="H28" i="5" s="1"/>
  <c r="G23" i="5"/>
  <c r="H23" i="5" s="1"/>
  <c r="G37" i="5"/>
  <c r="H37" i="5" s="1"/>
  <c r="G32" i="5"/>
  <c r="H32" i="5" s="1"/>
  <c r="G27" i="5"/>
  <c r="H27" i="5" s="1"/>
  <c r="G50" i="5"/>
  <c r="H50" i="5" s="1"/>
  <c r="G45" i="5"/>
  <c r="H45" i="5" s="1"/>
  <c r="G31" i="5"/>
  <c r="H31" i="5" s="1"/>
  <c r="G26" i="5"/>
  <c r="H26" i="5" s="1"/>
  <c r="G21" i="5"/>
  <c r="H21" i="5" s="1"/>
  <c r="G34" i="5"/>
  <c r="H34" i="5" s="1"/>
  <c r="G48" i="5"/>
  <c r="H48" i="5" s="1"/>
  <c r="G29" i="5"/>
  <c r="H29" i="5" s="1"/>
  <c r="G46" i="5"/>
  <c r="H46" i="5" s="1"/>
  <c r="G24" i="5"/>
  <c r="H24" i="5" s="1"/>
  <c r="G41" i="5"/>
  <c r="H41" i="5" s="1"/>
  <c r="G22" i="5"/>
  <c r="H22" i="5" s="1"/>
  <c r="G36" i="5"/>
  <c r="H36" i="5" s="1"/>
  <c r="J11" i="6"/>
  <c r="J22" i="6"/>
  <c r="D292" i="6"/>
  <c r="J26" i="6"/>
  <c r="K26" i="6" s="1"/>
  <c r="AE109" i="6"/>
  <c r="V262" i="6"/>
  <c r="J35" i="6"/>
  <c r="D302" i="6"/>
  <c r="AE190" i="6"/>
  <c r="D304" i="6"/>
  <c r="V267" i="6"/>
  <c r="AE120" i="6"/>
  <c r="AE199" i="6"/>
  <c r="J47" i="5"/>
  <c r="K47" i="5" s="1"/>
  <c r="J39" i="5"/>
  <c r="K39" i="5" s="1"/>
  <c r="J32" i="5"/>
  <c r="K32" i="5" s="1"/>
  <c r="J24" i="5"/>
  <c r="K24" i="5" s="1"/>
  <c r="J46" i="5"/>
  <c r="K46" i="5" s="1"/>
  <c r="J31" i="5"/>
  <c r="K31" i="5" s="1"/>
  <c r="J23" i="5"/>
  <c r="K23" i="5" s="1"/>
  <c r="J45" i="5"/>
  <c r="K45" i="5" s="1"/>
  <c r="J38" i="5"/>
  <c r="K38" i="5" s="1"/>
  <c r="J30" i="5"/>
  <c r="K30" i="5" s="1"/>
  <c r="J22" i="5"/>
  <c r="K22" i="5" s="1"/>
  <c r="J44" i="5"/>
  <c r="K44" i="5" s="1"/>
  <c r="J37" i="5"/>
  <c r="K37" i="5" s="1"/>
  <c r="J29" i="5"/>
  <c r="K29" i="5" s="1"/>
  <c r="J21" i="5"/>
  <c r="K21" i="5" s="1"/>
  <c r="J50" i="5"/>
  <c r="K50" i="5" s="1"/>
  <c r="J43" i="5"/>
  <c r="K43" i="5" s="1"/>
  <c r="J36" i="5"/>
  <c r="K36" i="5" s="1"/>
  <c r="J28" i="5"/>
  <c r="K28" i="5" s="1"/>
  <c r="J20" i="5"/>
  <c r="K20" i="5" s="1"/>
  <c r="J49" i="5"/>
  <c r="K49" i="5" s="1"/>
  <c r="J42" i="5"/>
  <c r="K42" i="5" s="1"/>
  <c r="J35" i="5"/>
  <c r="K35" i="5" s="1"/>
  <c r="J27" i="5"/>
  <c r="K27" i="5" s="1"/>
  <c r="J19" i="5"/>
  <c r="K19" i="5" s="1"/>
  <c r="J40" i="5"/>
  <c r="K40" i="5" s="1"/>
  <c r="J33" i="5"/>
  <c r="K33" i="5" s="1"/>
  <c r="J25" i="5"/>
  <c r="K25" i="5" s="1"/>
  <c r="J41" i="5"/>
  <c r="K41" i="5" s="1"/>
  <c r="J34" i="5"/>
  <c r="K34" i="5" s="1"/>
  <c r="J26" i="5"/>
  <c r="K26" i="5" s="1"/>
  <c r="J48" i="5"/>
  <c r="K48" i="5" s="1"/>
  <c r="J12" i="6"/>
  <c r="P19" i="6"/>
  <c r="V248" i="6"/>
  <c r="V250" i="6"/>
  <c r="V252" i="6"/>
  <c r="AE186" i="6"/>
  <c r="AE187" i="6"/>
  <c r="AE112" i="6"/>
  <c r="J37" i="6"/>
  <c r="J40" i="6"/>
  <c r="J44" i="6"/>
  <c r="AE198" i="6"/>
  <c r="M43" i="5"/>
  <c r="N43" i="5" s="1"/>
  <c r="M35" i="5"/>
  <c r="N35" i="5" s="1"/>
  <c r="M27" i="5"/>
  <c r="N27" i="5" s="1"/>
  <c r="M19" i="5"/>
  <c r="N19" i="5" s="1"/>
  <c r="M50" i="5"/>
  <c r="N50" i="5" s="1"/>
  <c r="M42" i="5"/>
  <c r="N42" i="5" s="1"/>
  <c r="M34" i="5"/>
  <c r="N34" i="5" s="1"/>
  <c r="M26" i="5"/>
  <c r="N26" i="5" s="1"/>
  <c r="M49" i="5"/>
  <c r="N49" i="5" s="1"/>
  <c r="M41" i="5"/>
  <c r="N41" i="5" s="1"/>
  <c r="M33" i="5"/>
  <c r="N33" i="5" s="1"/>
  <c r="M25" i="5"/>
  <c r="N25" i="5" s="1"/>
  <c r="M48" i="5"/>
  <c r="N48" i="5" s="1"/>
  <c r="M40" i="5"/>
  <c r="N40" i="5" s="1"/>
  <c r="M32" i="5"/>
  <c r="N32" i="5" s="1"/>
  <c r="M24" i="5"/>
  <c r="N24" i="5" s="1"/>
  <c r="M47" i="5"/>
  <c r="N47" i="5" s="1"/>
  <c r="M39" i="5"/>
  <c r="N39" i="5" s="1"/>
  <c r="M31" i="5"/>
  <c r="N31" i="5" s="1"/>
  <c r="M23" i="5"/>
  <c r="N23" i="5" s="1"/>
  <c r="M46" i="5"/>
  <c r="N46" i="5" s="1"/>
  <c r="M38" i="5"/>
  <c r="N38" i="5" s="1"/>
  <c r="M30" i="5"/>
  <c r="N30" i="5" s="1"/>
  <c r="M22" i="5"/>
  <c r="N22" i="5" s="1"/>
  <c r="M44" i="5"/>
  <c r="N44" i="5" s="1"/>
  <c r="M36" i="5"/>
  <c r="N36" i="5" s="1"/>
  <c r="M28" i="5"/>
  <c r="N28" i="5" s="1"/>
  <c r="M20" i="5"/>
  <c r="N20" i="5" s="1"/>
  <c r="M45" i="5"/>
  <c r="N45" i="5" s="1"/>
  <c r="M37" i="5"/>
  <c r="N37" i="5" s="1"/>
  <c r="M29" i="5"/>
  <c r="N29" i="5" s="1"/>
  <c r="M21" i="5"/>
  <c r="N21" i="5" s="1"/>
  <c r="J5" i="6"/>
  <c r="J13" i="6"/>
  <c r="P202" i="5"/>
  <c r="V57" i="5"/>
  <c r="W57" i="5" s="1"/>
  <c r="G140" i="5"/>
  <c r="H140" i="5" s="1"/>
  <c r="G147" i="5"/>
  <c r="H147" i="5" s="1"/>
  <c r="V154" i="5"/>
  <c r="W154" i="5" s="1"/>
  <c r="D134" i="5"/>
  <c r="E134" i="5" s="1"/>
  <c r="V158" i="5"/>
  <c r="W158" i="5" s="1"/>
  <c r="V173" i="5"/>
  <c r="W173" i="5" s="1"/>
  <c r="AK171" i="6"/>
  <c r="V181" i="5"/>
  <c r="W181" i="5" s="1"/>
  <c r="P27" i="5"/>
  <c r="P28" i="5"/>
  <c r="P40" i="5"/>
  <c r="Y99" i="5"/>
  <c r="Z99" i="5" s="1"/>
  <c r="V137" i="5"/>
  <c r="W137" i="5" s="1"/>
  <c r="G151" i="5"/>
  <c r="H151" i="5" s="1"/>
  <c r="V159" i="5"/>
  <c r="W159" i="5" s="1"/>
  <c r="P187" i="5"/>
  <c r="Y102" i="5"/>
  <c r="Z102" i="5" s="1"/>
  <c r="G138" i="5"/>
  <c r="H138" i="5" s="1"/>
  <c r="V153" i="5"/>
  <c r="W153" i="5" s="1"/>
  <c r="V188" i="5"/>
  <c r="W188" i="5" s="1"/>
  <c r="P33" i="5"/>
  <c r="Y103" i="5"/>
  <c r="Z103" i="5" s="1"/>
  <c r="Y121" i="5"/>
  <c r="Z121" i="5" s="1"/>
  <c r="J108" i="5"/>
  <c r="K108" i="5" s="1"/>
  <c r="G135" i="5"/>
  <c r="H135" i="5" s="1"/>
  <c r="G142" i="5"/>
  <c r="H142" i="5" s="1"/>
  <c r="AB154" i="5"/>
  <c r="AC154" i="5" s="1"/>
  <c r="V176" i="5"/>
  <c r="W176" i="5" s="1"/>
  <c r="V199" i="5"/>
  <c r="W199" i="5" s="1"/>
  <c r="P21" i="5"/>
  <c r="P41" i="5"/>
  <c r="S202" i="5"/>
  <c r="T202" i="5" s="1"/>
  <c r="Y96" i="5"/>
  <c r="Z96" i="5" s="1"/>
  <c r="Y109" i="5"/>
  <c r="Z109" i="5" s="1"/>
  <c r="V136" i="5"/>
  <c r="W136" i="5" s="1"/>
  <c r="V145" i="5"/>
  <c r="W145" i="5" s="1"/>
  <c r="V157" i="5"/>
  <c r="W157" i="5" s="1"/>
  <c r="V172" i="5"/>
  <c r="W172" i="5" s="1"/>
  <c r="V186" i="5"/>
  <c r="W186" i="5" s="1"/>
  <c r="P22" i="5"/>
  <c r="P38" i="5"/>
  <c r="S144" i="5"/>
  <c r="T144" i="5" s="1"/>
  <c r="V22" i="5"/>
  <c r="W22" i="5" s="1"/>
  <c r="M202" i="5"/>
  <c r="N202" i="5" s="1"/>
  <c r="D102" i="5"/>
  <c r="E102" i="5" s="1"/>
  <c r="S112" i="5"/>
  <c r="T112" i="5" s="1"/>
  <c r="M179" i="5"/>
  <c r="N179" i="5" s="1"/>
  <c r="Y176" i="5"/>
  <c r="Z176" i="5" s="1"/>
  <c r="V183" i="5"/>
  <c r="W183" i="5" s="1"/>
  <c r="S189" i="5"/>
  <c r="T189" i="5" s="1"/>
  <c r="V19" i="5"/>
  <c r="W19" i="5" s="1"/>
  <c r="V23" i="5"/>
  <c r="W23" i="5" s="1"/>
  <c r="P35" i="5"/>
  <c r="V43" i="5"/>
  <c r="W43" i="5" s="1"/>
  <c r="Y98" i="5"/>
  <c r="Z98" i="5" s="1"/>
  <c r="J106" i="5"/>
  <c r="K106" i="5" s="1"/>
  <c r="Y142" i="5"/>
  <c r="Z142" i="5" s="1"/>
  <c r="S171" i="5"/>
  <c r="T171" i="5" s="1"/>
  <c r="S178" i="5"/>
  <c r="T178" i="5" s="1"/>
  <c r="S184" i="5"/>
  <c r="T184" i="5" s="1"/>
  <c r="V189" i="5"/>
  <c r="W189" i="5" s="1"/>
  <c r="V20" i="5"/>
  <c r="W20" i="5" s="1"/>
  <c r="V35" i="5"/>
  <c r="W35" i="5" s="1"/>
  <c r="P95" i="5"/>
  <c r="P117" i="5"/>
  <c r="G185" i="5"/>
  <c r="H185" i="5" s="1"/>
  <c r="G191" i="5"/>
  <c r="H191" i="5" s="1"/>
  <c r="V36" i="5"/>
  <c r="W36" i="5" s="1"/>
  <c r="V45" i="5"/>
  <c r="W45" i="5" s="1"/>
  <c r="S95" i="5"/>
  <c r="T95" i="5" s="1"/>
  <c r="J101" i="5"/>
  <c r="K101" i="5" s="1"/>
  <c r="P108" i="5"/>
  <c r="S118" i="5"/>
  <c r="T118" i="5" s="1"/>
  <c r="S173" i="5"/>
  <c r="T173" i="5" s="1"/>
  <c r="S179" i="5"/>
  <c r="T179" i="5" s="1"/>
  <c r="S195" i="5"/>
  <c r="T195" i="5" s="1"/>
  <c r="V21" i="5"/>
  <c r="W21" i="5" s="1"/>
  <c r="D58" i="5"/>
  <c r="E58" i="5" s="1"/>
  <c r="AB95" i="5"/>
  <c r="AC95" i="5" s="1"/>
  <c r="Y97" i="5"/>
  <c r="Z97" i="5" s="1"/>
  <c r="S100" i="5"/>
  <c r="T100" i="5" s="1"/>
  <c r="J102" i="5"/>
  <c r="K102" i="5" s="1"/>
  <c r="AB103" i="5"/>
  <c r="AC103" i="5" s="1"/>
  <c r="S106" i="5"/>
  <c r="T106" i="5" s="1"/>
  <c r="S108" i="5"/>
  <c r="T108" i="5" s="1"/>
  <c r="Y110" i="5"/>
  <c r="Z110" i="5" s="1"/>
  <c r="S115" i="5"/>
  <c r="T115" i="5" s="1"/>
  <c r="S120" i="5"/>
  <c r="T120" i="5" s="1"/>
  <c r="AB124" i="5"/>
  <c r="AC124" i="5" s="1"/>
  <c r="G133" i="5"/>
  <c r="H133" i="5" s="1"/>
  <c r="S135" i="5"/>
  <c r="T135" i="5" s="1"/>
  <c r="D139" i="5"/>
  <c r="E139" i="5" s="1"/>
  <c r="V143" i="5"/>
  <c r="W143" i="5" s="1"/>
  <c r="G148" i="5"/>
  <c r="H148" i="5" s="1"/>
  <c r="G154" i="5"/>
  <c r="H154" i="5" s="1"/>
  <c r="V156" i="5"/>
  <c r="W156" i="5" s="1"/>
  <c r="Y159" i="5"/>
  <c r="Z159" i="5" s="1"/>
  <c r="V171" i="5"/>
  <c r="W171" i="5" s="1"/>
  <c r="S174" i="5"/>
  <c r="T174" i="5" s="1"/>
  <c r="S177" i="5"/>
  <c r="T177" i="5" s="1"/>
  <c r="P180" i="5"/>
  <c r="Y181" i="5"/>
  <c r="Z181" i="5" s="1"/>
  <c r="Y185" i="5"/>
  <c r="Z185" i="5" s="1"/>
  <c r="V187" i="5"/>
  <c r="W187" i="5" s="1"/>
  <c r="P192" i="5"/>
  <c r="V201" i="5"/>
  <c r="W201" i="5" s="1"/>
  <c r="P29" i="5"/>
  <c r="M123" i="5"/>
  <c r="N123" i="5" s="1"/>
  <c r="J96" i="5"/>
  <c r="K96" i="5" s="1"/>
  <c r="AB97" i="5"/>
  <c r="AC97" i="5" s="1"/>
  <c r="AB100" i="5"/>
  <c r="AC100" i="5" s="1"/>
  <c r="S102" i="5"/>
  <c r="T102" i="5" s="1"/>
  <c r="D104" i="5"/>
  <c r="E104" i="5" s="1"/>
  <c r="AB106" i="5"/>
  <c r="AC106" i="5" s="1"/>
  <c r="D109" i="5"/>
  <c r="E109" i="5" s="1"/>
  <c r="S111" i="5"/>
  <c r="T111" i="5" s="1"/>
  <c r="Y115" i="5"/>
  <c r="Z115" i="5" s="1"/>
  <c r="Y120" i="5"/>
  <c r="Z120" i="5" s="1"/>
  <c r="AB125" i="5"/>
  <c r="AC125" i="5" s="1"/>
  <c r="V133" i="5"/>
  <c r="W133" i="5" s="1"/>
  <c r="V135" i="5"/>
  <c r="W135" i="5" s="1"/>
  <c r="J139" i="5"/>
  <c r="K139" i="5" s="1"/>
  <c r="Y143" i="5"/>
  <c r="Z143" i="5" s="1"/>
  <c r="G150" i="5"/>
  <c r="H150" i="5" s="1"/>
  <c r="S154" i="5"/>
  <c r="T154" i="5" s="1"/>
  <c r="Y156" i="5"/>
  <c r="Z156" i="5" s="1"/>
  <c r="G160" i="5"/>
  <c r="H160" i="5" s="1"/>
  <c r="S172" i="5"/>
  <c r="T172" i="5" s="1"/>
  <c r="S175" i="5"/>
  <c r="T175" i="5" s="1"/>
  <c r="V177" i="5"/>
  <c r="W177" i="5" s="1"/>
  <c r="S180" i="5"/>
  <c r="T180" i="5" s="1"/>
  <c r="V182" i="5"/>
  <c r="W182" i="5" s="1"/>
  <c r="S186" i="5"/>
  <c r="T186" i="5" s="1"/>
  <c r="Y187" i="5"/>
  <c r="Z187" i="5" s="1"/>
  <c r="P193" i="5"/>
  <c r="P23" i="5"/>
  <c r="P36" i="5"/>
  <c r="M104" i="5"/>
  <c r="N104" i="5" s="1"/>
  <c r="AB107" i="5"/>
  <c r="AC107" i="5" s="1"/>
  <c r="M109" i="5"/>
  <c r="N109" i="5" s="1"/>
  <c r="AB115" i="5"/>
  <c r="AC115" i="5" s="1"/>
  <c r="Y163" i="5"/>
  <c r="Z163" i="5" s="1"/>
  <c r="Y175" i="5"/>
  <c r="Z175" i="5" s="1"/>
  <c r="Y177" i="5"/>
  <c r="Z177" i="5" s="1"/>
  <c r="Y182" i="5"/>
  <c r="Z182" i="5" s="1"/>
  <c r="M99" i="5"/>
  <c r="N99" i="5" s="1"/>
  <c r="AB102" i="5"/>
  <c r="AC102" i="5" s="1"/>
  <c r="AB105" i="5"/>
  <c r="AC105" i="5" s="1"/>
  <c r="D108" i="5"/>
  <c r="E108" i="5" s="1"/>
  <c r="S109" i="5"/>
  <c r="T109" i="5" s="1"/>
  <c r="S113" i="5"/>
  <c r="T113" i="5" s="1"/>
  <c r="J141" i="5"/>
  <c r="K141" i="5" s="1"/>
  <c r="G152" i="5"/>
  <c r="H152" i="5" s="1"/>
  <c r="Y154" i="5"/>
  <c r="Z154" i="5" s="1"/>
  <c r="Y172" i="5"/>
  <c r="Z172" i="5" s="1"/>
  <c r="P176" i="5"/>
  <c r="Y180" i="5"/>
  <c r="Z180" i="5" s="1"/>
  <c r="Y186" i="5"/>
  <c r="Z186" i="5" s="1"/>
  <c r="Y197" i="5"/>
  <c r="Z197" i="5" s="1"/>
  <c r="Y155" i="5"/>
  <c r="Z155" i="5" s="1"/>
  <c r="AB96" i="5"/>
  <c r="AC96" i="5" s="1"/>
  <c r="S99" i="5"/>
  <c r="T99" i="5" s="1"/>
  <c r="S101" i="5"/>
  <c r="T101" i="5" s="1"/>
  <c r="S103" i="5"/>
  <c r="T103" i="5" s="1"/>
  <c r="D106" i="5"/>
  <c r="E106" i="5" s="1"/>
  <c r="S114" i="5"/>
  <c r="T114" i="5" s="1"/>
  <c r="S117" i="5"/>
  <c r="T117" i="5" s="1"/>
  <c r="D123" i="5"/>
  <c r="E123" i="5" s="1"/>
  <c r="Y134" i="5"/>
  <c r="Z134" i="5" s="1"/>
  <c r="J146" i="5"/>
  <c r="K146" i="5" s="1"/>
  <c r="J152" i="5"/>
  <c r="K152" i="5" s="1"/>
  <c r="Y158" i="5"/>
  <c r="Z158" i="5" s="1"/>
  <c r="P171" i="5"/>
  <c r="P181" i="5"/>
  <c r="G187" i="5"/>
  <c r="H187" i="5" s="1"/>
  <c r="D96" i="5"/>
  <c r="E96" i="5" s="1"/>
  <c r="AB99" i="5"/>
  <c r="AC99" i="5" s="1"/>
  <c r="AB101" i="5"/>
  <c r="D103" i="5"/>
  <c r="E103" i="5" s="1"/>
  <c r="S105" i="5"/>
  <c r="T105" i="5" s="1"/>
  <c r="S107" i="5"/>
  <c r="T107" i="5" s="1"/>
  <c r="AB108" i="5"/>
  <c r="AC108" i="5" s="1"/>
  <c r="M110" i="5"/>
  <c r="N110" i="5" s="1"/>
  <c r="AB113" i="5"/>
  <c r="AC113" i="5" s="1"/>
  <c r="M117" i="5"/>
  <c r="N117" i="5" s="1"/>
  <c r="AB123" i="5"/>
  <c r="AC123" i="5" s="1"/>
  <c r="G134" i="5"/>
  <c r="H134" i="5" s="1"/>
  <c r="G136" i="5"/>
  <c r="H136" i="5" s="1"/>
  <c r="G139" i="5"/>
  <c r="H139" i="5" s="1"/>
  <c r="V142" i="5"/>
  <c r="W142" i="5" s="1"/>
  <c r="V144" i="5"/>
  <c r="W144" i="5" s="1"/>
  <c r="G149" i="5"/>
  <c r="H149" i="5" s="1"/>
  <c r="AB153" i="5"/>
  <c r="AC153" i="5" s="1"/>
  <c r="V155" i="5"/>
  <c r="W155" i="5" s="1"/>
  <c r="Y157" i="5"/>
  <c r="Z157" i="5" s="1"/>
  <c r="V162" i="5"/>
  <c r="W162" i="5" s="1"/>
  <c r="Y171" i="5"/>
  <c r="Z171" i="5" s="1"/>
  <c r="S176" i="5"/>
  <c r="T176" i="5" s="1"/>
  <c r="Y179" i="5"/>
  <c r="Z179" i="5" s="1"/>
  <c r="S181" i="5"/>
  <c r="T181" i="5" s="1"/>
  <c r="S183" i="5"/>
  <c r="T183" i="5" s="1"/>
  <c r="P186" i="5"/>
  <c r="S187" i="5"/>
  <c r="T187" i="5" s="1"/>
  <c r="Y188" i="5"/>
  <c r="Z188" i="5" s="1"/>
  <c r="S192" i="5"/>
  <c r="T192" i="5" s="1"/>
  <c r="S198" i="5"/>
  <c r="T198" i="5" s="1"/>
  <c r="S21" i="5"/>
  <c r="T21" i="5" s="1"/>
  <c r="S23" i="5"/>
  <c r="T23" i="5" s="1"/>
  <c r="S26" i="5"/>
  <c r="T26" i="5" s="1"/>
  <c r="S29" i="5"/>
  <c r="T29" i="5" s="1"/>
  <c r="P42" i="5"/>
  <c r="P44" i="5"/>
  <c r="M145" i="5"/>
  <c r="N145" i="5" s="1"/>
  <c r="S19" i="5"/>
  <c r="S30" i="5"/>
  <c r="T30" i="5" s="1"/>
  <c r="S42" i="5"/>
  <c r="T42" i="5" s="1"/>
  <c r="S45" i="5"/>
  <c r="T45" i="5" s="1"/>
  <c r="S25" i="5"/>
  <c r="T25" i="5" s="1"/>
  <c r="S27" i="5"/>
  <c r="T27" i="5" s="1"/>
  <c r="S40" i="5"/>
  <c r="T40" i="5" s="1"/>
  <c r="S43" i="5"/>
  <c r="T43" i="5" s="1"/>
  <c r="M112" i="5"/>
  <c r="N112" i="5" s="1"/>
  <c r="AB121" i="5"/>
  <c r="AC121" i="5" s="1"/>
  <c r="D126" i="5"/>
  <c r="E126" i="5" s="1"/>
  <c r="P177" i="5"/>
  <c r="S182" i="5"/>
  <c r="T182" i="5" s="1"/>
  <c r="P188" i="5"/>
  <c r="S190" i="5"/>
  <c r="T190" i="5" s="1"/>
  <c r="P196" i="5"/>
  <c r="P200" i="5"/>
  <c r="S20" i="5"/>
  <c r="T20" i="5" s="1"/>
  <c r="S22" i="5"/>
  <c r="T22" i="5" s="1"/>
  <c r="S24" i="5"/>
  <c r="T24" i="5" s="1"/>
  <c r="S46" i="5"/>
  <c r="T46" i="5" s="1"/>
  <c r="S39" i="5"/>
  <c r="T39" i="5" s="1"/>
  <c r="AB118" i="5"/>
  <c r="AC118" i="5" s="1"/>
  <c r="AB133" i="5"/>
  <c r="AC133" i="5" s="1"/>
  <c r="AB141" i="5"/>
  <c r="AC141" i="5" s="1"/>
  <c r="AB143" i="5"/>
  <c r="AC143" i="5" s="1"/>
  <c r="P173" i="5"/>
  <c r="P179" i="5"/>
  <c r="S185" i="5"/>
  <c r="T185" i="5" s="1"/>
  <c r="S188" i="5"/>
  <c r="T188" i="5" s="1"/>
  <c r="S196" i="5"/>
  <c r="T196" i="5" s="1"/>
  <c r="P201" i="5"/>
  <c r="S28" i="5"/>
  <c r="T28" i="5" s="1"/>
  <c r="J59" i="5"/>
  <c r="K59" i="5" s="1"/>
  <c r="D138" i="5"/>
  <c r="E138" i="5" s="1"/>
  <c r="G141" i="5"/>
  <c r="H141" i="5" s="1"/>
  <c r="J149" i="5"/>
  <c r="K149" i="5" s="1"/>
  <c r="M185" i="5"/>
  <c r="N185" i="5" s="1"/>
  <c r="G194" i="5"/>
  <c r="H194" i="5" s="1"/>
  <c r="P31" i="5"/>
  <c r="P46" i="5"/>
  <c r="AK136" i="6"/>
  <c r="AK188" i="6"/>
  <c r="M147" i="5"/>
  <c r="N147" i="5" s="1"/>
  <c r="M171" i="5"/>
  <c r="N171" i="5" s="1"/>
  <c r="M186" i="5"/>
  <c r="N186" i="5" s="1"/>
  <c r="AK183" i="6"/>
  <c r="J112" i="5"/>
  <c r="K112" i="5" s="1"/>
  <c r="M175" i="5"/>
  <c r="N175" i="5" s="1"/>
  <c r="O8" i="6"/>
  <c r="D47" i="5"/>
  <c r="E47" i="5" s="1"/>
  <c r="P21" i="6"/>
  <c r="P28" i="6"/>
  <c r="P31" i="6"/>
  <c r="Q31" i="6" s="1"/>
  <c r="D62" i="5"/>
  <c r="E62" i="5" s="1"/>
  <c r="D95" i="5"/>
  <c r="E95" i="5" s="1"/>
  <c r="D101" i="5"/>
  <c r="E101" i="5" s="1"/>
  <c r="M103" i="5"/>
  <c r="N103" i="5" s="1"/>
  <c r="D105" i="5"/>
  <c r="E105" i="5" s="1"/>
  <c r="M106" i="5"/>
  <c r="N106" i="5" s="1"/>
  <c r="D111" i="5"/>
  <c r="E111" i="5" s="1"/>
  <c r="J140" i="5"/>
  <c r="K140" i="5" s="1"/>
  <c r="G145" i="5"/>
  <c r="H145" i="5" s="1"/>
  <c r="J147" i="5"/>
  <c r="K147" i="5" s="1"/>
  <c r="P149" i="5"/>
  <c r="G153" i="5"/>
  <c r="H153" i="5" s="1"/>
  <c r="G172" i="5"/>
  <c r="H172" i="5" s="1"/>
  <c r="P175" i="5"/>
  <c r="P185" i="5"/>
  <c r="M191" i="5"/>
  <c r="N191" i="5" s="1"/>
  <c r="M194" i="5"/>
  <c r="N194" i="5" s="1"/>
  <c r="D20" i="5"/>
  <c r="E20" i="5" s="1"/>
  <c r="P25" i="5"/>
  <c r="D32" i="5"/>
  <c r="E32" i="5" s="1"/>
  <c r="P34" i="5"/>
  <c r="P39" i="5"/>
  <c r="P43" i="5"/>
  <c r="P48" i="5"/>
  <c r="P22" i="6"/>
  <c r="G23" i="6"/>
  <c r="H23" i="6" s="1"/>
  <c r="P24" i="6"/>
  <c r="AK25" i="6"/>
  <c r="AL25" i="6" s="1"/>
  <c r="P27" i="6"/>
  <c r="Q27" i="6" s="1"/>
  <c r="AK29" i="6"/>
  <c r="AL29" i="6" s="1"/>
  <c r="P33" i="6"/>
  <c r="D64" i="5"/>
  <c r="E64" i="5" s="1"/>
  <c r="D98" i="5"/>
  <c r="E98" i="5" s="1"/>
  <c r="M102" i="5"/>
  <c r="N102" i="5" s="1"/>
  <c r="M105" i="5"/>
  <c r="N105" i="5" s="1"/>
  <c r="M111" i="5"/>
  <c r="N111" i="5" s="1"/>
  <c r="D124" i="5"/>
  <c r="E124" i="5" s="1"/>
  <c r="J138" i="5"/>
  <c r="K138" i="5" s="1"/>
  <c r="P153" i="5"/>
  <c r="P172" i="5"/>
  <c r="P178" i="5"/>
  <c r="P191" i="5"/>
  <c r="P199" i="5"/>
  <c r="D19" i="5"/>
  <c r="E19" i="5" s="1"/>
  <c r="P20" i="5"/>
  <c r="P30" i="5"/>
  <c r="P32" i="5"/>
  <c r="P37" i="5"/>
  <c r="AB70" i="5"/>
  <c r="AC70" i="5" s="1"/>
  <c r="D100" i="5"/>
  <c r="E100" i="5" s="1"/>
  <c r="D114" i="5"/>
  <c r="E114" i="5" s="1"/>
  <c r="D116" i="5"/>
  <c r="E116" i="5" s="1"/>
  <c r="G180" i="5"/>
  <c r="H180" i="5" s="1"/>
  <c r="D181" i="5"/>
  <c r="E181" i="5" s="1"/>
  <c r="D182" i="5"/>
  <c r="E182" i="5" s="1"/>
  <c r="D33" i="5"/>
  <c r="E33" i="5" s="1"/>
  <c r="D38" i="5"/>
  <c r="E38" i="5" s="1"/>
  <c r="D40" i="5"/>
  <c r="E40" i="5" s="1"/>
  <c r="AK21" i="6"/>
  <c r="Y24" i="6"/>
  <c r="Z24" i="6" s="1"/>
  <c r="AK22" i="6"/>
  <c r="AL22" i="6" s="1"/>
  <c r="D97" i="5"/>
  <c r="E97" i="5" s="1"/>
  <c r="D99" i="5"/>
  <c r="E99" i="5" s="1"/>
  <c r="M100" i="5"/>
  <c r="N100" i="5" s="1"/>
  <c r="D110" i="5"/>
  <c r="E110" i="5" s="1"/>
  <c r="D117" i="5"/>
  <c r="E117" i="5" s="1"/>
  <c r="M120" i="5"/>
  <c r="N120" i="5" s="1"/>
  <c r="D122" i="5"/>
  <c r="E122" i="5" s="1"/>
  <c r="G146" i="5"/>
  <c r="H146" i="5" s="1"/>
  <c r="J148" i="5"/>
  <c r="K148" i="5" s="1"/>
  <c r="J151" i="5"/>
  <c r="K151" i="5" s="1"/>
  <c r="G161" i="5"/>
  <c r="H161" i="5" s="1"/>
  <c r="P174" i="5"/>
  <c r="M176" i="5"/>
  <c r="N176" i="5" s="1"/>
  <c r="G179" i="5"/>
  <c r="H179" i="5" s="1"/>
  <c r="M180" i="5"/>
  <c r="N180" i="5" s="1"/>
  <c r="G181" i="5"/>
  <c r="H181" i="5" s="1"/>
  <c r="P182" i="5"/>
  <c r="G186" i="5"/>
  <c r="H186" i="5" s="1"/>
  <c r="D187" i="5"/>
  <c r="E187" i="5" s="1"/>
  <c r="D188" i="5"/>
  <c r="E188" i="5" s="1"/>
  <c r="P19" i="5"/>
  <c r="P24" i="5"/>
  <c r="P26" i="5"/>
  <c r="D31" i="5"/>
  <c r="E31" i="5" s="1"/>
  <c r="P50" i="5"/>
  <c r="AK176" i="6"/>
  <c r="AK102" i="6"/>
  <c r="S147" i="6"/>
  <c r="S87" i="6"/>
  <c r="P84" i="5"/>
  <c r="P99" i="5"/>
  <c r="P100" i="5"/>
  <c r="P101" i="5"/>
  <c r="P102" i="5"/>
  <c r="P103" i="5"/>
  <c r="P104" i="5"/>
  <c r="P107" i="5"/>
  <c r="P112" i="5"/>
  <c r="P114" i="5"/>
  <c r="P120" i="5"/>
  <c r="P126" i="5"/>
  <c r="D175" i="5"/>
  <c r="E175" i="5" s="1"/>
  <c r="D176" i="5"/>
  <c r="E176" i="5" s="1"/>
  <c r="O9" i="6"/>
  <c r="AK133" i="6"/>
  <c r="AK64" i="6"/>
  <c r="AK65" i="6"/>
  <c r="V142" i="6"/>
  <c r="V181" i="6"/>
  <c r="S257" i="6"/>
  <c r="AK106" i="6"/>
  <c r="D182" i="6"/>
  <c r="E182" i="6" s="1"/>
  <c r="D145" i="6"/>
  <c r="V222" i="6"/>
  <c r="M298" i="6"/>
  <c r="AK32" i="6"/>
  <c r="AL32" i="6" s="1"/>
  <c r="V147" i="6"/>
  <c r="D223" i="6"/>
  <c r="P337" i="6"/>
  <c r="D224" i="6"/>
  <c r="D187" i="6"/>
  <c r="E187" i="6" s="1"/>
  <c r="D74" i="6"/>
  <c r="D75" i="6"/>
  <c r="M303" i="6"/>
  <c r="V190" i="6"/>
  <c r="V228" i="6"/>
  <c r="V77" i="6"/>
  <c r="S267" i="6"/>
  <c r="D154" i="6"/>
  <c r="S269" i="6"/>
  <c r="V156" i="6"/>
  <c r="P346" i="6"/>
  <c r="D233" i="6"/>
  <c r="M309" i="6"/>
  <c r="J386" i="6"/>
  <c r="AK44" i="6"/>
  <c r="AL44" i="6" s="1"/>
  <c r="V84" i="6"/>
  <c r="D236" i="6"/>
  <c r="V237" i="6"/>
  <c r="P118" i="5"/>
  <c r="P124" i="5"/>
  <c r="M137" i="5"/>
  <c r="N137" i="5" s="1"/>
  <c r="M164" i="5"/>
  <c r="N164" i="5" s="1"/>
  <c r="G175" i="5"/>
  <c r="H175" i="5" s="1"/>
  <c r="G176" i="5"/>
  <c r="H176" i="5" s="1"/>
  <c r="D177" i="5"/>
  <c r="E177" i="5" s="1"/>
  <c r="G184" i="5"/>
  <c r="H184" i="5" s="1"/>
  <c r="G190" i="5"/>
  <c r="H190" i="5" s="1"/>
  <c r="O10" i="6"/>
  <c r="D65" i="6"/>
  <c r="D66" i="6"/>
  <c r="AK68" i="6"/>
  <c r="D144" i="6"/>
  <c r="S258" i="6"/>
  <c r="Y30" i="6"/>
  <c r="Z30" i="6" s="1"/>
  <c r="V183" i="6"/>
  <c r="S259" i="6"/>
  <c r="V146" i="6"/>
  <c r="AK184" i="6"/>
  <c r="D71" i="6"/>
  <c r="V148" i="6"/>
  <c r="S262" i="6"/>
  <c r="V73" i="6"/>
  <c r="AK111" i="6"/>
  <c r="D188" i="6"/>
  <c r="E188" i="6" s="1"/>
  <c r="P340" i="6"/>
  <c r="V76" i="6"/>
  <c r="D153" i="6"/>
  <c r="D229" i="6"/>
  <c r="J381" i="6"/>
  <c r="V154" i="6"/>
  <c r="P344" i="6"/>
  <c r="V79" i="6"/>
  <c r="D231" i="6"/>
  <c r="V232" i="6"/>
  <c r="V81" i="6"/>
  <c r="D157" i="6"/>
  <c r="S271" i="6"/>
  <c r="Y43" i="6"/>
  <c r="Z43" i="6" s="1"/>
  <c r="S158" i="6"/>
  <c r="AK196" i="6"/>
  <c r="D83" i="6"/>
  <c r="P349" i="6"/>
  <c r="D160" i="6"/>
  <c r="D238" i="6"/>
  <c r="P98" i="5"/>
  <c r="P111" i="5"/>
  <c r="P113" i="5"/>
  <c r="P116" i="5"/>
  <c r="P122" i="5"/>
  <c r="M160" i="5"/>
  <c r="N160" i="5" s="1"/>
  <c r="G177" i="5"/>
  <c r="H177" i="5" s="1"/>
  <c r="P184" i="5"/>
  <c r="P190" i="5"/>
  <c r="G192" i="5"/>
  <c r="H192" i="5" s="1"/>
  <c r="P194" i="5"/>
  <c r="P197" i="5"/>
  <c r="O11" i="6"/>
  <c r="S60" i="6"/>
  <c r="D180" i="6"/>
  <c r="E180" i="6" s="1"/>
  <c r="V143" i="6"/>
  <c r="V219" i="6"/>
  <c r="V182" i="6"/>
  <c r="D70" i="6"/>
  <c r="D222" i="6"/>
  <c r="P336" i="6"/>
  <c r="D185" i="6"/>
  <c r="E185" i="6" s="1"/>
  <c r="S261" i="6"/>
  <c r="M300" i="6"/>
  <c r="D149" i="6"/>
  <c r="M301" i="6"/>
  <c r="V74" i="6"/>
  <c r="V226" i="6"/>
  <c r="V75" i="6"/>
  <c r="D151" i="6"/>
  <c r="D227" i="6"/>
  <c r="S265" i="6"/>
  <c r="D152" i="6"/>
  <c r="AK190" i="6"/>
  <c r="S266" i="6"/>
  <c r="M304" i="6"/>
  <c r="AK39" i="6"/>
  <c r="AL39" i="6" s="1"/>
  <c r="V230" i="6"/>
  <c r="D155" i="6"/>
  <c r="D80" i="6"/>
  <c r="V158" i="6"/>
  <c r="D234" i="6"/>
  <c r="P348" i="6"/>
  <c r="D235" i="6"/>
  <c r="AK84" i="6"/>
  <c r="P351" i="6"/>
  <c r="M314" i="6"/>
  <c r="P64" i="5"/>
  <c r="P97" i="5"/>
  <c r="P105" i="5"/>
  <c r="P106" i="5"/>
  <c r="P115" i="5"/>
  <c r="P121" i="5"/>
  <c r="P125" i="5"/>
  <c r="D171" i="5"/>
  <c r="E171" i="5" s="1"/>
  <c r="G174" i="5"/>
  <c r="H174" i="5" s="1"/>
  <c r="G195" i="5"/>
  <c r="H195" i="5" s="1"/>
  <c r="D200" i="5"/>
  <c r="E200" i="5" s="1"/>
  <c r="O5" i="6"/>
  <c r="O12" i="6"/>
  <c r="AK174" i="6"/>
  <c r="D67" i="6"/>
  <c r="AK181" i="6"/>
  <c r="D68" i="6"/>
  <c r="V220" i="6"/>
  <c r="M296" i="6"/>
  <c r="D69" i="6"/>
  <c r="V145" i="6"/>
  <c r="V221" i="6"/>
  <c r="M297" i="6"/>
  <c r="D184" i="6"/>
  <c r="E184" i="6" s="1"/>
  <c r="V71" i="6"/>
  <c r="D147" i="6"/>
  <c r="D72" i="6"/>
  <c r="D225" i="6"/>
  <c r="S263" i="6"/>
  <c r="D150" i="6"/>
  <c r="Y37" i="6"/>
  <c r="Z37" i="6" s="1"/>
  <c r="D228" i="6"/>
  <c r="V153" i="6"/>
  <c r="P343" i="6"/>
  <c r="D78" i="6"/>
  <c r="M306" i="6"/>
  <c r="Y40" i="6"/>
  <c r="Z40" i="6" s="1"/>
  <c r="V155" i="6"/>
  <c r="V231" i="6"/>
  <c r="P345" i="6"/>
  <c r="S270" i="6"/>
  <c r="M308" i="6"/>
  <c r="V157" i="6"/>
  <c r="V233" i="6"/>
  <c r="P347" i="6"/>
  <c r="D82" i="6"/>
  <c r="V83" i="6"/>
  <c r="D159" i="6"/>
  <c r="M311" i="6"/>
  <c r="Y45" i="6"/>
  <c r="Z45" i="6" s="1"/>
  <c r="V160" i="6"/>
  <c r="V236" i="6"/>
  <c r="P350" i="6"/>
  <c r="AK46" i="6"/>
  <c r="AL46" i="6" s="1"/>
  <c r="D237" i="6"/>
  <c r="M313" i="6"/>
  <c r="V238" i="6"/>
  <c r="AK48" i="6"/>
  <c r="D67" i="5"/>
  <c r="E67" i="5" s="1"/>
  <c r="P96" i="5"/>
  <c r="P109" i="5"/>
  <c r="P110" i="5"/>
  <c r="P119" i="5"/>
  <c r="M136" i="5"/>
  <c r="N136" i="5" s="1"/>
  <c r="M149" i="5"/>
  <c r="N149" i="5" s="1"/>
  <c r="M161" i="5"/>
  <c r="N161" i="5" s="1"/>
  <c r="G171" i="5"/>
  <c r="H171" i="5" s="1"/>
  <c r="D172" i="5"/>
  <c r="E172" i="5" s="1"/>
  <c r="D173" i="5"/>
  <c r="E173" i="5" s="1"/>
  <c r="D179" i="5"/>
  <c r="E179" i="5" s="1"/>
  <c r="D180" i="5"/>
  <c r="E180" i="5" s="1"/>
  <c r="P183" i="5"/>
  <c r="D185" i="5"/>
  <c r="E185" i="5" s="1"/>
  <c r="D186" i="5"/>
  <c r="E186" i="5" s="1"/>
  <c r="P189" i="5"/>
  <c r="D191" i="5"/>
  <c r="E191" i="5" s="1"/>
  <c r="P195" i="5"/>
  <c r="O7" i="6"/>
  <c r="J61" i="5"/>
  <c r="K61" i="5" s="1"/>
  <c r="AB73" i="5"/>
  <c r="AC73" i="5" s="1"/>
  <c r="AB81" i="5"/>
  <c r="AC81" i="5" s="1"/>
  <c r="J95" i="5"/>
  <c r="K95" i="5" s="1"/>
  <c r="M96" i="5"/>
  <c r="N96" i="5" s="1"/>
  <c r="M97" i="5"/>
  <c r="N97" i="5" s="1"/>
  <c r="M98" i="5"/>
  <c r="N98" i="5" s="1"/>
  <c r="Y104" i="5"/>
  <c r="Z104" i="5" s="1"/>
  <c r="Y114" i="5"/>
  <c r="Z114" i="5" s="1"/>
  <c r="Y133" i="5"/>
  <c r="Z133" i="5" s="1"/>
  <c r="M138" i="5"/>
  <c r="N138" i="5" s="1"/>
  <c r="M146" i="5"/>
  <c r="N146" i="5" s="1"/>
  <c r="J150" i="5"/>
  <c r="K150" i="5" s="1"/>
  <c r="J153" i="5"/>
  <c r="K153" i="5" s="1"/>
  <c r="M197" i="5"/>
  <c r="N197" i="5" s="1"/>
  <c r="M196" i="5"/>
  <c r="N196" i="5" s="1"/>
  <c r="M195" i="5"/>
  <c r="N195" i="5" s="1"/>
  <c r="M192" i="5"/>
  <c r="N192" i="5" s="1"/>
  <c r="M190" i="5"/>
  <c r="N190" i="5" s="1"/>
  <c r="M184" i="5"/>
  <c r="N184" i="5" s="1"/>
  <c r="M178" i="5"/>
  <c r="N178" i="5" s="1"/>
  <c r="M174" i="5"/>
  <c r="N174" i="5" s="1"/>
  <c r="M201" i="5"/>
  <c r="N201" i="5" s="1"/>
  <c r="M198" i="5"/>
  <c r="N198" i="5" s="1"/>
  <c r="M193" i="5"/>
  <c r="N193" i="5" s="1"/>
  <c r="M189" i="5"/>
  <c r="N189" i="5" s="1"/>
  <c r="M183" i="5"/>
  <c r="N183" i="5" s="1"/>
  <c r="M199" i="5"/>
  <c r="N199" i="5" s="1"/>
  <c r="M188" i="5"/>
  <c r="N188" i="5" s="1"/>
  <c r="M182" i="5"/>
  <c r="N182" i="5" s="1"/>
  <c r="M173" i="5"/>
  <c r="N173" i="5" s="1"/>
  <c r="M187" i="5"/>
  <c r="N187" i="5" s="1"/>
  <c r="M181" i="5"/>
  <c r="N181" i="5" s="1"/>
  <c r="M177" i="5"/>
  <c r="N177" i="5" s="1"/>
  <c r="M172" i="5"/>
  <c r="N172" i="5" s="1"/>
  <c r="J78" i="5"/>
  <c r="K78" i="5" s="1"/>
  <c r="J60" i="5"/>
  <c r="K60" i="5" s="1"/>
  <c r="J72" i="5"/>
  <c r="K72" i="5" s="1"/>
  <c r="J57" i="5"/>
  <c r="K57" i="5" s="1"/>
  <c r="J66" i="5"/>
  <c r="K66" i="5" s="1"/>
  <c r="AB74" i="5"/>
  <c r="AC74" i="5" s="1"/>
  <c r="J62" i="5"/>
  <c r="K62" i="5" s="1"/>
  <c r="AB75" i="5"/>
  <c r="AC75" i="5" s="1"/>
  <c r="J121" i="5"/>
  <c r="K121" i="5" s="1"/>
  <c r="J113" i="5"/>
  <c r="K113" i="5" s="1"/>
  <c r="J162" i="5"/>
  <c r="K162" i="5" s="1"/>
  <c r="J160" i="5"/>
  <c r="K160" i="5" s="1"/>
  <c r="J145" i="5"/>
  <c r="K145" i="5" s="1"/>
  <c r="J137" i="5"/>
  <c r="K137" i="5" s="1"/>
  <c r="J136" i="5"/>
  <c r="K136" i="5" s="1"/>
  <c r="J163" i="5"/>
  <c r="K163" i="5" s="1"/>
  <c r="J159" i="5"/>
  <c r="K159" i="5" s="1"/>
  <c r="J158" i="5"/>
  <c r="K158" i="5" s="1"/>
  <c r="J157" i="5"/>
  <c r="K157" i="5" s="1"/>
  <c r="J156" i="5"/>
  <c r="K156" i="5" s="1"/>
  <c r="J135" i="5"/>
  <c r="K135" i="5" s="1"/>
  <c r="J134" i="5"/>
  <c r="K134" i="5" s="1"/>
  <c r="J155" i="5"/>
  <c r="K155" i="5" s="1"/>
  <c r="J144" i="5"/>
  <c r="K144" i="5" s="1"/>
  <c r="J143" i="5"/>
  <c r="K143" i="5" s="1"/>
  <c r="J142" i="5"/>
  <c r="K142" i="5" s="1"/>
  <c r="J133" i="5"/>
  <c r="K133" i="5" s="1"/>
  <c r="J154" i="5"/>
  <c r="K154" i="5" s="1"/>
  <c r="Y153" i="5"/>
  <c r="Z153" i="5" s="1"/>
  <c r="Y152" i="5"/>
  <c r="Z152" i="5" s="1"/>
  <c r="Y151" i="5"/>
  <c r="Z151" i="5" s="1"/>
  <c r="Y150" i="5"/>
  <c r="Z150" i="5" s="1"/>
  <c r="Y149" i="5"/>
  <c r="Z149" i="5" s="1"/>
  <c r="Y141" i="5"/>
  <c r="Z141" i="5" s="1"/>
  <c r="Y140" i="5"/>
  <c r="Z140" i="5" s="1"/>
  <c r="Y139" i="5"/>
  <c r="Z139" i="5" s="1"/>
  <c r="Y160" i="5"/>
  <c r="Z160" i="5" s="1"/>
  <c r="Y148" i="5"/>
  <c r="Z148" i="5" s="1"/>
  <c r="Y147" i="5"/>
  <c r="Z147" i="5" s="1"/>
  <c r="Y146" i="5"/>
  <c r="Z146" i="5" s="1"/>
  <c r="Y138" i="5"/>
  <c r="Z138" i="5" s="1"/>
  <c r="Y164" i="5"/>
  <c r="Z164" i="5" s="1"/>
  <c r="Y161" i="5"/>
  <c r="Z161" i="5" s="1"/>
  <c r="Y145" i="5"/>
  <c r="Z145" i="5" s="1"/>
  <c r="Y137" i="5"/>
  <c r="Z137" i="5" s="1"/>
  <c r="Y136" i="5"/>
  <c r="Z136" i="5" s="1"/>
  <c r="Y135" i="5"/>
  <c r="Z135" i="5" s="1"/>
  <c r="J64" i="5"/>
  <c r="K64" i="5" s="1"/>
  <c r="J80" i="5"/>
  <c r="K80" i="5" s="1"/>
  <c r="J58" i="5"/>
  <c r="K58" i="5" s="1"/>
  <c r="J63" i="5"/>
  <c r="K63" i="5" s="1"/>
  <c r="J67" i="5"/>
  <c r="K67" i="5" s="1"/>
  <c r="AB76" i="5"/>
  <c r="AC76" i="5" s="1"/>
  <c r="M126" i="5"/>
  <c r="N126" i="5" s="1"/>
  <c r="M118" i="5"/>
  <c r="N118" i="5" s="1"/>
  <c r="M116" i="5"/>
  <c r="N116" i="5" s="1"/>
  <c r="M114" i="5"/>
  <c r="N114" i="5" s="1"/>
  <c r="AB122" i="5"/>
  <c r="AC122" i="5" s="1"/>
  <c r="AB126" i="5"/>
  <c r="AC126" i="5" s="1"/>
  <c r="AB112" i="5"/>
  <c r="AC112" i="5" s="1"/>
  <c r="Y162" i="5"/>
  <c r="Z162" i="5" s="1"/>
  <c r="M163" i="5"/>
  <c r="N163" i="5" s="1"/>
  <c r="M162" i="5"/>
  <c r="N162" i="5" s="1"/>
  <c r="M159" i="5"/>
  <c r="N159" i="5" s="1"/>
  <c r="M158" i="5"/>
  <c r="N158" i="5" s="1"/>
  <c r="M157" i="5"/>
  <c r="N157" i="5" s="1"/>
  <c r="M156" i="5"/>
  <c r="N156" i="5" s="1"/>
  <c r="M135" i="5"/>
  <c r="N135" i="5" s="1"/>
  <c r="M134" i="5"/>
  <c r="N134" i="5" s="1"/>
  <c r="M155" i="5"/>
  <c r="N155" i="5" s="1"/>
  <c r="M144" i="5"/>
  <c r="N144" i="5" s="1"/>
  <c r="M143" i="5"/>
  <c r="N143" i="5" s="1"/>
  <c r="M142" i="5"/>
  <c r="N142" i="5" s="1"/>
  <c r="M133" i="5"/>
  <c r="M154" i="5"/>
  <c r="N154" i="5" s="1"/>
  <c r="M153" i="5"/>
  <c r="N153" i="5" s="1"/>
  <c r="M152" i="5"/>
  <c r="N152" i="5" s="1"/>
  <c r="M151" i="5"/>
  <c r="N151" i="5" s="1"/>
  <c r="M150" i="5"/>
  <c r="N150" i="5" s="1"/>
  <c r="M141" i="5"/>
  <c r="N141" i="5" s="1"/>
  <c r="M140" i="5"/>
  <c r="N140" i="5" s="1"/>
  <c r="M139" i="5"/>
  <c r="N139" i="5" s="1"/>
  <c r="AB163" i="5"/>
  <c r="AC163" i="5" s="1"/>
  <c r="AB152" i="5"/>
  <c r="AC152" i="5" s="1"/>
  <c r="AB151" i="5"/>
  <c r="AC151" i="5" s="1"/>
  <c r="AB150" i="5"/>
  <c r="AC150" i="5" s="1"/>
  <c r="AB149" i="5"/>
  <c r="AC149" i="5" s="1"/>
  <c r="AB140" i="5"/>
  <c r="AC140" i="5" s="1"/>
  <c r="AB139" i="5"/>
  <c r="AC139" i="5" s="1"/>
  <c r="AB160" i="5"/>
  <c r="AC160" i="5" s="1"/>
  <c r="AB148" i="5"/>
  <c r="AC148" i="5" s="1"/>
  <c r="AB147" i="5"/>
  <c r="AC147" i="5" s="1"/>
  <c r="AB146" i="5"/>
  <c r="AC146" i="5" s="1"/>
  <c r="AB145" i="5"/>
  <c r="AC145" i="5" s="1"/>
  <c r="AB138" i="5"/>
  <c r="AC138" i="5" s="1"/>
  <c r="AB164" i="5"/>
  <c r="AC164" i="5" s="1"/>
  <c r="AB161" i="5"/>
  <c r="AC161" i="5" s="1"/>
  <c r="AB159" i="5"/>
  <c r="AC159" i="5" s="1"/>
  <c r="AB137" i="5"/>
  <c r="AC137" i="5" s="1"/>
  <c r="AB136" i="5"/>
  <c r="AC136" i="5" s="1"/>
  <c r="AB135" i="5"/>
  <c r="AC135" i="5" s="1"/>
  <c r="AB162" i="5"/>
  <c r="AC162" i="5" s="1"/>
  <c r="AB158" i="5"/>
  <c r="AC158" i="5" s="1"/>
  <c r="AB157" i="5"/>
  <c r="AC157" i="5" s="1"/>
  <c r="AB156" i="5"/>
  <c r="AC156" i="5" s="1"/>
  <c r="AB155" i="5"/>
  <c r="AC155" i="5" s="1"/>
  <c r="AB144" i="5"/>
  <c r="AC144" i="5" s="1"/>
  <c r="AB134" i="5"/>
  <c r="AC134" i="5" s="1"/>
  <c r="D115" i="5"/>
  <c r="E115" i="5" s="1"/>
  <c r="D118" i="5"/>
  <c r="E118" i="5" s="1"/>
  <c r="S119" i="5"/>
  <c r="T119" i="5" s="1"/>
  <c r="D121" i="5"/>
  <c r="E121" i="5" s="1"/>
  <c r="V138" i="5"/>
  <c r="W138" i="5" s="1"/>
  <c r="G143" i="5"/>
  <c r="H143" i="5" s="1"/>
  <c r="G144" i="5"/>
  <c r="H144" i="5" s="1"/>
  <c r="V146" i="5"/>
  <c r="W146" i="5" s="1"/>
  <c r="V147" i="5"/>
  <c r="W147" i="5" s="1"/>
  <c r="V148" i="5"/>
  <c r="W148" i="5" s="1"/>
  <c r="G155" i="5"/>
  <c r="H155" i="5" s="1"/>
  <c r="V160" i="5"/>
  <c r="W160" i="5" s="1"/>
  <c r="G173" i="5"/>
  <c r="H173" i="5" s="1"/>
  <c r="Y173" i="5"/>
  <c r="Z173" i="5" s="1"/>
  <c r="V174" i="5"/>
  <c r="W174" i="5" s="1"/>
  <c r="D178" i="5"/>
  <c r="E178" i="5" s="1"/>
  <c r="V178" i="5"/>
  <c r="W178" i="5" s="1"/>
  <c r="G182" i="5"/>
  <c r="H182" i="5" s="1"/>
  <c r="D183" i="5"/>
  <c r="E183" i="5" s="1"/>
  <c r="Y183" i="5"/>
  <c r="Z183" i="5" s="1"/>
  <c r="V184" i="5"/>
  <c r="W184" i="5" s="1"/>
  <c r="G188" i="5"/>
  <c r="H188" i="5" s="1"/>
  <c r="D189" i="5"/>
  <c r="E189" i="5" s="1"/>
  <c r="Y189" i="5"/>
  <c r="Z189" i="5" s="1"/>
  <c r="V190" i="5"/>
  <c r="W190" i="5" s="1"/>
  <c r="V191" i="5"/>
  <c r="W191" i="5" s="1"/>
  <c r="Y192" i="5"/>
  <c r="Z192" i="5" s="1"/>
  <c r="D196" i="5"/>
  <c r="E196" i="5" s="1"/>
  <c r="V196" i="5"/>
  <c r="W196" i="5" s="1"/>
  <c r="D198" i="5"/>
  <c r="E198" i="5" s="1"/>
  <c r="Y198" i="5"/>
  <c r="Z198" i="5" s="1"/>
  <c r="D21" i="5"/>
  <c r="E21" i="5" s="1"/>
  <c r="D22" i="5"/>
  <c r="E22" i="5" s="1"/>
  <c r="D24" i="5"/>
  <c r="E24" i="5" s="1"/>
  <c r="V24" i="5"/>
  <c r="W24" i="5" s="1"/>
  <c r="V25" i="5"/>
  <c r="W25" i="5" s="1"/>
  <c r="V26" i="5"/>
  <c r="W26" i="5" s="1"/>
  <c r="V27" i="5"/>
  <c r="W27" i="5" s="1"/>
  <c r="V28" i="5"/>
  <c r="W28" i="5" s="1"/>
  <c r="V29" i="5"/>
  <c r="W29" i="5" s="1"/>
  <c r="S31" i="5"/>
  <c r="T31" i="5" s="1"/>
  <c r="S32" i="5"/>
  <c r="T32" i="5" s="1"/>
  <c r="V33" i="5"/>
  <c r="W33" i="5" s="1"/>
  <c r="S34" i="5"/>
  <c r="T34" i="5" s="1"/>
  <c r="D36" i="5"/>
  <c r="E36" i="5" s="1"/>
  <c r="V38" i="5"/>
  <c r="W38" i="5" s="1"/>
  <c r="D48" i="5"/>
  <c r="E48" i="5" s="1"/>
  <c r="D112" i="5"/>
  <c r="E112" i="5" s="1"/>
  <c r="D120" i="5"/>
  <c r="E120" i="5" s="1"/>
  <c r="S124" i="5"/>
  <c r="T124" i="5" s="1"/>
  <c r="V139" i="5"/>
  <c r="W139" i="5" s="1"/>
  <c r="V140" i="5"/>
  <c r="W140" i="5" s="1"/>
  <c r="V141" i="5"/>
  <c r="W141" i="5" s="1"/>
  <c r="D145" i="5"/>
  <c r="E145" i="5" s="1"/>
  <c r="V149" i="5"/>
  <c r="W149" i="5" s="1"/>
  <c r="V150" i="5"/>
  <c r="W150" i="5" s="1"/>
  <c r="V151" i="5"/>
  <c r="W151" i="5" s="1"/>
  <c r="V152" i="5"/>
  <c r="W152" i="5" s="1"/>
  <c r="G156" i="5"/>
  <c r="H156" i="5" s="1"/>
  <c r="G157" i="5"/>
  <c r="H157" i="5" s="1"/>
  <c r="G158" i="5"/>
  <c r="H158" i="5" s="1"/>
  <c r="G159" i="5"/>
  <c r="H159" i="5" s="1"/>
  <c r="G163" i="5"/>
  <c r="H163" i="5" s="1"/>
  <c r="D174" i="5"/>
  <c r="E174" i="5" s="1"/>
  <c r="Y174" i="5"/>
  <c r="Z174" i="5" s="1"/>
  <c r="V175" i="5"/>
  <c r="W175" i="5" s="1"/>
  <c r="G178" i="5"/>
  <c r="H178" i="5" s="1"/>
  <c r="Y178" i="5"/>
  <c r="Z178" i="5" s="1"/>
  <c r="V179" i="5"/>
  <c r="W179" i="5" s="1"/>
  <c r="G183" i="5"/>
  <c r="H183" i="5" s="1"/>
  <c r="D184" i="5"/>
  <c r="E184" i="5" s="1"/>
  <c r="Y184" i="5"/>
  <c r="Z184" i="5" s="1"/>
  <c r="V185" i="5"/>
  <c r="W185" i="5" s="1"/>
  <c r="G189" i="5"/>
  <c r="H189" i="5" s="1"/>
  <c r="D190" i="5"/>
  <c r="E190" i="5" s="1"/>
  <c r="Y190" i="5"/>
  <c r="Z190" i="5" s="1"/>
  <c r="Y191" i="5"/>
  <c r="Z191" i="5" s="1"/>
  <c r="G193" i="5"/>
  <c r="H193" i="5" s="1"/>
  <c r="Y194" i="5"/>
  <c r="Z194" i="5" s="1"/>
  <c r="G196" i="5"/>
  <c r="H196" i="5" s="1"/>
  <c r="D197" i="5"/>
  <c r="E197" i="5" s="1"/>
  <c r="G198" i="5"/>
  <c r="H198" i="5" s="1"/>
  <c r="Y200" i="5"/>
  <c r="Z200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V30" i="5"/>
  <c r="W30" i="5" s="1"/>
  <c r="V31" i="5"/>
  <c r="W31" i="5" s="1"/>
  <c r="V32" i="5"/>
  <c r="W32" i="5" s="1"/>
  <c r="D34" i="5"/>
  <c r="E34" i="5" s="1"/>
  <c r="V34" i="5"/>
  <c r="W34" i="5" s="1"/>
  <c r="S37" i="5"/>
  <c r="T37" i="5" s="1"/>
  <c r="D42" i="5"/>
  <c r="E42" i="5" s="1"/>
  <c r="D45" i="5"/>
  <c r="E45" i="5" s="1"/>
  <c r="G162" i="5"/>
  <c r="H162" i="5" s="1"/>
  <c r="G197" i="5"/>
  <c r="H197" i="5" s="1"/>
  <c r="Y20" i="5"/>
  <c r="Z20" i="5" s="1"/>
  <c r="Y24" i="5"/>
  <c r="Z24" i="5" s="1"/>
  <c r="Y26" i="5"/>
  <c r="Z26" i="5" s="1"/>
  <c r="Y30" i="5"/>
  <c r="Z30" i="5" s="1"/>
  <c r="Y32" i="5"/>
  <c r="Z32" i="5" s="1"/>
  <c r="Y36" i="5"/>
  <c r="Z36" i="5" s="1"/>
  <c r="Y42" i="5"/>
  <c r="Z42" i="5" s="1"/>
  <c r="Y45" i="5"/>
  <c r="Z45" i="5" s="1"/>
  <c r="P133" i="5"/>
  <c r="P138" i="5"/>
  <c r="P140" i="5"/>
  <c r="P142" i="5"/>
  <c r="P147" i="5"/>
  <c r="P150" i="5"/>
  <c r="P156" i="5"/>
  <c r="AB190" i="5"/>
  <c r="AC190" i="5" s="1"/>
  <c r="V192" i="5"/>
  <c r="W192" i="5" s="1"/>
  <c r="V194" i="5"/>
  <c r="W194" i="5" s="1"/>
  <c r="D199" i="5"/>
  <c r="E199" i="5" s="1"/>
  <c r="D201" i="5"/>
  <c r="E201" i="5" s="1"/>
  <c r="Y22" i="5"/>
  <c r="Z22" i="5" s="1"/>
  <c r="Y28" i="5"/>
  <c r="Z28" i="5" s="1"/>
  <c r="S33" i="5"/>
  <c r="T33" i="5" s="1"/>
  <c r="Y34" i="5"/>
  <c r="Z34" i="5" s="1"/>
  <c r="S35" i="5"/>
  <c r="T35" i="5" s="1"/>
  <c r="D37" i="5"/>
  <c r="E37" i="5" s="1"/>
  <c r="D39" i="5"/>
  <c r="E39" i="5" s="1"/>
  <c r="V39" i="5"/>
  <c r="W39" i="5" s="1"/>
  <c r="V40" i="5"/>
  <c r="W40" i="5" s="1"/>
  <c r="S41" i="5"/>
  <c r="T41" i="5" s="1"/>
  <c r="Y43" i="5"/>
  <c r="Z43" i="5" s="1"/>
  <c r="D46" i="5"/>
  <c r="E46" i="5" s="1"/>
  <c r="Y48" i="5"/>
  <c r="Z48" i="5" s="1"/>
  <c r="V49" i="5"/>
  <c r="W49" i="5" s="1"/>
  <c r="J114" i="5"/>
  <c r="K114" i="5" s="1"/>
  <c r="Y116" i="5"/>
  <c r="Z116" i="5" s="1"/>
  <c r="Y123" i="5"/>
  <c r="Z123" i="5" s="1"/>
  <c r="J125" i="5"/>
  <c r="K125" i="5" s="1"/>
  <c r="P141" i="5"/>
  <c r="P143" i="5"/>
  <c r="P145" i="5"/>
  <c r="P151" i="5"/>
  <c r="P154" i="5"/>
  <c r="P157" i="5"/>
  <c r="P160" i="5"/>
  <c r="AB187" i="5"/>
  <c r="AC187" i="5" s="1"/>
  <c r="D192" i="5"/>
  <c r="E192" i="5" s="1"/>
  <c r="V193" i="5"/>
  <c r="W193" i="5" s="1"/>
  <c r="V195" i="5"/>
  <c r="W195" i="5" s="1"/>
  <c r="G199" i="5"/>
  <c r="H199" i="5" s="1"/>
  <c r="G200" i="5"/>
  <c r="H200" i="5" s="1"/>
  <c r="T19" i="5"/>
  <c r="D35" i="5"/>
  <c r="E35" i="5" s="1"/>
  <c r="V37" i="5"/>
  <c r="W37" i="5" s="1"/>
  <c r="Y40" i="5"/>
  <c r="Z40" i="5" s="1"/>
  <c r="V41" i="5"/>
  <c r="W41" i="5" s="1"/>
  <c r="D44" i="5"/>
  <c r="E44" i="5" s="1"/>
  <c r="S44" i="5"/>
  <c r="T44" i="5" s="1"/>
  <c r="V46" i="5"/>
  <c r="W46" i="5" s="1"/>
  <c r="S47" i="5"/>
  <c r="T47" i="5" s="1"/>
  <c r="Y49" i="5"/>
  <c r="Z49" i="5" s="1"/>
  <c r="S50" i="5"/>
  <c r="T50" i="5" s="1"/>
  <c r="Y100" i="5"/>
  <c r="Z100" i="5" s="1"/>
  <c r="Y105" i="5"/>
  <c r="Z105" i="5" s="1"/>
  <c r="Y111" i="5"/>
  <c r="Z111" i="5" s="1"/>
  <c r="Y117" i="5"/>
  <c r="J120" i="5"/>
  <c r="K120" i="5" s="1"/>
  <c r="J122" i="5"/>
  <c r="K122" i="5" s="1"/>
  <c r="Y126" i="5"/>
  <c r="Z126" i="5" s="1"/>
  <c r="P136" i="5"/>
  <c r="P139" i="5"/>
  <c r="P163" i="5"/>
  <c r="D193" i="5"/>
  <c r="E193" i="5" s="1"/>
  <c r="D194" i="5"/>
  <c r="E194" i="5" s="1"/>
  <c r="D195" i="5"/>
  <c r="E195" i="5" s="1"/>
  <c r="AB195" i="5"/>
  <c r="AC195" i="5" s="1"/>
  <c r="V197" i="5"/>
  <c r="W197" i="5" s="1"/>
  <c r="V202" i="5"/>
  <c r="W202" i="5" s="1"/>
  <c r="Y21" i="5"/>
  <c r="Z21" i="5" s="1"/>
  <c r="Y23" i="5"/>
  <c r="Z23" i="5" s="1"/>
  <c r="Y27" i="5"/>
  <c r="Z27" i="5" s="1"/>
  <c r="Y29" i="5"/>
  <c r="Z29" i="5" s="1"/>
  <c r="Y33" i="5"/>
  <c r="Z33" i="5" s="1"/>
  <c r="Y35" i="5"/>
  <c r="Z35" i="5" s="1"/>
  <c r="S36" i="5"/>
  <c r="T36" i="5" s="1"/>
  <c r="Y37" i="5"/>
  <c r="Z37" i="5" s="1"/>
  <c r="S38" i="5"/>
  <c r="T38" i="5" s="1"/>
  <c r="Y39" i="5"/>
  <c r="Z39" i="5" s="1"/>
  <c r="D41" i="5"/>
  <c r="E41" i="5" s="1"/>
  <c r="Y41" i="5"/>
  <c r="Z41" i="5" s="1"/>
  <c r="V44" i="5"/>
  <c r="W44" i="5" s="1"/>
  <c r="Y46" i="5"/>
  <c r="Z46" i="5" s="1"/>
  <c r="V47" i="5"/>
  <c r="W47" i="5" s="1"/>
  <c r="D50" i="5"/>
  <c r="E50" i="5" s="1"/>
  <c r="V50" i="5"/>
  <c r="W50" i="5" s="1"/>
  <c r="P59" i="5"/>
  <c r="P68" i="5"/>
  <c r="Y95" i="5"/>
  <c r="Z95" i="5" s="1"/>
  <c r="J98" i="5"/>
  <c r="K98" i="5" s="1"/>
  <c r="J99" i="5"/>
  <c r="K99" i="5" s="1"/>
  <c r="Y107" i="5"/>
  <c r="Z107" i="5" s="1"/>
  <c r="J110" i="5"/>
  <c r="K110" i="5" s="1"/>
  <c r="J111" i="5"/>
  <c r="K111" i="5" s="1"/>
  <c r="J119" i="5"/>
  <c r="K119" i="5" s="1"/>
  <c r="Y125" i="5"/>
  <c r="Z125" i="5" s="1"/>
  <c r="P134" i="5"/>
  <c r="P137" i="5"/>
  <c r="P144" i="5"/>
  <c r="P148" i="5"/>
  <c r="P155" i="5"/>
  <c r="P158" i="5"/>
  <c r="Z19" i="5"/>
  <c r="Y25" i="5"/>
  <c r="Z25" i="5" s="1"/>
  <c r="Y31" i="5"/>
  <c r="Z31" i="5" s="1"/>
  <c r="Y50" i="5"/>
  <c r="Z50" i="5" s="1"/>
  <c r="J100" i="5"/>
  <c r="K100" i="5" s="1"/>
  <c r="Y101" i="5"/>
  <c r="Z101" i="5" s="1"/>
  <c r="J104" i="5"/>
  <c r="K104" i="5" s="1"/>
  <c r="J105" i="5"/>
  <c r="K105" i="5" s="1"/>
  <c r="Y108" i="5"/>
  <c r="Z108" i="5" s="1"/>
  <c r="Y113" i="5"/>
  <c r="Z113" i="5" s="1"/>
  <c r="J116" i="5"/>
  <c r="K116" i="5" s="1"/>
  <c r="J118" i="5"/>
  <c r="K118" i="5" s="1"/>
  <c r="P135" i="5"/>
  <c r="P146" i="5"/>
  <c r="P152" i="5"/>
  <c r="P159" i="5"/>
  <c r="Y38" i="5"/>
  <c r="Z38" i="5" s="1"/>
  <c r="Y44" i="5"/>
  <c r="Z44" i="5" s="1"/>
  <c r="S48" i="5"/>
  <c r="T48" i="5" s="1"/>
  <c r="S62" i="6"/>
  <c r="S100" i="6"/>
  <c r="AK63" i="6"/>
  <c r="AK101" i="6"/>
  <c r="AK139" i="6"/>
  <c r="AK177" i="6"/>
  <c r="AK140" i="6"/>
  <c r="AK103" i="6"/>
  <c r="AK141" i="6"/>
  <c r="AK66" i="6"/>
  <c r="AK104" i="6"/>
  <c r="AK142" i="6"/>
  <c r="AK180" i="6"/>
  <c r="S67" i="6"/>
  <c r="S105" i="6"/>
  <c r="AK144" i="6"/>
  <c r="AH30" i="6"/>
  <c r="AI30" i="6" s="1"/>
  <c r="AK69" i="6"/>
  <c r="AK185" i="6"/>
  <c r="S72" i="6"/>
  <c r="AK76" i="6"/>
  <c r="S193" i="6"/>
  <c r="AK200" i="6"/>
  <c r="P57" i="5"/>
  <c r="P62" i="5"/>
  <c r="P65" i="5"/>
  <c r="P69" i="5"/>
  <c r="P72" i="5"/>
  <c r="P76" i="5"/>
  <c r="P80" i="5"/>
  <c r="P86" i="5"/>
  <c r="S95" i="6"/>
  <c r="S133" i="6"/>
  <c r="S134" i="6"/>
  <c r="S172" i="6"/>
  <c r="AK59" i="6"/>
  <c r="AK97" i="6"/>
  <c r="AK135" i="6"/>
  <c r="AK173" i="6"/>
  <c r="AL173" i="6" s="1"/>
  <c r="AH21" i="6"/>
  <c r="AI21" i="6" s="1"/>
  <c r="S98" i="6"/>
  <c r="S136" i="6"/>
  <c r="S61" i="6"/>
  <c r="S99" i="6"/>
  <c r="S137" i="6"/>
  <c r="S175" i="6"/>
  <c r="S138" i="6"/>
  <c r="S176" i="6"/>
  <c r="AK178" i="6"/>
  <c r="AK179" i="6"/>
  <c r="S143" i="6"/>
  <c r="S181" i="6"/>
  <c r="AK182" i="6"/>
  <c r="S183" i="6"/>
  <c r="AK78" i="6"/>
  <c r="AH45" i="6"/>
  <c r="AI45" i="6" s="1"/>
  <c r="P60" i="5"/>
  <c r="P70" i="5"/>
  <c r="P81" i="5"/>
  <c r="S96" i="6"/>
  <c r="S171" i="6"/>
  <c r="V19" i="6"/>
  <c r="W19" i="6" s="1"/>
  <c r="S174" i="6"/>
  <c r="S64" i="6"/>
  <c r="S102" i="6"/>
  <c r="S65" i="6"/>
  <c r="S103" i="6"/>
  <c r="S68" i="6"/>
  <c r="S106" i="6"/>
  <c r="S145" i="6"/>
  <c r="S189" i="6"/>
  <c r="AK80" i="6"/>
  <c r="AK195" i="6"/>
  <c r="S82" i="6"/>
  <c r="S197" i="6"/>
  <c r="AK201" i="6"/>
  <c r="P63" i="5"/>
  <c r="P66" i="5"/>
  <c r="S70" i="5"/>
  <c r="T70" i="5" s="1"/>
  <c r="P74" i="5"/>
  <c r="P77" i="5"/>
  <c r="S57" i="6"/>
  <c r="S58" i="6"/>
  <c r="AK57" i="6"/>
  <c r="AK58" i="6"/>
  <c r="AK60" i="6"/>
  <c r="AH23" i="6"/>
  <c r="AI23" i="6" s="1"/>
  <c r="AK62" i="6"/>
  <c r="AK100" i="6"/>
  <c r="V24" i="6"/>
  <c r="W24" i="6" s="1"/>
  <c r="S63" i="6"/>
  <c r="S101" i="6"/>
  <c r="S139" i="6"/>
  <c r="S177" i="6"/>
  <c r="S140" i="6"/>
  <c r="S178" i="6"/>
  <c r="S141" i="6"/>
  <c r="S66" i="6"/>
  <c r="S104" i="6"/>
  <c r="S142" i="6"/>
  <c r="S180" i="6"/>
  <c r="AK67" i="6"/>
  <c r="AK105" i="6"/>
  <c r="S144" i="6"/>
  <c r="S182" i="6"/>
  <c r="AH31" i="6"/>
  <c r="AI31" i="6" s="1"/>
  <c r="AK70" i="6"/>
  <c r="S148" i="6"/>
  <c r="AK186" i="6"/>
  <c r="AK74" i="6"/>
  <c r="AK112" i="6"/>
  <c r="S77" i="6"/>
  <c r="AK121" i="6"/>
  <c r="AK198" i="6"/>
  <c r="S86" i="6"/>
  <c r="P58" i="5"/>
  <c r="P61" i="5"/>
  <c r="P82" i="5"/>
  <c r="AK95" i="6"/>
  <c r="AK96" i="6"/>
  <c r="AK134" i="6"/>
  <c r="AK172" i="6"/>
  <c r="S59" i="6"/>
  <c r="S97" i="6"/>
  <c r="S135" i="6"/>
  <c r="S173" i="6"/>
  <c r="AK98" i="6"/>
  <c r="AK61" i="6"/>
  <c r="AK99" i="6"/>
  <c r="AK137" i="6"/>
  <c r="AK175" i="6"/>
  <c r="AK138" i="6"/>
  <c r="S179" i="6"/>
  <c r="AK143" i="6"/>
  <c r="AH29" i="6"/>
  <c r="AI29" i="6" s="1"/>
  <c r="S146" i="6"/>
  <c r="AH32" i="6"/>
  <c r="AK71" i="6"/>
  <c r="AK149" i="6"/>
  <c r="S191" i="6"/>
  <c r="AH44" i="6"/>
  <c r="AI44" i="6" s="1"/>
  <c r="AK83" i="6"/>
  <c r="P71" i="5"/>
  <c r="P75" i="5"/>
  <c r="P78" i="5"/>
  <c r="P83" i="5"/>
  <c r="S60" i="5"/>
  <c r="T60" i="5" s="1"/>
  <c r="D57" i="5"/>
  <c r="E57" i="5" s="1"/>
  <c r="D63" i="5"/>
  <c r="E63" i="5" s="1"/>
  <c r="S68" i="5"/>
  <c r="T68" i="5" s="1"/>
  <c r="D86" i="5"/>
  <c r="E86" i="5" s="1"/>
  <c r="D76" i="5"/>
  <c r="E76" i="5" s="1"/>
  <c r="S79" i="5"/>
  <c r="T79" i="5" s="1"/>
  <c r="J82" i="5"/>
  <c r="K82" i="5" s="1"/>
  <c r="S88" i="5"/>
  <c r="T88" i="5" s="1"/>
  <c r="D84" i="5"/>
  <c r="E84" i="5" s="1"/>
  <c r="G60" i="5"/>
  <c r="H60" i="5" s="1"/>
  <c r="S61" i="5"/>
  <c r="T61" i="5" s="1"/>
  <c r="D80" i="5"/>
  <c r="E80" i="5" s="1"/>
  <c r="J87" i="5"/>
  <c r="K87" i="5" s="1"/>
  <c r="AH175" i="6"/>
  <c r="P139" i="6"/>
  <c r="AH177" i="6"/>
  <c r="P104" i="6"/>
  <c r="AH142" i="6"/>
  <c r="AH108" i="6"/>
  <c r="P184" i="6"/>
  <c r="AH109" i="6"/>
  <c r="P185" i="6"/>
  <c r="P110" i="6"/>
  <c r="P186" i="6"/>
  <c r="AH187" i="6"/>
  <c r="AH114" i="6"/>
  <c r="AH152" i="6"/>
  <c r="AH116" i="6"/>
  <c r="AH118" i="6"/>
  <c r="S59" i="5"/>
  <c r="T59" i="5" s="1"/>
  <c r="S65" i="5"/>
  <c r="T65" i="5" s="1"/>
  <c r="S74" i="5"/>
  <c r="T74" i="5" s="1"/>
  <c r="S77" i="5"/>
  <c r="T77" i="5" s="1"/>
  <c r="AH172" i="6"/>
  <c r="P133" i="6"/>
  <c r="AH171" i="6"/>
  <c r="P136" i="6"/>
  <c r="AH174" i="6"/>
  <c r="AH100" i="6"/>
  <c r="P176" i="6"/>
  <c r="AH102" i="6"/>
  <c r="P178" i="6"/>
  <c r="P103" i="6"/>
  <c r="AH141" i="6"/>
  <c r="AH105" i="6"/>
  <c r="P181" i="6"/>
  <c r="AH106" i="6"/>
  <c r="P182" i="6"/>
  <c r="AH107" i="6"/>
  <c r="P183" i="6"/>
  <c r="S70" i="6"/>
  <c r="AK108" i="6"/>
  <c r="S184" i="6"/>
  <c r="AK109" i="6"/>
  <c r="S185" i="6"/>
  <c r="S186" i="6"/>
  <c r="S73" i="6"/>
  <c r="P111" i="6"/>
  <c r="AK187" i="6"/>
  <c r="AH36" i="6"/>
  <c r="AI36" i="6" s="1"/>
  <c r="AK75" i="6"/>
  <c r="AH113" i="6"/>
  <c r="AH151" i="6"/>
  <c r="AK189" i="6"/>
  <c r="AK114" i="6"/>
  <c r="AK152" i="6"/>
  <c r="AH191" i="6"/>
  <c r="AK116" i="6"/>
  <c r="P192" i="6"/>
  <c r="S79" i="6"/>
  <c r="P117" i="6"/>
  <c r="P155" i="6"/>
  <c r="S80" i="6"/>
  <c r="S194" i="6"/>
  <c r="S81" i="6"/>
  <c r="AK157" i="6"/>
  <c r="V43" i="6"/>
  <c r="W43" i="6" s="1"/>
  <c r="P160" i="6"/>
  <c r="S85" i="6"/>
  <c r="S123" i="6"/>
  <c r="S199" i="6"/>
  <c r="AK87" i="6"/>
  <c r="P163" i="6"/>
  <c r="AK88" i="6"/>
  <c r="D60" i="5"/>
  <c r="E60" i="5" s="1"/>
  <c r="D61" i="5"/>
  <c r="E61" i="5" s="1"/>
  <c r="D66" i="5"/>
  <c r="E66" i="5" s="1"/>
  <c r="S69" i="5"/>
  <c r="T69" i="5" s="1"/>
  <c r="D71" i="5"/>
  <c r="E71" i="5" s="1"/>
  <c r="D73" i="5"/>
  <c r="E73" i="5" s="1"/>
  <c r="D78" i="5"/>
  <c r="E78" i="5" s="1"/>
  <c r="S86" i="5"/>
  <c r="T86" i="5" s="1"/>
  <c r="AH96" i="6"/>
  <c r="P172" i="6"/>
  <c r="P97" i="6"/>
  <c r="AH135" i="6"/>
  <c r="AH99" i="6"/>
  <c r="P175" i="6"/>
  <c r="AH101" i="6"/>
  <c r="P177" i="6"/>
  <c r="P142" i="6"/>
  <c r="AH180" i="6"/>
  <c r="S69" i="6"/>
  <c r="AK107" i="6"/>
  <c r="P108" i="6"/>
  <c r="AH146" i="6"/>
  <c r="S71" i="6"/>
  <c r="P109" i="6"/>
  <c r="AH147" i="6"/>
  <c r="P149" i="6"/>
  <c r="S74" i="6"/>
  <c r="P112" i="6"/>
  <c r="S188" i="6"/>
  <c r="AK113" i="6"/>
  <c r="AK151" i="6"/>
  <c r="S76" i="6"/>
  <c r="AH38" i="6"/>
  <c r="AI38" i="6" s="1"/>
  <c r="AK77" i="6"/>
  <c r="AH115" i="6"/>
  <c r="AH153" i="6"/>
  <c r="AK191" i="6"/>
  <c r="S78" i="6"/>
  <c r="S192" i="6"/>
  <c r="S117" i="6"/>
  <c r="AK193" i="6"/>
  <c r="P118" i="6"/>
  <c r="P156" i="6"/>
  <c r="AH120" i="6"/>
  <c r="AK197" i="6"/>
  <c r="S84" i="6"/>
  <c r="P122" i="6"/>
  <c r="AK86" i="6"/>
  <c r="AH48" i="6"/>
  <c r="S163" i="6"/>
  <c r="AK202" i="6"/>
  <c r="S58" i="5"/>
  <c r="T58" i="5" s="1"/>
  <c r="M62" i="5"/>
  <c r="N62" i="5" s="1"/>
  <c r="S64" i="5"/>
  <c r="T64" i="5" s="1"/>
  <c r="S67" i="5"/>
  <c r="T67" i="5" s="1"/>
  <c r="V69" i="5"/>
  <c r="W69" i="5" s="1"/>
  <c r="S73" i="5"/>
  <c r="T73" i="5" s="1"/>
  <c r="S76" i="5"/>
  <c r="T76" i="5" s="1"/>
  <c r="S82" i="5"/>
  <c r="T82" i="5" s="1"/>
  <c r="N8" i="6"/>
  <c r="AH95" i="6"/>
  <c r="P171" i="6"/>
  <c r="P96" i="6"/>
  <c r="AH98" i="6"/>
  <c r="P174" i="6"/>
  <c r="P100" i="6"/>
  <c r="AH138" i="6"/>
  <c r="P102" i="6"/>
  <c r="AH140" i="6"/>
  <c r="P141" i="6"/>
  <c r="AH179" i="6"/>
  <c r="P105" i="6"/>
  <c r="AH143" i="6"/>
  <c r="P106" i="6"/>
  <c r="AH144" i="6"/>
  <c r="P107" i="6"/>
  <c r="AH145" i="6"/>
  <c r="S108" i="6"/>
  <c r="AK146" i="6"/>
  <c r="S109" i="6"/>
  <c r="AK147" i="6"/>
  <c r="AH33" i="6"/>
  <c r="AI33" i="6" s="1"/>
  <c r="AK72" i="6"/>
  <c r="AH110" i="6"/>
  <c r="AH148" i="6"/>
  <c r="P187" i="6"/>
  <c r="V35" i="6"/>
  <c r="W35" i="6" s="1"/>
  <c r="P150" i="6"/>
  <c r="V37" i="6"/>
  <c r="W37" i="6" s="1"/>
  <c r="P114" i="6"/>
  <c r="S190" i="6"/>
  <c r="AK115" i="6"/>
  <c r="AK153" i="6"/>
  <c r="P116" i="6"/>
  <c r="P154" i="6"/>
  <c r="AH155" i="6"/>
  <c r="V41" i="6"/>
  <c r="W41" i="6" s="1"/>
  <c r="S118" i="6"/>
  <c r="AK194" i="6"/>
  <c r="V42" i="6"/>
  <c r="W42" i="6" s="1"/>
  <c r="S195" i="6"/>
  <c r="AK82" i="6"/>
  <c r="S196" i="6"/>
  <c r="S83" i="6"/>
  <c r="P121" i="6"/>
  <c r="AK199" i="6"/>
  <c r="S200" i="6"/>
  <c r="V49" i="6"/>
  <c r="W49" i="6" s="1"/>
  <c r="S57" i="5"/>
  <c r="T57" i="5" s="1"/>
  <c r="D59" i="5"/>
  <c r="E59" i="5" s="1"/>
  <c r="S63" i="5"/>
  <c r="T63" i="5" s="1"/>
  <c r="D65" i="5"/>
  <c r="E65" i="5" s="1"/>
  <c r="D68" i="5"/>
  <c r="E68" i="5" s="1"/>
  <c r="D70" i="5"/>
  <c r="E70" i="5" s="1"/>
  <c r="S71" i="5"/>
  <c r="T71" i="5" s="1"/>
  <c r="S75" i="5"/>
  <c r="T75" i="5" s="1"/>
  <c r="D83" i="5"/>
  <c r="E83" i="5" s="1"/>
  <c r="V84" i="5"/>
  <c r="W84" i="5" s="1"/>
  <c r="S87" i="5"/>
  <c r="T87" i="5" s="1"/>
  <c r="N9" i="6"/>
  <c r="P134" i="6"/>
  <c r="AH97" i="6"/>
  <c r="P173" i="6"/>
  <c r="P137" i="6"/>
  <c r="AH134" i="6"/>
  <c r="AH59" i="6"/>
  <c r="P135" i="6"/>
  <c r="AH173" i="6"/>
  <c r="P99" i="6"/>
  <c r="AH137" i="6"/>
  <c r="P101" i="6"/>
  <c r="AH139" i="6"/>
  <c r="AH104" i="6"/>
  <c r="P180" i="6"/>
  <c r="S107" i="6"/>
  <c r="AK145" i="6"/>
  <c r="P146" i="6"/>
  <c r="AH184" i="6"/>
  <c r="P147" i="6"/>
  <c r="AH185" i="6"/>
  <c r="AK148" i="6"/>
  <c r="AH186" i="6"/>
  <c r="AK73" i="6"/>
  <c r="AH111" i="6"/>
  <c r="S187" i="6"/>
  <c r="AH188" i="6"/>
  <c r="S75" i="6"/>
  <c r="P113" i="6"/>
  <c r="P189" i="6"/>
  <c r="P152" i="6"/>
  <c r="AH39" i="6"/>
  <c r="AI39" i="6" s="1"/>
  <c r="AK79" i="6"/>
  <c r="AK81" i="6"/>
  <c r="S198" i="6"/>
  <c r="AH46" i="6"/>
  <c r="AI46" i="6" s="1"/>
  <c r="S201" i="6"/>
  <c r="S62" i="5"/>
  <c r="T62" i="5" s="1"/>
  <c r="V63" i="5"/>
  <c r="W63" i="5" s="1"/>
  <c r="S66" i="5"/>
  <c r="T66" i="5" s="1"/>
  <c r="D72" i="5"/>
  <c r="E72" i="5" s="1"/>
  <c r="D74" i="5"/>
  <c r="E74" i="5" s="1"/>
  <c r="V75" i="5"/>
  <c r="W75" i="5" s="1"/>
  <c r="D77" i="5"/>
  <c r="E77" i="5" s="1"/>
  <c r="D79" i="5"/>
  <c r="E79" i="5" s="1"/>
  <c r="S81" i="5"/>
  <c r="T81" i="5" s="1"/>
  <c r="S85" i="5"/>
  <c r="T85" i="5" s="1"/>
  <c r="V87" i="5"/>
  <c r="W87" i="5" s="1"/>
  <c r="N12" i="6"/>
  <c r="J65" i="5"/>
  <c r="K65" i="5" s="1"/>
  <c r="AB69" i="5"/>
  <c r="AC69" i="5" s="1"/>
  <c r="J74" i="5"/>
  <c r="K74" i="5" s="1"/>
  <c r="M82" i="5"/>
  <c r="N82" i="5" s="1"/>
  <c r="J86" i="5"/>
  <c r="K86" i="5" s="1"/>
  <c r="V42" i="5"/>
  <c r="W42" i="5" s="1"/>
  <c r="D43" i="5"/>
  <c r="E43" i="5" s="1"/>
  <c r="AB59" i="5"/>
  <c r="AC59" i="5" s="1"/>
  <c r="AB67" i="5"/>
  <c r="AC67" i="5" s="1"/>
  <c r="AB68" i="5"/>
  <c r="AC68" i="5" s="1"/>
  <c r="J75" i="5"/>
  <c r="K75" i="5" s="1"/>
  <c r="J76" i="5"/>
  <c r="K76" i="5" s="1"/>
  <c r="J79" i="5"/>
  <c r="K79" i="5" s="1"/>
  <c r="AB80" i="5"/>
  <c r="AC80" i="5" s="1"/>
  <c r="AB83" i="5"/>
  <c r="AC83" i="5" s="1"/>
  <c r="AB58" i="5"/>
  <c r="AC58" i="5" s="1"/>
  <c r="AB60" i="5"/>
  <c r="AC60" i="5" s="1"/>
  <c r="AB61" i="5"/>
  <c r="AC61" i="5" s="1"/>
  <c r="AB62" i="5"/>
  <c r="AC62" i="5" s="1"/>
  <c r="AB64" i="5"/>
  <c r="AC64" i="5" s="1"/>
  <c r="AB66" i="5"/>
  <c r="AC66" i="5" s="1"/>
  <c r="J69" i="5"/>
  <c r="K69" i="5" s="1"/>
  <c r="J70" i="5"/>
  <c r="K70" i="5" s="1"/>
  <c r="J73" i="5"/>
  <c r="K73" i="5" s="1"/>
  <c r="M74" i="5"/>
  <c r="N74" i="5" s="1"/>
  <c r="AB77" i="5"/>
  <c r="AC77" i="5" s="1"/>
  <c r="J85" i="5"/>
  <c r="K85" i="5" s="1"/>
  <c r="AB57" i="5"/>
  <c r="AC57" i="5" s="1"/>
  <c r="AB63" i="5"/>
  <c r="AC63" i="5" s="1"/>
  <c r="AB65" i="5"/>
  <c r="AC65" i="5" s="1"/>
  <c r="J68" i="5"/>
  <c r="K68" i="5" s="1"/>
  <c r="AB71" i="5"/>
  <c r="AC71" i="5" s="1"/>
  <c r="AB79" i="5"/>
  <c r="AC79" i="5" s="1"/>
  <c r="AB82" i="5"/>
  <c r="AC82" i="5" s="1"/>
  <c r="J84" i="5"/>
  <c r="K84" i="5" s="1"/>
  <c r="M85" i="5"/>
  <c r="N85" i="5" s="1"/>
  <c r="AB86" i="5"/>
  <c r="AC86" i="5" s="1"/>
  <c r="M68" i="5"/>
  <c r="N68" i="5" s="1"/>
  <c r="AB64" i="6"/>
  <c r="J67" i="6"/>
  <c r="AB68" i="6"/>
  <c r="D86" i="6"/>
  <c r="D200" i="6"/>
  <c r="E200" i="6" s="1"/>
  <c r="V87" i="6"/>
  <c r="S277" i="6"/>
  <c r="V88" i="6"/>
  <c r="V240" i="6"/>
  <c r="G57" i="5"/>
  <c r="H57" i="5" s="1"/>
  <c r="Y64" i="5"/>
  <c r="Z64" i="5" s="1"/>
  <c r="Y66" i="5"/>
  <c r="Z66" i="5" s="1"/>
  <c r="G68" i="5"/>
  <c r="H68" i="5" s="1"/>
  <c r="G71" i="5"/>
  <c r="H71" i="5" s="1"/>
  <c r="G73" i="5"/>
  <c r="H73" i="5" s="1"/>
  <c r="G74" i="5"/>
  <c r="H74" i="5" s="1"/>
  <c r="Y78" i="5"/>
  <c r="Z78" i="5" s="1"/>
  <c r="G80" i="5"/>
  <c r="H80" i="5" s="1"/>
  <c r="G81" i="5"/>
  <c r="H81" i="5" s="1"/>
  <c r="G95" i="5"/>
  <c r="H95" i="5" s="1"/>
  <c r="V99" i="5"/>
  <c r="W99" i="5" s="1"/>
  <c r="G101" i="5"/>
  <c r="H101" i="5" s="1"/>
  <c r="G106" i="5"/>
  <c r="H106" i="5" s="1"/>
  <c r="V107" i="5"/>
  <c r="W107" i="5" s="1"/>
  <c r="S133" i="5"/>
  <c r="T133" i="5" s="1"/>
  <c r="S140" i="5"/>
  <c r="T140" i="5" s="1"/>
  <c r="S148" i="5"/>
  <c r="T148" i="5" s="1"/>
  <c r="S150" i="5"/>
  <c r="T150" i="5" s="1"/>
  <c r="D153" i="5"/>
  <c r="E153" i="5" s="1"/>
  <c r="D154" i="5"/>
  <c r="E154" i="5" s="1"/>
  <c r="J196" i="5"/>
  <c r="K196" i="5" s="1"/>
  <c r="J195" i="5"/>
  <c r="K195" i="5" s="1"/>
  <c r="J191" i="5"/>
  <c r="K191" i="5" s="1"/>
  <c r="J198" i="5"/>
  <c r="K198" i="5" s="1"/>
  <c r="J190" i="5"/>
  <c r="K190" i="5" s="1"/>
  <c r="J189" i="5"/>
  <c r="K189" i="5" s="1"/>
  <c r="J188" i="5"/>
  <c r="K188" i="5" s="1"/>
  <c r="J186" i="5"/>
  <c r="K186" i="5" s="1"/>
  <c r="J172" i="5"/>
  <c r="K172" i="5" s="1"/>
  <c r="J171" i="5"/>
  <c r="K171" i="5" s="1"/>
  <c r="J202" i="5"/>
  <c r="K202" i="5" s="1"/>
  <c r="J199" i="5"/>
  <c r="K199" i="5" s="1"/>
  <c r="J197" i="5"/>
  <c r="K197" i="5" s="1"/>
  <c r="J187" i="5"/>
  <c r="K187" i="5" s="1"/>
  <c r="J185" i="5"/>
  <c r="K185" i="5" s="1"/>
  <c r="J184" i="5"/>
  <c r="K184" i="5" s="1"/>
  <c r="J183" i="5"/>
  <c r="K183" i="5" s="1"/>
  <c r="J174" i="5"/>
  <c r="K174" i="5" s="1"/>
  <c r="J182" i="5"/>
  <c r="K182" i="5" s="1"/>
  <c r="J180" i="5"/>
  <c r="K180" i="5" s="1"/>
  <c r="J173" i="5"/>
  <c r="K173" i="5" s="1"/>
  <c r="J200" i="5"/>
  <c r="K200" i="5" s="1"/>
  <c r="J181" i="5"/>
  <c r="K181" i="5" s="1"/>
  <c r="J179" i="5"/>
  <c r="K179" i="5" s="1"/>
  <c r="J178" i="5"/>
  <c r="K178" i="5" s="1"/>
  <c r="J176" i="5"/>
  <c r="K176" i="5" s="1"/>
  <c r="J175" i="5"/>
  <c r="K175" i="5" s="1"/>
  <c r="AB201" i="5"/>
  <c r="AC201" i="5" s="1"/>
  <c r="AB196" i="5"/>
  <c r="AC196" i="5" s="1"/>
  <c r="AB185" i="5"/>
  <c r="AC185" i="5" s="1"/>
  <c r="AB184" i="5"/>
  <c r="AC184" i="5" s="1"/>
  <c r="AB183" i="5"/>
  <c r="AC183" i="5" s="1"/>
  <c r="AB182" i="5"/>
  <c r="AC182" i="5" s="1"/>
  <c r="AB172" i="5"/>
  <c r="AC172" i="5" s="1"/>
  <c r="AB197" i="5"/>
  <c r="AC197" i="5" s="1"/>
  <c r="AB181" i="5"/>
  <c r="AC181" i="5" s="1"/>
  <c r="AB180" i="5"/>
  <c r="AC180" i="5" s="1"/>
  <c r="AB174" i="5"/>
  <c r="AC174" i="5" s="1"/>
  <c r="AB173" i="5"/>
  <c r="AC173" i="5" s="1"/>
  <c r="AB202" i="5"/>
  <c r="AC202" i="5" s="1"/>
  <c r="AB199" i="5"/>
  <c r="AC199" i="5" s="1"/>
  <c r="AB192" i="5"/>
  <c r="AC192" i="5" s="1"/>
  <c r="AB179" i="5"/>
  <c r="AC179" i="5" s="1"/>
  <c r="AB178" i="5"/>
  <c r="AC178" i="5" s="1"/>
  <c r="AB175" i="5"/>
  <c r="AC175" i="5" s="1"/>
  <c r="AB200" i="5"/>
  <c r="AC200" i="5" s="1"/>
  <c r="AB177" i="5"/>
  <c r="AC177" i="5" s="1"/>
  <c r="AB176" i="5"/>
  <c r="AC176" i="5" s="1"/>
  <c r="AB194" i="5"/>
  <c r="AC194" i="5" s="1"/>
  <c r="Y57" i="5"/>
  <c r="Z57" i="5" s="1"/>
  <c r="Y60" i="5"/>
  <c r="Z60" i="5" s="1"/>
  <c r="G61" i="5"/>
  <c r="H61" i="5" s="1"/>
  <c r="Y61" i="5"/>
  <c r="Z61" i="5" s="1"/>
  <c r="G64" i="5"/>
  <c r="H64" i="5" s="1"/>
  <c r="G66" i="5"/>
  <c r="H66" i="5" s="1"/>
  <c r="G69" i="5"/>
  <c r="H69" i="5" s="1"/>
  <c r="Y69" i="5"/>
  <c r="Z69" i="5" s="1"/>
  <c r="G72" i="5"/>
  <c r="H72" i="5" s="1"/>
  <c r="G76" i="5"/>
  <c r="H76" i="5" s="1"/>
  <c r="Y76" i="5"/>
  <c r="Z76" i="5" s="1"/>
  <c r="G77" i="5"/>
  <c r="H77" i="5" s="1"/>
  <c r="G82" i="5"/>
  <c r="H82" i="5" s="1"/>
  <c r="Y82" i="5"/>
  <c r="Z82" i="5" s="1"/>
  <c r="Y83" i="5"/>
  <c r="Z83" i="5" s="1"/>
  <c r="V103" i="5"/>
  <c r="W103" i="5" s="1"/>
  <c r="G104" i="5"/>
  <c r="H104" i="5" s="1"/>
  <c r="V105" i="5"/>
  <c r="W105" i="5" s="1"/>
  <c r="V112" i="5"/>
  <c r="W112" i="5" s="1"/>
  <c r="G116" i="5"/>
  <c r="H116" i="5" s="1"/>
  <c r="D135" i="5"/>
  <c r="E135" i="5" s="1"/>
  <c r="D142" i="5"/>
  <c r="E142" i="5" s="1"/>
  <c r="D143" i="5"/>
  <c r="E143" i="5" s="1"/>
  <c r="S143" i="5"/>
  <c r="T143" i="5" s="1"/>
  <c r="AB191" i="5"/>
  <c r="AC191" i="5" s="1"/>
  <c r="J194" i="5"/>
  <c r="K194" i="5" s="1"/>
  <c r="J201" i="5"/>
  <c r="K201" i="5" s="1"/>
  <c r="AB57" i="6"/>
  <c r="AB58" i="6"/>
  <c r="AB59" i="6"/>
  <c r="J60" i="6"/>
  <c r="AB61" i="6"/>
  <c r="J64" i="6"/>
  <c r="J68" i="6"/>
  <c r="J74" i="6"/>
  <c r="AB75" i="6"/>
  <c r="M315" i="6"/>
  <c r="V164" i="6"/>
  <c r="D164" i="5"/>
  <c r="E164" i="5" s="1"/>
  <c r="D161" i="5"/>
  <c r="E161" i="5" s="1"/>
  <c r="D157" i="5"/>
  <c r="E157" i="5" s="1"/>
  <c r="D160" i="5"/>
  <c r="E160" i="5" s="1"/>
  <c r="D159" i="5"/>
  <c r="E159" i="5" s="1"/>
  <c r="D158" i="5"/>
  <c r="E158" i="5" s="1"/>
  <c r="D156" i="5"/>
  <c r="E156" i="5" s="1"/>
  <c r="D155" i="5"/>
  <c r="E155" i="5" s="1"/>
  <c r="S163" i="5"/>
  <c r="T163" i="5" s="1"/>
  <c r="S156" i="5"/>
  <c r="T156" i="5" s="1"/>
  <c r="S164" i="5"/>
  <c r="T164" i="5" s="1"/>
  <c r="S160" i="5"/>
  <c r="T160" i="5" s="1"/>
  <c r="S158" i="5"/>
  <c r="T158" i="5" s="1"/>
  <c r="S162" i="5"/>
  <c r="T162" i="5" s="1"/>
  <c r="S161" i="5"/>
  <c r="T161" i="5" s="1"/>
  <c r="S159" i="5"/>
  <c r="T159" i="5" s="1"/>
  <c r="S157" i="5"/>
  <c r="T157" i="5" s="1"/>
  <c r="AB62" i="6"/>
  <c r="J69" i="6"/>
  <c r="J70" i="6"/>
  <c r="AB71" i="6"/>
  <c r="J79" i="6"/>
  <c r="AB85" i="6"/>
  <c r="D87" i="6"/>
  <c r="D239" i="6"/>
  <c r="P354" i="6"/>
  <c r="Y67" i="5"/>
  <c r="Z67" i="5" s="1"/>
  <c r="Y70" i="5"/>
  <c r="Z70" i="5" s="1"/>
  <c r="Z71" i="5"/>
  <c r="Y73" i="5"/>
  <c r="Z73" i="5" s="1"/>
  <c r="G75" i="5"/>
  <c r="H75" i="5" s="1"/>
  <c r="G78" i="5"/>
  <c r="H78" i="5" s="1"/>
  <c r="Y79" i="5"/>
  <c r="Z79" i="5" s="1"/>
  <c r="D88" i="5"/>
  <c r="E88" i="5" s="1"/>
  <c r="V97" i="5"/>
  <c r="W97" i="5" s="1"/>
  <c r="G102" i="5"/>
  <c r="H102" i="5" s="1"/>
  <c r="V113" i="5"/>
  <c r="W113" i="5" s="1"/>
  <c r="G118" i="5"/>
  <c r="H118" i="5" s="1"/>
  <c r="S134" i="5"/>
  <c r="T134" i="5" s="1"/>
  <c r="D136" i="5"/>
  <c r="E136" i="5" s="1"/>
  <c r="S137" i="5"/>
  <c r="T137" i="5" s="1"/>
  <c r="S138" i="5"/>
  <c r="T138" i="5" s="1"/>
  <c r="S139" i="5"/>
  <c r="T139" i="5" s="1"/>
  <c r="S142" i="5"/>
  <c r="T142" i="5" s="1"/>
  <c r="S145" i="5"/>
  <c r="T145" i="5" s="1"/>
  <c r="D147" i="5"/>
  <c r="E147" i="5" s="1"/>
  <c r="S147" i="5"/>
  <c r="T147" i="5" s="1"/>
  <c r="J177" i="5"/>
  <c r="K177" i="5" s="1"/>
  <c r="J57" i="6"/>
  <c r="J58" i="6"/>
  <c r="J59" i="6"/>
  <c r="J61" i="6"/>
  <c r="AB67" i="6"/>
  <c r="D84" i="6"/>
  <c r="D85" i="6"/>
  <c r="D161" i="6"/>
  <c r="G58" i="5"/>
  <c r="H58" i="5" s="1"/>
  <c r="Y58" i="5"/>
  <c r="Z58" i="5" s="1"/>
  <c r="G59" i="5"/>
  <c r="H59" i="5" s="1"/>
  <c r="Y59" i="5"/>
  <c r="Z59" i="5" s="1"/>
  <c r="G62" i="5"/>
  <c r="H62" i="5" s="1"/>
  <c r="Y62" i="5"/>
  <c r="Z62" i="5" s="1"/>
  <c r="G63" i="5"/>
  <c r="H63" i="5" s="1"/>
  <c r="Y63" i="5"/>
  <c r="Z63" i="5" s="1"/>
  <c r="Y65" i="5"/>
  <c r="Z65" i="5" s="1"/>
  <c r="Y72" i="5"/>
  <c r="Z72" i="5" s="1"/>
  <c r="Y75" i="5"/>
  <c r="Z75" i="5" s="1"/>
  <c r="G79" i="5"/>
  <c r="H79" i="5" s="1"/>
  <c r="Y81" i="5"/>
  <c r="Z81" i="5" s="1"/>
  <c r="G83" i="5"/>
  <c r="H83" i="5" s="1"/>
  <c r="G88" i="5"/>
  <c r="H88" i="5" s="1"/>
  <c r="V95" i="5"/>
  <c r="W95" i="5" s="1"/>
  <c r="G96" i="5"/>
  <c r="H96" i="5" s="1"/>
  <c r="G97" i="5"/>
  <c r="H97" i="5" s="1"/>
  <c r="G98" i="5"/>
  <c r="H98" i="5" s="1"/>
  <c r="G108" i="5"/>
  <c r="H108" i="5" s="1"/>
  <c r="G121" i="5"/>
  <c r="H121" i="5" s="1"/>
  <c r="D137" i="5"/>
  <c r="E137" i="5" s="1"/>
  <c r="D140" i="5"/>
  <c r="E140" i="5" s="1"/>
  <c r="D146" i="5"/>
  <c r="E146" i="5" s="1"/>
  <c r="S146" i="5"/>
  <c r="T146" i="5" s="1"/>
  <c r="D148" i="5"/>
  <c r="E148" i="5" s="1"/>
  <c r="D149" i="5"/>
  <c r="E149" i="5" s="1"/>
  <c r="S149" i="5"/>
  <c r="T149" i="5" s="1"/>
  <c r="S155" i="5"/>
  <c r="T155" i="5" s="1"/>
  <c r="AB171" i="5"/>
  <c r="AC171" i="5" s="1"/>
  <c r="AB186" i="5"/>
  <c r="AC186" i="5" s="1"/>
  <c r="AB189" i="5"/>
  <c r="AC189" i="5" s="1"/>
  <c r="J192" i="5"/>
  <c r="K192" i="5" s="1"/>
  <c r="AB193" i="5"/>
  <c r="AC193" i="5" s="1"/>
  <c r="J62" i="6"/>
  <c r="AB63" i="6"/>
  <c r="AB65" i="6"/>
  <c r="J71" i="6"/>
  <c r="J72" i="6"/>
  <c r="G65" i="5"/>
  <c r="H65" i="5" s="1"/>
  <c r="G67" i="5"/>
  <c r="H67" i="5" s="1"/>
  <c r="Y68" i="5"/>
  <c r="Z68" i="5" s="1"/>
  <c r="J88" i="5"/>
  <c r="K88" i="5" s="1"/>
  <c r="G100" i="5"/>
  <c r="H100" i="5" s="1"/>
  <c r="V100" i="5"/>
  <c r="W100" i="5" s="1"/>
  <c r="V101" i="5"/>
  <c r="W101" i="5" s="1"/>
  <c r="D133" i="5"/>
  <c r="E133" i="5" s="1"/>
  <c r="S136" i="5"/>
  <c r="T136" i="5" s="1"/>
  <c r="D141" i="5"/>
  <c r="E141" i="5" s="1"/>
  <c r="S141" i="5"/>
  <c r="T141" i="5" s="1"/>
  <c r="D150" i="5"/>
  <c r="E150" i="5" s="1"/>
  <c r="D151" i="5"/>
  <c r="E151" i="5" s="1"/>
  <c r="S151" i="5"/>
  <c r="T151" i="5" s="1"/>
  <c r="D152" i="5"/>
  <c r="E152" i="5" s="1"/>
  <c r="S153" i="5"/>
  <c r="T153" i="5" s="1"/>
  <c r="AB198" i="5"/>
  <c r="AC198" i="5" s="1"/>
  <c r="G202" i="5"/>
  <c r="H202" i="5" s="1"/>
  <c r="G85" i="5"/>
  <c r="H85" i="5" s="1"/>
  <c r="G84" i="5"/>
  <c r="H84" i="5" s="1"/>
  <c r="G87" i="5"/>
  <c r="H87" i="5" s="1"/>
  <c r="G86" i="5"/>
  <c r="H86" i="5" s="1"/>
  <c r="Y87" i="5"/>
  <c r="Z87" i="5" s="1"/>
  <c r="Y88" i="5"/>
  <c r="Z88" i="5" s="1"/>
  <c r="Y85" i="5"/>
  <c r="Z85" i="5" s="1"/>
  <c r="Y84" i="5"/>
  <c r="Z84" i="5" s="1"/>
  <c r="M57" i="5"/>
  <c r="V58" i="5"/>
  <c r="W58" i="5" s="1"/>
  <c r="M63" i="5"/>
  <c r="V64" i="5"/>
  <c r="W64" i="5" s="1"/>
  <c r="P67" i="5"/>
  <c r="D69" i="5"/>
  <c r="E69" i="5" s="1"/>
  <c r="M69" i="5"/>
  <c r="V70" i="5"/>
  <c r="W70" i="5" s="1"/>
  <c r="J71" i="5"/>
  <c r="K71" i="5" s="1"/>
  <c r="S72" i="5"/>
  <c r="T72" i="5" s="1"/>
  <c r="AB72" i="5"/>
  <c r="AC72" i="5" s="1"/>
  <c r="P73" i="5"/>
  <c r="Y74" i="5"/>
  <c r="D75" i="5"/>
  <c r="E75" i="5" s="1"/>
  <c r="M75" i="5"/>
  <c r="V76" i="5"/>
  <c r="W76" i="5" s="1"/>
  <c r="J77" i="5"/>
  <c r="K77" i="5" s="1"/>
  <c r="S78" i="5"/>
  <c r="T78" i="5" s="1"/>
  <c r="AB78" i="5"/>
  <c r="AC78" i="5" s="1"/>
  <c r="P79" i="5"/>
  <c r="S80" i="5"/>
  <c r="T80" i="5" s="1"/>
  <c r="J81" i="5"/>
  <c r="K81" i="5" s="1"/>
  <c r="V81" i="5"/>
  <c r="W81" i="5" s="1"/>
  <c r="D82" i="5"/>
  <c r="E82" i="5" s="1"/>
  <c r="S83" i="5"/>
  <c r="T83" i="5" s="1"/>
  <c r="AB85" i="5"/>
  <c r="AC85" i="5" s="1"/>
  <c r="P88" i="5"/>
  <c r="AB88" i="5"/>
  <c r="AC88" i="5" s="1"/>
  <c r="V98" i="5"/>
  <c r="W98" i="5" s="1"/>
  <c r="AC101" i="5"/>
  <c r="G103" i="5"/>
  <c r="H103" i="5" s="1"/>
  <c r="V106" i="5"/>
  <c r="W106" i="5" s="1"/>
  <c r="G109" i="5"/>
  <c r="H109" i="5" s="1"/>
  <c r="M58" i="5"/>
  <c r="N58" i="5" s="1"/>
  <c r="V59" i="5"/>
  <c r="W59" i="5" s="1"/>
  <c r="M64" i="5"/>
  <c r="N64" i="5" s="1"/>
  <c r="V65" i="5"/>
  <c r="W65" i="5" s="1"/>
  <c r="M70" i="5"/>
  <c r="N70" i="5" s="1"/>
  <c r="V71" i="5"/>
  <c r="W71" i="5" s="1"/>
  <c r="M76" i="5"/>
  <c r="N76" i="5" s="1"/>
  <c r="V77" i="5"/>
  <c r="W77" i="5" s="1"/>
  <c r="V83" i="5"/>
  <c r="W83" i="5" s="1"/>
  <c r="M84" i="5"/>
  <c r="V86" i="5"/>
  <c r="W86" i="5" s="1"/>
  <c r="Z117" i="5"/>
  <c r="M59" i="5"/>
  <c r="N59" i="5" s="1"/>
  <c r="V60" i="5"/>
  <c r="W60" i="5" s="1"/>
  <c r="M65" i="5"/>
  <c r="N65" i="5" s="1"/>
  <c r="V66" i="5"/>
  <c r="W66" i="5" s="1"/>
  <c r="M71" i="5"/>
  <c r="N71" i="5" s="1"/>
  <c r="V72" i="5"/>
  <c r="W72" i="5" s="1"/>
  <c r="V78" i="5"/>
  <c r="W78" i="5" s="1"/>
  <c r="V80" i="5"/>
  <c r="W80" i="5" s="1"/>
  <c r="P87" i="5"/>
  <c r="AB87" i="5"/>
  <c r="AC87" i="5" s="1"/>
  <c r="Y86" i="5"/>
  <c r="Y80" i="5"/>
  <c r="G123" i="5"/>
  <c r="H123" i="5" s="1"/>
  <c r="G124" i="5"/>
  <c r="H124" i="5" s="1"/>
  <c r="G115" i="5"/>
  <c r="H115" i="5" s="1"/>
  <c r="G122" i="5"/>
  <c r="H122" i="5" s="1"/>
  <c r="G119" i="5"/>
  <c r="H119" i="5" s="1"/>
  <c r="G114" i="5"/>
  <c r="H114" i="5" s="1"/>
  <c r="G125" i="5"/>
  <c r="H125" i="5" s="1"/>
  <c r="G113" i="5"/>
  <c r="H113" i="5" s="1"/>
  <c r="G107" i="5"/>
  <c r="H107" i="5" s="1"/>
  <c r="G120" i="5"/>
  <c r="H120" i="5" s="1"/>
  <c r="G112" i="5"/>
  <c r="H112" i="5" s="1"/>
  <c r="G126" i="5"/>
  <c r="H126" i="5" s="1"/>
  <c r="G117" i="5"/>
  <c r="H117" i="5" s="1"/>
  <c r="G111" i="5"/>
  <c r="H111" i="5" s="1"/>
  <c r="G105" i="5"/>
  <c r="H105" i="5" s="1"/>
  <c r="G99" i="5"/>
  <c r="H99" i="5" s="1"/>
  <c r="M87" i="5"/>
  <c r="N87" i="5" s="1"/>
  <c r="M81" i="5"/>
  <c r="M60" i="5"/>
  <c r="N60" i="5" s="1"/>
  <c r="V61" i="5"/>
  <c r="W61" i="5" s="1"/>
  <c r="M66" i="5"/>
  <c r="N66" i="5" s="1"/>
  <c r="V67" i="5"/>
  <c r="W67" i="5" s="1"/>
  <c r="M72" i="5"/>
  <c r="N72" i="5" s="1"/>
  <c r="V73" i="5"/>
  <c r="W73" i="5" s="1"/>
  <c r="M78" i="5"/>
  <c r="N78" i="5" s="1"/>
  <c r="V79" i="5"/>
  <c r="W79" i="5" s="1"/>
  <c r="M83" i="5"/>
  <c r="N83" i="5" s="1"/>
  <c r="M86" i="5"/>
  <c r="N86" i="5" s="1"/>
  <c r="D87" i="5"/>
  <c r="E87" i="5" s="1"/>
  <c r="D81" i="5"/>
  <c r="E81" i="5" s="1"/>
  <c r="V126" i="5"/>
  <c r="W126" i="5" s="1"/>
  <c r="V120" i="5"/>
  <c r="W120" i="5" s="1"/>
  <c r="V125" i="5"/>
  <c r="W125" i="5" s="1"/>
  <c r="V122" i="5"/>
  <c r="W122" i="5" s="1"/>
  <c r="V117" i="5"/>
  <c r="W117" i="5" s="1"/>
  <c r="V111" i="5"/>
  <c r="W111" i="5" s="1"/>
  <c r="V123" i="5"/>
  <c r="W123" i="5" s="1"/>
  <c r="V116" i="5"/>
  <c r="W116" i="5" s="1"/>
  <c r="V110" i="5"/>
  <c r="W110" i="5" s="1"/>
  <c r="V104" i="5"/>
  <c r="W104" i="5" s="1"/>
  <c r="V118" i="5"/>
  <c r="W118" i="5" s="1"/>
  <c r="V115" i="5"/>
  <c r="W115" i="5" s="1"/>
  <c r="V109" i="5"/>
  <c r="W109" i="5" s="1"/>
  <c r="V124" i="5"/>
  <c r="W124" i="5" s="1"/>
  <c r="V121" i="5"/>
  <c r="W121" i="5" s="1"/>
  <c r="V114" i="5"/>
  <c r="W114" i="5" s="1"/>
  <c r="V108" i="5"/>
  <c r="W108" i="5" s="1"/>
  <c r="V102" i="5"/>
  <c r="W102" i="5" s="1"/>
  <c r="V96" i="5"/>
  <c r="W96" i="5" s="1"/>
  <c r="V88" i="5"/>
  <c r="W88" i="5" s="1"/>
  <c r="V82" i="5"/>
  <c r="W82" i="5" s="1"/>
  <c r="M61" i="5"/>
  <c r="N61" i="5" s="1"/>
  <c r="V62" i="5"/>
  <c r="W62" i="5" s="1"/>
  <c r="M67" i="5"/>
  <c r="N67" i="5" s="1"/>
  <c r="V68" i="5"/>
  <c r="W68" i="5" s="1"/>
  <c r="M73" i="5"/>
  <c r="N73" i="5" s="1"/>
  <c r="V74" i="5"/>
  <c r="W74" i="5" s="1"/>
  <c r="M79" i="5"/>
  <c r="N79" i="5" s="1"/>
  <c r="M80" i="5"/>
  <c r="N80" i="5" s="1"/>
  <c r="M88" i="5"/>
  <c r="N88" i="5" s="1"/>
  <c r="Z122" i="5"/>
  <c r="M95" i="5"/>
  <c r="J97" i="5"/>
  <c r="K97" i="5" s="1"/>
  <c r="S98" i="5"/>
  <c r="T98" i="5" s="1"/>
  <c r="AB98" i="5"/>
  <c r="M101" i="5"/>
  <c r="N101" i="5" s="1"/>
  <c r="J103" i="5"/>
  <c r="S104" i="5"/>
  <c r="T104" i="5" s="1"/>
  <c r="AB104" i="5"/>
  <c r="AC104" i="5" s="1"/>
  <c r="Y106" i="5"/>
  <c r="D107" i="5"/>
  <c r="E107" i="5" s="1"/>
  <c r="M107" i="5"/>
  <c r="N107" i="5" s="1"/>
  <c r="J109" i="5"/>
  <c r="K109" i="5" s="1"/>
  <c r="S110" i="5"/>
  <c r="T110" i="5" s="1"/>
  <c r="AB110" i="5"/>
  <c r="AC110" i="5" s="1"/>
  <c r="Y112" i="5"/>
  <c r="M113" i="5"/>
  <c r="J115" i="5"/>
  <c r="K115" i="5" s="1"/>
  <c r="S116" i="5"/>
  <c r="T116" i="5" s="1"/>
  <c r="AB116" i="5"/>
  <c r="AC116" i="5" s="1"/>
  <c r="AB117" i="5"/>
  <c r="AC117" i="5" s="1"/>
  <c r="Y119" i="5"/>
  <c r="AB120" i="5"/>
  <c r="AC120" i="5" s="1"/>
  <c r="M122" i="5"/>
  <c r="N122" i="5" s="1"/>
  <c r="S123" i="5"/>
  <c r="T123" i="5" s="1"/>
  <c r="J124" i="5"/>
  <c r="K124" i="5" s="1"/>
  <c r="S126" i="5"/>
  <c r="T126" i="5" s="1"/>
  <c r="M115" i="5"/>
  <c r="N115" i="5" s="1"/>
  <c r="J117" i="5"/>
  <c r="K117" i="5" s="1"/>
  <c r="AB119" i="5"/>
  <c r="AC119" i="5" s="1"/>
  <c r="M121" i="5"/>
  <c r="J123" i="5"/>
  <c r="K123" i="5" s="1"/>
  <c r="M124" i="5"/>
  <c r="N124" i="5" s="1"/>
  <c r="S125" i="5"/>
  <c r="T125" i="5" s="1"/>
  <c r="J126" i="5"/>
  <c r="K126" i="5" s="1"/>
  <c r="D125" i="5"/>
  <c r="E125" i="5" s="1"/>
  <c r="D119" i="5"/>
  <c r="E119" i="5" s="1"/>
  <c r="Y124" i="5"/>
  <c r="Y118" i="5"/>
  <c r="N133" i="5"/>
  <c r="M125" i="5"/>
  <c r="N125" i="5" s="1"/>
  <c r="M119" i="5"/>
  <c r="N119" i="5" s="1"/>
  <c r="D162" i="5"/>
  <c r="E162" i="5" s="1"/>
  <c r="V163" i="5"/>
  <c r="W163" i="5" s="1"/>
  <c r="J164" i="5"/>
  <c r="K164" i="5" s="1"/>
  <c r="S193" i="5"/>
  <c r="T193" i="5" s="1"/>
  <c r="Y195" i="5"/>
  <c r="Z195" i="5" s="1"/>
  <c r="S199" i="5"/>
  <c r="T199" i="5" s="1"/>
  <c r="Y201" i="5"/>
  <c r="Z201" i="5" s="1"/>
  <c r="P161" i="5"/>
  <c r="D163" i="5"/>
  <c r="E163" i="5" s="1"/>
  <c r="V164" i="5"/>
  <c r="W164" i="5" s="1"/>
  <c r="S194" i="5"/>
  <c r="Y196" i="5"/>
  <c r="S200" i="5"/>
  <c r="Y202" i="5"/>
  <c r="P162" i="5"/>
  <c r="S201" i="5"/>
  <c r="T201" i="5" s="1"/>
  <c r="S191" i="5"/>
  <c r="T191" i="5" s="1"/>
  <c r="Y193" i="5"/>
  <c r="Z193" i="5" s="1"/>
  <c r="AH158" i="6"/>
  <c r="P159" i="6"/>
  <c r="AH124" i="6"/>
  <c r="P125" i="6"/>
  <c r="AH126" i="6"/>
  <c r="P119" i="6"/>
  <c r="AH160" i="6"/>
  <c r="AH123" i="6"/>
  <c r="P199" i="6"/>
  <c r="P157" i="6"/>
  <c r="P120" i="6"/>
  <c r="P158" i="6"/>
  <c r="AH121" i="6"/>
  <c r="AH159" i="6"/>
  <c r="AH122" i="6"/>
  <c r="P162" i="6"/>
  <c r="AH163" i="6"/>
  <c r="AH195" i="6"/>
  <c r="P123" i="6"/>
  <c r="P161" i="6"/>
  <c r="P124" i="6"/>
  <c r="AH125" i="6"/>
  <c r="AH157" i="6"/>
  <c r="AH162" i="6"/>
  <c r="V25" i="6"/>
  <c r="W25" i="6" s="1"/>
  <c r="V26" i="6"/>
  <c r="V27" i="6"/>
  <c r="W27" i="6" s="1"/>
  <c r="V34" i="6"/>
  <c r="W34" i="6" s="1"/>
  <c r="AH40" i="6"/>
  <c r="AH41" i="6"/>
  <c r="AI41" i="6" s="1"/>
  <c r="AH42" i="6"/>
  <c r="AI42" i="6" s="1"/>
  <c r="AH49" i="6"/>
  <c r="AH19" i="6"/>
  <c r="AI19" i="6" s="1"/>
  <c r="V20" i="6"/>
  <c r="V22" i="6"/>
  <c r="W22" i="6" s="1"/>
  <c r="AH24" i="6"/>
  <c r="AI24" i="6" s="1"/>
  <c r="V28" i="6"/>
  <c r="W28" i="6" s="1"/>
  <c r="AH43" i="6"/>
  <c r="AI43" i="6" s="1"/>
  <c r="V47" i="6"/>
  <c r="W47" i="6" s="1"/>
  <c r="V104" i="6"/>
  <c r="AH25" i="6"/>
  <c r="AH26" i="6"/>
  <c r="AI26" i="6" s="1"/>
  <c r="AH27" i="6"/>
  <c r="V29" i="6"/>
  <c r="W29" i="6" s="1"/>
  <c r="V30" i="6"/>
  <c r="V31" i="6"/>
  <c r="W31" i="6" s="1"/>
  <c r="V32" i="6"/>
  <c r="W32" i="6" s="1"/>
  <c r="V33" i="6"/>
  <c r="W33" i="6" s="1"/>
  <c r="AH34" i="6"/>
  <c r="AI34" i="6" s="1"/>
  <c r="AH35" i="6"/>
  <c r="AI35" i="6" s="1"/>
  <c r="V36" i="6"/>
  <c r="W36" i="6" s="1"/>
  <c r="AH37" i="6"/>
  <c r="AI37" i="6" s="1"/>
  <c r="V38" i="6"/>
  <c r="V39" i="6"/>
  <c r="W39" i="6" s="1"/>
  <c r="V44" i="6"/>
  <c r="W44" i="6" s="1"/>
  <c r="V45" i="6"/>
  <c r="W45" i="6" s="1"/>
  <c r="AH20" i="6"/>
  <c r="AI20" i="6" s="1"/>
  <c r="V21" i="6"/>
  <c r="W21" i="6" s="1"/>
  <c r="AH22" i="6"/>
  <c r="AI22" i="6" s="1"/>
  <c r="V23" i="6"/>
  <c r="W23" i="6" s="1"/>
  <c r="AH28" i="6"/>
  <c r="AI28" i="6" s="1"/>
  <c r="V40" i="6"/>
  <c r="D122" i="6"/>
  <c r="V46" i="6"/>
  <c r="W46" i="6" s="1"/>
  <c r="V48" i="6"/>
  <c r="AE61" i="6"/>
  <c r="AE63" i="6"/>
  <c r="AE85" i="6"/>
  <c r="H327" i="6"/>
  <c r="D108" i="6"/>
  <c r="M76" i="6"/>
  <c r="D117" i="6"/>
  <c r="M84" i="6"/>
  <c r="V106" i="6"/>
  <c r="M82" i="6"/>
  <c r="W20" i="6"/>
  <c r="AE70" i="6"/>
  <c r="M71" i="6"/>
  <c r="V113" i="6"/>
  <c r="AE58" i="6"/>
  <c r="D98" i="6"/>
  <c r="M65" i="6"/>
  <c r="V118" i="6"/>
  <c r="D126" i="6"/>
  <c r="S316" i="6"/>
  <c r="AC21" i="6"/>
  <c r="V95" i="6"/>
  <c r="M58" i="6"/>
  <c r="V97" i="6"/>
  <c r="M61" i="6"/>
  <c r="V100" i="6"/>
  <c r="M63" i="6"/>
  <c r="D104" i="6"/>
  <c r="V105" i="6"/>
  <c r="D106" i="6"/>
  <c r="M70" i="6"/>
  <c r="AE72" i="6"/>
  <c r="M73" i="6"/>
  <c r="D111" i="6"/>
  <c r="D114" i="6"/>
  <c r="D118" i="6"/>
  <c r="D120" i="6"/>
  <c r="AE83" i="6"/>
  <c r="M85" i="6"/>
  <c r="M86" i="6"/>
  <c r="M87" i="6"/>
  <c r="D125" i="6"/>
  <c r="M88" i="6"/>
  <c r="D97" i="6"/>
  <c r="M60" i="6"/>
  <c r="AE60" i="6"/>
  <c r="D100" i="6"/>
  <c r="V102" i="6"/>
  <c r="D105" i="6"/>
  <c r="V107" i="6"/>
  <c r="AE74" i="6"/>
  <c r="V112" i="6"/>
  <c r="D113" i="6"/>
  <c r="AE77" i="6"/>
  <c r="AE80" i="6"/>
  <c r="AE81" i="6"/>
  <c r="V124" i="6"/>
  <c r="AE57" i="6"/>
  <c r="AE59" i="6"/>
  <c r="V99" i="6"/>
  <c r="D102" i="6"/>
  <c r="V103" i="6"/>
  <c r="AE66" i="6"/>
  <c r="AE67" i="6"/>
  <c r="AE68" i="6"/>
  <c r="D107" i="6"/>
  <c r="V109" i="6"/>
  <c r="M72" i="6"/>
  <c r="V110" i="6"/>
  <c r="AE75" i="6"/>
  <c r="V115" i="6"/>
  <c r="AE78" i="6"/>
  <c r="V116" i="6"/>
  <c r="AE79" i="6"/>
  <c r="M80" i="6"/>
  <c r="V119" i="6"/>
  <c r="M83" i="6"/>
  <c r="V121" i="6"/>
  <c r="V123" i="6"/>
  <c r="D95" i="6"/>
  <c r="M57" i="6"/>
  <c r="V96" i="6"/>
  <c r="M59" i="6"/>
  <c r="K21" i="6"/>
  <c r="D99" i="6"/>
  <c r="AE62" i="6"/>
  <c r="V101" i="6"/>
  <c r="AE64" i="6"/>
  <c r="D103" i="6"/>
  <c r="M66" i="6"/>
  <c r="M67" i="6"/>
  <c r="M68" i="6"/>
  <c r="AE69" i="6"/>
  <c r="D109" i="6"/>
  <c r="M74" i="6"/>
  <c r="D112" i="6"/>
  <c r="M75" i="6"/>
  <c r="M77" i="6"/>
  <c r="M78" i="6"/>
  <c r="M81" i="6"/>
  <c r="AE82" i="6"/>
  <c r="AE84" i="6"/>
  <c r="V122" i="6"/>
  <c r="D123" i="6"/>
  <c r="D124" i="6"/>
  <c r="V126" i="6"/>
  <c r="D96" i="6"/>
  <c r="N21" i="6"/>
  <c r="V98" i="6"/>
  <c r="M62" i="6"/>
  <c r="D101" i="6"/>
  <c r="M64" i="6"/>
  <c r="AE65" i="6"/>
  <c r="M69" i="6"/>
  <c r="V108" i="6"/>
  <c r="AE71" i="6"/>
  <c r="D110" i="6"/>
  <c r="AE73" i="6"/>
  <c r="V111" i="6"/>
  <c r="AE76" i="6"/>
  <c r="V114" i="6"/>
  <c r="D115" i="6"/>
  <c r="D116" i="6"/>
  <c r="V117" i="6"/>
  <c r="D119" i="6"/>
  <c r="V120" i="6"/>
  <c r="AE86" i="6"/>
  <c r="AE87" i="6"/>
  <c r="S273" i="6"/>
  <c r="S275" i="6"/>
  <c r="K12" i="6"/>
  <c r="H324" i="6"/>
  <c r="V197" i="6"/>
  <c r="K22" i="6"/>
  <c r="T214" i="6"/>
  <c r="W30" i="6"/>
  <c r="AC22" i="6"/>
  <c r="K248" i="6"/>
  <c r="Q20" i="6"/>
  <c r="H325" i="6"/>
  <c r="L9" i="6"/>
  <c r="H323" i="6"/>
  <c r="N325" i="6"/>
  <c r="J88" i="6"/>
  <c r="J83" i="6"/>
  <c r="J82" i="6"/>
  <c r="J81" i="6"/>
  <c r="J77" i="6"/>
  <c r="J73" i="6"/>
  <c r="J84" i="6"/>
  <c r="J87" i="6"/>
  <c r="J80" i="6"/>
  <c r="J78" i="6"/>
  <c r="J76" i="6"/>
  <c r="J75" i="6"/>
  <c r="J85" i="6"/>
  <c r="AB86" i="6"/>
  <c r="AB74" i="6"/>
  <c r="AB88" i="6"/>
  <c r="AB83" i="6"/>
  <c r="AB82" i="6"/>
  <c r="AB81" i="6"/>
  <c r="AB77" i="6"/>
  <c r="AB73" i="6"/>
  <c r="AB84" i="6"/>
  <c r="AB72" i="6"/>
  <c r="AB87" i="6"/>
  <c r="AB79" i="6"/>
  <c r="S124" i="6"/>
  <c r="S120" i="6"/>
  <c r="S110" i="6"/>
  <c r="S122" i="6"/>
  <c r="S121" i="6"/>
  <c r="S119" i="6"/>
  <c r="S115" i="6"/>
  <c r="S114" i="6"/>
  <c r="S113" i="6"/>
  <c r="S112" i="6"/>
  <c r="S111" i="6"/>
  <c r="S126" i="6"/>
  <c r="S116" i="6"/>
  <c r="AK125" i="6"/>
  <c r="AK123" i="6"/>
  <c r="AK117" i="6"/>
  <c r="AK124" i="6"/>
  <c r="AK120" i="6"/>
  <c r="AK110" i="6"/>
  <c r="AK122" i="6"/>
  <c r="AK118" i="6"/>
  <c r="G164" i="6"/>
  <c r="G156" i="6"/>
  <c r="G161" i="6"/>
  <c r="G154" i="6"/>
  <c r="G163" i="6"/>
  <c r="G153" i="6"/>
  <c r="G148" i="6"/>
  <c r="G162" i="6"/>
  <c r="G155" i="6"/>
  <c r="Y164" i="6"/>
  <c r="Y157" i="6"/>
  <c r="Y152" i="6"/>
  <c r="Y150" i="6"/>
  <c r="Y149" i="6"/>
  <c r="Y162" i="6"/>
  <c r="Y155" i="6"/>
  <c r="Y160" i="6"/>
  <c r="Y159" i="6"/>
  <c r="Y151" i="6"/>
  <c r="Y163" i="6"/>
  <c r="Y161" i="6"/>
  <c r="Y154" i="6"/>
  <c r="D197" i="6"/>
  <c r="E197" i="6" s="1"/>
  <c r="D189" i="6"/>
  <c r="E189" i="6" s="1"/>
  <c r="D198" i="6"/>
  <c r="E198" i="6" s="1"/>
  <c r="D194" i="6"/>
  <c r="E194" i="6" s="1"/>
  <c r="D191" i="6"/>
  <c r="E191" i="6" s="1"/>
  <c r="D199" i="6"/>
  <c r="E199" i="6" s="1"/>
  <c r="D196" i="6"/>
  <c r="E196" i="6" s="1"/>
  <c r="D192" i="6"/>
  <c r="E192" i="6" s="1"/>
  <c r="D190" i="6"/>
  <c r="E190" i="6" s="1"/>
  <c r="D186" i="6"/>
  <c r="E186" i="6" s="1"/>
  <c r="D201" i="6"/>
  <c r="E201" i="6" s="1"/>
  <c r="D195" i="6"/>
  <c r="E195" i="6" s="1"/>
  <c r="V187" i="6"/>
  <c r="V195" i="6"/>
  <c r="V200" i="6"/>
  <c r="V193" i="6"/>
  <c r="V189" i="6"/>
  <c r="V188" i="6"/>
  <c r="V202" i="6"/>
  <c r="V199" i="6"/>
  <c r="V198" i="6"/>
  <c r="V194" i="6"/>
  <c r="V192" i="6"/>
  <c r="V191" i="6"/>
  <c r="M240" i="6"/>
  <c r="M234" i="6"/>
  <c r="M232" i="6"/>
  <c r="M228" i="6"/>
  <c r="M239" i="6"/>
  <c r="M225" i="6"/>
  <c r="M238" i="6"/>
  <c r="M231" i="6"/>
  <c r="J278" i="6"/>
  <c r="K278" i="6" s="1"/>
  <c r="J269" i="6"/>
  <c r="K269" i="6" s="1"/>
  <c r="J264" i="6"/>
  <c r="K264" i="6" s="1"/>
  <c r="J262" i="6"/>
  <c r="K262" i="6" s="1"/>
  <c r="J276" i="6"/>
  <c r="K276" i="6" s="1"/>
  <c r="J265" i="6"/>
  <c r="K265" i="6" s="1"/>
  <c r="J268" i="6"/>
  <c r="K268" i="6" s="1"/>
  <c r="J267" i="6"/>
  <c r="K267" i="6" s="1"/>
  <c r="J275" i="6"/>
  <c r="K275" i="6" s="1"/>
  <c r="J273" i="6"/>
  <c r="K273" i="6" s="1"/>
  <c r="J272" i="6"/>
  <c r="K272" i="6" s="1"/>
  <c r="J270" i="6"/>
  <c r="K270" i="6" s="1"/>
  <c r="J266" i="6"/>
  <c r="K266" i="6" s="1"/>
  <c r="G348" i="6"/>
  <c r="H348" i="6" s="1"/>
  <c r="G351" i="6"/>
  <c r="H351" i="6" s="1"/>
  <c r="G346" i="6"/>
  <c r="H346" i="6" s="1"/>
  <c r="G349" i="6"/>
  <c r="H349" i="6" s="1"/>
  <c r="G342" i="6"/>
  <c r="H342" i="6" s="1"/>
  <c r="G339" i="6"/>
  <c r="G347" i="6"/>
  <c r="H347" i="6" s="1"/>
  <c r="G340" i="6"/>
  <c r="H340" i="6" s="1"/>
  <c r="G338" i="6"/>
  <c r="H338" i="6" s="1"/>
  <c r="G354" i="6"/>
  <c r="H354" i="6" s="1"/>
  <c r="G353" i="6"/>
  <c r="H353" i="6" s="1"/>
  <c r="G352" i="6"/>
  <c r="H352" i="6" s="1"/>
  <c r="G344" i="6"/>
  <c r="H344" i="6" s="1"/>
  <c r="G343" i="6"/>
  <c r="H343" i="6" s="1"/>
  <c r="G341" i="6"/>
  <c r="H341" i="6" s="1"/>
  <c r="D316" i="6"/>
  <c r="D307" i="6"/>
  <c r="D306" i="6"/>
  <c r="D305" i="6"/>
  <c r="D303" i="6"/>
  <c r="D314" i="6"/>
  <c r="D315" i="6"/>
  <c r="D312" i="6"/>
  <c r="D313" i="6"/>
  <c r="D311" i="6"/>
  <c r="D310" i="6"/>
  <c r="V314" i="6"/>
  <c r="V312" i="6"/>
  <c r="V308" i="6"/>
  <c r="V304" i="6"/>
  <c r="V301" i="6"/>
  <c r="V300" i="6"/>
  <c r="V313" i="6"/>
  <c r="V309" i="6"/>
  <c r="V311" i="6"/>
  <c r="V307" i="6"/>
  <c r="V302" i="6"/>
  <c r="V306" i="6"/>
  <c r="V305" i="6"/>
  <c r="S392" i="6"/>
  <c r="S381" i="6"/>
  <c r="S379" i="6"/>
  <c r="S382" i="6"/>
  <c r="S390" i="6"/>
  <c r="S391" i="6"/>
  <c r="S389" i="6"/>
  <c r="S388" i="6"/>
  <c r="S386" i="6"/>
  <c r="S385" i="6"/>
  <c r="P47" i="6"/>
  <c r="Q47" i="6" s="1"/>
  <c r="P48" i="6"/>
  <c r="Q48" i="6" s="1"/>
  <c r="P42" i="6"/>
  <c r="Q42" i="6" s="1"/>
  <c r="P38" i="6"/>
  <c r="Q38" i="6" s="1"/>
  <c r="P35" i="6"/>
  <c r="Q35" i="6" s="1"/>
  <c r="P34" i="6"/>
  <c r="Q34" i="6" s="1"/>
  <c r="P49" i="6"/>
  <c r="Q49" i="6" s="1"/>
  <c r="P44" i="6"/>
  <c r="Q44" i="6" s="1"/>
  <c r="P43" i="6"/>
  <c r="Q43" i="6" s="1"/>
  <c r="P45" i="6"/>
  <c r="Q45" i="6" s="1"/>
  <c r="P41" i="6"/>
  <c r="Q41" i="6" s="1"/>
  <c r="P36" i="6"/>
  <c r="Q36" i="6" s="1"/>
  <c r="P40" i="6"/>
  <c r="Y19" i="6"/>
  <c r="Z19" i="6" s="1"/>
  <c r="AK20" i="6"/>
  <c r="AL20" i="6" s="1"/>
  <c r="G21" i="6"/>
  <c r="H21" i="6" s="1"/>
  <c r="G22" i="6"/>
  <c r="H22" i="6" s="1"/>
  <c r="G25" i="6"/>
  <c r="H25" i="6" s="1"/>
  <c r="G29" i="6"/>
  <c r="H29" i="6" s="1"/>
  <c r="Y31" i="6"/>
  <c r="Z31" i="6" s="1"/>
  <c r="G32" i="6"/>
  <c r="H32" i="6" s="1"/>
  <c r="J375" i="6"/>
  <c r="AK33" i="6"/>
  <c r="AL33" i="6" s="1"/>
  <c r="J376" i="6"/>
  <c r="AK34" i="6"/>
  <c r="AL34" i="6" s="1"/>
  <c r="J380" i="6"/>
  <c r="AK38" i="6"/>
  <c r="AL38" i="6" s="1"/>
  <c r="G39" i="6"/>
  <c r="H39" i="6" s="1"/>
  <c r="J383" i="6"/>
  <c r="AK41" i="6"/>
  <c r="AL41" i="6" s="1"/>
  <c r="G44" i="6"/>
  <c r="H44" i="6" s="1"/>
  <c r="J387" i="6"/>
  <c r="AK47" i="6"/>
  <c r="AL47" i="6" s="1"/>
  <c r="AK49" i="6"/>
  <c r="AL49" i="6" s="1"/>
  <c r="J363" i="6"/>
  <c r="Y23" i="6"/>
  <c r="Z23" i="6" s="1"/>
  <c r="J368" i="6"/>
  <c r="AK26" i="6"/>
  <c r="AL26" i="6" s="1"/>
  <c r="Y27" i="6"/>
  <c r="Z27" i="6" s="1"/>
  <c r="J370" i="6"/>
  <c r="AK28" i="6"/>
  <c r="AL28" i="6" s="1"/>
  <c r="G31" i="6"/>
  <c r="H31" i="6" s="1"/>
  <c r="J378" i="6"/>
  <c r="AK36" i="6"/>
  <c r="AL36" i="6" s="1"/>
  <c r="J384" i="6"/>
  <c r="AK42" i="6"/>
  <c r="AL42" i="6" s="1"/>
  <c r="G46" i="6"/>
  <c r="H46" i="6" s="1"/>
  <c r="G48" i="6"/>
  <c r="H48" i="6" s="1"/>
  <c r="P50" i="6"/>
  <c r="Q50" i="6" s="1"/>
  <c r="J361" i="6"/>
  <c r="AK19" i="6"/>
  <c r="AL19" i="6" s="1"/>
  <c r="G20" i="6"/>
  <c r="H20" i="6" s="1"/>
  <c r="G24" i="6"/>
  <c r="H24" i="6" s="1"/>
  <c r="G30" i="6"/>
  <c r="H30" i="6" s="1"/>
  <c r="J373" i="6"/>
  <c r="AK31" i="6"/>
  <c r="AL31" i="6" s="1"/>
  <c r="Y33" i="6"/>
  <c r="Z33" i="6" s="1"/>
  <c r="Y34" i="6"/>
  <c r="Z34" i="6" s="1"/>
  <c r="G35" i="6"/>
  <c r="H35" i="6" s="1"/>
  <c r="G37" i="6"/>
  <c r="H37" i="6" s="1"/>
  <c r="Y38" i="6"/>
  <c r="G40" i="6"/>
  <c r="H40" i="6" s="1"/>
  <c r="Y41" i="6"/>
  <c r="Z41" i="6" s="1"/>
  <c r="G43" i="6"/>
  <c r="H43" i="6" s="1"/>
  <c r="Y47" i="6"/>
  <c r="Z47" i="6" s="1"/>
  <c r="J390" i="6"/>
  <c r="Y49" i="6"/>
  <c r="Z49" i="6" s="1"/>
  <c r="J365" i="6"/>
  <c r="AK23" i="6"/>
  <c r="Y26" i="6"/>
  <c r="Z26" i="6" s="1"/>
  <c r="J369" i="6"/>
  <c r="AK27" i="6"/>
  <c r="AL27" i="6" s="1"/>
  <c r="Y28" i="6"/>
  <c r="Z28" i="6" s="1"/>
  <c r="G33" i="6"/>
  <c r="H33" i="6" s="1"/>
  <c r="G34" i="6"/>
  <c r="H34" i="6" s="1"/>
  <c r="Y36" i="6"/>
  <c r="Z36" i="6" s="1"/>
  <c r="G38" i="6"/>
  <c r="H38" i="6" s="1"/>
  <c r="G41" i="6"/>
  <c r="H41" i="6" s="1"/>
  <c r="Y42" i="6"/>
  <c r="Z42" i="6" s="1"/>
  <c r="J388" i="6"/>
  <c r="J362" i="6"/>
  <c r="Y21" i="6"/>
  <c r="Z21" i="6" s="1"/>
  <c r="Y22" i="6"/>
  <c r="Z22" i="6" s="1"/>
  <c r="J366" i="6"/>
  <c r="AK24" i="6"/>
  <c r="AL24" i="6" s="1"/>
  <c r="Y25" i="6"/>
  <c r="Z25" i="6" s="1"/>
  <c r="G26" i="6"/>
  <c r="H26" i="6" s="1"/>
  <c r="G28" i="6"/>
  <c r="H28" i="6" s="1"/>
  <c r="Y29" i="6"/>
  <c r="Z29" i="6" s="1"/>
  <c r="J372" i="6"/>
  <c r="AK30" i="6"/>
  <c r="AL30" i="6" s="1"/>
  <c r="Y32" i="6"/>
  <c r="Z32" i="6" s="1"/>
  <c r="J377" i="6"/>
  <c r="AK35" i="6"/>
  <c r="AL35" i="6" s="1"/>
  <c r="G36" i="6"/>
  <c r="H36" i="6" s="1"/>
  <c r="J379" i="6"/>
  <c r="AK37" i="6"/>
  <c r="AL37" i="6" s="1"/>
  <c r="Y39" i="6"/>
  <c r="Z39" i="6" s="1"/>
  <c r="J382" i="6"/>
  <c r="AK40" i="6"/>
  <c r="G42" i="6"/>
  <c r="H42" i="6" s="1"/>
  <c r="J385" i="6"/>
  <c r="AK43" i="6"/>
  <c r="AL43" i="6" s="1"/>
  <c r="Y44" i="6"/>
  <c r="Z44" i="6" s="1"/>
  <c r="AK45" i="6"/>
  <c r="AL45" i="6" s="1"/>
  <c r="Y46" i="6"/>
  <c r="G47" i="6"/>
  <c r="H47" i="6" s="1"/>
  <c r="Y48" i="6"/>
  <c r="Z48" i="6" s="1"/>
  <c r="G49" i="6"/>
  <c r="H49" i="6" s="1"/>
  <c r="K19" i="6"/>
  <c r="V234" i="6"/>
  <c r="V310" i="6"/>
  <c r="M235" i="6"/>
  <c r="G45" i="6"/>
  <c r="J274" i="6"/>
  <c r="K274" i="6" s="1"/>
  <c r="V350" i="6"/>
  <c r="M388" i="6"/>
  <c r="P46" i="6"/>
  <c r="Q46" i="6" s="1"/>
  <c r="V351" i="6"/>
  <c r="M389" i="6"/>
  <c r="D276" i="6"/>
  <c r="P352" i="6"/>
  <c r="J48" i="6"/>
  <c r="J391" i="6"/>
  <c r="J277" i="6"/>
  <c r="K277" i="6" s="1"/>
  <c r="D365" i="6"/>
  <c r="E365" i="6" s="1"/>
  <c r="D372" i="6"/>
  <c r="E372" i="6" s="1"/>
  <c r="M391" i="6"/>
  <c r="J350" i="6"/>
  <c r="P210" i="6"/>
  <c r="D361" i="6"/>
  <c r="E361" i="6" s="1"/>
  <c r="J164" i="6"/>
  <c r="J153" i="6"/>
  <c r="J152" i="6"/>
  <c r="J151" i="6"/>
  <c r="J159" i="6"/>
  <c r="J157" i="6"/>
  <c r="J163" i="6"/>
  <c r="J158" i="6"/>
  <c r="J144" i="6"/>
  <c r="J154" i="6"/>
  <c r="J150" i="6"/>
  <c r="J148" i="6"/>
  <c r="J145" i="6"/>
  <c r="J135" i="6"/>
  <c r="J142" i="6"/>
  <c r="J140" i="6"/>
  <c r="J139" i="6"/>
  <c r="J138" i="6"/>
  <c r="J134" i="6"/>
  <c r="J156" i="6"/>
  <c r="J149" i="6"/>
  <c r="J147" i="6"/>
  <c r="J146" i="6"/>
  <c r="J141" i="6"/>
  <c r="J137" i="6"/>
  <c r="J133" i="6"/>
  <c r="J161" i="6"/>
  <c r="J160" i="6"/>
  <c r="Y198" i="6"/>
  <c r="Y197" i="6"/>
  <c r="Y190" i="6"/>
  <c r="Y200" i="6"/>
  <c r="Y188" i="6"/>
  <c r="Y202" i="6"/>
  <c r="Y196" i="6"/>
  <c r="Y194" i="6"/>
  <c r="Y193" i="6"/>
  <c r="Y195" i="6"/>
  <c r="Y191" i="6"/>
  <c r="Y189" i="6"/>
  <c r="Y182" i="6"/>
  <c r="Y183" i="6"/>
  <c r="Y179" i="6"/>
  <c r="Y201" i="6"/>
  <c r="Y175" i="6"/>
  <c r="Y174" i="6"/>
  <c r="Y172" i="6"/>
  <c r="Y173" i="6"/>
  <c r="Y187" i="6"/>
  <c r="Y186" i="6"/>
  <c r="Y192" i="6"/>
  <c r="Y185" i="6"/>
  <c r="Y180" i="6"/>
  <c r="Y177" i="6"/>
  <c r="Y199" i="6"/>
  <c r="Y184" i="6"/>
  <c r="M266" i="6"/>
  <c r="M274" i="6"/>
  <c r="M273" i="6"/>
  <c r="M268" i="6"/>
  <c r="M267" i="6"/>
  <c r="M275" i="6"/>
  <c r="M272" i="6"/>
  <c r="M270" i="6"/>
  <c r="M264" i="6"/>
  <c r="M276" i="6"/>
  <c r="M262" i="6"/>
  <c r="M259" i="6"/>
  <c r="M256" i="6"/>
  <c r="M255" i="6"/>
  <c r="M249" i="6"/>
  <c r="M261" i="6"/>
  <c r="M254" i="6"/>
  <c r="M250" i="6"/>
  <c r="M247" i="6"/>
  <c r="M278" i="6"/>
  <c r="M271" i="6"/>
  <c r="M258" i="6"/>
  <c r="M257" i="6"/>
  <c r="M252" i="6"/>
  <c r="M251" i="6"/>
  <c r="M269" i="6"/>
  <c r="M265" i="6"/>
  <c r="G313" i="6"/>
  <c r="G310" i="6"/>
  <c r="G308" i="6"/>
  <c r="G302" i="6"/>
  <c r="G314" i="6"/>
  <c r="G307" i="6"/>
  <c r="G303" i="6"/>
  <c r="G312" i="6"/>
  <c r="G311" i="6"/>
  <c r="G306" i="6"/>
  <c r="G305" i="6"/>
  <c r="G315" i="6"/>
  <c r="G309" i="6"/>
  <c r="G301" i="6"/>
  <c r="G316" i="6"/>
  <c r="G295" i="6"/>
  <c r="G289" i="6"/>
  <c r="G298" i="6"/>
  <c r="G291" i="6"/>
  <c r="G287" i="6"/>
  <c r="G286" i="6"/>
  <c r="G296" i="6"/>
  <c r="G300" i="6"/>
  <c r="G297" i="6"/>
  <c r="G294" i="6"/>
  <c r="G293" i="6"/>
  <c r="G290" i="6"/>
  <c r="G304" i="6"/>
  <c r="G299" i="6"/>
  <c r="G292" i="6"/>
  <c r="G288" i="6"/>
  <c r="G285" i="6"/>
  <c r="D355" i="6"/>
  <c r="S20" i="6"/>
  <c r="T20" i="6" s="1"/>
  <c r="J136" i="6"/>
  <c r="Y181" i="6"/>
  <c r="D371" i="6"/>
  <c r="E371" i="6" s="1"/>
  <c r="S31" i="6"/>
  <c r="T31" i="6" s="1"/>
  <c r="M260" i="6"/>
  <c r="J155" i="6"/>
  <c r="AB160" i="6"/>
  <c r="AB154" i="6"/>
  <c r="AB150" i="6"/>
  <c r="AB153" i="6"/>
  <c r="AB152" i="6"/>
  <c r="AB151" i="6"/>
  <c r="AB164" i="6"/>
  <c r="AB162" i="6"/>
  <c r="AB161" i="6"/>
  <c r="AB156" i="6"/>
  <c r="AB155" i="6"/>
  <c r="AB159" i="6"/>
  <c r="AB157" i="6"/>
  <c r="AB143" i="6"/>
  <c r="AB136" i="6"/>
  <c r="AB158" i="6"/>
  <c r="AB144" i="6"/>
  <c r="AB163" i="6"/>
  <c r="AB148" i="6"/>
  <c r="AB141" i="6"/>
  <c r="AB137" i="6"/>
  <c r="AB142" i="6"/>
  <c r="AB140" i="6"/>
  <c r="AB139" i="6"/>
  <c r="AB138" i="6"/>
  <c r="AB134" i="6"/>
  <c r="AB149" i="6"/>
  <c r="AB147" i="6"/>
  <c r="AB146" i="6"/>
  <c r="G200" i="6"/>
  <c r="H200" i="6" s="1"/>
  <c r="G188" i="6"/>
  <c r="H188" i="6" s="1"/>
  <c r="G199" i="6"/>
  <c r="H199" i="6" s="1"/>
  <c r="G189" i="6"/>
  <c r="H189" i="6" s="1"/>
  <c r="G195" i="6"/>
  <c r="H195" i="6" s="1"/>
  <c r="G201" i="6"/>
  <c r="H201" i="6" s="1"/>
  <c r="G192" i="6"/>
  <c r="G191" i="6"/>
  <c r="H191" i="6" s="1"/>
  <c r="G197" i="6"/>
  <c r="H197" i="6" s="1"/>
  <c r="G174" i="6"/>
  <c r="H174" i="6" s="1"/>
  <c r="G172" i="6"/>
  <c r="H172" i="6" s="1"/>
  <c r="G178" i="6"/>
  <c r="H178" i="6" s="1"/>
  <c r="G187" i="6"/>
  <c r="G175" i="6"/>
  <c r="H175" i="6" s="1"/>
  <c r="G176" i="6"/>
  <c r="H176" i="6" s="1"/>
  <c r="G196" i="6"/>
  <c r="H196" i="6" s="1"/>
  <c r="G186" i="6"/>
  <c r="H186" i="6" s="1"/>
  <c r="G185" i="6"/>
  <c r="H185" i="6" s="1"/>
  <c r="G180" i="6"/>
  <c r="H180" i="6" s="1"/>
  <c r="G173" i="6"/>
  <c r="H173" i="6" s="1"/>
  <c r="G198" i="6"/>
  <c r="H198" i="6" s="1"/>
  <c r="G194" i="6"/>
  <c r="H194" i="6" s="1"/>
  <c r="G184" i="6"/>
  <c r="H184" i="6" s="1"/>
  <c r="G183" i="6"/>
  <c r="H183" i="6" s="1"/>
  <c r="G179" i="6"/>
  <c r="H179" i="6" s="1"/>
  <c r="G177" i="6"/>
  <c r="H177" i="6" s="1"/>
  <c r="G202" i="6"/>
  <c r="H202" i="6" s="1"/>
  <c r="G193" i="6"/>
  <c r="H193" i="6" s="1"/>
  <c r="P236" i="6"/>
  <c r="P235" i="6"/>
  <c r="P230" i="6"/>
  <c r="P229" i="6"/>
  <c r="P239" i="6"/>
  <c r="P233" i="6"/>
  <c r="P225" i="6"/>
  <c r="P237" i="6"/>
  <c r="P234" i="6"/>
  <c r="P232" i="6"/>
  <c r="P226" i="6"/>
  <c r="P238" i="6"/>
  <c r="P231" i="6"/>
  <c r="P227" i="6"/>
  <c r="P223" i="6"/>
  <c r="P216" i="6"/>
  <c r="P209" i="6"/>
  <c r="P220" i="6"/>
  <c r="P219" i="6"/>
  <c r="P213" i="6"/>
  <c r="P212" i="6"/>
  <c r="P228" i="6"/>
  <c r="P214" i="6"/>
  <c r="AN214" i="6" s="1"/>
  <c r="P215" i="6"/>
  <c r="P222" i="6"/>
  <c r="J352" i="6"/>
  <c r="J345" i="6"/>
  <c r="J341" i="6"/>
  <c r="J342" i="6"/>
  <c r="J353" i="6"/>
  <c r="J347" i="6"/>
  <c r="J354" i="6"/>
  <c r="J344" i="6"/>
  <c r="J336" i="6"/>
  <c r="J329" i="6"/>
  <c r="J324" i="6"/>
  <c r="J339" i="6"/>
  <c r="J338" i="6"/>
  <c r="J335" i="6"/>
  <c r="J332" i="6"/>
  <c r="J331" i="6"/>
  <c r="J325" i="6"/>
  <c r="J323" i="6"/>
  <c r="J349" i="6"/>
  <c r="J337" i="6"/>
  <c r="J330" i="6"/>
  <c r="J326" i="6"/>
  <c r="J351" i="6"/>
  <c r="J348" i="6"/>
  <c r="J340" i="6"/>
  <c r="J334" i="6"/>
  <c r="J333" i="6"/>
  <c r="J328" i="6"/>
  <c r="J327" i="6"/>
  <c r="J346" i="6"/>
  <c r="D392" i="6"/>
  <c r="E392" i="6" s="1"/>
  <c r="D389" i="6"/>
  <c r="E389" i="6" s="1"/>
  <c r="D386" i="6"/>
  <c r="E386" i="6" s="1"/>
  <c r="D384" i="6"/>
  <c r="E384" i="6" s="1"/>
  <c r="D378" i="6"/>
  <c r="E378" i="6" s="1"/>
  <c r="D380" i="6"/>
  <c r="E380" i="6" s="1"/>
  <c r="D388" i="6"/>
  <c r="E388" i="6" s="1"/>
  <c r="D387" i="6"/>
  <c r="E387" i="6" s="1"/>
  <c r="D382" i="6"/>
  <c r="D381" i="6"/>
  <c r="E381" i="6" s="1"/>
  <c r="D391" i="6"/>
  <c r="E391" i="6" s="1"/>
  <c r="D390" i="6"/>
  <c r="E390" i="6" s="1"/>
  <c r="D368" i="6"/>
  <c r="E368" i="6" s="1"/>
  <c r="D364" i="6"/>
  <c r="E364" i="6" s="1"/>
  <c r="D374" i="6"/>
  <c r="E374" i="6" s="1"/>
  <c r="D367" i="6"/>
  <c r="D363" i="6"/>
  <c r="E363" i="6" s="1"/>
  <c r="D362" i="6"/>
  <c r="E362" i="6" s="1"/>
  <c r="D385" i="6"/>
  <c r="E385" i="6" s="1"/>
  <c r="D376" i="6"/>
  <c r="D373" i="6"/>
  <c r="E373" i="6" s="1"/>
  <c r="D370" i="6"/>
  <c r="D369" i="6"/>
  <c r="E369" i="6" s="1"/>
  <c r="D375" i="6"/>
  <c r="E375" i="6" s="1"/>
  <c r="P211" i="6"/>
  <c r="G181" i="6"/>
  <c r="H181" i="6" s="1"/>
  <c r="AB145" i="6"/>
  <c r="M263" i="6"/>
  <c r="P240" i="6"/>
  <c r="S46" i="6"/>
  <c r="T46" i="6" s="1"/>
  <c r="S45" i="6"/>
  <c r="T45" i="6" s="1"/>
  <c r="S40" i="6"/>
  <c r="T40" i="6" s="1"/>
  <c r="S39" i="6"/>
  <c r="T39" i="6" s="1"/>
  <c r="S49" i="6"/>
  <c r="T49" i="6" s="1"/>
  <c r="S43" i="6"/>
  <c r="S35" i="6"/>
  <c r="T35" i="6" s="1"/>
  <c r="S47" i="6"/>
  <c r="T47" i="6" s="1"/>
  <c r="S44" i="6"/>
  <c r="T44" i="6" s="1"/>
  <c r="S42" i="6"/>
  <c r="S36" i="6"/>
  <c r="T36" i="6" s="1"/>
  <c r="S50" i="6"/>
  <c r="S48" i="6"/>
  <c r="T48" i="6" s="1"/>
  <c r="S41" i="6"/>
  <c r="T41" i="6" s="1"/>
  <c r="S37" i="6"/>
  <c r="T37" i="6" s="1"/>
  <c r="S33" i="6"/>
  <c r="T33" i="6" s="1"/>
  <c r="S26" i="6"/>
  <c r="T26" i="6" s="1"/>
  <c r="S22" i="6"/>
  <c r="T22" i="6" s="1"/>
  <c r="S19" i="6"/>
  <c r="T19" i="6" s="1"/>
  <c r="S30" i="6"/>
  <c r="T30" i="6" s="1"/>
  <c r="S29" i="6"/>
  <c r="S24" i="6"/>
  <c r="T24" i="6" s="1"/>
  <c r="S23" i="6"/>
  <c r="T23" i="6" s="1"/>
  <c r="S25" i="6"/>
  <c r="T25" i="6" s="1"/>
  <c r="S38" i="6"/>
  <c r="T38" i="6" s="1"/>
  <c r="S21" i="6"/>
  <c r="T21" i="6" s="1"/>
  <c r="S32" i="6"/>
  <c r="M253" i="6"/>
  <c r="P217" i="6"/>
  <c r="P218" i="6"/>
  <c r="G182" i="6"/>
  <c r="H182" i="6" s="1"/>
  <c r="V391" i="6"/>
  <c r="V385" i="6"/>
  <c r="V377" i="6"/>
  <c r="V392" i="6"/>
  <c r="V390" i="6"/>
  <c r="V383" i="6"/>
  <c r="V379" i="6"/>
  <c r="V380" i="6"/>
  <c r="V388" i="6"/>
  <c r="V381" i="6"/>
  <c r="V372" i="6"/>
  <c r="V371" i="6"/>
  <c r="V366" i="6"/>
  <c r="V365" i="6"/>
  <c r="V369" i="6"/>
  <c r="V382" i="6"/>
  <c r="V370" i="6"/>
  <c r="V387" i="6"/>
  <c r="V374" i="6"/>
  <c r="V367" i="6"/>
  <c r="V363" i="6"/>
  <c r="V362" i="6"/>
  <c r="V389" i="6"/>
  <c r="V386" i="6"/>
  <c r="V378" i="6"/>
  <c r="V376" i="6"/>
  <c r="V373" i="6"/>
  <c r="Y171" i="6"/>
  <c r="V361" i="6"/>
  <c r="M248" i="6"/>
  <c r="AB135" i="6"/>
  <c r="Y176" i="6"/>
  <c r="D366" i="6"/>
  <c r="E366" i="6" s="1"/>
  <c r="V368" i="6"/>
  <c r="S27" i="6"/>
  <c r="T27" i="6" s="1"/>
  <c r="S28" i="6"/>
  <c r="D383" i="6"/>
  <c r="E383" i="6" s="1"/>
  <c r="V364" i="6"/>
  <c r="Y178" i="6"/>
  <c r="V375" i="6"/>
  <c r="P224" i="6"/>
  <c r="D379" i="6"/>
  <c r="E379" i="6" s="1"/>
  <c r="G190" i="6"/>
  <c r="H190" i="6" s="1"/>
  <c r="V384" i="6"/>
  <c r="J162" i="6"/>
  <c r="G279" i="6"/>
  <c r="S164" i="6"/>
  <c r="S162" i="6"/>
  <c r="S161" i="6"/>
  <c r="S156" i="6"/>
  <c r="S155" i="6"/>
  <c r="S159" i="6"/>
  <c r="S157" i="6"/>
  <c r="S160" i="6"/>
  <c r="S154" i="6"/>
  <c r="S150" i="6"/>
  <c r="S153" i="6"/>
  <c r="S152" i="6"/>
  <c r="S151" i="6"/>
  <c r="AK164" i="6"/>
  <c r="AK162" i="6"/>
  <c r="AK161" i="6"/>
  <c r="AK156" i="6"/>
  <c r="AK155" i="6"/>
  <c r="AK163" i="6"/>
  <c r="AK158" i="6"/>
  <c r="AK160" i="6"/>
  <c r="AK154" i="6"/>
  <c r="AK150" i="6"/>
  <c r="P202" i="6"/>
  <c r="P196" i="6"/>
  <c r="P194" i="6"/>
  <c r="P193" i="6"/>
  <c r="P195" i="6"/>
  <c r="P191" i="6"/>
  <c r="P198" i="6"/>
  <c r="P197" i="6"/>
  <c r="P190" i="6"/>
  <c r="P200" i="6"/>
  <c r="P188" i="6"/>
  <c r="AH199" i="6"/>
  <c r="AH189" i="6"/>
  <c r="AH202" i="6"/>
  <c r="AH196" i="6"/>
  <c r="AH194" i="6"/>
  <c r="AH193" i="6"/>
  <c r="AH201" i="6"/>
  <c r="AH192" i="6"/>
  <c r="AH198" i="6"/>
  <c r="AH197" i="6"/>
  <c r="AH190" i="6"/>
  <c r="G237" i="6"/>
  <c r="G234" i="6"/>
  <c r="G232" i="6"/>
  <c r="G226" i="6"/>
  <c r="G238" i="6"/>
  <c r="G231" i="6"/>
  <c r="G227" i="6"/>
  <c r="G236" i="6"/>
  <c r="G235" i="6"/>
  <c r="G230" i="6"/>
  <c r="G229" i="6"/>
  <c r="G239" i="6"/>
  <c r="G233" i="6"/>
  <c r="G225" i="6"/>
  <c r="D278" i="6"/>
  <c r="D275" i="6"/>
  <c r="D272" i="6"/>
  <c r="D270" i="6"/>
  <c r="D264" i="6"/>
  <c r="D266" i="6"/>
  <c r="D274" i="6"/>
  <c r="D273" i="6"/>
  <c r="D268" i="6"/>
  <c r="D267" i="6"/>
  <c r="V278" i="6"/>
  <c r="V277" i="6"/>
  <c r="V271" i="6"/>
  <c r="V263" i="6"/>
  <c r="V276" i="6"/>
  <c r="V269" i="6"/>
  <c r="V265" i="6"/>
  <c r="V266" i="6"/>
  <c r="S350" i="6"/>
  <c r="S349" i="6"/>
  <c r="S344" i="6"/>
  <c r="S343" i="6"/>
  <c r="S353" i="6"/>
  <c r="S347" i="6"/>
  <c r="S339" i="6"/>
  <c r="S351" i="6"/>
  <c r="S348" i="6"/>
  <c r="S346" i="6"/>
  <c r="S340" i="6"/>
  <c r="S352" i="6"/>
  <c r="S345" i="6"/>
  <c r="S341" i="6"/>
  <c r="P304" i="6"/>
  <c r="P312" i="6"/>
  <c r="P311" i="6"/>
  <c r="P306" i="6"/>
  <c r="P305" i="6"/>
  <c r="P316" i="6"/>
  <c r="P313" i="6"/>
  <c r="P310" i="6"/>
  <c r="P308" i="6"/>
  <c r="P302" i="6"/>
  <c r="V275" i="6"/>
  <c r="K25" i="6"/>
  <c r="AC49" i="6"/>
  <c r="AH86" i="6"/>
  <c r="AH87" i="6"/>
  <c r="AH88" i="6"/>
  <c r="AH85" i="6"/>
  <c r="AH82" i="6"/>
  <c r="AH83" i="6"/>
  <c r="AH81" i="6"/>
  <c r="AH79" i="6"/>
  <c r="AH80" i="6"/>
  <c r="AH84" i="6"/>
  <c r="AH78" i="6"/>
  <c r="AH76" i="6"/>
  <c r="AH77" i="6"/>
  <c r="AH72" i="6"/>
  <c r="AH74" i="6"/>
  <c r="AH75" i="6"/>
  <c r="AH73" i="6"/>
  <c r="AH70" i="6"/>
  <c r="AH69" i="6"/>
  <c r="AH71" i="6"/>
  <c r="AH68" i="6"/>
  <c r="AH66" i="6"/>
  <c r="AH65" i="6"/>
  <c r="AH64" i="6"/>
  <c r="AH63" i="6"/>
  <c r="G126" i="6"/>
  <c r="G124" i="6"/>
  <c r="G123" i="6"/>
  <c r="G121" i="6"/>
  <c r="G125" i="6"/>
  <c r="G120" i="6"/>
  <c r="G118" i="6"/>
  <c r="G122" i="6"/>
  <c r="G119" i="6"/>
  <c r="G117" i="6"/>
  <c r="G115" i="6"/>
  <c r="G116" i="6"/>
  <c r="G114" i="6"/>
  <c r="G110" i="6"/>
  <c r="G112" i="6"/>
  <c r="G113" i="6"/>
  <c r="G111" i="6"/>
  <c r="G107" i="6"/>
  <c r="G106" i="6"/>
  <c r="G108" i="6"/>
  <c r="G109" i="6"/>
  <c r="G102" i="6"/>
  <c r="G104" i="6"/>
  <c r="G103" i="6"/>
  <c r="G100" i="6"/>
  <c r="G101" i="6"/>
  <c r="Y126" i="6"/>
  <c r="Y125" i="6"/>
  <c r="Y123" i="6"/>
  <c r="Y124" i="6"/>
  <c r="Y121" i="6"/>
  <c r="Y119" i="6"/>
  <c r="Y122" i="6"/>
  <c r="Y118" i="6"/>
  <c r="Y120" i="6"/>
  <c r="Y117" i="6"/>
  <c r="Y116" i="6"/>
  <c r="Y114" i="6"/>
  <c r="Y115" i="6"/>
  <c r="Y112" i="6"/>
  <c r="Y113" i="6"/>
  <c r="Y111" i="6"/>
  <c r="Y107" i="6"/>
  <c r="Y106" i="6"/>
  <c r="Y108" i="6"/>
  <c r="Y109" i="6"/>
  <c r="Y102" i="6"/>
  <c r="Y104" i="6"/>
  <c r="Y101" i="6"/>
  <c r="Y105" i="6"/>
  <c r="Y103" i="6"/>
  <c r="Y100" i="6"/>
  <c r="Y110" i="6"/>
  <c r="Y99" i="6"/>
  <c r="Y95" i="6"/>
  <c r="M164" i="6"/>
  <c r="M163" i="6"/>
  <c r="M161" i="6"/>
  <c r="M162" i="6"/>
  <c r="M160" i="6"/>
  <c r="M158" i="6"/>
  <c r="M156" i="6"/>
  <c r="M159" i="6"/>
  <c r="M157" i="6"/>
  <c r="M153" i="6"/>
  <c r="M155" i="6"/>
  <c r="M152" i="6"/>
  <c r="M148" i="6"/>
  <c r="M154" i="6"/>
  <c r="M149" i="6"/>
  <c r="M146" i="6"/>
  <c r="M150" i="6"/>
  <c r="M144" i="6"/>
  <c r="M147" i="6"/>
  <c r="M145" i="6"/>
  <c r="M151" i="6"/>
  <c r="M140" i="6"/>
  <c r="M139" i="6"/>
  <c r="M137" i="6"/>
  <c r="M142" i="6"/>
  <c r="M138" i="6"/>
  <c r="M134" i="6"/>
  <c r="M133" i="6"/>
  <c r="AE164" i="6"/>
  <c r="AE161" i="6"/>
  <c r="AE162" i="6"/>
  <c r="AE159" i="6"/>
  <c r="AE163" i="6"/>
  <c r="AE160" i="6"/>
  <c r="AE158" i="6"/>
  <c r="AE156" i="6"/>
  <c r="AE155" i="6"/>
  <c r="AE157" i="6"/>
  <c r="AE150" i="6"/>
  <c r="AE152" i="6"/>
  <c r="AE154" i="6"/>
  <c r="AE153" i="6"/>
  <c r="AE151" i="6"/>
  <c r="AE149" i="6"/>
  <c r="AE145" i="6"/>
  <c r="AE148" i="6"/>
  <c r="AE147" i="6"/>
  <c r="AE144" i="6"/>
  <c r="AE146" i="6"/>
  <c r="AE141" i="6"/>
  <c r="AE139" i="6"/>
  <c r="AE137" i="6"/>
  <c r="AE140" i="6"/>
  <c r="AE143" i="6"/>
  <c r="AE142" i="6"/>
  <c r="AE138" i="6"/>
  <c r="J199" i="6"/>
  <c r="J201" i="6"/>
  <c r="J200" i="6"/>
  <c r="J198" i="6"/>
  <c r="J202" i="6"/>
  <c r="J196" i="6"/>
  <c r="J194" i="6"/>
  <c r="J193" i="6"/>
  <c r="J197" i="6"/>
  <c r="J195" i="6"/>
  <c r="J189" i="6"/>
  <c r="J190" i="6"/>
  <c r="J192" i="6"/>
  <c r="J191" i="6"/>
  <c r="J186" i="6"/>
  <c r="J187" i="6"/>
  <c r="J184" i="6"/>
  <c r="J182" i="6"/>
  <c r="J183" i="6"/>
  <c r="J188" i="6"/>
  <c r="J185" i="6"/>
  <c r="J181" i="6"/>
  <c r="J179" i="6"/>
  <c r="J176" i="6"/>
  <c r="J175" i="6"/>
  <c r="J180" i="6"/>
  <c r="AB201" i="6"/>
  <c r="AB199" i="6"/>
  <c r="AB202" i="6"/>
  <c r="AB200" i="6"/>
  <c r="AB198" i="6"/>
  <c r="AB196" i="6"/>
  <c r="AB194" i="6"/>
  <c r="AB193" i="6"/>
  <c r="AB197" i="6"/>
  <c r="AB195" i="6"/>
  <c r="AB191" i="6"/>
  <c r="AB189" i="6"/>
  <c r="AB192" i="6"/>
  <c r="AB190" i="6"/>
  <c r="AB188" i="6"/>
  <c r="AB187" i="6"/>
  <c r="AB186" i="6"/>
  <c r="AB182" i="6"/>
  <c r="AB181" i="6"/>
  <c r="AB185" i="6"/>
  <c r="AB184" i="6"/>
  <c r="AB183" i="6"/>
  <c r="AB177" i="6"/>
  <c r="AB180" i="6"/>
  <c r="AB179" i="6"/>
  <c r="AB176" i="6"/>
  <c r="AB175" i="6"/>
  <c r="AB178" i="6"/>
  <c r="S238" i="6"/>
  <c r="T238" i="6" s="1"/>
  <c r="S240" i="6"/>
  <c r="T240" i="6" s="1"/>
  <c r="S237" i="6"/>
  <c r="T237" i="6" s="1"/>
  <c r="S239" i="6"/>
  <c r="T239" i="6" s="1"/>
  <c r="S236" i="6"/>
  <c r="T236" i="6" s="1"/>
  <c r="S234" i="6"/>
  <c r="T234" i="6" s="1"/>
  <c r="S235" i="6"/>
  <c r="T235" i="6" s="1"/>
  <c r="S232" i="6"/>
  <c r="T232" i="6" s="1"/>
  <c r="S233" i="6"/>
  <c r="T233" i="6" s="1"/>
  <c r="S231" i="6"/>
  <c r="T231" i="6" s="1"/>
  <c r="S230" i="6"/>
  <c r="T230" i="6" s="1"/>
  <c r="S228" i="6"/>
  <c r="T228" i="6" s="1"/>
  <c r="S227" i="6"/>
  <c r="T227" i="6" s="1"/>
  <c r="S226" i="6"/>
  <c r="T226" i="6" s="1"/>
  <c r="S225" i="6"/>
  <c r="T225" i="6" s="1"/>
  <c r="S224" i="6"/>
  <c r="S222" i="6"/>
  <c r="T222" i="6" s="1"/>
  <c r="S223" i="6"/>
  <c r="T223" i="6" s="1"/>
  <c r="S219" i="6"/>
  <c r="T219" i="6" s="1"/>
  <c r="S229" i="6"/>
  <c r="T229" i="6" s="1"/>
  <c r="S216" i="6"/>
  <c r="T216" i="6" s="1"/>
  <c r="S221" i="6"/>
  <c r="S220" i="6"/>
  <c r="S217" i="6"/>
  <c r="T217" i="6" s="1"/>
  <c r="S215" i="6"/>
  <c r="T215" i="6" s="1"/>
  <c r="P278" i="6"/>
  <c r="P277" i="6"/>
  <c r="P275" i="6"/>
  <c r="P276" i="6"/>
  <c r="P274" i="6"/>
  <c r="P273" i="6"/>
  <c r="P272" i="6"/>
  <c r="P269" i="6"/>
  <c r="P270" i="6"/>
  <c r="P266" i="6"/>
  <c r="P268" i="6"/>
  <c r="P267" i="6"/>
  <c r="P265" i="6"/>
  <c r="P271" i="6"/>
  <c r="P262" i="6"/>
  <c r="P263" i="6"/>
  <c r="P264" i="6"/>
  <c r="P258" i="6"/>
  <c r="P257" i="6"/>
  <c r="P259" i="6"/>
  <c r="P261" i="6"/>
  <c r="P260" i="6"/>
  <c r="P252" i="6"/>
  <c r="P255" i="6"/>
  <c r="P253" i="6"/>
  <c r="P256" i="6"/>
  <c r="P251" i="6"/>
  <c r="M354" i="6"/>
  <c r="N354" i="6" s="1"/>
  <c r="M352" i="6"/>
  <c r="N352" i="6" s="1"/>
  <c r="M351" i="6"/>
  <c r="N351" i="6" s="1"/>
  <c r="M353" i="6"/>
  <c r="N353" i="6" s="1"/>
  <c r="M349" i="6"/>
  <c r="N349" i="6" s="1"/>
  <c r="M350" i="6"/>
  <c r="N350" i="6" s="1"/>
  <c r="M346" i="6"/>
  <c r="N346" i="6" s="1"/>
  <c r="M348" i="6"/>
  <c r="N348" i="6" s="1"/>
  <c r="M345" i="6"/>
  <c r="N345" i="6" s="1"/>
  <c r="M347" i="6"/>
  <c r="N347" i="6" s="1"/>
  <c r="M342" i="6"/>
  <c r="N342" i="6" s="1"/>
  <c r="M343" i="6"/>
  <c r="N343" i="6" s="1"/>
  <c r="M341" i="6"/>
  <c r="N341" i="6" s="1"/>
  <c r="M344" i="6"/>
  <c r="N344" i="6" s="1"/>
  <c r="M339" i="6"/>
  <c r="N339" i="6" s="1"/>
  <c r="M338" i="6"/>
  <c r="N338" i="6" s="1"/>
  <c r="M336" i="6"/>
  <c r="N336" i="6" s="1"/>
  <c r="M334" i="6"/>
  <c r="N334" i="6" s="1"/>
  <c r="M335" i="6"/>
  <c r="N335" i="6" s="1"/>
  <c r="M337" i="6"/>
  <c r="N337" i="6" s="1"/>
  <c r="M340" i="6"/>
  <c r="N340" i="6" s="1"/>
  <c r="M330" i="6"/>
  <c r="N330" i="6" s="1"/>
  <c r="M333" i="6"/>
  <c r="N333" i="6" s="1"/>
  <c r="M329" i="6"/>
  <c r="N329" i="6" s="1"/>
  <c r="M328" i="6"/>
  <c r="N328" i="6" s="1"/>
  <c r="M327" i="6"/>
  <c r="N327" i="6" s="1"/>
  <c r="J316" i="6"/>
  <c r="J314" i="6"/>
  <c r="J313" i="6"/>
  <c r="J312" i="6"/>
  <c r="J315" i="6"/>
  <c r="J311" i="6"/>
  <c r="J308" i="6"/>
  <c r="J310" i="6"/>
  <c r="J309" i="6"/>
  <c r="J306" i="6"/>
  <c r="J305" i="6"/>
  <c r="J304" i="6"/>
  <c r="J303" i="6"/>
  <c r="J300" i="6"/>
  <c r="J307" i="6"/>
  <c r="J302" i="6"/>
  <c r="J301" i="6"/>
  <c r="J298" i="6"/>
  <c r="J297" i="6"/>
  <c r="J295" i="6"/>
  <c r="J296" i="6"/>
  <c r="J294" i="6"/>
  <c r="J291" i="6"/>
  <c r="J289" i="6"/>
  <c r="J288" i="6"/>
  <c r="J292" i="6"/>
  <c r="J293" i="6"/>
  <c r="J290" i="6"/>
  <c r="G392" i="6"/>
  <c r="G390" i="6"/>
  <c r="G389" i="6"/>
  <c r="G388" i="6"/>
  <c r="G387" i="6"/>
  <c r="G384" i="6"/>
  <c r="G385" i="6"/>
  <c r="G386" i="6"/>
  <c r="G383" i="6"/>
  <c r="G381" i="6"/>
  <c r="G380" i="6"/>
  <c r="G382" i="6"/>
  <c r="G379" i="6"/>
  <c r="G377" i="6"/>
  <c r="G376" i="6"/>
  <c r="G378" i="6"/>
  <c r="G371" i="6"/>
  <c r="G375" i="6"/>
  <c r="G372" i="6"/>
  <c r="G374" i="6"/>
  <c r="G369" i="6"/>
  <c r="G367" i="6"/>
  <c r="G365" i="6"/>
  <c r="G373" i="6"/>
  <c r="G368" i="6"/>
  <c r="G370" i="6"/>
  <c r="G366" i="6"/>
  <c r="G364" i="6"/>
  <c r="D49" i="6"/>
  <c r="E49" i="6" s="1"/>
  <c r="D46" i="6"/>
  <c r="E46" i="6" s="1"/>
  <c r="D48" i="6"/>
  <c r="E48" i="6" s="1"/>
  <c r="D50" i="6"/>
  <c r="E50" i="6" s="1"/>
  <c r="D47" i="6"/>
  <c r="E47" i="6" s="1"/>
  <c r="D45" i="6"/>
  <c r="E45" i="6" s="1"/>
  <c r="D43" i="6"/>
  <c r="E43" i="6" s="1"/>
  <c r="D41" i="6"/>
  <c r="E41" i="6" s="1"/>
  <c r="D44" i="6"/>
  <c r="E44" i="6" s="1"/>
  <c r="D42" i="6"/>
  <c r="E42" i="6" s="1"/>
  <c r="D39" i="6"/>
  <c r="E39" i="6" s="1"/>
  <c r="D38" i="6"/>
  <c r="E38" i="6" s="1"/>
  <c r="D40" i="6"/>
  <c r="E40" i="6" s="1"/>
  <c r="D37" i="6"/>
  <c r="E37" i="6" s="1"/>
  <c r="D36" i="6"/>
  <c r="E36" i="6" s="1"/>
  <c r="D34" i="6"/>
  <c r="E34" i="6" s="1"/>
  <c r="D35" i="6"/>
  <c r="E35" i="6" s="1"/>
  <c r="D32" i="6"/>
  <c r="E32" i="6" s="1"/>
  <c r="D30" i="6"/>
  <c r="E30" i="6" s="1"/>
  <c r="D33" i="6"/>
  <c r="E33" i="6" s="1"/>
  <c r="D31" i="6"/>
  <c r="E31" i="6" s="1"/>
  <c r="D26" i="6"/>
  <c r="E26" i="6" s="1"/>
  <c r="D23" i="6"/>
  <c r="E23" i="6" s="1"/>
  <c r="D29" i="6"/>
  <c r="E29" i="6" s="1"/>
  <c r="D28" i="6"/>
  <c r="E28" i="6" s="1"/>
  <c r="D24" i="6"/>
  <c r="E24" i="6" s="1"/>
  <c r="D22" i="6"/>
  <c r="E22" i="6" s="1"/>
  <c r="D20" i="6"/>
  <c r="E20" i="6" s="1"/>
  <c r="H337" i="6"/>
  <c r="H331" i="6"/>
  <c r="H334" i="6"/>
  <c r="H330" i="6"/>
  <c r="N49" i="6"/>
  <c r="N41" i="6"/>
  <c r="N44" i="6"/>
  <c r="N42" i="6"/>
  <c r="N39" i="6"/>
  <c r="N29" i="6"/>
  <c r="N26" i="6"/>
  <c r="N24" i="6"/>
  <c r="AE133" i="6"/>
  <c r="P247" i="6"/>
  <c r="G361" i="6"/>
  <c r="AB172" i="6"/>
  <c r="N20" i="6"/>
  <c r="AE135" i="6"/>
  <c r="M326" i="6"/>
  <c r="N326" i="6" s="1"/>
  <c r="N22" i="6"/>
  <c r="S213" i="6"/>
  <c r="T213" i="6" s="1"/>
  <c r="AC24" i="6"/>
  <c r="J178" i="6"/>
  <c r="P254" i="6"/>
  <c r="AC26" i="6"/>
  <c r="AH67" i="6"/>
  <c r="P88" i="6"/>
  <c r="P86" i="6"/>
  <c r="P87" i="6"/>
  <c r="P84" i="6"/>
  <c r="P82" i="6"/>
  <c r="P83" i="6"/>
  <c r="P81" i="6"/>
  <c r="P85" i="6"/>
  <c r="P80" i="6"/>
  <c r="P77" i="6"/>
  <c r="P78" i="6"/>
  <c r="P79" i="6"/>
  <c r="P76" i="6"/>
  <c r="P75" i="6"/>
  <c r="P73" i="6"/>
  <c r="P74" i="6"/>
  <c r="P72" i="6"/>
  <c r="P70" i="6"/>
  <c r="P71" i="6"/>
  <c r="P68" i="6"/>
  <c r="P69" i="6"/>
  <c r="P64" i="6"/>
  <c r="P67" i="6"/>
  <c r="P65" i="6"/>
  <c r="P66" i="6"/>
  <c r="P63" i="6"/>
  <c r="Q39" i="6"/>
  <c r="Q30" i="6"/>
  <c r="Q24" i="6"/>
  <c r="K11" i="6"/>
  <c r="Y89" i="6"/>
  <c r="J171" i="6"/>
  <c r="D19" i="6"/>
  <c r="P58" i="6"/>
  <c r="AE134" i="6"/>
  <c r="M324" i="6"/>
  <c r="N324" i="6" s="1"/>
  <c r="AC20" i="6"/>
  <c r="P59" i="6"/>
  <c r="G97" i="6"/>
  <c r="K249" i="6"/>
  <c r="J287" i="6"/>
  <c r="G99" i="6"/>
  <c r="M141" i="6"/>
  <c r="J299" i="6"/>
  <c r="K261" i="6"/>
  <c r="K257" i="6"/>
  <c r="AI49" i="6"/>
  <c r="L7" i="6"/>
  <c r="L11" i="6"/>
  <c r="M323" i="6"/>
  <c r="N323" i="6" s="1"/>
  <c r="Q19" i="6"/>
  <c r="S210" i="6"/>
  <c r="T210" i="6" s="1"/>
  <c r="J286" i="6"/>
  <c r="Y97" i="6"/>
  <c r="S211" i="6"/>
  <c r="M136" i="6"/>
  <c r="P250" i="6"/>
  <c r="Q22" i="6"/>
  <c r="P61" i="6"/>
  <c r="AH61" i="6"/>
  <c r="Q26" i="6"/>
  <c r="N28" i="6"/>
  <c r="G105" i="6"/>
  <c r="M143" i="6"/>
  <c r="K47" i="6"/>
  <c r="K49" i="6"/>
  <c r="K44" i="6"/>
  <c r="K40" i="6"/>
  <c r="K39" i="6"/>
  <c r="K37" i="6"/>
  <c r="K38" i="6"/>
  <c r="K31" i="6"/>
  <c r="W48" i="6"/>
  <c r="W38" i="6"/>
  <c r="P57" i="6"/>
  <c r="J285" i="6"/>
  <c r="AC19" i="6"/>
  <c r="G96" i="6"/>
  <c r="G362" i="6"/>
  <c r="J173" i="6"/>
  <c r="AB173" i="6"/>
  <c r="P249" i="6"/>
  <c r="G363" i="6"/>
  <c r="AH60" i="6"/>
  <c r="J174" i="6"/>
  <c r="S212" i="6"/>
  <c r="T212" i="6" s="1"/>
  <c r="P62" i="6"/>
  <c r="AH62" i="6"/>
  <c r="D25" i="6"/>
  <c r="E25" i="6" s="1"/>
  <c r="D27" i="6"/>
  <c r="E27" i="6" s="1"/>
  <c r="K256" i="6"/>
  <c r="K20" i="6"/>
  <c r="AC47" i="6"/>
  <c r="AC44" i="6"/>
  <c r="AC39" i="6"/>
  <c r="AC40" i="6"/>
  <c r="AC37" i="6"/>
  <c r="AC28" i="6"/>
  <c r="H27" i="6"/>
  <c r="Z46" i="6"/>
  <c r="Z35" i="6"/>
  <c r="L12" i="6"/>
  <c r="G95" i="6"/>
  <c r="AB171" i="6"/>
  <c r="S209" i="6"/>
  <c r="T209" i="6" s="1"/>
  <c r="AH58" i="6"/>
  <c r="J172" i="6"/>
  <c r="P248" i="6"/>
  <c r="M135" i="6"/>
  <c r="G98" i="6"/>
  <c r="AE136" i="6"/>
  <c r="AF136" i="6" s="1"/>
  <c r="AB174" i="6"/>
  <c r="K251" i="6"/>
  <c r="H328" i="6"/>
  <c r="K24" i="6"/>
  <c r="K254" i="6"/>
  <c r="M331" i="6"/>
  <c r="N331" i="6" s="1"/>
  <c r="S218" i="6"/>
  <c r="T218" i="6" s="1"/>
  <c r="M332" i="6"/>
  <c r="N332" i="6" s="1"/>
  <c r="AL21" i="6"/>
  <c r="H326" i="6"/>
  <c r="K23" i="6"/>
  <c r="K255" i="6"/>
  <c r="H335" i="6"/>
  <c r="K32" i="6"/>
  <c r="AC32" i="6"/>
  <c r="N23" i="6"/>
  <c r="AC23" i="6"/>
  <c r="K252" i="6"/>
  <c r="K30" i="6"/>
  <c r="AC30" i="6"/>
  <c r="K259" i="6"/>
  <c r="K34" i="6"/>
  <c r="W26" i="6"/>
  <c r="K27" i="6"/>
  <c r="H332" i="6"/>
  <c r="N30" i="6"/>
  <c r="Q32" i="6"/>
  <c r="N33" i="6"/>
  <c r="H339" i="6"/>
  <c r="N25" i="6"/>
  <c r="AI25" i="6"/>
  <c r="AC27" i="6"/>
  <c r="K28" i="6"/>
  <c r="Q33" i="6"/>
  <c r="Q25" i="6"/>
  <c r="AI27" i="6"/>
  <c r="K253" i="6"/>
  <c r="H329" i="6"/>
  <c r="N27" i="6"/>
  <c r="H336" i="6"/>
  <c r="N32" i="6"/>
  <c r="K29" i="6"/>
  <c r="K258" i="6"/>
  <c r="AC33" i="6"/>
  <c r="H333" i="6"/>
  <c r="N35" i="6"/>
  <c r="N31" i="6"/>
  <c r="AC31" i="6"/>
  <c r="K260" i="6"/>
  <c r="K33" i="6"/>
  <c r="AI32" i="6"/>
  <c r="K35" i="6"/>
  <c r="N36" i="6"/>
  <c r="E376" i="6"/>
  <c r="K263" i="6"/>
  <c r="T34" i="6"/>
  <c r="E377" i="6"/>
  <c r="AC35" i="6"/>
  <c r="AC43" i="6"/>
  <c r="N34" i="6"/>
  <c r="AC34" i="6"/>
  <c r="AI40" i="6"/>
  <c r="N43" i="6"/>
  <c r="AL40" i="6"/>
  <c r="N38" i="6"/>
  <c r="H345" i="6"/>
  <c r="AC38" i="6"/>
  <c r="N40" i="6"/>
  <c r="H350" i="6"/>
  <c r="N37" i="6"/>
  <c r="W40" i="6"/>
  <c r="E382" i="6"/>
  <c r="N45" i="6"/>
  <c r="H50" i="6"/>
  <c r="AC41" i="6"/>
  <c r="K43" i="6"/>
  <c r="K271" i="6"/>
  <c r="Z50" i="6"/>
  <c r="K46" i="6"/>
  <c r="N47" i="6"/>
  <c r="AI47" i="6"/>
  <c r="N46" i="6"/>
  <c r="AI50" i="6"/>
  <c r="AL50" i="6"/>
  <c r="AC45" i="6"/>
  <c r="N48" i="6"/>
  <c r="W50" i="6"/>
  <c r="K50" i="6"/>
  <c r="AI48" i="6"/>
  <c r="N50" i="6"/>
  <c r="AL48" i="6"/>
  <c r="H171" i="6"/>
  <c r="J127" i="6"/>
  <c r="AB127" i="6"/>
  <c r="Q21" i="6"/>
  <c r="Q28" i="6"/>
  <c r="G89" i="6"/>
  <c r="M51" i="6"/>
  <c r="Q23" i="6"/>
  <c r="M127" i="6"/>
  <c r="M203" i="6"/>
  <c r="K247" i="6"/>
  <c r="N19" i="6"/>
  <c r="Q29" i="6"/>
  <c r="K41" i="6"/>
  <c r="Q37" i="6"/>
  <c r="K42" i="6"/>
  <c r="G391" i="6"/>
  <c r="D5" i="6"/>
  <c r="H74" i="6" s="1"/>
  <c r="E5" i="6"/>
  <c r="K8" i="6"/>
  <c r="F5" i="6"/>
  <c r="D7" i="6"/>
  <c r="D8" i="6"/>
  <c r="L8" i="6"/>
  <c r="AF195" i="6" s="1"/>
  <c r="F10" i="6"/>
  <c r="D12" i="6"/>
  <c r="Z75" i="6"/>
  <c r="F7" i="6"/>
  <c r="E8" i="6"/>
  <c r="K177" i="6" s="1"/>
  <c r="L10" i="6"/>
  <c r="E12" i="6"/>
  <c r="K5" i="6"/>
  <c r="F8" i="6"/>
  <c r="F9" i="6"/>
  <c r="N230" i="6" s="1"/>
  <c r="E11" i="6"/>
  <c r="F12" i="6"/>
  <c r="L5" i="6"/>
  <c r="K7" i="6"/>
  <c r="H8" i="6"/>
  <c r="G5" i="6"/>
  <c r="M5" i="6"/>
  <c r="D6" i="6"/>
  <c r="G7" i="6"/>
  <c r="M7" i="6"/>
  <c r="AI164" i="6" s="1"/>
  <c r="C9" i="6"/>
  <c r="I9" i="6"/>
  <c r="G10" i="6"/>
  <c r="M10" i="6"/>
  <c r="D13" i="6"/>
  <c r="H5" i="6"/>
  <c r="T88" i="6" s="1"/>
  <c r="N5" i="6"/>
  <c r="E6" i="6"/>
  <c r="K104" i="6" s="1"/>
  <c r="K6" i="6"/>
  <c r="AC102" i="6" s="1"/>
  <c r="H7" i="6"/>
  <c r="N7" i="6"/>
  <c r="D9" i="6"/>
  <c r="H10" i="6"/>
  <c r="T270" i="6" s="1"/>
  <c r="N10" i="6"/>
  <c r="G11" i="6"/>
  <c r="Q347" i="6" s="1"/>
  <c r="M11" i="6"/>
  <c r="E13" i="6"/>
  <c r="K13" i="6"/>
  <c r="C5" i="6"/>
  <c r="I5" i="6"/>
  <c r="F6" i="6"/>
  <c r="N118" i="6" s="1"/>
  <c r="L6" i="6"/>
  <c r="AF116" i="6" s="1"/>
  <c r="C7" i="6"/>
  <c r="I7" i="6"/>
  <c r="G8" i="6"/>
  <c r="M8" i="6"/>
  <c r="E9" i="6"/>
  <c r="K238" i="6" s="1"/>
  <c r="K9" i="6"/>
  <c r="C10" i="6"/>
  <c r="E253" i="6" s="1"/>
  <c r="I10" i="6"/>
  <c r="W267" i="6" s="1"/>
  <c r="H11" i="6"/>
  <c r="T323" i="6" s="1"/>
  <c r="N11" i="6"/>
  <c r="G12" i="6"/>
  <c r="Q315" i="6" s="1"/>
  <c r="M12" i="6"/>
  <c r="F13" i="6"/>
  <c r="N386" i="6" s="1"/>
  <c r="C6" i="6"/>
  <c r="G6" i="6"/>
  <c r="D10" i="6"/>
  <c r="H269" i="6" s="1"/>
  <c r="C11" i="6"/>
  <c r="E339" i="6" s="1"/>
  <c r="I11" i="6"/>
  <c r="W324" i="6" s="1"/>
  <c r="H12" i="6"/>
  <c r="G13" i="6"/>
  <c r="M13" i="6"/>
  <c r="I6" i="6"/>
  <c r="M6" i="6"/>
  <c r="AI117" i="6" s="1"/>
  <c r="H6" i="6"/>
  <c r="T123" i="6" s="1"/>
  <c r="N6" i="6"/>
  <c r="E7" i="6"/>
  <c r="C8" i="6"/>
  <c r="I8" i="6"/>
  <c r="G9" i="6"/>
  <c r="C12" i="6"/>
  <c r="I12" i="6"/>
  <c r="H13" i="6"/>
  <c r="T387" i="6" s="1"/>
  <c r="O6" i="6"/>
  <c r="I13" i="6"/>
  <c r="AE6" i="1"/>
  <c r="AN19" i="5" l="1"/>
  <c r="AO19" i="5" s="1"/>
  <c r="E74" i="6"/>
  <c r="T190" i="6"/>
  <c r="E19" i="6"/>
  <c r="E51" i="6" s="1"/>
  <c r="D51" i="6"/>
  <c r="AO19" i="6"/>
  <c r="AC85" i="6"/>
  <c r="T304" i="6"/>
  <c r="E238" i="6"/>
  <c r="N310" i="6"/>
  <c r="AN325" i="6"/>
  <c r="S317" i="6"/>
  <c r="AL190" i="6"/>
  <c r="P51" i="5"/>
  <c r="AN188" i="5"/>
  <c r="AO188" i="5" s="1"/>
  <c r="S279" i="6"/>
  <c r="M317" i="6"/>
  <c r="V165" i="6"/>
  <c r="D165" i="6"/>
  <c r="AN186" i="5"/>
  <c r="AO186" i="5" s="1"/>
  <c r="AN133" i="5"/>
  <c r="AO133" i="5" s="1"/>
  <c r="P203" i="5"/>
  <c r="P127" i="5"/>
  <c r="AN48" i="5"/>
  <c r="AO48" i="5" s="1"/>
  <c r="AN150" i="5"/>
  <c r="AO150" i="5" s="1"/>
  <c r="V241" i="6"/>
  <c r="AN161" i="5"/>
  <c r="AO161" i="5" s="1"/>
  <c r="AN35" i="5"/>
  <c r="AO35" i="5" s="1"/>
  <c r="AN32" i="5"/>
  <c r="AO32" i="5" s="1"/>
  <c r="AN143" i="5"/>
  <c r="AO143" i="5" s="1"/>
  <c r="Z165" i="5"/>
  <c r="W156" i="6"/>
  <c r="P355" i="6"/>
  <c r="G165" i="5"/>
  <c r="D241" i="6"/>
  <c r="AN39" i="5"/>
  <c r="AO39" i="5" s="1"/>
  <c r="AN63" i="6"/>
  <c r="AO63" i="6" s="1"/>
  <c r="AN368" i="6"/>
  <c r="AO368" i="6" s="1"/>
  <c r="AN260" i="6"/>
  <c r="AO260" i="6" s="1"/>
  <c r="AN156" i="6"/>
  <c r="AO156" i="6" s="1"/>
  <c r="AN257" i="6"/>
  <c r="AO257" i="6" s="1"/>
  <c r="AN155" i="5"/>
  <c r="AO155" i="5" s="1"/>
  <c r="AN31" i="5"/>
  <c r="AO31" i="5" s="1"/>
  <c r="Z51" i="5"/>
  <c r="H165" i="5"/>
  <c r="AC165" i="5"/>
  <c r="AN47" i="5"/>
  <c r="AO47" i="5" s="1"/>
  <c r="W84" i="6"/>
  <c r="V89" i="6"/>
  <c r="AN142" i="5"/>
  <c r="AO142" i="5" s="1"/>
  <c r="G203" i="5"/>
  <c r="Y165" i="5"/>
  <c r="AN95" i="5"/>
  <c r="AO95" i="5" s="1"/>
  <c r="AN141" i="5"/>
  <c r="AO141" i="5" s="1"/>
  <c r="AN183" i="5"/>
  <c r="AO183" i="5" s="1"/>
  <c r="AN187" i="5"/>
  <c r="AO187" i="5" s="1"/>
  <c r="AN29" i="5"/>
  <c r="AO29" i="5" s="1"/>
  <c r="AN20" i="5"/>
  <c r="AO20" i="5" s="1"/>
  <c r="W203" i="5"/>
  <c r="AN154" i="5"/>
  <c r="AO154" i="5" s="1"/>
  <c r="AN149" i="5"/>
  <c r="AO149" i="5" s="1"/>
  <c r="AN137" i="5"/>
  <c r="AO137" i="5" s="1"/>
  <c r="AN24" i="5"/>
  <c r="AO24" i="5" s="1"/>
  <c r="AN146" i="5"/>
  <c r="AO146" i="5" s="1"/>
  <c r="AN148" i="5"/>
  <c r="AO148" i="5" s="1"/>
  <c r="D203" i="5"/>
  <c r="M165" i="5"/>
  <c r="AN138" i="5"/>
  <c r="AO138" i="5" s="1"/>
  <c r="AN50" i="5"/>
  <c r="AO50" i="5" s="1"/>
  <c r="AN144" i="5"/>
  <c r="AO144" i="5" s="1"/>
  <c r="AN157" i="5"/>
  <c r="AO157" i="5" s="1"/>
  <c r="AN23" i="5"/>
  <c r="AO23" i="5" s="1"/>
  <c r="T51" i="5"/>
  <c r="M203" i="5"/>
  <c r="AB165" i="5"/>
  <c r="AN22" i="5"/>
  <c r="AO22" i="5" s="1"/>
  <c r="AN34" i="5"/>
  <c r="AO34" i="5" s="1"/>
  <c r="AN33" i="5"/>
  <c r="AO33" i="5" s="1"/>
  <c r="AN46" i="5"/>
  <c r="AO46" i="5" s="1"/>
  <c r="AN44" i="5"/>
  <c r="AO44" i="5" s="1"/>
  <c r="AN175" i="5"/>
  <c r="AO175" i="5" s="1"/>
  <c r="AN40" i="5"/>
  <c r="AO40" i="5" s="1"/>
  <c r="AN180" i="5"/>
  <c r="AO180" i="5" s="1"/>
  <c r="AN159" i="5"/>
  <c r="AO159" i="5" s="1"/>
  <c r="AN172" i="5"/>
  <c r="AO172" i="5" s="1"/>
  <c r="AN153" i="5"/>
  <c r="AO153" i="5" s="1"/>
  <c r="AN156" i="5"/>
  <c r="AO156" i="5" s="1"/>
  <c r="AN21" i="5"/>
  <c r="AO21" i="5" s="1"/>
  <c r="E51" i="5"/>
  <c r="AN42" i="5"/>
  <c r="AO42" i="5" s="1"/>
  <c r="S51" i="5"/>
  <c r="AN160" i="5"/>
  <c r="AO160" i="5" s="1"/>
  <c r="S165" i="5"/>
  <c r="AN134" i="5"/>
  <c r="AO134" i="5" s="1"/>
  <c r="AN162" i="5"/>
  <c r="AO162" i="5" s="1"/>
  <c r="V203" i="5"/>
  <c r="AN152" i="5"/>
  <c r="AO152" i="5" s="1"/>
  <c r="AN145" i="5"/>
  <c r="AO145" i="5" s="1"/>
  <c r="H203" i="5"/>
  <c r="AN25" i="5"/>
  <c r="AO25" i="5" s="1"/>
  <c r="AN26" i="5"/>
  <c r="AO26" i="5" s="1"/>
  <c r="AN105" i="5"/>
  <c r="AO105" i="5" s="1"/>
  <c r="J203" i="5"/>
  <c r="AN27" i="5"/>
  <c r="AO27" i="5" s="1"/>
  <c r="AN158" i="5"/>
  <c r="AO158" i="5" s="1"/>
  <c r="E203" i="5"/>
  <c r="AN151" i="5"/>
  <c r="AO151" i="5" s="1"/>
  <c r="AN140" i="5"/>
  <c r="AO140" i="5" s="1"/>
  <c r="AN147" i="5"/>
  <c r="AO147" i="5" s="1"/>
  <c r="AN178" i="5"/>
  <c r="AO178" i="5" s="1"/>
  <c r="AN190" i="5"/>
  <c r="AO190" i="5" s="1"/>
  <c r="Y51" i="5"/>
  <c r="AN38" i="5"/>
  <c r="AO38" i="5" s="1"/>
  <c r="AN30" i="5"/>
  <c r="AO30" i="5" s="1"/>
  <c r="AN36" i="5"/>
  <c r="AO36" i="5" s="1"/>
  <c r="AN28" i="5"/>
  <c r="AO28" i="5" s="1"/>
  <c r="AN304" i="6"/>
  <c r="AO304" i="6" s="1"/>
  <c r="D89" i="6"/>
  <c r="AN192" i="5"/>
  <c r="AO192" i="5" s="1"/>
  <c r="S89" i="6"/>
  <c r="AN266" i="6"/>
  <c r="AO266" i="6" s="1"/>
  <c r="Q110" i="6"/>
  <c r="AN111" i="6"/>
  <c r="AH165" i="6"/>
  <c r="AK89" i="6"/>
  <c r="AK203" i="6"/>
  <c r="S203" i="6"/>
  <c r="AN177" i="5"/>
  <c r="AO177" i="5" s="1"/>
  <c r="G51" i="5"/>
  <c r="H51" i="5"/>
  <c r="K203" i="5"/>
  <c r="AN198" i="5"/>
  <c r="AO198" i="5" s="1"/>
  <c r="AN262" i="6"/>
  <c r="AO262" i="6" s="1"/>
  <c r="AN181" i="5"/>
  <c r="AO181" i="5" s="1"/>
  <c r="N165" i="5"/>
  <c r="E119" i="6"/>
  <c r="AN287" i="6"/>
  <c r="AN176" i="5"/>
  <c r="AO176" i="5" s="1"/>
  <c r="K88" i="6"/>
  <c r="AN285" i="6"/>
  <c r="AN64" i="6"/>
  <c r="AN197" i="5"/>
  <c r="AO197" i="5" s="1"/>
  <c r="AF85" i="6"/>
  <c r="AO57" i="6"/>
  <c r="AN69" i="6"/>
  <c r="AN254" i="6"/>
  <c r="AO254" i="6" s="1"/>
  <c r="AN374" i="6"/>
  <c r="AO374" i="6" s="1"/>
  <c r="AN386" i="6"/>
  <c r="AO386" i="6" s="1"/>
  <c r="AN185" i="5"/>
  <c r="AO185" i="5" s="1"/>
  <c r="AC203" i="5"/>
  <c r="T165" i="5"/>
  <c r="N51" i="5"/>
  <c r="AN182" i="5"/>
  <c r="AO182" i="5" s="1"/>
  <c r="AB203" i="5"/>
  <c r="AN171" i="5"/>
  <c r="AO171" i="5" s="1"/>
  <c r="AN179" i="5"/>
  <c r="AO179" i="5" s="1"/>
  <c r="G89" i="5"/>
  <c r="AN189" i="5"/>
  <c r="AO189" i="5" s="1"/>
  <c r="AN49" i="5"/>
  <c r="AO49" i="5" s="1"/>
  <c r="AN45" i="5"/>
  <c r="AO45" i="5" s="1"/>
  <c r="W165" i="5"/>
  <c r="AN173" i="5"/>
  <c r="AO173" i="5" s="1"/>
  <c r="W51" i="5"/>
  <c r="D51" i="5"/>
  <c r="AN43" i="5"/>
  <c r="AO43" i="5" s="1"/>
  <c r="H89" i="5"/>
  <c r="J51" i="5"/>
  <c r="K51" i="5"/>
  <c r="AN41" i="5"/>
  <c r="AO41" i="5" s="1"/>
  <c r="M51" i="5"/>
  <c r="AN184" i="5"/>
  <c r="AO184" i="5" s="1"/>
  <c r="V51" i="5"/>
  <c r="AN37" i="5"/>
  <c r="AO37" i="5" s="1"/>
  <c r="P165" i="6"/>
  <c r="AN61" i="5"/>
  <c r="AO61" i="5" s="1"/>
  <c r="AN107" i="6"/>
  <c r="AO107" i="6" s="1"/>
  <c r="P127" i="6"/>
  <c r="AC89" i="5"/>
  <c r="AN100" i="5"/>
  <c r="AO100" i="5" s="1"/>
  <c r="AN228" i="6"/>
  <c r="AO228" i="6" s="1"/>
  <c r="AN229" i="6"/>
  <c r="AO229" i="6" s="1"/>
  <c r="AN116" i="5"/>
  <c r="AO116" i="5" s="1"/>
  <c r="AN108" i="5"/>
  <c r="AO108" i="5" s="1"/>
  <c r="AN272" i="6"/>
  <c r="AO272" i="6" s="1"/>
  <c r="V165" i="5"/>
  <c r="AN123" i="5"/>
  <c r="AO123" i="5" s="1"/>
  <c r="AN102" i="5"/>
  <c r="AO102" i="5" s="1"/>
  <c r="AN139" i="5"/>
  <c r="AO139" i="5" s="1"/>
  <c r="AN136" i="5"/>
  <c r="AO136" i="5" s="1"/>
  <c r="AN103" i="6"/>
  <c r="AO103" i="6" s="1"/>
  <c r="AN115" i="6"/>
  <c r="AO115" i="6" s="1"/>
  <c r="AN81" i="6"/>
  <c r="AO81" i="6" s="1"/>
  <c r="AH127" i="6"/>
  <c r="AN126" i="5"/>
  <c r="AO126" i="5" s="1"/>
  <c r="D165" i="5"/>
  <c r="AN135" i="5"/>
  <c r="AO135" i="5" s="1"/>
  <c r="AN174" i="5"/>
  <c r="AO174" i="5" s="1"/>
  <c r="AN58" i="5"/>
  <c r="AO58" i="5" s="1"/>
  <c r="E165" i="5"/>
  <c r="AN117" i="5"/>
  <c r="AO117" i="5" s="1"/>
  <c r="E127" i="5"/>
  <c r="P89" i="5"/>
  <c r="K165" i="5"/>
  <c r="N203" i="5"/>
  <c r="AN88" i="5"/>
  <c r="AO88" i="5" s="1"/>
  <c r="E89" i="5"/>
  <c r="AN59" i="5"/>
  <c r="AO59" i="5" s="1"/>
  <c r="T89" i="5"/>
  <c r="K89" i="5"/>
  <c r="AN73" i="5"/>
  <c r="AO73" i="5" s="1"/>
  <c r="T127" i="5"/>
  <c r="AN78" i="5"/>
  <c r="AO78" i="5" s="1"/>
  <c r="AN201" i="5"/>
  <c r="AO201" i="5" s="1"/>
  <c r="AN195" i="5"/>
  <c r="AO195" i="5" s="1"/>
  <c r="AN193" i="5"/>
  <c r="AO193" i="5" s="1"/>
  <c r="AN191" i="5"/>
  <c r="AO191" i="5" s="1"/>
  <c r="Z118" i="5"/>
  <c r="AN118" i="5"/>
  <c r="AO118" i="5" s="1"/>
  <c r="N113" i="5"/>
  <c r="AN113" i="5"/>
  <c r="AO113" i="5" s="1"/>
  <c r="AC98" i="5"/>
  <c r="AC127" i="5" s="1"/>
  <c r="AN98" i="5"/>
  <c r="AO98" i="5" s="1"/>
  <c r="N81" i="5"/>
  <c r="AN81" i="5"/>
  <c r="AO81" i="5" s="1"/>
  <c r="W127" i="5"/>
  <c r="AN111" i="5"/>
  <c r="AO111" i="5" s="1"/>
  <c r="N63" i="5"/>
  <c r="AN63" i="5"/>
  <c r="AO63" i="5" s="1"/>
  <c r="M89" i="5"/>
  <c r="AN57" i="5"/>
  <c r="AO57" i="5" s="1"/>
  <c r="N57" i="5"/>
  <c r="AN76" i="5"/>
  <c r="AO76" i="5" s="1"/>
  <c r="AN71" i="5"/>
  <c r="AO71" i="5" s="1"/>
  <c r="AN67" i="5"/>
  <c r="AO67" i="5" s="1"/>
  <c r="Z202" i="5"/>
  <c r="AN202" i="5"/>
  <c r="AO202" i="5" s="1"/>
  <c r="Y203" i="5"/>
  <c r="Z124" i="5"/>
  <c r="AN124" i="5"/>
  <c r="AO124" i="5" s="1"/>
  <c r="J165" i="5"/>
  <c r="AN119" i="5"/>
  <c r="AO119" i="5" s="1"/>
  <c r="Z119" i="5"/>
  <c r="Z112" i="5"/>
  <c r="AN112" i="5"/>
  <c r="AO112" i="5" s="1"/>
  <c r="Z106" i="5"/>
  <c r="AN106" i="5"/>
  <c r="AO106" i="5" s="1"/>
  <c r="AN122" i="5"/>
  <c r="AO122" i="5" s="1"/>
  <c r="AN82" i="5"/>
  <c r="AO82" i="5" s="1"/>
  <c r="AN104" i="5"/>
  <c r="AO104" i="5" s="1"/>
  <c r="Y127" i="5"/>
  <c r="AN85" i="5"/>
  <c r="AO85" i="5" s="1"/>
  <c r="V127" i="5"/>
  <c r="AN110" i="5"/>
  <c r="AO110" i="5" s="1"/>
  <c r="AN75" i="5"/>
  <c r="AO75" i="5" s="1"/>
  <c r="N75" i="5"/>
  <c r="AN64" i="5"/>
  <c r="AO64" i="5" s="1"/>
  <c r="AN65" i="5"/>
  <c r="AO65" i="5" s="1"/>
  <c r="AN70" i="5"/>
  <c r="AO70" i="5" s="1"/>
  <c r="AN62" i="5"/>
  <c r="AO62" i="5" s="1"/>
  <c r="AN77" i="5"/>
  <c r="AO77" i="5" s="1"/>
  <c r="N69" i="5"/>
  <c r="AN69" i="5"/>
  <c r="AO69" i="5" s="1"/>
  <c r="AN83" i="5"/>
  <c r="AO83" i="5" s="1"/>
  <c r="S89" i="5"/>
  <c r="AN200" i="5"/>
  <c r="AO200" i="5" s="1"/>
  <c r="T200" i="5"/>
  <c r="AN120" i="5"/>
  <c r="AO120" i="5" s="1"/>
  <c r="N121" i="5"/>
  <c r="AN121" i="5"/>
  <c r="AO121" i="5" s="1"/>
  <c r="AN99" i="5"/>
  <c r="AO99" i="5" s="1"/>
  <c r="J127" i="5"/>
  <c r="AN96" i="5"/>
  <c r="AO96" i="5" s="1"/>
  <c r="AN125" i="5"/>
  <c r="AO125" i="5" s="1"/>
  <c r="AN87" i="5"/>
  <c r="AO87" i="5" s="1"/>
  <c r="AB89" i="5"/>
  <c r="V89" i="5"/>
  <c r="AN72" i="5"/>
  <c r="AO72" i="5" s="1"/>
  <c r="Z196" i="5"/>
  <c r="AN196" i="5"/>
  <c r="AO196" i="5" s="1"/>
  <c r="AN164" i="5"/>
  <c r="AO164" i="5" s="1"/>
  <c r="P165" i="5"/>
  <c r="M127" i="5"/>
  <c r="N95" i="5"/>
  <c r="D127" i="5"/>
  <c r="AN114" i="5"/>
  <c r="AO114" i="5" s="1"/>
  <c r="Z80" i="5"/>
  <c r="AN80" i="5"/>
  <c r="AO80" i="5" s="1"/>
  <c r="H127" i="5"/>
  <c r="AN74" i="5"/>
  <c r="AO74" i="5" s="1"/>
  <c r="Z74" i="5"/>
  <c r="G127" i="5"/>
  <c r="AN68" i="5"/>
  <c r="AO68" i="5" s="1"/>
  <c r="Y89" i="5"/>
  <c r="AN101" i="5"/>
  <c r="AO101" i="5" s="1"/>
  <c r="AN60" i="5"/>
  <c r="AO60" i="5" s="1"/>
  <c r="AN109" i="5"/>
  <c r="AO109" i="5" s="1"/>
  <c r="W89" i="5"/>
  <c r="AN194" i="5"/>
  <c r="AO194" i="5" s="1"/>
  <c r="T194" i="5"/>
  <c r="AN199" i="5"/>
  <c r="AO199" i="5" s="1"/>
  <c r="AN163" i="5"/>
  <c r="AO163" i="5" s="1"/>
  <c r="S203" i="5"/>
  <c r="K103" i="5"/>
  <c r="K127" i="5" s="1"/>
  <c r="AN103" i="5"/>
  <c r="AO103" i="5" s="1"/>
  <c r="S127" i="5"/>
  <c r="AN115" i="5"/>
  <c r="AO115" i="5" s="1"/>
  <c r="Z86" i="5"/>
  <c r="AN86" i="5"/>
  <c r="AO86" i="5" s="1"/>
  <c r="AN84" i="5"/>
  <c r="AO84" i="5" s="1"/>
  <c r="N84" i="5"/>
  <c r="AN97" i="5"/>
  <c r="AO97" i="5" s="1"/>
  <c r="AB127" i="5"/>
  <c r="J89" i="5"/>
  <c r="AN79" i="5"/>
  <c r="AO79" i="5" s="1"/>
  <c r="AN107" i="5"/>
  <c r="AO107" i="5" s="1"/>
  <c r="AN66" i="5"/>
  <c r="AO66" i="5" s="1"/>
  <c r="D89" i="5"/>
  <c r="V52" i="6"/>
  <c r="AL192" i="6"/>
  <c r="AN135" i="6"/>
  <c r="AO135" i="6" s="1"/>
  <c r="Q162" i="6"/>
  <c r="AN364" i="6"/>
  <c r="AO364" i="6" s="1"/>
  <c r="AN250" i="6"/>
  <c r="AO250" i="6" s="1"/>
  <c r="AN70" i="6"/>
  <c r="AO70" i="6" s="1"/>
  <c r="AN295" i="6"/>
  <c r="AO295" i="6" s="1"/>
  <c r="AN99" i="6"/>
  <c r="AO99" i="6" s="1"/>
  <c r="AN124" i="6"/>
  <c r="AO124" i="6" s="1"/>
  <c r="Z202" i="6"/>
  <c r="AL198" i="6"/>
  <c r="AN121" i="6"/>
  <c r="AO121" i="6" s="1"/>
  <c r="AH52" i="6"/>
  <c r="AN66" i="6"/>
  <c r="AO66" i="6" s="1"/>
  <c r="AN75" i="6"/>
  <c r="AO75" i="6" s="1"/>
  <c r="AN85" i="6"/>
  <c r="AO85" i="6" s="1"/>
  <c r="E276" i="6"/>
  <c r="Z57" i="6"/>
  <c r="AL187" i="6"/>
  <c r="E344" i="6"/>
  <c r="E336" i="6"/>
  <c r="AN226" i="6"/>
  <c r="AO226" i="6" s="1"/>
  <c r="AN181" i="6"/>
  <c r="AO181" i="6" s="1"/>
  <c r="AN137" i="6"/>
  <c r="AO137" i="6" s="1"/>
  <c r="M393" i="6"/>
  <c r="V203" i="6"/>
  <c r="E203" i="6"/>
  <c r="G165" i="6"/>
  <c r="H164" i="6"/>
  <c r="AN122" i="6"/>
  <c r="AO122" i="6" s="1"/>
  <c r="AF83" i="6"/>
  <c r="AN104" i="6"/>
  <c r="AO104" i="6" s="1"/>
  <c r="AN102" i="6"/>
  <c r="AO102" i="6" s="1"/>
  <c r="AN82" i="6"/>
  <c r="AO82" i="6" s="1"/>
  <c r="AN158" i="6"/>
  <c r="AO158" i="6" s="1"/>
  <c r="AN38" i="6"/>
  <c r="AO38" i="6" s="1"/>
  <c r="AN101" i="6"/>
  <c r="AO101" i="6" s="1"/>
  <c r="AN193" i="6"/>
  <c r="AO193" i="6" s="1"/>
  <c r="AN77" i="6"/>
  <c r="AO77" i="6" s="1"/>
  <c r="AN161" i="6"/>
  <c r="AO161" i="6" s="1"/>
  <c r="AN109" i="6"/>
  <c r="AO109" i="6" s="1"/>
  <c r="AN215" i="6"/>
  <c r="AO215" i="6" s="1"/>
  <c r="AN238" i="6"/>
  <c r="AO238" i="6" s="1"/>
  <c r="AN153" i="6"/>
  <c r="AO153" i="6" s="1"/>
  <c r="AN113" i="6"/>
  <c r="AO113" i="6" s="1"/>
  <c r="S127" i="6"/>
  <c r="V127" i="6"/>
  <c r="AN67" i="6"/>
  <c r="AO67" i="6" s="1"/>
  <c r="D127" i="6"/>
  <c r="Z81" i="6"/>
  <c r="E354" i="6"/>
  <c r="W157" i="6"/>
  <c r="Z77" i="6"/>
  <c r="AN96" i="6"/>
  <c r="AO96" i="6" s="1"/>
  <c r="AN97" i="6"/>
  <c r="AO97" i="6" s="1"/>
  <c r="AN133" i="6"/>
  <c r="AO133" i="6" s="1"/>
  <c r="AN385" i="6"/>
  <c r="AO385" i="6" s="1"/>
  <c r="AN182" i="6"/>
  <c r="AF138" i="6"/>
  <c r="AF141" i="6"/>
  <c r="AF157" i="6"/>
  <c r="AF159" i="6"/>
  <c r="AN106" i="6"/>
  <c r="AO106" i="6" s="1"/>
  <c r="AN110" i="6"/>
  <c r="AO110" i="6" s="1"/>
  <c r="AN68" i="6"/>
  <c r="AO68" i="6" s="1"/>
  <c r="AN74" i="6"/>
  <c r="AO74" i="6" s="1"/>
  <c r="AN80" i="6"/>
  <c r="AO80" i="6" s="1"/>
  <c r="AN88" i="6"/>
  <c r="AO88" i="6" s="1"/>
  <c r="S393" i="6"/>
  <c r="AN120" i="6"/>
  <c r="AO120" i="6" s="1"/>
  <c r="AN86" i="6"/>
  <c r="AO86" i="6" s="1"/>
  <c r="AN219" i="6"/>
  <c r="AO219" i="6" s="1"/>
  <c r="AE89" i="6"/>
  <c r="M89" i="6"/>
  <c r="AN189" i="6"/>
  <c r="AO189" i="6" s="1"/>
  <c r="AN100" i="6"/>
  <c r="AN143" i="6"/>
  <c r="AO143" i="6" s="1"/>
  <c r="AN65" i="6"/>
  <c r="AO65" i="6" s="1"/>
  <c r="AN223" i="6"/>
  <c r="AO223" i="6" s="1"/>
  <c r="AN144" i="6"/>
  <c r="V355" i="6"/>
  <c r="AN125" i="6"/>
  <c r="AN84" i="6"/>
  <c r="AO84" i="6" s="1"/>
  <c r="K339" i="6"/>
  <c r="AN78" i="6"/>
  <c r="AO78" i="6" s="1"/>
  <c r="AN253" i="6"/>
  <c r="AO253" i="6" s="1"/>
  <c r="AN301" i="6"/>
  <c r="AO301" i="6" s="1"/>
  <c r="AN315" i="6"/>
  <c r="AO315" i="6" s="1"/>
  <c r="V317" i="6"/>
  <c r="D317" i="6"/>
  <c r="Q122" i="6"/>
  <c r="AN200" i="6"/>
  <c r="AO200" i="6" s="1"/>
  <c r="AN145" i="6"/>
  <c r="AO145" i="6" s="1"/>
  <c r="N161" i="6"/>
  <c r="AN212" i="6"/>
  <c r="AO212" i="6" s="1"/>
  <c r="AN337" i="6"/>
  <c r="AO337" i="6" s="1"/>
  <c r="AN98" i="6"/>
  <c r="AO98" i="6" s="1"/>
  <c r="AN294" i="6"/>
  <c r="AO294" i="6" s="1"/>
  <c r="AN116" i="6"/>
  <c r="AO116" i="6" s="1"/>
  <c r="AN126" i="6"/>
  <c r="AN289" i="6"/>
  <c r="AO289" i="6" s="1"/>
  <c r="Y165" i="6"/>
  <c r="AN83" i="6"/>
  <c r="AN234" i="6"/>
  <c r="AO234" i="6" s="1"/>
  <c r="AN62" i="6"/>
  <c r="AO62" i="6" s="1"/>
  <c r="AN171" i="6"/>
  <c r="AN177" i="6"/>
  <c r="AO177" i="6" s="1"/>
  <c r="AN95" i="6"/>
  <c r="AO95" i="6" s="1"/>
  <c r="AN118" i="6"/>
  <c r="AO118" i="6" s="1"/>
  <c r="AN87" i="6"/>
  <c r="AO87" i="6" s="1"/>
  <c r="AN314" i="6"/>
  <c r="AO314" i="6" s="1"/>
  <c r="AN139" i="6"/>
  <c r="AO139" i="6" s="1"/>
  <c r="Q278" i="6"/>
  <c r="AN323" i="6"/>
  <c r="AO323" i="6" s="1"/>
  <c r="AN59" i="6"/>
  <c r="AO59" i="6" s="1"/>
  <c r="K123" i="6"/>
  <c r="W159" i="6"/>
  <c r="AN227" i="6"/>
  <c r="AO227" i="6" s="1"/>
  <c r="AN198" i="6"/>
  <c r="AO198" i="6" s="1"/>
  <c r="AN152" i="6"/>
  <c r="AO152" i="6" s="1"/>
  <c r="AN112" i="6"/>
  <c r="AO112" i="6" s="1"/>
  <c r="AN173" i="6"/>
  <c r="AO173" i="6" s="1"/>
  <c r="AN372" i="6"/>
  <c r="AO372" i="6" s="1"/>
  <c r="AN196" i="6"/>
  <c r="AO196" i="6" s="1"/>
  <c r="AN154" i="6"/>
  <c r="AO154" i="6" s="1"/>
  <c r="AN108" i="6"/>
  <c r="AO108" i="6" s="1"/>
  <c r="AN327" i="6"/>
  <c r="AO327" i="6" s="1"/>
  <c r="AN191" i="6"/>
  <c r="AO191" i="6" s="1"/>
  <c r="AN72" i="6"/>
  <c r="AO72" i="6" s="1"/>
  <c r="AN174" i="6"/>
  <c r="AN163" i="6"/>
  <c r="AO163" i="6" s="1"/>
  <c r="AN123" i="6"/>
  <c r="AO123" i="6" s="1"/>
  <c r="AN217" i="6"/>
  <c r="AN179" i="6"/>
  <c r="AO179" i="6" s="1"/>
  <c r="G355" i="6"/>
  <c r="AN20" i="6"/>
  <c r="AO20" i="6" s="1"/>
  <c r="AF133" i="6"/>
  <c r="AN61" i="6"/>
  <c r="AO61" i="6" s="1"/>
  <c r="Z87" i="6"/>
  <c r="AN330" i="6"/>
  <c r="AO330" i="6" s="1"/>
  <c r="W340" i="6"/>
  <c r="H59" i="6"/>
  <c r="AN316" i="6"/>
  <c r="AO316" i="6" s="1"/>
  <c r="AN258" i="6"/>
  <c r="AO258" i="6" s="1"/>
  <c r="AN247" i="6"/>
  <c r="AO247" i="6" s="1"/>
  <c r="AF149" i="6"/>
  <c r="AN149" i="6"/>
  <c r="AK127" i="6"/>
  <c r="AN117" i="6"/>
  <c r="AO117" i="6" s="1"/>
  <c r="J89" i="6"/>
  <c r="AN150" i="6"/>
  <c r="AO150" i="6" s="1"/>
  <c r="AB89" i="6"/>
  <c r="N133" i="6"/>
  <c r="T221" i="6"/>
  <c r="AN221" i="6"/>
  <c r="AO221" i="6" s="1"/>
  <c r="T224" i="6"/>
  <c r="AN224" i="6"/>
  <c r="AO224" i="6" s="1"/>
  <c r="AN142" i="6"/>
  <c r="AO142" i="6" s="1"/>
  <c r="AO100" i="6"/>
  <c r="AN114" i="6"/>
  <c r="AO114" i="6" s="1"/>
  <c r="AN71" i="6"/>
  <c r="AO71" i="6" s="1"/>
  <c r="AN79" i="6"/>
  <c r="AO79" i="6" s="1"/>
  <c r="AN353" i="6"/>
  <c r="AO353" i="6" s="1"/>
  <c r="Q233" i="6"/>
  <c r="AN233" i="6"/>
  <c r="AO233" i="6" s="1"/>
  <c r="H187" i="6"/>
  <c r="AN187" i="6"/>
  <c r="AO187" i="6" s="1"/>
  <c r="H192" i="6"/>
  <c r="AN192" i="6"/>
  <c r="AO192" i="6" s="1"/>
  <c r="AN141" i="6"/>
  <c r="AO141" i="6" s="1"/>
  <c r="AN148" i="6"/>
  <c r="AO148" i="6" s="1"/>
  <c r="AN157" i="6"/>
  <c r="M241" i="6"/>
  <c r="H153" i="6"/>
  <c r="E302" i="6"/>
  <c r="E299" i="6"/>
  <c r="AN138" i="6"/>
  <c r="AO138" i="6" s="1"/>
  <c r="AK52" i="6"/>
  <c r="AL23" i="6"/>
  <c r="AL52" i="6" s="1"/>
  <c r="AN76" i="6"/>
  <c r="AO76" i="6" s="1"/>
  <c r="T200" i="6"/>
  <c r="T183" i="6"/>
  <c r="H142" i="6"/>
  <c r="H154" i="6"/>
  <c r="P89" i="6"/>
  <c r="T29" i="6"/>
  <c r="AN29" i="6"/>
  <c r="AO29" i="6" s="1"/>
  <c r="AN300" i="6"/>
  <c r="AO300" i="6" s="1"/>
  <c r="AN269" i="6"/>
  <c r="AO269" i="6" s="1"/>
  <c r="J203" i="6"/>
  <c r="AN159" i="6"/>
  <c r="AO159" i="6" s="1"/>
  <c r="J51" i="6"/>
  <c r="K48" i="6"/>
  <c r="K51" i="6" s="1"/>
  <c r="AN40" i="6"/>
  <c r="AO40" i="6" s="1"/>
  <c r="Q40" i="6"/>
  <c r="Q52" i="6" s="1"/>
  <c r="H45" i="6"/>
  <c r="H51" i="6" s="1"/>
  <c r="AN45" i="6"/>
  <c r="AO45" i="6" s="1"/>
  <c r="E141" i="6"/>
  <c r="E149" i="6"/>
  <c r="T182" i="6"/>
  <c r="T211" i="6"/>
  <c r="AN211" i="6"/>
  <c r="AO211" i="6" s="1"/>
  <c r="AN188" i="6"/>
  <c r="AO188" i="6" s="1"/>
  <c r="P52" i="6"/>
  <c r="AN310" i="6"/>
  <c r="AO310" i="6" s="1"/>
  <c r="AN231" i="6"/>
  <c r="AO231" i="6" s="1"/>
  <c r="AB165" i="6"/>
  <c r="AN151" i="6"/>
  <c r="AO151" i="6" s="1"/>
  <c r="J165" i="6"/>
  <c r="E84" i="6"/>
  <c r="Z38" i="6"/>
  <c r="Z52" i="6" s="1"/>
  <c r="AL191" i="6"/>
  <c r="E340" i="6"/>
  <c r="AL184" i="6"/>
  <c r="AL186" i="6"/>
  <c r="AL178" i="6"/>
  <c r="AH89" i="6"/>
  <c r="AF134" i="6"/>
  <c r="T155" i="6"/>
  <c r="E277" i="6"/>
  <c r="W164" i="6"/>
  <c r="AL199" i="6"/>
  <c r="AL193" i="6"/>
  <c r="E348" i="6"/>
  <c r="AL196" i="6"/>
  <c r="E259" i="6"/>
  <c r="AN249" i="6"/>
  <c r="AO249" i="6" s="1"/>
  <c r="AN105" i="6"/>
  <c r="AO105" i="6" s="1"/>
  <c r="AN252" i="6"/>
  <c r="AO252" i="6" s="1"/>
  <c r="AN180" i="6"/>
  <c r="AO180" i="6" s="1"/>
  <c r="J279" i="6"/>
  <c r="AN21" i="6"/>
  <c r="AO21" i="6" s="1"/>
  <c r="AN299" i="6"/>
  <c r="AO299" i="6" s="1"/>
  <c r="AN376" i="6"/>
  <c r="AO376" i="6" s="1"/>
  <c r="AN267" i="6"/>
  <c r="AO267" i="6" s="1"/>
  <c r="Q273" i="6"/>
  <c r="AN232" i="6"/>
  <c r="AO232" i="6" s="1"/>
  <c r="AK165" i="6"/>
  <c r="AN164" i="6"/>
  <c r="AO164" i="6" s="1"/>
  <c r="S165" i="6"/>
  <c r="AN162" i="6"/>
  <c r="AO162" i="6" s="1"/>
  <c r="AN240" i="6"/>
  <c r="AO240" i="6" s="1"/>
  <c r="AN255" i="6"/>
  <c r="AN344" i="6"/>
  <c r="AO344" i="6" s="1"/>
  <c r="D203" i="6"/>
  <c r="AL201" i="6"/>
  <c r="E268" i="6"/>
  <c r="AO287" i="6"/>
  <c r="AN175" i="6"/>
  <c r="AO175" i="6" s="1"/>
  <c r="Q306" i="6"/>
  <c r="AN390" i="6"/>
  <c r="AO390" i="6" s="1"/>
  <c r="AN303" i="6"/>
  <c r="AO303" i="6" s="1"/>
  <c r="AN268" i="6"/>
  <c r="AO268" i="6" s="1"/>
  <c r="J393" i="6"/>
  <c r="AN380" i="6"/>
  <c r="AO380" i="6" s="1"/>
  <c r="H361" i="6"/>
  <c r="Y52" i="6"/>
  <c r="AN375" i="6"/>
  <c r="AO375" i="6" s="1"/>
  <c r="AN42" i="6"/>
  <c r="AO42" i="6" s="1"/>
  <c r="AN26" i="6"/>
  <c r="AO26" i="6" s="1"/>
  <c r="G51" i="6"/>
  <c r="AN34" i="6"/>
  <c r="AO34" i="6" s="1"/>
  <c r="AN366" i="6"/>
  <c r="AO366" i="6" s="1"/>
  <c r="AN389" i="6"/>
  <c r="AO389" i="6" s="1"/>
  <c r="AN312" i="6"/>
  <c r="AO312" i="6" s="1"/>
  <c r="AN382" i="6"/>
  <c r="AO382" i="6" s="1"/>
  <c r="AN33" i="6"/>
  <c r="AO33" i="6" s="1"/>
  <c r="J355" i="6"/>
  <c r="AN46" i="6"/>
  <c r="AO46" i="6" s="1"/>
  <c r="AN378" i="6"/>
  <c r="AO378" i="6" s="1"/>
  <c r="AN329" i="6"/>
  <c r="AO329" i="6" s="1"/>
  <c r="AN326" i="6"/>
  <c r="AO326" i="6" s="1"/>
  <c r="T42" i="6"/>
  <c r="AN348" i="6"/>
  <c r="AO348" i="6" s="1"/>
  <c r="AN365" i="6"/>
  <c r="AO365" i="6" s="1"/>
  <c r="AN371" i="6"/>
  <c r="AO371" i="6" s="1"/>
  <c r="AN296" i="6"/>
  <c r="AO296" i="6" s="1"/>
  <c r="AN313" i="6"/>
  <c r="AO313" i="6" s="1"/>
  <c r="AN39" i="6"/>
  <c r="AO39" i="6" s="1"/>
  <c r="AN288" i="6"/>
  <c r="AO288" i="6" s="1"/>
  <c r="K353" i="6"/>
  <c r="AN302" i="6"/>
  <c r="AO302" i="6" s="1"/>
  <c r="AN347" i="6"/>
  <c r="AO347" i="6" s="1"/>
  <c r="AN384" i="6"/>
  <c r="AO384" i="6" s="1"/>
  <c r="AN361" i="6"/>
  <c r="AO361" i="6" s="1"/>
  <c r="AN50" i="6"/>
  <c r="AO50" i="6" s="1"/>
  <c r="AN338" i="6"/>
  <c r="AO338" i="6" s="1"/>
  <c r="AN290" i="6"/>
  <c r="AO290" i="6" s="1"/>
  <c r="AN311" i="6"/>
  <c r="AO311" i="6" s="1"/>
  <c r="AN41" i="6"/>
  <c r="AO41" i="6" s="1"/>
  <c r="AN349" i="6"/>
  <c r="AO349" i="6" s="1"/>
  <c r="AN336" i="6"/>
  <c r="AO336" i="6" s="1"/>
  <c r="AN333" i="6"/>
  <c r="AO333" i="6" s="1"/>
  <c r="AN47" i="6"/>
  <c r="AO47" i="6" s="1"/>
  <c r="AN30" i="6"/>
  <c r="AO30" i="6" s="1"/>
  <c r="AN23" i="6"/>
  <c r="AO23" i="6" s="1"/>
  <c r="AN362" i="6"/>
  <c r="AO362" i="6" s="1"/>
  <c r="AN351" i="6"/>
  <c r="AO351" i="6" s="1"/>
  <c r="AN379" i="6"/>
  <c r="AO379" i="6" s="1"/>
  <c r="AN392" i="6"/>
  <c r="AO392" i="6" s="1"/>
  <c r="AN263" i="6"/>
  <c r="AO263" i="6" s="1"/>
  <c r="AN276" i="6"/>
  <c r="AO276" i="6" s="1"/>
  <c r="AN277" i="6"/>
  <c r="AO277" i="6" s="1"/>
  <c r="AN225" i="6"/>
  <c r="AO225" i="6" s="1"/>
  <c r="AN387" i="6"/>
  <c r="AO387" i="6" s="1"/>
  <c r="AN383" i="6"/>
  <c r="AO383" i="6" s="1"/>
  <c r="AN43" i="6"/>
  <c r="AO43" i="6" s="1"/>
  <c r="AN340" i="6"/>
  <c r="AO340" i="6" s="1"/>
  <c r="AN352" i="6"/>
  <c r="AO352" i="6" s="1"/>
  <c r="AN237" i="6"/>
  <c r="AO237" i="6" s="1"/>
  <c r="AN308" i="6"/>
  <c r="AO308" i="6" s="1"/>
  <c r="AN259" i="6"/>
  <c r="AO259" i="6" s="1"/>
  <c r="AN49" i="6"/>
  <c r="AO49" i="6" s="1"/>
  <c r="AN35" i="6"/>
  <c r="AO35" i="6" s="1"/>
  <c r="P279" i="6"/>
  <c r="AN25" i="6"/>
  <c r="AO25" i="6" s="1"/>
  <c r="T43" i="6"/>
  <c r="G203" i="6"/>
  <c r="AH203" i="6"/>
  <c r="AN306" i="6"/>
  <c r="AO306" i="6" s="1"/>
  <c r="S241" i="6"/>
  <c r="T50" i="6"/>
  <c r="Q247" i="6"/>
  <c r="AN199" i="6"/>
  <c r="AO199" i="6" s="1"/>
  <c r="AN202" i="6"/>
  <c r="AO202" i="6" s="1"/>
  <c r="AN332" i="6"/>
  <c r="AN343" i="6"/>
  <c r="AO343" i="6" s="1"/>
  <c r="AN334" i="6"/>
  <c r="AO334" i="6" s="1"/>
  <c r="AN24" i="6"/>
  <c r="AO24" i="6" s="1"/>
  <c r="AN286" i="6"/>
  <c r="AO286" i="6" s="1"/>
  <c r="AN28" i="6"/>
  <c r="AO28" i="6" s="1"/>
  <c r="AN373" i="6"/>
  <c r="AO373" i="6" s="1"/>
  <c r="AN363" i="6"/>
  <c r="AO363" i="6" s="1"/>
  <c r="AN369" i="6"/>
  <c r="AO369" i="6" s="1"/>
  <c r="AN388" i="6"/>
  <c r="AO388" i="6" s="1"/>
  <c r="AN377" i="6"/>
  <c r="AO377" i="6" s="1"/>
  <c r="AN218" i="6"/>
  <c r="AO218" i="6" s="1"/>
  <c r="AN32" i="6"/>
  <c r="AO32" i="6" s="1"/>
  <c r="AN370" i="6"/>
  <c r="AO370" i="6" s="1"/>
  <c r="AN367" i="6"/>
  <c r="AO367" i="6" s="1"/>
  <c r="AN331" i="6"/>
  <c r="AO331" i="6" s="1"/>
  <c r="AN342" i="6"/>
  <c r="AO342" i="6" s="1"/>
  <c r="AN209" i="6"/>
  <c r="AO209" i="6" s="1"/>
  <c r="AN239" i="6"/>
  <c r="AO239" i="6" s="1"/>
  <c r="AN292" i="6"/>
  <c r="AO292" i="6" s="1"/>
  <c r="AN297" i="6"/>
  <c r="AO297" i="6" s="1"/>
  <c r="AN298" i="6"/>
  <c r="AN307" i="6"/>
  <c r="AO307" i="6" s="1"/>
  <c r="AN271" i="6"/>
  <c r="AO271" i="6" s="1"/>
  <c r="M279" i="6"/>
  <c r="AN264" i="6"/>
  <c r="AO264" i="6" s="1"/>
  <c r="AN273" i="6"/>
  <c r="AO273" i="6" s="1"/>
  <c r="AN184" i="6"/>
  <c r="AO184" i="6" s="1"/>
  <c r="AN186" i="6"/>
  <c r="AO186" i="6" s="1"/>
  <c r="AN195" i="6"/>
  <c r="AO195" i="6" s="1"/>
  <c r="AN36" i="6"/>
  <c r="AO36" i="6" s="1"/>
  <c r="AN354" i="6"/>
  <c r="AO354" i="6" s="1"/>
  <c r="AN341" i="6"/>
  <c r="AO341" i="6" s="1"/>
  <c r="Q196" i="6"/>
  <c r="AN176" i="6"/>
  <c r="AO176" i="6" s="1"/>
  <c r="AN305" i="6"/>
  <c r="AO305" i="6" s="1"/>
  <c r="AN345" i="6"/>
  <c r="AO345" i="6" s="1"/>
  <c r="AN339" i="6"/>
  <c r="AO339" i="6" s="1"/>
  <c r="AN350" i="6"/>
  <c r="AO350" i="6" s="1"/>
  <c r="V279" i="6"/>
  <c r="D279" i="6"/>
  <c r="AN278" i="6"/>
  <c r="AO278" i="6" s="1"/>
  <c r="AN235" i="6"/>
  <c r="AO235" i="6" s="1"/>
  <c r="AN197" i="6"/>
  <c r="AO197" i="6" s="1"/>
  <c r="P203" i="6"/>
  <c r="AN194" i="6"/>
  <c r="AO194" i="6" s="1"/>
  <c r="G241" i="6"/>
  <c r="AN37" i="6"/>
  <c r="AO37" i="6" s="1"/>
  <c r="AN183" i="6"/>
  <c r="AO183" i="6" s="1"/>
  <c r="AN335" i="6"/>
  <c r="AO335" i="6" s="1"/>
  <c r="AN27" i="6"/>
  <c r="AO27" i="6" s="1"/>
  <c r="N355" i="6"/>
  <c r="AN346" i="6"/>
  <c r="AO346" i="6" s="1"/>
  <c r="AN324" i="6"/>
  <c r="AO324" i="6" s="1"/>
  <c r="AN31" i="6"/>
  <c r="AO31" i="6" s="1"/>
  <c r="T28" i="6"/>
  <c r="D393" i="6"/>
  <c r="P241" i="6"/>
  <c r="V393" i="6"/>
  <c r="S355" i="6"/>
  <c r="AN328" i="6"/>
  <c r="AO328" i="6" s="1"/>
  <c r="AN190" i="6"/>
  <c r="AO190" i="6" s="1"/>
  <c r="AN213" i="6"/>
  <c r="AO213" i="6" s="1"/>
  <c r="P317" i="6"/>
  <c r="AN236" i="6"/>
  <c r="AO236" i="6" s="1"/>
  <c r="E367" i="6"/>
  <c r="E370" i="6"/>
  <c r="T32" i="6"/>
  <c r="AN48" i="6"/>
  <c r="AO48" i="6" s="1"/>
  <c r="AN44" i="6"/>
  <c r="AO44" i="6" s="1"/>
  <c r="AN230" i="6"/>
  <c r="AO230" i="6" s="1"/>
  <c r="AN185" i="6"/>
  <c r="AO185" i="6" s="1"/>
  <c r="M355" i="6"/>
  <c r="AN178" i="6"/>
  <c r="AO178" i="6" s="1"/>
  <c r="Y203" i="6"/>
  <c r="AN210" i="6"/>
  <c r="AO210" i="6" s="1"/>
  <c r="S52" i="6"/>
  <c r="G317" i="6"/>
  <c r="AN201" i="6"/>
  <c r="AO201" i="6" s="1"/>
  <c r="AN22" i="6"/>
  <c r="AO22" i="6" s="1"/>
  <c r="AN222" i="6"/>
  <c r="AO222" i="6" s="1"/>
  <c r="AN381" i="6"/>
  <c r="AO381" i="6" s="1"/>
  <c r="W315" i="6"/>
  <c r="W307" i="6"/>
  <c r="W303" i="6"/>
  <c r="W305" i="6"/>
  <c r="W296" i="6"/>
  <c r="W298" i="6"/>
  <c r="W297" i="6"/>
  <c r="W294" i="6"/>
  <c r="W290" i="6"/>
  <c r="W288" i="6"/>
  <c r="W287" i="6"/>
  <c r="W293" i="6"/>
  <c r="W291" i="6"/>
  <c r="W289" i="6"/>
  <c r="W295" i="6"/>
  <c r="W286" i="6"/>
  <c r="W292" i="6"/>
  <c r="W299" i="6"/>
  <c r="W310" i="6"/>
  <c r="W312" i="6"/>
  <c r="W301" i="6"/>
  <c r="W306" i="6"/>
  <c r="W316" i="6"/>
  <c r="W304" i="6"/>
  <c r="W302" i="6"/>
  <c r="W308" i="6"/>
  <c r="W314" i="6"/>
  <c r="W313" i="6"/>
  <c r="W285" i="6"/>
  <c r="W311" i="6"/>
  <c r="W309" i="6"/>
  <c r="K148" i="6"/>
  <c r="K147" i="6"/>
  <c r="K138" i="6"/>
  <c r="K145" i="6"/>
  <c r="K137" i="6"/>
  <c r="K139" i="6"/>
  <c r="K133" i="6"/>
  <c r="K134" i="6"/>
  <c r="K140" i="6"/>
  <c r="K143" i="6"/>
  <c r="K142" i="6"/>
  <c r="K146" i="6"/>
  <c r="K144" i="6"/>
  <c r="K149" i="6"/>
  <c r="K141" i="6"/>
  <c r="K135" i="6"/>
  <c r="K159" i="6"/>
  <c r="K161" i="6"/>
  <c r="K160" i="6"/>
  <c r="K163" i="6"/>
  <c r="K136" i="6"/>
  <c r="K157" i="6"/>
  <c r="K155" i="6"/>
  <c r="K158" i="6"/>
  <c r="K164" i="6"/>
  <c r="K151" i="6"/>
  <c r="K154" i="6"/>
  <c r="K156" i="6"/>
  <c r="K150" i="6"/>
  <c r="K162" i="6"/>
  <c r="Q391" i="6"/>
  <c r="Q382" i="6"/>
  <c r="Q379" i="6"/>
  <c r="Q381" i="6"/>
  <c r="Q373" i="6"/>
  <c r="Q370" i="6"/>
  <c r="Q366" i="6"/>
  <c r="Q364" i="6"/>
  <c r="Q363" i="6"/>
  <c r="Q371" i="6"/>
  <c r="Q369" i="6"/>
  <c r="Q372" i="6"/>
  <c r="Q365" i="6"/>
  <c r="Q375" i="6"/>
  <c r="Q362" i="6"/>
  <c r="Q368" i="6"/>
  <c r="Q378" i="6"/>
  <c r="Q386" i="6"/>
  <c r="Q388" i="6"/>
  <c r="Q389" i="6"/>
  <c r="Q390" i="6"/>
  <c r="Q377" i="6"/>
  <c r="Q367" i="6"/>
  <c r="Q374" i="6"/>
  <c r="Q383" i="6"/>
  <c r="Q392" i="6"/>
  <c r="Q380" i="6"/>
  <c r="Q384" i="6"/>
  <c r="Q376" i="6"/>
  <c r="Q361" i="6"/>
  <c r="Q312" i="6"/>
  <c r="Q313" i="6"/>
  <c r="Q307" i="6"/>
  <c r="Q305" i="6"/>
  <c r="Q303" i="6"/>
  <c r="Q299" i="6"/>
  <c r="Q292" i="6"/>
  <c r="Q295" i="6"/>
  <c r="Q290" i="6"/>
  <c r="Q289" i="6"/>
  <c r="Q291" i="6"/>
  <c r="Q294" i="6"/>
  <c r="Q298" i="6"/>
  <c r="Q288" i="6"/>
  <c r="Q293" i="6"/>
  <c r="Q297" i="6"/>
  <c r="Q302" i="6"/>
  <c r="Q300" i="6"/>
  <c r="Q301" i="6"/>
  <c r="Q316" i="6"/>
  <c r="Q286" i="6"/>
  <c r="Q308" i="6"/>
  <c r="Q287" i="6"/>
  <c r="Q309" i="6"/>
  <c r="Q296" i="6"/>
  <c r="Q310" i="6"/>
  <c r="E163" i="6"/>
  <c r="E158" i="6"/>
  <c r="E152" i="6"/>
  <c r="E154" i="6"/>
  <c r="E151" i="6"/>
  <c r="E153" i="6"/>
  <c r="E147" i="6"/>
  <c r="E142" i="6"/>
  <c r="E144" i="6"/>
  <c r="E135" i="6"/>
  <c r="E134" i="6"/>
  <c r="E145" i="6"/>
  <c r="E138" i="6"/>
  <c r="E140" i="6"/>
  <c r="E143" i="6"/>
  <c r="E137" i="6"/>
  <c r="E139" i="6"/>
  <c r="E146" i="6"/>
  <c r="E159" i="6"/>
  <c r="E148" i="6"/>
  <c r="E155" i="6"/>
  <c r="E164" i="6"/>
  <c r="E157" i="6"/>
  <c r="E161" i="6"/>
  <c r="E133" i="6"/>
  <c r="AL85" i="6"/>
  <c r="AL80" i="6"/>
  <c r="AL75" i="6"/>
  <c r="AL70" i="6"/>
  <c r="AL60" i="6"/>
  <c r="AL57" i="6"/>
  <c r="AL64" i="6"/>
  <c r="AL62" i="6"/>
  <c r="AL59" i="6"/>
  <c r="AL61" i="6"/>
  <c r="AL63" i="6"/>
  <c r="AL58" i="6"/>
  <c r="AL65" i="6"/>
  <c r="AL68" i="6"/>
  <c r="AL66" i="6"/>
  <c r="AL67" i="6"/>
  <c r="AL69" i="6"/>
  <c r="AL77" i="6"/>
  <c r="AL74" i="6"/>
  <c r="AL78" i="6"/>
  <c r="AL79" i="6"/>
  <c r="AL87" i="6"/>
  <c r="AL84" i="6"/>
  <c r="AL86" i="6"/>
  <c r="AL73" i="6"/>
  <c r="AL76" i="6"/>
  <c r="AL81" i="6"/>
  <c r="AL83" i="6"/>
  <c r="AL88" i="6"/>
  <c r="H122" i="6"/>
  <c r="H119" i="6"/>
  <c r="H112" i="6"/>
  <c r="H116" i="6"/>
  <c r="H114" i="6"/>
  <c r="H115" i="6"/>
  <c r="H121" i="6"/>
  <c r="H109" i="6"/>
  <c r="H108" i="6"/>
  <c r="H107" i="6"/>
  <c r="H105" i="6"/>
  <c r="H103" i="6"/>
  <c r="H99" i="6"/>
  <c r="H101" i="6"/>
  <c r="H98" i="6"/>
  <c r="AC164" i="6"/>
  <c r="AC156" i="6"/>
  <c r="AC148" i="6"/>
  <c r="AC150" i="6"/>
  <c r="AC147" i="6"/>
  <c r="AC151" i="6"/>
  <c r="AC146" i="6"/>
  <c r="AC138" i="6"/>
  <c r="AC133" i="6"/>
  <c r="AC141" i="6"/>
  <c r="AC140" i="6"/>
  <c r="AC139" i="6"/>
  <c r="AC136" i="6"/>
  <c r="AC137" i="6"/>
  <c r="AC144" i="6"/>
  <c r="AC145" i="6"/>
  <c r="AC135" i="6"/>
  <c r="AC142" i="6"/>
  <c r="AC143" i="6"/>
  <c r="AC159" i="6"/>
  <c r="AC155" i="6"/>
  <c r="AC158" i="6"/>
  <c r="AC162" i="6"/>
  <c r="AC134" i="6"/>
  <c r="AC157" i="6"/>
  <c r="AC160" i="6"/>
  <c r="AC163" i="6"/>
  <c r="AC153" i="6"/>
  <c r="AC149" i="6"/>
  <c r="AC154" i="6"/>
  <c r="AC152" i="6"/>
  <c r="Z163" i="6"/>
  <c r="Z158" i="6"/>
  <c r="Z146" i="6"/>
  <c r="Z142" i="6"/>
  <c r="Z147" i="6"/>
  <c r="Z134" i="6"/>
  <c r="Z143" i="6"/>
  <c r="Z141" i="6"/>
  <c r="Z149" i="6"/>
  <c r="Z139" i="6"/>
  <c r="Z148" i="6"/>
  <c r="Z135" i="6"/>
  <c r="Z138" i="6"/>
  <c r="Z140" i="6"/>
  <c r="Z137" i="6"/>
  <c r="Z160" i="6"/>
  <c r="Z164" i="6"/>
  <c r="Z136" i="6"/>
  <c r="Z152" i="6"/>
  <c r="Z159" i="6"/>
  <c r="Z145" i="6"/>
  <c r="Z154" i="6"/>
  <c r="Z133" i="6"/>
  <c r="Z155" i="6"/>
  <c r="Z153" i="6"/>
  <c r="Z161" i="6"/>
  <c r="Z150" i="6"/>
  <c r="Z151" i="6"/>
  <c r="Z157" i="6"/>
  <c r="Z88" i="6"/>
  <c r="Z86" i="6"/>
  <c r="Z85" i="6"/>
  <c r="Z80" i="6"/>
  <c r="Z70" i="6"/>
  <c r="Z74" i="6"/>
  <c r="Z67" i="6"/>
  <c r="Z59" i="6"/>
  <c r="Z58" i="6"/>
  <c r="Z60" i="6"/>
  <c r="Z62" i="6"/>
  <c r="Z71" i="6"/>
  <c r="Z68" i="6"/>
  <c r="Z72" i="6"/>
  <c r="Z66" i="6"/>
  <c r="Z65" i="6"/>
  <c r="Z63" i="6"/>
  <c r="Z82" i="6"/>
  <c r="Z64" i="6"/>
  <c r="Z73" i="6"/>
  <c r="Z84" i="6"/>
  <c r="Z61" i="6"/>
  <c r="Z79" i="6"/>
  <c r="Z78" i="6"/>
  <c r="Z83" i="6"/>
  <c r="N87" i="6"/>
  <c r="N82" i="6"/>
  <c r="N78" i="6"/>
  <c r="N76" i="6"/>
  <c r="N75" i="6"/>
  <c r="N79" i="6"/>
  <c r="N73" i="6"/>
  <c r="N68" i="6"/>
  <c r="N64" i="6"/>
  <c r="N69" i="6"/>
  <c r="N66" i="6"/>
  <c r="N71" i="6"/>
  <c r="N58" i="6"/>
  <c r="N59" i="6"/>
  <c r="N72" i="6"/>
  <c r="N63" i="6"/>
  <c r="N67" i="6"/>
  <c r="N61" i="6"/>
  <c r="N62" i="6"/>
  <c r="N65" i="6"/>
  <c r="N70" i="6"/>
  <c r="N74" i="6"/>
  <c r="N84" i="6"/>
  <c r="N77" i="6"/>
  <c r="N81" i="6"/>
  <c r="N83" i="6"/>
  <c r="N86" i="6"/>
  <c r="N88" i="6"/>
  <c r="N60" i="6"/>
  <c r="N80" i="6"/>
  <c r="N57" i="6"/>
  <c r="H391" i="6"/>
  <c r="Q202" i="6"/>
  <c r="Q314" i="6"/>
  <c r="Q193" i="6"/>
  <c r="Q154" i="6"/>
  <c r="Q153" i="6"/>
  <c r="AO214" i="6"/>
  <c r="AI52" i="6"/>
  <c r="K279" i="6"/>
  <c r="E209" i="6"/>
  <c r="N217" i="6"/>
  <c r="H95" i="6"/>
  <c r="Z201" i="6"/>
  <c r="AC161" i="6"/>
  <c r="H85" i="6"/>
  <c r="K349" i="6"/>
  <c r="N312" i="6"/>
  <c r="Z162" i="6"/>
  <c r="N232" i="6"/>
  <c r="Z76" i="6"/>
  <c r="W79" i="6"/>
  <c r="H77" i="6"/>
  <c r="H80" i="6"/>
  <c r="W300" i="6"/>
  <c r="W338" i="6"/>
  <c r="AC52" i="6"/>
  <c r="E136" i="6"/>
  <c r="AL126" i="6"/>
  <c r="AL124" i="6"/>
  <c r="AL119" i="6"/>
  <c r="AL116" i="6"/>
  <c r="AL114" i="6"/>
  <c r="AL105" i="6"/>
  <c r="AL99" i="6"/>
  <c r="AL110" i="6"/>
  <c r="AL95" i="6"/>
  <c r="AL96" i="6"/>
  <c r="AL104" i="6"/>
  <c r="AL106" i="6"/>
  <c r="AL108" i="6"/>
  <c r="AL97" i="6"/>
  <c r="AL103" i="6"/>
  <c r="AL102" i="6"/>
  <c r="AL109" i="6"/>
  <c r="AL100" i="6"/>
  <c r="AL101" i="6"/>
  <c r="AL107" i="6"/>
  <c r="AL98" i="6"/>
  <c r="AL112" i="6"/>
  <c r="AL113" i="6"/>
  <c r="AL118" i="6"/>
  <c r="AL120" i="6"/>
  <c r="AL122" i="6"/>
  <c r="AL125" i="6"/>
  <c r="AL123" i="6"/>
  <c r="AL111" i="6"/>
  <c r="AL115" i="6"/>
  <c r="AL117" i="6"/>
  <c r="H275" i="6"/>
  <c r="H266" i="6"/>
  <c r="H265" i="6"/>
  <c r="H263" i="6"/>
  <c r="H259" i="6"/>
  <c r="H260" i="6"/>
  <c r="H261" i="6"/>
  <c r="H258" i="6"/>
  <c r="H256" i="6"/>
  <c r="H250" i="6"/>
  <c r="H249" i="6"/>
  <c r="H252" i="6"/>
  <c r="H255" i="6"/>
  <c r="H257" i="6"/>
  <c r="H248" i="6"/>
  <c r="H254" i="6"/>
  <c r="H251" i="6"/>
  <c r="H253" i="6"/>
  <c r="H262" i="6"/>
  <c r="H272" i="6"/>
  <c r="H274" i="6"/>
  <c r="H270" i="6"/>
  <c r="H268" i="6"/>
  <c r="H278" i="6"/>
  <c r="H247" i="6"/>
  <c r="H271" i="6"/>
  <c r="H273" i="6"/>
  <c r="H267" i="6"/>
  <c r="H277" i="6"/>
  <c r="AF124" i="6"/>
  <c r="AF125" i="6"/>
  <c r="AF113" i="6"/>
  <c r="AF107" i="6"/>
  <c r="AF103" i="6"/>
  <c r="AF105" i="6"/>
  <c r="AF104" i="6"/>
  <c r="AF97" i="6"/>
  <c r="AF95" i="6"/>
  <c r="AF100" i="6"/>
  <c r="AF98" i="6"/>
  <c r="AF99" i="6"/>
  <c r="AF102" i="6"/>
  <c r="AF110" i="6"/>
  <c r="AF101" i="6"/>
  <c r="AF111" i="6"/>
  <c r="AF106" i="6"/>
  <c r="AF109" i="6"/>
  <c r="AF115" i="6"/>
  <c r="AF118" i="6"/>
  <c r="AF96" i="6"/>
  <c r="AF120" i="6"/>
  <c r="AF112" i="6"/>
  <c r="AF117" i="6"/>
  <c r="AF126" i="6"/>
  <c r="AF108" i="6"/>
  <c r="AF123" i="6"/>
  <c r="AF119" i="6"/>
  <c r="AF114" i="6"/>
  <c r="AF122" i="6"/>
  <c r="K388" i="6"/>
  <c r="K383" i="6"/>
  <c r="K379" i="6"/>
  <c r="K381" i="6"/>
  <c r="K380" i="6"/>
  <c r="K377" i="6"/>
  <c r="K372" i="6"/>
  <c r="K371" i="6"/>
  <c r="K370" i="6"/>
  <c r="K368" i="6"/>
  <c r="K366" i="6"/>
  <c r="K375" i="6"/>
  <c r="K364" i="6"/>
  <c r="K365" i="6"/>
  <c r="K369" i="6"/>
  <c r="K362" i="6"/>
  <c r="K373" i="6"/>
  <c r="K367" i="6"/>
  <c r="K374" i="6"/>
  <c r="K376" i="6"/>
  <c r="K387" i="6"/>
  <c r="K386" i="6"/>
  <c r="K361" i="6"/>
  <c r="K391" i="6"/>
  <c r="K392" i="6"/>
  <c r="K363" i="6"/>
  <c r="K389" i="6"/>
  <c r="K390" i="6"/>
  <c r="K384" i="6"/>
  <c r="K382" i="6"/>
  <c r="K385" i="6"/>
  <c r="K378" i="6"/>
  <c r="H238" i="6"/>
  <c r="H239" i="6"/>
  <c r="H237" i="6"/>
  <c r="H234" i="6"/>
  <c r="H231" i="6"/>
  <c r="H236" i="6"/>
  <c r="H229" i="6"/>
  <c r="H219" i="6"/>
  <c r="H213" i="6"/>
  <c r="H210" i="6"/>
  <c r="H218" i="6"/>
  <c r="H221" i="6"/>
  <c r="H226" i="6"/>
  <c r="H222" i="6"/>
  <c r="H216" i="6"/>
  <c r="H214" i="6"/>
  <c r="H225" i="6"/>
  <c r="H223" i="6"/>
  <c r="H220" i="6"/>
  <c r="H212" i="6"/>
  <c r="H217" i="6"/>
  <c r="H215" i="6"/>
  <c r="H230" i="6"/>
  <c r="H240" i="6"/>
  <c r="H224" i="6"/>
  <c r="H227" i="6"/>
  <c r="H233" i="6"/>
  <c r="H235" i="6"/>
  <c r="H232" i="6"/>
  <c r="H228" i="6"/>
  <c r="H209" i="6"/>
  <c r="T86" i="6"/>
  <c r="T84" i="6"/>
  <c r="T77" i="6"/>
  <c r="T75" i="6"/>
  <c r="T72" i="6"/>
  <c r="T68" i="6"/>
  <c r="T70" i="6"/>
  <c r="T57" i="6"/>
  <c r="T80" i="6"/>
  <c r="T67" i="6"/>
  <c r="T61" i="6"/>
  <c r="T59" i="6"/>
  <c r="T58" i="6"/>
  <c r="T60" i="6"/>
  <c r="T66" i="6"/>
  <c r="T76" i="6"/>
  <c r="T69" i="6"/>
  <c r="T64" i="6"/>
  <c r="T63" i="6"/>
  <c r="T85" i="6"/>
  <c r="T65" i="6"/>
  <c r="T71" i="6"/>
  <c r="T81" i="6"/>
  <c r="T73" i="6"/>
  <c r="T74" i="6"/>
  <c r="T62" i="6"/>
  <c r="T78" i="6"/>
  <c r="T79" i="6"/>
  <c r="AI59" i="6"/>
  <c r="AI57" i="6"/>
  <c r="AF87" i="6"/>
  <c r="AF79" i="6"/>
  <c r="AF76" i="6"/>
  <c r="AF75" i="6"/>
  <c r="AF73" i="6"/>
  <c r="AF69" i="6"/>
  <c r="AF68" i="6"/>
  <c r="AF66" i="6"/>
  <c r="AF64" i="6"/>
  <c r="AF63" i="6"/>
  <c r="AF65" i="6"/>
  <c r="AF59" i="6"/>
  <c r="AF60" i="6"/>
  <c r="AF58" i="6"/>
  <c r="AF67" i="6"/>
  <c r="AF80" i="6"/>
  <c r="AF74" i="6"/>
  <c r="AF57" i="6"/>
  <c r="AF77" i="6"/>
  <c r="AF71" i="6"/>
  <c r="AF84" i="6"/>
  <c r="AF61" i="6"/>
  <c r="AF62" i="6"/>
  <c r="AF70" i="6"/>
  <c r="AF78" i="6"/>
  <c r="AF82" i="6"/>
  <c r="AF81" i="6"/>
  <c r="AF86" i="6"/>
  <c r="AC80" i="6"/>
  <c r="AC73" i="6"/>
  <c r="AC65" i="6"/>
  <c r="AC57" i="6"/>
  <c r="AC60" i="6"/>
  <c r="AC64" i="6"/>
  <c r="AC62" i="6"/>
  <c r="AC70" i="6"/>
  <c r="AC71" i="6"/>
  <c r="AC63" i="6"/>
  <c r="AC68" i="6"/>
  <c r="AC58" i="6"/>
  <c r="AC59" i="6"/>
  <c r="AC67" i="6"/>
  <c r="AC69" i="6"/>
  <c r="AC66" i="6"/>
  <c r="AC74" i="6"/>
  <c r="AC75" i="6"/>
  <c r="AC81" i="6"/>
  <c r="AC79" i="6"/>
  <c r="AC82" i="6"/>
  <c r="AC76" i="6"/>
  <c r="AC77" i="6"/>
  <c r="AC83" i="6"/>
  <c r="AC87" i="6"/>
  <c r="AC88" i="6"/>
  <c r="AC61" i="6"/>
  <c r="AC86" i="6"/>
  <c r="H307" i="6"/>
  <c r="H312" i="6"/>
  <c r="H305" i="6"/>
  <c r="H302" i="6"/>
  <c r="H303" i="6"/>
  <c r="H299" i="6"/>
  <c r="H295" i="6"/>
  <c r="H292" i="6"/>
  <c r="H288" i="6"/>
  <c r="H290" i="6"/>
  <c r="H294" i="6"/>
  <c r="H287" i="6"/>
  <c r="H289" i="6"/>
  <c r="H301" i="6"/>
  <c r="H286" i="6"/>
  <c r="H297" i="6"/>
  <c r="H298" i="6"/>
  <c r="H293" i="6"/>
  <c r="H296" i="6"/>
  <c r="H306" i="6"/>
  <c r="H300" i="6"/>
  <c r="H309" i="6"/>
  <c r="H310" i="6"/>
  <c r="H314" i="6"/>
  <c r="H315" i="6"/>
  <c r="H291" i="6"/>
  <c r="H308" i="6"/>
  <c r="H313" i="6"/>
  <c r="H304" i="6"/>
  <c r="H316" i="6"/>
  <c r="H311" i="6"/>
  <c r="H285" i="6"/>
  <c r="N124" i="6"/>
  <c r="Q163" i="6"/>
  <c r="AC84" i="6"/>
  <c r="Q188" i="6"/>
  <c r="Q349" i="6"/>
  <c r="Q304" i="6"/>
  <c r="K340" i="6"/>
  <c r="Q344" i="6"/>
  <c r="W57" i="6"/>
  <c r="N85" i="6"/>
  <c r="T87" i="6"/>
  <c r="Q387" i="6"/>
  <c r="AF121" i="6"/>
  <c r="E160" i="6"/>
  <c r="T82" i="6"/>
  <c r="H355" i="6"/>
  <c r="T83" i="6"/>
  <c r="H264" i="6"/>
  <c r="K344" i="6"/>
  <c r="H211" i="6"/>
  <c r="K237" i="6"/>
  <c r="K240" i="6"/>
  <c r="K236" i="6"/>
  <c r="K232" i="6"/>
  <c r="K234" i="6"/>
  <c r="K229" i="6"/>
  <c r="K226" i="6"/>
  <c r="K223" i="6"/>
  <c r="K220" i="6"/>
  <c r="K216" i="6"/>
  <c r="K214" i="6"/>
  <c r="K209" i="6"/>
  <c r="K218" i="6"/>
  <c r="K219" i="6"/>
  <c r="K221" i="6"/>
  <c r="K217" i="6"/>
  <c r="K222" i="6"/>
  <c r="K213" i="6"/>
  <c r="K212" i="6"/>
  <c r="K225" i="6"/>
  <c r="K211" i="6"/>
  <c r="K215" i="6"/>
  <c r="K227" i="6"/>
  <c r="K210" i="6"/>
  <c r="K224" i="6"/>
  <c r="K233" i="6"/>
  <c r="K235" i="6"/>
  <c r="K231" i="6"/>
  <c r="K230" i="6"/>
  <c r="W239" i="6"/>
  <c r="W237" i="6"/>
  <c r="W236" i="6"/>
  <c r="W231" i="6"/>
  <c r="W234" i="6"/>
  <c r="W230" i="6"/>
  <c r="W225" i="6"/>
  <c r="W227" i="6"/>
  <c r="W221" i="6"/>
  <c r="W215" i="6"/>
  <c r="W212" i="6"/>
  <c r="W214" i="6"/>
  <c r="W223" i="6"/>
  <c r="W218" i="6"/>
  <c r="W217" i="6"/>
  <c r="W213" i="6"/>
  <c r="W211" i="6"/>
  <c r="W210" i="6"/>
  <c r="W228" i="6"/>
  <c r="W226" i="6"/>
  <c r="W238" i="6"/>
  <c r="W209" i="6"/>
  <c r="W219" i="6"/>
  <c r="W235" i="6"/>
  <c r="W220" i="6"/>
  <c r="W224" i="6"/>
  <c r="W229" i="6"/>
  <c r="W216" i="6"/>
  <c r="W222" i="6"/>
  <c r="W240" i="6"/>
  <c r="W392" i="6"/>
  <c r="W389" i="6"/>
  <c r="W388" i="6"/>
  <c r="W387" i="6"/>
  <c r="W381" i="6"/>
  <c r="W384" i="6"/>
  <c r="W379" i="6"/>
  <c r="W374" i="6"/>
  <c r="W369" i="6"/>
  <c r="W368" i="6"/>
  <c r="W370" i="6"/>
  <c r="W362" i="6"/>
  <c r="W366" i="6"/>
  <c r="W364" i="6"/>
  <c r="W363" i="6"/>
  <c r="W365" i="6"/>
  <c r="W373" i="6"/>
  <c r="W367" i="6"/>
  <c r="W372" i="6"/>
  <c r="W375" i="6"/>
  <c r="W361" i="6"/>
  <c r="W371" i="6"/>
  <c r="W378" i="6"/>
  <c r="W380" i="6"/>
  <c r="W377" i="6"/>
  <c r="W385" i="6"/>
  <c r="W382" i="6"/>
  <c r="W391" i="6"/>
  <c r="W386" i="6"/>
  <c r="W383" i="6"/>
  <c r="W376" i="6"/>
  <c r="Q237" i="6"/>
  <c r="Q234" i="6"/>
  <c r="Q231" i="6"/>
  <c r="Q229" i="6"/>
  <c r="Q228" i="6"/>
  <c r="Q236" i="6"/>
  <c r="Q235" i="6"/>
  <c r="Q223" i="6"/>
  <c r="Q218" i="6"/>
  <c r="Q219" i="6"/>
  <c r="Q212" i="6"/>
  <c r="Q210" i="6"/>
  <c r="Q214" i="6"/>
  <c r="Q222" i="6"/>
  <c r="Q216" i="6"/>
  <c r="Q211" i="6"/>
  <c r="Q221" i="6"/>
  <c r="Q227" i="6"/>
  <c r="Q238" i="6"/>
  <c r="Q225" i="6"/>
  <c r="Q220" i="6"/>
  <c r="Q230" i="6"/>
  <c r="Q232" i="6"/>
  <c r="Q224" i="6"/>
  <c r="Q213" i="6"/>
  <c r="Q217" i="6"/>
  <c r="Q226" i="6"/>
  <c r="Q240" i="6"/>
  <c r="Q209" i="6"/>
  <c r="T124" i="6"/>
  <c r="T126" i="6"/>
  <c r="T119" i="6"/>
  <c r="T116" i="6"/>
  <c r="T112" i="6"/>
  <c r="T115" i="6"/>
  <c r="T110" i="6"/>
  <c r="T100" i="6"/>
  <c r="T99" i="6"/>
  <c r="T98" i="6"/>
  <c r="T102" i="6"/>
  <c r="T108" i="6"/>
  <c r="T95" i="6"/>
  <c r="T107" i="6"/>
  <c r="T109" i="6"/>
  <c r="T97" i="6"/>
  <c r="T96" i="6"/>
  <c r="T101" i="6"/>
  <c r="T104" i="6"/>
  <c r="T105" i="6"/>
  <c r="T106" i="6"/>
  <c r="T103" i="6"/>
  <c r="T114" i="6"/>
  <c r="T121" i="6"/>
  <c r="T111" i="6"/>
  <c r="T118" i="6"/>
  <c r="T117" i="6"/>
  <c r="T122" i="6"/>
  <c r="T125" i="6"/>
  <c r="T313" i="6"/>
  <c r="T303" i="6"/>
  <c r="T305" i="6"/>
  <c r="T299" i="6"/>
  <c r="T290" i="6"/>
  <c r="T285" i="6"/>
  <c r="T293" i="6"/>
  <c r="T286" i="6"/>
  <c r="T289" i="6"/>
  <c r="T294" i="6"/>
  <c r="T296" i="6"/>
  <c r="T295" i="6"/>
  <c r="T292" i="6"/>
  <c r="T287" i="6"/>
  <c r="T297" i="6"/>
  <c r="T288" i="6"/>
  <c r="T291" i="6"/>
  <c r="T301" i="6"/>
  <c r="T309" i="6"/>
  <c r="T302" i="6"/>
  <c r="T306" i="6"/>
  <c r="T310" i="6"/>
  <c r="T311" i="6"/>
  <c r="T314" i="6"/>
  <c r="T308" i="6"/>
  <c r="T307" i="6"/>
  <c r="T312" i="6"/>
  <c r="T315" i="6"/>
  <c r="T300" i="6"/>
  <c r="T316" i="6"/>
  <c r="Q123" i="6"/>
  <c r="Q118" i="6"/>
  <c r="Q117" i="6"/>
  <c r="Q107" i="6"/>
  <c r="Q99" i="6"/>
  <c r="Q103" i="6"/>
  <c r="Q101" i="6"/>
  <c r="Q102" i="6"/>
  <c r="Q100" i="6"/>
  <c r="Q109" i="6"/>
  <c r="Q97" i="6"/>
  <c r="Q106" i="6"/>
  <c r="Q96" i="6"/>
  <c r="Q114" i="6"/>
  <c r="Q121" i="6"/>
  <c r="Q112" i="6"/>
  <c r="Q119" i="6"/>
  <c r="Q120" i="6"/>
  <c r="Q95" i="6"/>
  <c r="Q98" i="6"/>
  <c r="Q105" i="6"/>
  <c r="Q108" i="6"/>
  <c r="Q115" i="6"/>
  <c r="Q113" i="6"/>
  <c r="Q124" i="6"/>
  <c r="Q125" i="6"/>
  <c r="Q111" i="6"/>
  <c r="Q116" i="6"/>
  <c r="Q104" i="6"/>
  <c r="T351" i="6"/>
  <c r="T353" i="6"/>
  <c r="T350" i="6"/>
  <c r="T344" i="6"/>
  <c r="T345" i="6"/>
  <c r="T341" i="6"/>
  <c r="T335" i="6"/>
  <c r="T336" i="6"/>
  <c r="T337" i="6"/>
  <c r="T326" i="6"/>
  <c r="T332" i="6"/>
  <c r="T327" i="6"/>
  <c r="T334" i="6"/>
  <c r="T324" i="6"/>
  <c r="T329" i="6"/>
  <c r="T330" i="6"/>
  <c r="T338" i="6"/>
  <c r="T328" i="6"/>
  <c r="T331" i="6"/>
  <c r="T352" i="6"/>
  <c r="T340" i="6"/>
  <c r="T333" i="6"/>
  <c r="T342" i="6"/>
  <c r="T343" i="6"/>
  <c r="T348" i="6"/>
  <c r="T325" i="6"/>
  <c r="T339" i="6"/>
  <c r="T347" i="6"/>
  <c r="T354" i="6"/>
  <c r="AI197" i="6"/>
  <c r="AI190" i="6"/>
  <c r="AI191" i="6"/>
  <c r="AI184" i="6"/>
  <c r="AI181" i="6"/>
  <c r="AI175" i="6"/>
  <c r="AI177" i="6"/>
  <c r="AI173" i="6"/>
  <c r="AI174" i="6"/>
  <c r="AI186" i="6"/>
  <c r="AI176" i="6"/>
  <c r="AI172" i="6"/>
  <c r="AI178" i="6"/>
  <c r="AI183" i="6"/>
  <c r="AI180" i="6"/>
  <c r="AI182" i="6"/>
  <c r="AI171" i="6"/>
  <c r="AI193" i="6"/>
  <c r="AI198" i="6"/>
  <c r="AI188" i="6"/>
  <c r="AI199" i="6"/>
  <c r="AI179" i="6"/>
  <c r="AI185" i="6"/>
  <c r="AI187" i="6"/>
  <c r="AI195" i="6"/>
  <c r="AI189" i="6"/>
  <c r="AI192" i="6"/>
  <c r="AI202" i="6"/>
  <c r="AI194" i="6"/>
  <c r="AI196" i="6"/>
  <c r="AI200" i="6"/>
  <c r="AI201" i="6"/>
  <c r="N125" i="6"/>
  <c r="N123" i="6"/>
  <c r="N120" i="6"/>
  <c r="N111" i="6"/>
  <c r="N110" i="6"/>
  <c r="N107" i="6"/>
  <c r="N105" i="6"/>
  <c r="N103" i="6"/>
  <c r="N108" i="6"/>
  <c r="N97" i="6"/>
  <c r="N102" i="6"/>
  <c r="N95" i="6"/>
  <c r="N101" i="6"/>
  <c r="N100" i="6"/>
  <c r="N96" i="6"/>
  <c r="N98" i="6"/>
  <c r="N106" i="6"/>
  <c r="N104" i="6"/>
  <c r="N115" i="6"/>
  <c r="N114" i="6"/>
  <c r="N126" i="6"/>
  <c r="N109" i="6"/>
  <c r="N119" i="6"/>
  <c r="N113" i="6"/>
  <c r="N116" i="6"/>
  <c r="N122" i="6"/>
  <c r="N112" i="6"/>
  <c r="N99" i="6"/>
  <c r="AL164" i="6"/>
  <c r="AL162" i="6"/>
  <c r="AL157" i="6"/>
  <c r="AL153" i="6"/>
  <c r="AL151" i="6"/>
  <c r="AL147" i="6"/>
  <c r="AL141" i="6"/>
  <c r="AL144" i="6"/>
  <c r="AL133" i="6"/>
  <c r="AL136" i="6"/>
  <c r="AL134" i="6"/>
  <c r="AL135" i="6"/>
  <c r="AL138" i="6"/>
  <c r="AL146" i="6"/>
  <c r="AL139" i="6"/>
  <c r="AL142" i="6"/>
  <c r="AL143" i="6"/>
  <c r="AL148" i="6"/>
  <c r="AL137" i="6"/>
  <c r="AL145" i="6"/>
  <c r="AL154" i="6"/>
  <c r="AL160" i="6"/>
  <c r="AL155" i="6"/>
  <c r="AL156" i="6"/>
  <c r="AL140" i="6"/>
  <c r="AL150" i="6"/>
  <c r="AL152" i="6"/>
  <c r="AL159" i="6"/>
  <c r="AL149" i="6"/>
  <c r="AL161" i="6"/>
  <c r="AL163" i="6"/>
  <c r="AL158" i="6"/>
  <c r="E237" i="6"/>
  <c r="E236" i="6"/>
  <c r="E239" i="6"/>
  <c r="E234" i="6"/>
  <c r="E225" i="6"/>
  <c r="E221" i="6"/>
  <c r="E218" i="6"/>
  <c r="E212" i="6"/>
  <c r="E211" i="6"/>
  <c r="E210" i="6"/>
  <c r="E216" i="6"/>
  <c r="E219" i="6"/>
  <c r="E213" i="6"/>
  <c r="E220" i="6"/>
  <c r="E223" i="6"/>
  <c r="E217" i="6"/>
  <c r="E215" i="6"/>
  <c r="E227" i="6"/>
  <c r="E226" i="6"/>
  <c r="E233" i="6"/>
  <c r="E229" i="6"/>
  <c r="E214" i="6"/>
  <c r="E232" i="6"/>
  <c r="E240" i="6"/>
  <c r="E230" i="6"/>
  <c r="E228" i="6"/>
  <c r="E231" i="6"/>
  <c r="E222" i="6"/>
  <c r="E224" i="6"/>
  <c r="E235" i="6"/>
  <c r="Q60" i="6"/>
  <c r="Q57" i="6"/>
  <c r="N315" i="6"/>
  <c r="N303" i="6"/>
  <c r="N304" i="6"/>
  <c r="N306" i="6"/>
  <c r="N305" i="6"/>
  <c r="N301" i="6"/>
  <c r="N296" i="6"/>
  <c r="N290" i="6"/>
  <c r="N297" i="6"/>
  <c r="N287" i="6"/>
  <c r="N293" i="6"/>
  <c r="N292" i="6"/>
  <c r="N291" i="6"/>
  <c r="N294" i="6"/>
  <c r="N298" i="6"/>
  <c r="N286" i="6"/>
  <c r="N299" i="6"/>
  <c r="N308" i="6"/>
  <c r="N288" i="6"/>
  <c r="N300" i="6"/>
  <c r="N307" i="6"/>
  <c r="N313" i="6"/>
  <c r="N314" i="6"/>
  <c r="N285" i="6"/>
  <c r="N311" i="6"/>
  <c r="N302" i="6"/>
  <c r="N316" i="6"/>
  <c r="N289" i="6"/>
  <c r="N295" i="6"/>
  <c r="N275" i="6"/>
  <c r="N276" i="6"/>
  <c r="N270" i="6"/>
  <c r="N261" i="6"/>
  <c r="N252" i="6"/>
  <c r="N247" i="6"/>
  <c r="N250" i="6"/>
  <c r="N249" i="6"/>
  <c r="N258" i="6"/>
  <c r="N265" i="6"/>
  <c r="N256" i="6"/>
  <c r="N259" i="6"/>
  <c r="N257" i="6"/>
  <c r="N260" i="6"/>
  <c r="N248" i="6"/>
  <c r="N254" i="6"/>
  <c r="N255" i="6"/>
  <c r="N272" i="6"/>
  <c r="N269" i="6"/>
  <c r="N268" i="6"/>
  <c r="N273" i="6"/>
  <c r="N277" i="6"/>
  <c r="N262" i="6"/>
  <c r="N264" i="6"/>
  <c r="N266" i="6"/>
  <c r="N274" i="6"/>
  <c r="N251" i="6"/>
  <c r="N253" i="6"/>
  <c r="N271" i="6"/>
  <c r="N278" i="6"/>
  <c r="N267" i="6"/>
  <c r="K77" i="6"/>
  <c r="K75" i="6"/>
  <c r="K73" i="6"/>
  <c r="K68" i="6"/>
  <c r="K64" i="6"/>
  <c r="K60" i="6"/>
  <c r="K57" i="6"/>
  <c r="K59" i="6"/>
  <c r="K71" i="6"/>
  <c r="K58" i="6"/>
  <c r="K67" i="6"/>
  <c r="K63" i="6"/>
  <c r="K61" i="6"/>
  <c r="K66" i="6"/>
  <c r="K70" i="6"/>
  <c r="K80" i="6"/>
  <c r="K78" i="6"/>
  <c r="K83" i="6"/>
  <c r="K85" i="6"/>
  <c r="K65" i="6"/>
  <c r="K76" i="6"/>
  <c r="K87" i="6"/>
  <c r="K72" i="6"/>
  <c r="K69" i="6"/>
  <c r="K79" i="6"/>
  <c r="K82" i="6"/>
  <c r="K74" i="6"/>
  <c r="K86" i="6"/>
  <c r="K84" i="6"/>
  <c r="Q385" i="6"/>
  <c r="H276" i="6"/>
  <c r="W390" i="6"/>
  <c r="AL121" i="6"/>
  <c r="N309" i="6"/>
  <c r="N263" i="6"/>
  <c r="AL72" i="6"/>
  <c r="AI123" i="6"/>
  <c r="AI119" i="6"/>
  <c r="AI114" i="6"/>
  <c r="AI107" i="6"/>
  <c r="AI99" i="6"/>
  <c r="AI98" i="6"/>
  <c r="AI101" i="6"/>
  <c r="AI108" i="6"/>
  <c r="AI102" i="6"/>
  <c r="AI109" i="6"/>
  <c r="AI106" i="6"/>
  <c r="AI97" i="6"/>
  <c r="AI103" i="6"/>
  <c r="AI112" i="6"/>
  <c r="AI110" i="6"/>
  <c r="AI121" i="6"/>
  <c r="AI122" i="6"/>
  <c r="AI126" i="6"/>
  <c r="AI96" i="6"/>
  <c r="AI113" i="6"/>
  <c r="AI120" i="6"/>
  <c r="AI105" i="6"/>
  <c r="AI115" i="6"/>
  <c r="AI95" i="6"/>
  <c r="AI116" i="6"/>
  <c r="AI111" i="6"/>
  <c r="AI124" i="6"/>
  <c r="AI125" i="6"/>
  <c r="AI100" i="6"/>
  <c r="AI104" i="6"/>
  <c r="AI118" i="6"/>
  <c r="E126" i="6"/>
  <c r="E124" i="6"/>
  <c r="E122" i="6"/>
  <c r="E123" i="6"/>
  <c r="E116" i="6"/>
  <c r="E111" i="6"/>
  <c r="E110" i="6"/>
  <c r="E107" i="6"/>
  <c r="E105" i="6"/>
  <c r="E104" i="6"/>
  <c r="E103" i="6"/>
  <c r="E96" i="6"/>
  <c r="E95" i="6"/>
  <c r="E101" i="6"/>
  <c r="E97" i="6"/>
  <c r="E98" i="6"/>
  <c r="E99" i="6"/>
  <c r="E100" i="6"/>
  <c r="E102" i="6"/>
  <c r="E109" i="6"/>
  <c r="E114" i="6"/>
  <c r="E108" i="6"/>
  <c r="E115" i="6"/>
  <c r="E112" i="6"/>
  <c r="E117" i="6"/>
  <c r="E113" i="6"/>
  <c r="E120" i="6"/>
  <c r="E121" i="6"/>
  <c r="E125" i="6"/>
  <c r="Q199" i="6"/>
  <c r="Q198" i="6"/>
  <c r="Q197" i="6"/>
  <c r="Q185" i="6"/>
  <c r="Q181" i="6"/>
  <c r="Q184" i="6"/>
  <c r="Q175" i="6"/>
  <c r="Q173" i="6"/>
  <c r="Q179" i="6"/>
  <c r="Q182" i="6"/>
  <c r="Q178" i="6"/>
  <c r="Q174" i="6"/>
  <c r="Q172" i="6"/>
  <c r="Q176" i="6"/>
  <c r="Q177" i="6"/>
  <c r="Q192" i="6"/>
  <c r="Q195" i="6"/>
  <c r="Q189" i="6"/>
  <c r="Q190" i="6"/>
  <c r="Q183" i="6"/>
  <c r="Q194" i="6"/>
  <c r="Q200" i="6"/>
  <c r="Q187" i="6"/>
  <c r="Q186" i="6"/>
  <c r="Q201" i="6"/>
  <c r="Q171" i="6"/>
  <c r="Q180" i="6"/>
  <c r="Q354" i="6"/>
  <c r="Q352" i="6"/>
  <c r="Q346" i="6"/>
  <c r="Q351" i="6"/>
  <c r="Q341" i="6"/>
  <c r="Q340" i="6"/>
  <c r="Q336" i="6"/>
  <c r="Q334" i="6"/>
  <c r="Q337" i="6"/>
  <c r="Q339" i="6"/>
  <c r="Q331" i="6"/>
  <c r="Q324" i="6"/>
  <c r="Q325" i="6"/>
  <c r="Q329" i="6"/>
  <c r="Q333" i="6"/>
  <c r="Q328" i="6"/>
  <c r="Q323" i="6"/>
  <c r="Q335" i="6"/>
  <c r="Q326" i="6"/>
  <c r="Q332" i="6"/>
  <c r="Q330" i="6"/>
  <c r="Q327" i="6"/>
  <c r="Q345" i="6"/>
  <c r="Q353" i="6"/>
  <c r="Q338" i="6"/>
  <c r="Q343" i="6"/>
  <c r="Q350" i="6"/>
  <c r="Q342" i="6"/>
  <c r="Q348" i="6"/>
  <c r="T164" i="6"/>
  <c r="T161" i="6"/>
  <c r="T156" i="6"/>
  <c r="T153" i="6"/>
  <c r="T147" i="6"/>
  <c r="T144" i="6"/>
  <c r="T141" i="6"/>
  <c r="T133" i="6"/>
  <c r="T139" i="6"/>
  <c r="T143" i="6"/>
  <c r="T136" i="6"/>
  <c r="T137" i="6"/>
  <c r="T134" i="6"/>
  <c r="T145" i="6"/>
  <c r="T146" i="6"/>
  <c r="T148" i="6"/>
  <c r="T140" i="6"/>
  <c r="T135" i="6"/>
  <c r="T142" i="6"/>
  <c r="T149" i="6"/>
  <c r="T154" i="6"/>
  <c r="T138" i="6"/>
  <c r="T162" i="6"/>
  <c r="T150" i="6"/>
  <c r="T159" i="6"/>
  <c r="T151" i="6"/>
  <c r="T163" i="6"/>
  <c r="T158" i="6"/>
  <c r="AI162" i="6"/>
  <c r="AI155" i="6"/>
  <c r="AI147" i="6"/>
  <c r="AI143" i="6"/>
  <c r="AI142" i="6"/>
  <c r="AI134" i="6"/>
  <c r="AI140" i="6"/>
  <c r="AI136" i="6"/>
  <c r="AI149" i="6"/>
  <c r="AI139" i="6"/>
  <c r="AI135" i="6"/>
  <c r="AI145" i="6"/>
  <c r="AI138" i="6"/>
  <c r="AI146" i="6"/>
  <c r="AI141" i="6"/>
  <c r="AI137" i="6"/>
  <c r="AI160" i="6"/>
  <c r="AI153" i="6"/>
  <c r="AI152" i="6"/>
  <c r="AI144" i="6"/>
  <c r="AI156" i="6"/>
  <c r="AI161" i="6"/>
  <c r="AI163" i="6"/>
  <c r="AI150" i="6"/>
  <c r="AI148" i="6"/>
  <c r="AI151" i="6"/>
  <c r="AI133" i="6"/>
  <c r="AI158" i="6"/>
  <c r="AI159" i="6"/>
  <c r="F14" i="6"/>
  <c r="K351" i="6"/>
  <c r="K350" i="6"/>
  <c r="K341" i="6"/>
  <c r="K334" i="6"/>
  <c r="K337" i="6"/>
  <c r="K332" i="6"/>
  <c r="K328" i="6"/>
  <c r="K347" i="6"/>
  <c r="K329" i="6"/>
  <c r="K330" i="6"/>
  <c r="K331" i="6"/>
  <c r="K335" i="6"/>
  <c r="K325" i="6"/>
  <c r="K326" i="6"/>
  <c r="K324" i="6"/>
  <c r="K327" i="6"/>
  <c r="K348" i="6"/>
  <c r="K346" i="6"/>
  <c r="K345" i="6"/>
  <c r="K343" i="6"/>
  <c r="K352" i="6"/>
  <c r="K333" i="6"/>
  <c r="K342" i="6"/>
  <c r="K336" i="6"/>
  <c r="K338" i="6"/>
  <c r="K323" i="6"/>
  <c r="AF201" i="6"/>
  <c r="AF192" i="6"/>
  <c r="AF187" i="6"/>
  <c r="AF183" i="6"/>
  <c r="AF177" i="6"/>
  <c r="AF179" i="6"/>
  <c r="AF180" i="6"/>
  <c r="AF171" i="6"/>
  <c r="AF175" i="6"/>
  <c r="AF185" i="6"/>
  <c r="AF186" i="6"/>
  <c r="AF182" i="6"/>
  <c r="AF174" i="6"/>
  <c r="AF188" i="6"/>
  <c r="AF181" i="6"/>
  <c r="AF172" i="6"/>
  <c r="AF178" i="6"/>
  <c r="AF196" i="6"/>
  <c r="AF173" i="6"/>
  <c r="AF200" i="6"/>
  <c r="AF184" i="6"/>
  <c r="AF194" i="6"/>
  <c r="AF189" i="6"/>
  <c r="AF190" i="6"/>
  <c r="AF197" i="6"/>
  <c r="AF193" i="6"/>
  <c r="AF202" i="6"/>
  <c r="AF176" i="6"/>
  <c r="AF198" i="6"/>
  <c r="AF191" i="6"/>
  <c r="AF199" i="6"/>
  <c r="Z199" i="6"/>
  <c r="Z194" i="6"/>
  <c r="Z191" i="6"/>
  <c r="Z190" i="6"/>
  <c r="Z186" i="6"/>
  <c r="Z177" i="6"/>
  <c r="Z175" i="6"/>
  <c r="Z173" i="6"/>
  <c r="Z180" i="6"/>
  <c r="Z184" i="6"/>
  <c r="Z178" i="6"/>
  <c r="Z179" i="6"/>
  <c r="Z185" i="6"/>
  <c r="Z192" i="6"/>
  <c r="Z176" i="6"/>
  <c r="Z172" i="6"/>
  <c r="Z174" i="6"/>
  <c r="Z183" i="6"/>
  <c r="Z182" i="6"/>
  <c r="Z187" i="6"/>
  <c r="Z193" i="6"/>
  <c r="Z181" i="6"/>
  <c r="Z195" i="6"/>
  <c r="Z198" i="6"/>
  <c r="Z188" i="6"/>
  <c r="Z197" i="6"/>
  <c r="Z196" i="6"/>
  <c r="Z189" i="6"/>
  <c r="Z200" i="6"/>
  <c r="K199" i="6"/>
  <c r="W232" i="6"/>
  <c r="Q191" i="6"/>
  <c r="Z69" i="6"/>
  <c r="Q138" i="6"/>
  <c r="AC72" i="6"/>
  <c r="Q215" i="6"/>
  <c r="E162" i="6"/>
  <c r="K354" i="6"/>
  <c r="Q239" i="6"/>
  <c r="N121" i="6"/>
  <c r="AF88" i="6"/>
  <c r="Z156" i="6"/>
  <c r="E118" i="6"/>
  <c r="K81" i="6"/>
  <c r="Q311" i="6"/>
  <c r="E156" i="6"/>
  <c r="T152" i="6"/>
  <c r="AI154" i="6"/>
  <c r="W233" i="6"/>
  <c r="K153" i="6"/>
  <c r="E150" i="6"/>
  <c r="AF72" i="6"/>
  <c r="E106" i="6"/>
  <c r="K62" i="6"/>
  <c r="E315" i="6"/>
  <c r="E312" i="6"/>
  <c r="E304" i="6"/>
  <c r="E303" i="6"/>
  <c r="E305" i="6"/>
  <c r="E296" i="6"/>
  <c r="E297" i="6"/>
  <c r="E290" i="6"/>
  <c r="E291" i="6"/>
  <c r="E294" i="6"/>
  <c r="E287" i="6"/>
  <c r="E292" i="6"/>
  <c r="E301" i="6"/>
  <c r="E293" i="6"/>
  <c r="E300" i="6"/>
  <c r="E286" i="6"/>
  <c r="E308" i="6"/>
  <c r="E298" i="6"/>
  <c r="E310" i="6"/>
  <c r="E311" i="6"/>
  <c r="E285" i="6"/>
  <c r="E289" i="6"/>
  <c r="E307" i="6"/>
  <c r="E316" i="6"/>
  <c r="E295" i="6"/>
  <c r="E306" i="6"/>
  <c r="E309" i="6"/>
  <c r="E313" i="6"/>
  <c r="E314" i="6"/>
  <c r="T390" i="6"/>
  <c r="T391" i="6"/>
  <c r="T388" i="6"/>
  <c r="T383" i="6"/>
  <c r="T379" i="6"/>
  <c r="T381" i="6"/>
  <c r="T378" i="6"/>
  <c r="T375" i="6"/>
  <c r="T372" i="6"/>
  <c r="T371" i="6"/>
  <c r="T370" i="6"/>
  <c r="T366" i="6"/>
  <c r="T368" i="6"/>
  <c r="T364" i="6"/>
  <c r="T369" i="6"/>
  <c r="T367" i="6"/>
  <c r="T363" i="6"/>
  <c r="T362" i="6"/>
  <c r="T365" i="6"/>
  <c r="T374" i="6"/>
  <c r="T376" i="6"/>
  <c r="T382" i="6"/>
  <c r="T386" i="6"/>
  <c r="T377" i="6"/>
  <c r="T389" i="6"/>
  <c r="T361" i="6"/>
  <c r="T384" i="6"/>
  <c r="T392" i="6"/>
  <c r="T373" i="6"/>
  <c r="T385" i="6"/>
  <c r="T380" i="6"/>
  <c r="W202" i="6"/>
  <c r="W199" i="6"/>
  <c r="W198" i="6"/>
  <c r="W187" i="6"/>
  <c r="W183" i="6"/>
  <c r="W180" i="6"/>
  <c r="W186" i="6"/>
  <c r="W179" i="6"/>
  <c r="W177" i="6"/>
  <c r="W172" i="6"/>
  <c r="W175" i="6"/>
  <c r="W184" i="6"/>
  <c r="W185" i="6"/>
  <c r="W178" i="6"/>
  <c r="W182" i="6"/>
  <c r="W171" i="6"/>
  <c r="W174" i="6"/>
  <c r="W188" i="6"/>
  <c r="W189" i="6"/>
  <c r="W191" i="6"/>
  <c r="W190" i="6"/>
  <c r="W195" i="6"/>
  <c r="W194" i="6"/>
  <c r="W176" i="6"/>
  <c r="W181" i="6"/>
  <c r="W196" i="6"/>
  <c r="W173" i="6"/>
  <c r="W193" i="6"/>
  <c r="W197" i="6"/>
  <c r="W201" i="6"/>
  <c r="W200" i="6"/>
  <c r="W192" i="6"/>
  <c r="W126" i="6"/>
  <c r="W125" i="6"/>
  <c r="W124" i="6"/>
  <c r="W113" i="6"/>
  <c r="W104" i="6"/>
  <c r="W101" i="6"/>
  <c r="W103" i="6"/>
  <c r="W107" i="6"/>
  <c r="W105" i="6"/>
  <c r="W99" i="6"/>
  <c r="W100" i="6"/>
  <c r="W95" i="6"/>
  <c r="W97" i="6"/>
  <c r="W102" i="6"/>
  <c r="W106" i="6"/>
  <c r="W110" i="6"/>
  <c r="W109" i="6"/>
  <c r="W96" i="6"/>
  <c r="W98" i="6"/>
  <c r="W111" i="6"/>
  <c r="W116" i="6"/>
  <c r="W119" i="6"/>
  <c r="W118" i="6"/>
  <c r="W117" i="6"/>
  <c r="W123" i="6"/>
  <c r="W114" i="6"/>
  <c r="W115" i="6"/>
  <c r="W122" i="6"/>
  <c r="W120" i="6"/>
  <c r="W121" i="6"/>
  <c r="W108" i="6"/>
  <c r="W112" i="6"/>
  <c r="W351" i="6"/>
  <c r="W353" i="6"/>
  <c r="W349" i="6"/>
  <c r="W345" i="6"/>
  <c r="W350" i="6"/>
  <c r="W342" i="6"/>
  <c r="W341" i="6"/>
  <c r="W343" i="6"/>
  <c r="W333" i="6"/>
  <c r="W337" i="6"/>
  <c r="W332" i="6"/>
  <c r="W326" i="6"/>
  <c r="W329" i="6"/>
  <c r="W325" i="6"/>
  <c r="W328" i="6"/>
  <c r="W327" i="6"/>
  <c r="W330" i="6"/>
  <c r="W331" i="6"/>
  <c r="W334" i="6"/>
  <c r="W336" i="6"/>
  <c r="W339" i="6"/>
  <c r="W348" i="6"/>
  <c r="W347" i="6"/>
  <c r="W335" i="6"/>
  <c r="W346" i="6"/>
  <c r="W344" i="6"/>
  <c r="W354" i="6"/>
  <c r="W323" i="6"/>
  <c r="W352" i="6"/>
  <c r="N389" i="6"/>
  <c r="N387" i="6"/>
  <c r="N384" i="6"/>
  <c r="N381" i="6"/>
  <c r="N385" i="6"/>
  <c r="N378" i="6"/>
  <c r="N379" i="6"/>
  <c r="N376" i="6"/>
  <c r="N366" i="6"/>
  <c r="N361" i="6"/>
  <c r="N364" i="6"/>
  <c r="N370" i="6"/>
  <c r="N372" i="6"/>
  <c r="N369" i="6"/>
  <c r="N362" i="6"/>
  <c r="N363" i="6"/>
  <c r="N367" i="6"/>
  <c r="N368" i="6"/>
  <c r="N374" i="6"/>
  <c r="N375" i="6"/>
  <c r="N373" i="6"/>
  <c r="N388" i="6"/>
  <c r="N377" i="6"/>
  <c r="N382" i="6"/>
  <c r="N371" i="6"/>
  <c r="N390" i="6"/>
  <c r="N391" i="6"/>
  <c r="N365" i="6"/>
  <c r="N380" i="6"/>
  <c r="N383" i="6"/>
  <c r="N392" i="6"/>
  <c r="W276" i="6"/>
  <c r="W275" i="6"/>
  <c r="W265" i="6"/>
  <c r="W260" i="6"/>
  <c r="W254" i="6"/>
  <c r="W261" i="6"/>
  <c r="W247" i="6"/>
  <c r="W250" i="6"/>
  <c r="W253" i="6"/>
  <c r="W257" i="6"/>
  <c r="W255" i="6"/>
  <c r="W252" i="6"/>
  <c r="W248" i="6"/>
  <c r="W251" i="6"/>
  <c r="W262" i="6"/>
  <c r="W266" i="6"/>
  <c r="W273" i="6"/>
  <c r="W271" i="6"/>
  <c r="W258" i="6"/>
  <c r="W264" i="6"/>
  <c r="W268" i="6"/>
  <c r="W269" i="6"/>
  <c r="W256" i="6"/>
  <c r="W249" i="6"/>
  <c r="W270" i="6"/>
  <c r="W272" i="6"/>
  <c r="W278" i="6"/>
  <c r="W259" i="6"/>
  <c r="W263" i="6"/>
  <c r="W274" i="6"/>
  <c r="W277" i="6"/>
  <c r="W87" i="6"/>
  <c r="W88" i="6"/>
  <c r="W78" i="6"/>
  <c r="W69" i="6"/>
  <c r="W66" i="6"/>
  <c r="W59" i="6"/>
  <c r="W58" i="6"/>
  <c r="W62" i="6"/>
  <c r="W64" i="6"/>
  <c r="W72" i="6"/>
  <c r="W68" i="6"/>
  <c r="W65" i="6"/>
  <c r="W73" i="6"/>
  <c r="W60" i="6"/>
  <c r="W67" i="6"/>
  <c r="W75" i="6"/>
  <c r="W77" i="6"/>
  <c r="W61" i="6"/>
  <c r="W85" i="6"/>
  <c r="W63" i="6"/>
  <c r="W70" i="6"/>
  <c r="W82" i="6"/>
  <c r="W71" i="6"/>
  <c r="W74" i="6"/>
  <c r="W76" i="6"/>
  <c r="W80" i="6"/>
  <c r="W81" i="6"/>
  <c r="W86" i="6"/>
  <c r="W83" i="6"/>
  <c r="AC126" i="6"/>
  <c r="AC118" i="6"/>
  <c r="AC121" i="6"/>
  <c r="AC115" i="6"/>
  <c r="AC116" i="6"/>
  <c r="AC113" i="6"/>
  <c r="AC106" i="6"/>
  <c r="AC105" i="6"/>
  <c r="AC108" i="6"/>
  <c r="AC110" i="6"/>
  <c r="AC95" i="6"/>
  <c r="AC96" i="6"/>
  <c r="AC103" i="6"/>
  <c r="AC99" i="6"/>
  <c r="AC107" i="6"/>
  <c r="AC100" i="6"/>
  <c r="AC98" i="6"/>
  <c r="AC97" i="6"/>
  <c r="AC101" i="6"/>
  <c r="AC109" i="6"/>
  <c r="AC111" i="6"/>
  <c r="AC119" i="6"/>
  <c r="AC123" i="6"/>
  <c r="AC122" i="6"/>
  <c r="AC120" i="6"/>
  <c r="AC104" i="6"/>
  <c r="AC124" i="6"/>
  <c r="AC112" i="6"/>
  <c r="AC114" i="6"/>
  <c r="AC117" i="6"/>
  <c r="AC125" i="6"/>
  <c r="Q161" i="6"/>
  <c r="Q159" i="6"/>
  <c r="Q157" i="6"/>
  <c r="Q155" i="6"/>
  <c r="Q149" i="6"/>
  <c r="Q146" i="6"/>
  <c r="Q147" i="6"/>
  <c r="Q143" i="6"/>
  <c r="Q140" i="6"/>
  <c r="Q142" i="6"/>
  <c r="Q134" i="6"/>
  <c r="Q148" i="6"/>
  <c r="Q136" i="6"/>
  <c r="Q139" i="6"/>
  <c r="Q144" i="6"/>
  <c r="Q141" i="6"/>
  <c r="Q156" i="6"/>
  <c r="Q145" i="6"/>
  <c r="Q158" i="6"/>
  <c r="Q164" i="6"/>
  <c r="Q137" i="6"/>
  <c r="Q133" i="6"/>
  <c r="Q150" i="6"/>
  <c r="Q160" i="6"/>
  <c r="Q135" i="6"/>
  <c r="Q152" i="6"/>
  <c r="N239" i="6"/>
  <c r="N236" i="6"/>
  <c r="N237" i="6"/>
  <c r="N234" i="6"/>
  <c r="N228" i="6"/>
  <c r="N225" i="6"/>
  <c r="N221" i="6"/>
  <c r="N222" i="6"/>
  <c r="N214" i="6"/>
  <c r="N218" i="6"/>
  <c r="N211" i="6"/>
  <c r="N215" i="6"/>
  <c r="N223" i="6"/>
  <c r="N212" i="6"/>
  <c r="N219" i="6"/>
  <c r="N213" i="6"/>
  <c r="N216" i="6"/>
  <c r="N210" i="6"/>
  <c r="N226" i="6"/>
  <c r="N240" i="6"/>
  <c r="N209" i="6"/>
  <c r="N229" i="6"/>
  <c r="N220" i="6"/>
  <c r="N233" i="6"/>
  <c r="N231" i="6"/>
  <c r="N235" i="6"/>
  <c r="N224" i="6"/>
  <c r="N227" i="6"/>
  <c r="N238" i="6"/>
  <c r="D14" i="6"/>
  <c r="H84" i="6"/>
  <c r="H82" i="6"/>
  <c r="H81" i="6"/>
  <c r="H79" i="6"/>
  <c r="H70" i="6"/>
  <c r="H66" i="6"/>
  <c r="H71" i="6"/>
  <c r="H58" i="6"/>
  <c r="H60" i="6"/>
  <c r="H61" i="6"/>
  <c r="H72" i="6"/>
  <c r="H63" i="6"/>
  <c r="H64" i="6"/>
  <c r="H67" i="6"/>
  <c r="H68" i="6"/>
  <c r="H88" i="6"/>
  <c r="H86" i="6"/>
  <c r="H83" i="6"/>
  <c r="H65" i="6"/>
  <c r="H73" i="6"/>
  <c r="H75" i="6"/>
  <c r="H57" i="6"/>
  <c r="H62" i="6"/>
  <c r="H69" i="6"/>
  <c r="H76" i="6"/>
  <c r="H78" i="6"/>
  <c r="H87" i="6"/>
  <c r="Q126" i="6"/>
  <c r="T157" i="6"/>
  <c r="N117" i="6"/>
  <c r="AO149" i="6"/>
  <c r="Q151" i="6"/>
  <c r="Q285" i="6"/>
  <c r="Z171" i="6"/>
  <c r="K239" i="6"/>
  <c r="AL82" i="6"/>
  <c r="T346" i="6"/>
  <c r="T120" i="6"/>
  <c r="T160" i="6"/>
  <c r="AI157" i="6"/>
  <c r="K152" i="6"/>
  <c r="AC78" i="6"/>
  <c r="T113" i="6"/>
  <c r="T349" i="6"/>
  <c r="K228" i="6"/>
  <c r="Z144" i="6"/>
  <c r="T298" i="6"/>
  <c r="AL71" i="6"/>
  <c r="AC171" i="6"/>
  <c r="AB203" i="6"/>
  <c r="E288" i="6"/>
  <c r="E353" i="6"/>
  <c r="E351" i="6"/>
  <c r="E350" i="6"/>
  <c r="E345" i="6"/>
  <c r="E343" i="6"/>
  <c r="E341" i="6"/>
  <c r="E352" i="6"/>
  <c r="E337" i="6"/>
  <c r="E332" i="6"/>
  <c r="E330" i="6"/>
  <c r="E326" i="6"/>
  <c r="E324" i="6"/>
  <c r="E325" i="6"/>
  <c r="E338" i="6"/>
  <c r="E342" i="6"/>
  <c r="E334" i="6"/>
  <c r="E329" i="6"/>
  <c r="E328" i="6"/>
  <c r="E347" i="6"/>
  <c r="E275" i="6"/>
  <c r="E278" i="6"/>
  <c r="E271" i="6"/>
  <c r="E270" i="6"/>
  <c r="E267" i="6"/>
  <c r="E265" i="6"/>
  <c r="E262" i="6"/>
  <c r="E264" i="6"/>
  <c r="E260" i="6"/>
  <c r="E258" i="6"/>
  <c r="E254" i="6"/>
  <c r="E250" i="6"/>
  <c r="E261" i="6"/>
  <c r="E248" i="6"/>
  <c r="E255" i="6"/>
  <c r="E257" i="6"/>
  <c r="E252" i="6"/>
  <c r="E249" i="6"/>
  <c r="W163" i="6"/>
  <c r="W158" i="6"/>
  <c r="W153" i="6"/>
  <c r="W155" i="6"/>
  <c r="W149" i="6"/>
  <c r="W147" i="6"/>
  <c r="W145" i="6"/>
  <c r="W135" i="6"/>
  <c r="W134" i="6"/>
  <c r="W141" i="6"/>
  <c r="W146" i="6"/>
  <c r="W140" i="6"/>
  <c r="W138" i="6"/>
  <c r="W137" i="6"/>
  <c r="W142" i="6"/>
  <c r="W144" i="6"/>
  <c r="W136" i="6"/>
  <c r="W139" i="6"/>
  <c r="W143" i="6"/>
  <c r="W150" i="6"/>
  <c r="E88" i="6"/>
  <c r="E87" i="6"/>
  <c r="E82" i="6"/>
  <c r="E78" i="6"/>
  <c r="E79" i="6"/>
  <c r="E75" i="6"/>
  <c r="E73" i="6"/>
  <c r="E68" i="6"/>
  <c r="E69" i="6"/>
  <c r="E64" i="6"/>
  <c r="E62" i="6"/>
  <c r="E63" i="6"/>
  <c r="E66" i="6"/>
  <c r="E59" i="6"/>
  <c r="E58" i="6"/>
  <c r="E61" i="6"/>
  <c r="E67" i="6"/>
  <c r="T275" i="6"/>
  <c r="T274" i="6"/>
  <c r="T272" i="6"/>
  <c r="T269" i="6"/>
  <c r="T267" i="6"/>
  <c r="T266" i="6"/>
  <c r="T263" i="6"/>
  <c r="T261" i="6"/>
  <c r="T264" i="6"/>
  <c r="T256" i="6"/>
  <c r="T257" i="6"/>
  <c r="T254" i="6"/>
  <c r="T248" i="6"/>
  <c r="T250" i="6"/>
  <c r="T251" i="6"/>
  <c r="T255" i="6"/>
  <c r="T259" i="6"/>
  <c r="T252" i="6"/>
  <c r="T268" i="6"/>
  <c r="T258" i="6"/>
  <c r="T260" i="6"/>
  <c r="T249" i="6"/>
  <c r="T262" i="6"/>
  <c r="K125" i="6"/>
  <c r="K121" i="6"/>
  <c r="K124" i="6"/>
  <c r="K119" i="6"/>
  <c r="K118" i="6"/>
  <c r="K114" i="6"/>
  <c r="K115" i="6"/>
  <c r="K116" i="6"/>
  <c r="K112" i="6"/>
  <c r="K110" i="6"/>
  <c r="K100" i="6"/>
  <c r="K105" i="6"/>
  <c r="K97" i="6"/>
  <c r="K95" i="6"/>
  <c r="K103" i="6"/>
  <c r="K101" i="6"/>
  <c r="K106" i="6"/>
  <c r="K96" i="6"/>
  <c r="K107" i="6"/>
  <c r="K98" i="6"/>
  <c r="K109" i="6"/>
  <c r="K99" i="6"/>
  <c r="K102" i="6"/>
  <c r="K108" i="6"/>
  <c r="K117" i="6"/>
  <c r="K122" i="6"/>
  <c r="Z96" i="6"/>
  <c r="Z98" i="6"/>
  <c r="T202" i="6"/>
  <c r="T194" i="6"/>
  <c r="T192" i="6"/>
  <c r="T197" i="6"/>
  <c r="T195" i="6"/>
  <c r="T175" i="6"/>
  <c r="T181" i="6"/>
  <c r="T171" i="6"/>
  <c r="T176" i="6"/>
  <c r="T187" i="6"/>
  <c r="T189" i="6"/>
  <c r="T174" i="6"/>
  <c r="T172" i="6"/>
  <c r="T177" i="6"/>
  <c r="T188" i="6"/>
  <c r="T179" i="6"/>
  <c r="T178" i="6"/>
  <c r="T180" i="6"/>
  <c r="N201" i="6"/>
  <c r="N200" i="6"/>
  <c r="N198" i="6"/>
  <c r="N193" i="6"/>
  <c r="N187" i="6"/>
  <c r="N192" i="6"/>
  <c r="N183" i="6"/>
  <c r="N180" i="6"/>
  <c r="N177" i="6"/>
  <c r="N179" i="6"/>
  <c r="N175" i="6"/>
  <c r="N178" i="6"/>
  <c r="N173" i="6"/>
  <c r="N171" i="6"/>
  <c r="N172" i="6"/>
  <c r="N174" i="6"/>
  <c r="N184" i="6"/>
  <c r="N182" i="6"/>
  <c r="N176" i="6"/>
  <c r="N186" i="6"/>
  <c r="H161" i="6"/>
  <c r="H157" i="6"/>
  <c r="H155" i="6"/>
  <c r="H158" i="6"/>
  <c r="H152" i="6"/>
  <c r="H143" i="6"/>
  <c r="H137" i="6"/>
  <c r="H147" i="6"/>
  <c r="H134" i="6"/>
  <c r="H136" i="6"/>
  <c r="H135" i="6"/>
  <c r="H146" i="6"/>
  <c r="H138" i="6"/>
  <c r="H140" i="6"/>
  <c r="H139" i="6"/>
  <c r="H141" i="6"/>
  <c r="H145" i="6"/>
  <c r="H148" i="6"/>
  <c r="AO126" i="6"/>
  <c r="AO157" i="6"/>
  <c r="AO332" i="6"/>
  <c r="AO255" i="6"/>
  <c r="W52" i="6"/>
  <c r="Q257" i="6"/>
  <c r="T199" i="6"/>
  <c r="T201" i="6"/>
  <c r="H159" i="6"/>
  <c r="E346" i="6"/>
  <c r="H156" i="6"/>
  <c r="N189" i="6"/>
  <c r="E269" i="6"/>
  <c r="T191" i="6"/>
  <c r="T273" i="6"/>
  <c r="H144" i="6"/>
  <c r="N181" i="6"/>
  <c r="E251" i="6"/>
  <c r="E81" i="6"/>
  <c r="AO144" i="6"/>
  <c r="N190" i="6"/>
  <c r="Q255" i="6"/>
  <c r="N51" i="6"/>
  <c r="E57" i="6"/>
  <c r="E86" i="6"/>
  <c r="E273" i="6"/>
  <c r="T198" i="6"/>
  <c r="T196" i="6"/>
  <c r="N194" i="6"/>
  <c r="E83" i="6"/>
  <c r="E76" i="6"/>
  <c r="H150" i="6"/>
  <c r="N188" i="6"/>
  <c r="T185" i="6"/>
  <c r="W148" i="6"/>
  <c r="T253" i="6"/>
  <c r="E256" i="6"/>
  <c r="K178" i="6"/>
  <c r="AO174" i="6"/>
  <c r="W162" i="6"/>
  <c r="N196" i="6"/>
  <c r="H163" i="6"/>
  <c r="AO83" i="6"/>
  <c r="H160" i="6"/>
  <c r="W160" i="6"/>
  <c r="T271" i="6"/>
  <c r="T193" i="6"/>
  <c r="T265" i="6"/>
  <c r="E77" i="6"/>
  <c r="K111" i="6"/>
  <c r="E263" i="6"/>
  <c r="E327" i="6"/>
  <c r="E65" i="6"/>
  <c r="AI60" i="6"/>
  <c r="AN60" i="6"/>
  <c r="AO60" i="6" s="1"/>
  <c r="H362" i="6"/>
  <c r="E60" i="6"/>
  <c r="Q69" i="6"/>
  <c r="Q73" i="6"/>
  <c r="Q80" i="6"/>
  <c r="Q87" i="6"/>
  <c r="H368" i="6"/>
  <c r="H372" i="6"/>
  <c r="H379" i="6"/>
  <c r="H385" i="6"/>
  <c r="H392" i="6"/>
  <c r="K291" i="6"/>
  <c r="AN291" i="6"/>
  <c r="AO291" i="6" s="1"/>
  <c r="K301" i="6"/>
  <c r="K305" i="6"/>
  <c r="K315" i="6"/>
  <c r="Q260" i="6"/>
  <c r="Q263" i="6"/>
  <c r="Q266" i="6"/>
  <c r="Q276" i="6"/>
  <c r="T220" i="6"/>
  <c r="AN220" i="6"/>
  <c r="AO220" i="6" s="1"/>
  <c r="AC178" i="6"/>
  <c r="AC183" i="6"/>
  <c r="AC187" i="6"/>
  <c r="AC195" i="6"/>
  <c r="AC200" i="6"/>
  <c r="K176" i="6"/>
  <c r="K182" i="6"/>
  <c r="K190" i="6"/>
  <c r="K196" i="6"/>
  <c r="N138" i="6"/>
  <c r="N145" i="6"/>
  <c r="N154" i="6"/>
  <c r="N159" i="6"/>
  <c r="N163" i="6"/>
  <c r="Z105" i="6"/>
  <c r="Z106" i="6"/>
  <c r="Z114" i="6"/>
  <c r="Z119" i="6"/>
  <c r="AN119" i="6"/>
  <c r="AO119" i="6" s="1"/>
  <c r="H110" i="6"/>
  <c r="H124" i="6"/>
  <c r="AI68" i="6"/>
  <c r="AI74" i="6"/>
  <c r="AI80" i="6"/>
  <c r="AI88" i="6"/>
  <c r="T173" i="6"/>
  <c r="AO69" i="6"/>
  <c r="AO111" i="6"/>
  <c r="E323" i="6"/>
  <c r="Z95" i="6"/>
  <c r="AO125" i="6"/>
  <c r="H162" i="6"/>
  <c r="T278" i="6"/>
  <c r="N199" i="6"/>
  <c r="W161" i="6"/>
  <c r="E349" i="6"/>
  <c r="E274" i="6"/>
  <c r="N202" i="6"/>
  <c r="K126" i="6"/>
  <c r="E80" i="6"/>
  <c r="N195" i="6"/>
  <c r="W152" i="6"/>
  <c r="K120" i="6"/>
  <c r="W151" i="6"/>
  <c r="E71" i="6"/>
  <c r="E335" i="6"/>
  <c r="K113" i="6"/>
  <c r="T184" i="6"/>
  <c r="H149" i="6"/>
  <c r="E331" i="6"/>
  <c r="E247" i="6"/>
  <c r="AO325" i="6"/>
  <c r="T247" i="6"/>
  <c r="H133" i="6"/>
  <c r="AO182" i="6"/>
  <c r="W133" i="6"/>
  <c r="AO217" i="6"/>
  <c r="T276" i="6"/>
  <c r="T277" i="6"/>
  <c r="E85" i="6"/>
  <c r="N197" i="6"/>
  <c r="E272" i="6"/>
  <c r="N191" i="6"/>
  <c r="E266" i="6"/>
  <c r="W154" i="6"/>
  <c r="H151" i="6"/>
  <c r="AN73" i="6"/>
  <c r="AO73" i="6" s="1"/>
  <c r="E72" i="6"/>
  <c r="T186" i="6"/>
  <c r="N185" i="6"/>
  <c r="E70" i="6"/>
  <c r="E333" i="6"/>
  <c r="H96" i="6"/>
  <c r="AL185" i="6"/>
  <c r="AL182" i="6"/>
  <c r="AL180" i="6"/>
  <c r="AL172" i="6"/>
  <c r="Z97" i="6"/>
  <c r="K299" i="6"/>
  <c r="K171" i="6"/>
  <c r="Q63" i="6"/>
  <c r="Q68" i="6"/>
  <c r="Q75" i="6"/>
  <c r="Q85" i="6"/>
  <c r="Q86" i="6"/>
  <c r="AF135" i="6"/>
  <c r="AN134" i="6"/>
  <c r="AO134" i="6" s="1"/>
  <c r="AE165" i="6"/>
  <c r="H373" i="6"/>
  <c r="H375" i="6"/>
  <c r="H382" i="6"/>
  <c r="H384" i="6"/>
  <c r="K290" i="6"/>
  <c r="K294" i="6"/>
  <c r="K302" i="6"/>
  <c r="K306" i="6"/>
  <c r="K312" i="6"/>
  <c r="Q251" i="6"/>
  <c r="AN251" i="6"/>
  <c r="AO251" i="6" s="1"/>
  <c r="AN261" i="6"/>
  <c r="AO261" i="6" s="1"/>
  <c r="Q261" i="6"/>
  <c r="Q262" i="6"/>
  <c r="Q270" i="6"/>
  <c r="AN270" i="6"/>
  <c r="AO270" i="6" s="1"/>
  <c r="AN275" i="6"/>
  <c r="AO275" i="6" s="1"/>
  <c r="Q275" i="6"/>
  <c r="AC175" i="6"/>
  <c r="AC184" i="6"/>
  <c r="AC188" i="6"/>
  <c r="AC197" i="6"/>
  <c r="AC202" i="6"/>
  <c r="K179" i="6"/>
  <c r="K184" i="6"/>
  <c r="K189" i="6"/>
  <c r="K202" i="6"/>
  <c r="AF142" i="6"/>
  <c r="AF146" i="6"/>
  <c r="AF151" i="6"/>
  <c r="AF155" i="6"/>
  <c r="AF162" i="6"/>
  <c r="N142" i="6"/>
  <c r="AN147" i="6"/>
  <c r="AO147" i="6" s="1"/>
  <c r="N147" i="6"/>
  <c r="N148" i="6"/>
  <c r="N156" i="6"/>
  <c r="N164" i="6"/>
  <c r="Y127" i="6"/>
  <c r="Z101" i="6"/>
  <c r="Z107" i="6"/>
  <c r="Z116" i="6"/>
  <c r="Z121" i="6"/>
  <c r="H100" i="6"/>
  <c r="H106" i="6"/>
  <c r="H118" i="6"/>
  <c r="H126" i="6"/>
  <c r="AI71" i="6"/>
  <c r="AI72" i="6"/>
  <c r="AI79" i="6"/>
  <c r="AI87" i="6"/>
  <c r="AO64" i="6"/>
  <c r="K172" i="6"/>
  <c r="G127" i="6"/>
  <c r="AI62" i="6"/>
  <c r="K174" i="6"/>
  <c r="AC173" i="6"/>
  <c r="Q58" i="6"/>
  <c r="Q66" i="6"/>
  <c r="Q71" i="6"/>
  <c r="Q76" i="6"/>
  <c r="Q81" i="6"/>
  <c r="Q88" i="6"/>
  <c r="H365" i="6"/>
  <c r="H371" i="6"/>
  <c r="H380" i="6"/>
  <c r="H387" i="6"/>
  <c r="AN293" i="6"/>
  <c r="AO293" i="6" s="1"/>
  <c r="K293" i="6"/>
  <c r="K296" i="6"/>
  <c r="K307" i="6"/>
  <c r="K309" i="6"/>
  <c r="K313" i="6"/>
  <c r="AN256" i="6"/>
  <c r="AO256" i="6" s="1"/>
  <c r="Q256" i="6"/>
  <c r="Q259" i="6"/>
  <c r="Q271" i="6"/>
  <c r="Q269" i="6"/>
  <c r="Q277" i="6"/>
  <c r="AC176" i="6"/>
  <c r="AC185" i="6"/>
  <c r="AC190" i="6"/>
  <c r="AC193" i="6"/>
  <c r="AC199" i="6"/>
  <c r="K181" i="6"/>
  <c r="K187" i="6"/>
  <c r="K195" i="6"/>
  <c r="K198" i="6"/>
  <c r="AF143" i="6"/>
  <c r="AF144" i="6"/>
  <c r="AF153" i="6"/>
  <c r="AF156" i="6"/>
  <c r="AF161" i="6"/>
  <c r="N137" i="6"/>
  <c r="N144" i="6"/>
  <c r="N152" i="6"/>
  <c r="N158" i="6"/>
  <c r="Z99" i="6"/>
  <c r="Z104" i="6"/>
  <c r="Z111" i="6"/>
  <c r="Z117" i="6"/>
  <c r="Z124" i="6"/>
  <c r="H120" i="6"/>
  <c r="AI63" i="6"/>
  <c r="AI69" i="6"/>
  <c r="AI77" i="6"/>
  <c r="AI81" i="6"/>
  <c r="AI86" i="6"/>
  <c r="AL177" i="6"/>
  <c r="N135" i="6"/>
  <c r="Q62" i="6"/>
  <c r="H363" i="6"/>
  <c r="K173" i="6"/>
  <c r="AI61" i="6"/>
  <c r="N141" i="6"/>
  <c r="AL174" i="6"/>
  <c r="Q65" i="6"/>
  <c r="Q70" i="6"/>
  <c r="Q79" i="6"/>
  <c r="Q83" i="6"/>
  <c r="AI67" i="6"/>
  <c r="H364" i="6"/>
  <c r="H367" i="6"/>
  <c r="H378" i="6"/>
  <c r="H381" i="6"/>
  <c r="H388" i="6"/>
  <c r="K292" i="6"/>
  <c r="K295" i="6"/>
  <c r="K300" i="6"/>
  <c r="K310" i="6"/>
  <c r="K314" i="6"/>
  <c r="Q253" i="6"/>
  <c r="AN265" i="6"/>
  <c r="AO265" i="6" s="1"/>
  <c r="Q265" i="6"/>
  <c r="Q272" i="6"/>
  <c r="AC179" i="6"/>
  <c r="AC181" i="6"/>
  <c r="AC192" i="6"/>
  <c r="AC194" i="6"/>
  <c r="AC201" i="6"/>
  <c r="K185" i="6"/>
  <c r="K186" i="6"/>
  <c r="K197" i="6"/>
  <c r="K200" i="6"/>
  <c r="AF140" i="6"/>
  <c r="AF147" i="6"/>
  <c r="AF154" i="6"/>
  <c r="AF158" i="6"/>
  <c r="AF164" i="6"/>
  <c r="N139" i="6"/>
  <c r="N150" i="6"/>
  <c r="AN155" i="6"/>
  <c r="AO155" i="6" s="1"/>
  <c r="N155" i="6"/>
  <c r="AN160" i="6"/>
  <c r="AO160" i="6" s="1"/>
  <c r="N160" i="6"/>
  <c r="Z110" i="6"/>
  <c r="Z102" i="6"/>
  <c r="Z113" i="6"/>
  <c r="Z120" i="6"/>
  <c r="Z123" i="6"/>
  <c r="H104" i="6"/>
  <c r="H111" i="6"/>
  <c r="H125" i="6"/>
  <c r="AI64" i="6"/>
  <c r="AI70" i="6"/>
  <c r="AI76" i="6"/>
  <c r="AI83" i="6"/>
  <c r="AN216" i="6"/>
  <c r="AO216" i="6" s="1"/>
  <c r="AC174" i="6"/>
  <c r="AL202" i="6"/>
  <c r="AL200" i="6"/>
  <c r="AL194" i="6"/>
  <c r="AL195" i="6"/>
  <c r="AL197" i="6"/>
  <c r="AL189" i="6"/>
  <c r="AL188" i="6"/>
  <c r="AL181" i="6"/>
  <c r="AL175" i="6"/>
  <c r="AL176" i="6"/>
  <c r="AL171" i="6"/>
  <c r="AL179" i="6"/>
  <c r="Q61" i="6"/>
  <c r="Q250" i="6"/>
  <c r="K287" i="6"/>
  <c r="H97" i="6"/>
  <c r="Q67" i="6"/>
  <c r="Q72" i="6"/>
  <c r="Q78" i="6"/>
  <c r="Q82" i="6"/>
  <c r="AC172" i="6"/>
  <c r="H366" i="6"/>
  <c r="H369" i="6"/>
  <c r="H376" i="6"/>
  <c r="H383" i="6"/>
  <c r="H389" i="6"/>
  <c r="K288" i="6"/>
  <c r="K297" i="6"/>
  <c r="K303" i="6"/>
  <c r="K308" i="6"/>
  <c r="K316" i="6"/>
  <c r="Q258" i="6"/>
  <c r="Q267" i="6"/>
  <c r="AC180" i="6"/>
  <c r="AC182" i="6"/>
  <c r="AC189" i="6"/>
  <c r="AC196" i="6"/>
  <c r="K180" i="6"/>
  <c r="K188" i="6"/>
  <c r="K191" i="6"/>
  <c r="K193" i="6"/>
  <c r="K201" i="6"/>
  <c r="AF137" i="6"/>
  <c r="AF148" i="6"/>
  <c r="AF152" i="6"/>
  <c r="AF160" i="6"/>
  <c r="M165" i="6"/>
  <c r="AN140" i="6"/>
  <c r="AO140" i="6" s="1"/>
  <c r="N140" i="6"/>
  <c r="N146" i="6"/>
  <c r="AN146" i="6"/>
  <c r="AO146" i="6" s="1"/>
  <c r="N153" i="6"/>
  <c r="N162" i="6"/>
  <c r="Z100" i="6"/>
  <c r="Z109" i="6"/>
  <c r="Z112" i="6"/>
  <c r="Z118" i="6"/>
  <c r="Z125" i="6"/>
  <c r="H102" i="6"/>
  <c r="H113" i="6"/>
  <c r="H117" i="6"/>
  <c r="AI65" i="6"/>
  <c r="AI73" i="6"/>
  <c r="AI78" i="6"/>
  <c r="AI82" i="6"/>
  <c r="AN309" i="6"/>
  <c r="AO309" i="6" s="1"/>
  <c r="AN248" i="6"/>
  <c r="AO248" i="6" s="1"/>
  <c r="Q248" i="6"/>
  <c r="AI58" i="6"/>
  <c r="AN172" i="6"/>
  <c r="AO172" i="6" s="1"/>
  <c r="Q249" i="6"/>
  <c r="J317" i="6"/>
  <c r="K285" i="6"/>
  <c r="N143" i="6"/>
  <c r="AN136" i="6"/>
  <c r="AO136" i="6" s="1"/>
  <c r="N136" i="6"/>
  <c r="K286" i="6"/>
  <c r="Q59" i="6"/>
  <c r="Q64" i="6"/>
  <c r="Q74" i="6"/>
  <c r="Q77" i="6"/>
  <c r="Q84" i="6"/>
  <c r="Q254" i="6"/>
  <c r="AN58" i="6"/>
  <c r="AO58" i="6" s="1"/>
  <c r="H370" i="6"/>
  <c r="H374" i="6"/>
  <c r="H377" i="6"/>
  <c r="H386" i="6"/>
  <c r="H390" i="6"/>
  <c r="K289" i="6"/>
  <c r="K298" i="6"/>
  <c r="K304" i="6"/>
  <c r="K311" i="6"/>
  <c r="Q252" i="6"/>
  <c r="Q264" i="6"/>
  <c r="Q268" i="6"/>
  <c r="AN274" i="6"/>
  <c r="AO274" i="6" s="1"/>
  <c r="Q274" i="6"/>
  <c r="AC177" i="6"/>
  <c r="AC186" i="6"/>
  <c r="AC191" i="6"/>
  <c r="AC198" i="6"/>
  <c r="K175" i="6"/>
  <c r="K183" i="6"/>
  <c r="K192" i="6"/>
  <c r="K194" i="6"/>
  <c r="AF139" i="6"/>
  <c r="AF145" i="6"/>
  <c r="AF150" i="6"/>
  <c r="AF163" i="6"/>
  <c r="N134" i="6"/>
  <c r="N151" i="6"/>
  <c r="N149" i="6"/>
  <c r="N157" i="6"/>
  <c r="Z103" i="6"/>
  <c r="Z108" i="6"/>
  <c r="Z115" i="6"/>
  <c r="Z122" i="6"/>
  <c r="Z126" i="6"/>
  <c r="H123" i="6"/>
  <c r="AI66" i="6"/>
  <c r="AI75" i="6"/>
  <c r="AI84" i="6"/>
  <c r="AI85" i="6"/>
  <c r="AL183" i="6"/>
  <c r="AN391" i="6"/>
  <c r="AO391" i="6" s="1"/>
  <c r="AO171" i="6"/>
  <c r="G393" i="6"/>
  <c r="AO285" i="6"/>
  <c r="I14" i="6"/>
  <c r="E14" i="6"/>
  <c r="H14" i="6"/>
  <c r="G14" i="6"/>
  <c r="C14" i="6"/>
  <c r="Z203" i="5" l="1"/>
  <c r="T203" i="5"/>
  <c r="AO51" i="5"/>
  <c r="AN51" i="5"/>
  <c r="Z89" i="5"/>
  <c r="AO165" i="5"/>
  <c r="Z127" i="5"/>
  <c r="N127" i="5"/>
  <c r="AN165" i="5"/>
  <c r="AO127" i="5"/>
  <c r="AO203" i="5"/>
  <c r="AN127" i="5"/>
  <c r="AN89" i="5"/>
  <c r="AO89" i="5" s="1"/>
  <c r="AN203" i="5"/>
  <c r="N89" i="5"/>
  <c r="H203" i="6"/>
  <c r="T241" i="6"/>
  <c r="AN127" i="6"/>
  <c r="Z89" i="6"/>
  <c r="N165" i="6"/>
  <c r="W165" i="6"/>
  <c r="Q127" i="6"/>
  <c r="AF89" i="6"/>
  <c r="AN317" i="6"/>
  <c r="AN241" i="6"/>
  <c r="E393" i="6"/>
  <c r="AN355" i="6"/>
  <c r="K355" i="6"/>
  <c r="Q203" i="6"/>
  <c r="T52" i="6"/>
  <c r="AO298" i="6"/>
  <c r="AO317" i="6" s="1"/>
  <c r="AN52" i="6"/>
  <c r="H393" i="6"/>
  <c r="Q279" i="6"/>
  <c r="AN165" i="6"/>
  <c r="Q317" i="6"/>
  <c r="N241" i="6"/>
  <c r="Q165" i="6"/>
  <c r="E317" i="6"/>
  <c r="AI203" i="6"/>
  <c r="T355" i="6"/>
  <c r="Q241" i="6"/>
  <c r="W241" i="6"/>
  <c r="Q393" i="6"/>
  <c r="AN203" i="6"/>
  <c r="AO52" i="6"/>
  <c r="AF165" i="6"/>
  <c r="E355" i="6"/>
  <c r="AC127" i="6"/>
  <c r="H317" i="6"/>
  <c r="E241" i="6"/>
  <c r="Z165" i="6"/>
  <c r="AO279" i="6"/>
  <c r="AO127" i="6"/>
  <c r="K317" i="6"/>
  <c r="K127" i="6"/>
  <c r="AC203" i="6"/>
  <c r="W355" i="6"/>
  <c r="W127" i="6"/>
  <c r="AC89" i="6"/>
  <c r="E127" i="6"/>
  <c r="AI127" i="6"/>
  <c r="N317" i="6"/>
  <c r="Q89" i="6"/>
  <c r="T127" i="6"/>
  <c r="K241" i="6"/>
  <c r="W89" i="6"/>
  <c r="W317" i="6"/>
  <c r="AN279" i="6"/>
  <c r="N393" i="6"/>
  <c r="T393" i="6"/>
  <c r="N279" i="6"/>
  <c r="AL165" i="6"/>
  <c r="T89" i="6"/>
  <c r="K393" i="6"/>
  <c r="AL89" i="6"/>
  <c r="E165" i="6"/>
  <c r="K89" i="6"/>
  <c r="AL203" i="6"/>
  <c r="H165" i="6"/>
  <c r="E89" i="6"/>
  <c r="N203" i="6"/>
  <c r="T203" i="6"/>
  <c r="T165" i="6"/>
  <c r="K203" i="6"/>
  <c r="AF203" i="6"/>
  <c r="T317" i="6"/>
  <c r="AC165" i="6"/>
  <c r="T279" i="6"/>
  <c r="Z127" i="6"/>
  <c r="H89" i="6"/>
  <c r="W279" i="6"/>
  <c r="AI165" i="6"/>
  <c r="AI89" i="6"/>
  <c r="H241" i="6"/>
  <c r="AF127" i="6"/>
  <c r="AL127" i="6"/>
  <c r="H127" i="6"/>
  <c r="N89" i="6"/>
  <c r="K165" i="6"/>
  <c r="AO89" i="6"/>
  <c r="AO165" i="6"/>
  <c r="AO355" i="6"/>
  <c r="AN89" i="6"/>
  <c r="AO203" i="6"/>
  <c r="AO241" i="6"/>
  <c r="E279" i="6"/>
  <c r="Z203" i="6"/>
  <c r="W203" i="6"/>
  <c r="N127" i="6"/>
  <c r="W393" i="6"/>
  <c r="Q355" i="6"/>
  <c r="H279" i="6"/>
  <c r="AO393" i="6"/>
  <c r="AN393" i="6"/>
  <c r="AK4" i="1" l="1"/>
  <c r="VW38" i="1"/>
  <c r="VW27" i="1"/>
  <c r="VV50" i="1"/>
  <c r="VW39" i="1" s="1"/>
  <c r="VT45" i="1"/>
  <c r="VT29" i="1"/>
  <c r="VT27" i="1"/>
  <c r="VT24" i="1"/>
  <c r="VS50" i="1"/>
  <c r="VT47" i="1" s="1"/>
  <c r="VP50" i="1"/>
  <c r="VQ49" i="1" s="1"/>
  <c r="VQ39" i="1"/>
  <c r="VQ27" i="1"/>
  <c r="VK43" i="1"/>
  <c r="VK38" i="1"/>
  <c r="VK27" i="1"/>
  <c r="VJ50" i="1"/>
  <c r="VK42" i="1" s="1"/>
  <c r="VM50" i="1"/>
  <c r="VN47" i="1" s="1"/>
  <c r="KX50" i="1"/>
  <c r="KY49" i="1" s="1"/>
  <c r="KU50" i="1"/>
  <c r="KV44" i="1" s="1"/>
  <c r="KR50" i="1"/>
  <c r="KS49" i="1" s="1"/>
  <c r="KS47" i="1"/>
  <c r="KS22" i="1"/>
  <c r="KO50" i="1"/>
  <c r="KP49" i="1" s="1"/>
  <c r="KP39" i="1"/>
  <c r="KP24" i="1"/>
  <c r="KP20" i="1"/>
  <c r="KL50" i="1"/>
  <c r="KM46" i="1" s="1"/>
  <c r="ES35" i="1"/>
  <c r="ER50" i="1"/>
  <c r="ES27" i="1" s="1"/>
  <c r="EO50" i="1"/>
  <c r="EL50" i="1"/>
  <c r="EM20" i="1" s="1"/>
  <c r="EI50" i="1"/>
  <c r="EF50" i="1"/>
  <c r="EG37" i="1" s="1"/>
  <c r="BO50" i="1"/>
  <c r="BP49" i="1" s="1"/>
  <c r="BP35" i="1"/>
  <c r="BL50" i="1"/>
  <c r="BM49" i="1" s="1"/>
  <c r="BM35" i="1"/>
  <c r="BM26" i="1"/>
  <c r="BM20" i="1"/>
  <c r="BM18" i="1"/>
  <c r="BI50" i="1"/>
  <c r="BJ46" i="1" s="1"/>
  <c r="BG26" i="1"/>
  <c r="BF50" i="1"/>
  <c r="BG49" i="1" s="1"/>
  <c r="BC50" i="1"/>
  <c r="BD49" i="1" s="1"/>
  <c r="BD24" i="1"/>
  <c r="BD22" i="1"/>
  <c r="BD18" i="1"/>
  <c r="KI50" i="1"/>
  <c r="KJ49" i="1" s="1"/>
  <c r="KJ30" i="1"/>
  <c r="KJ26" i="1"/>
  <c r="KJ25" i="1"/>
  <c r="KJ24" i="1"/>
  <c r="KJ20" i="1"/>
  <c r="KJ18" i="1"/>
  <c r="ED18" i="1"/>
  <c r="EC50" i="1"/>
  <c r="ED49" i="1" s="1"/>
  <c r="I126" i="1"/>
  <c r="P90" i="1"/>
  <c r="J93" i="1"/>
  <c r="H93" i="1"/>
  <c r="IL50" i="1"/>
  <c r="AD89" i="1"/>
  <c r="X89" i="1"/>
  <c r="Y89" i="1"/>
  <c r="Z89" i="1"/>
  <c r="AA89" i="1"/>
  <c r="AB89" i="1"/>
  <c r="AM4" i="1"/>
  <c r="S4" i="1"/>
  <c r="Q4" i="1"/>
  <c r="AI11" i="1"/>
  <c r="AH3" i="1"/>
  <c r="AG3" i="1"/>
  <c r="AF3" i="1"/>
  <c r="AD3" i="1"/>
  <c r="AC3" i="1"/>
  <c r="AB3" i="1"/>
  <c r="AA3" i="1"/>
  <c r="Z3" i="1"/>
  <c r="Y3" i="1"/>
  <c r="X3" i="1"/>
  <c r="W3" i="1"/>
  <c r="AI8" i="1"/>
  <c r="AI5" i="1"/>
  <c r="AI4" i="1"/>
  <c r="VG50" i="1"/>
  <c r="VH25" i="1" s="1"/>
  <c r="UQ50" i="1"/>
  <c r="UR49" i="1" s="1"/>
  <c r="VD50" i="1"/>
  <c r="VE43" i="1" s="1"/>
  <c r="UW50" i="1"/>
  <c r="VA50" i="1"/>
  <c r="VB18" i="1" s="1"/>
  <c r="UT50" i="1"/>
  <c r="UP50" i="1"/>
  <c r="UO50" i="1"/>
  <c r="UN50" i="1"/>
  <c r="UK50" i="1"/>
  <c r="UH50" i="1"/>
  <c r="UI28" i="1" s="1"/>
  <c r="KF50" i="1"/>
  <c r="KG36" i="1" s="1"/>
  <c r="KC50" i="1"/>
  <c r="KD46" i="1" s="1"/>
  <c r="JZ50" i="1"/>
  <c r="KA48" i="1" s="1"/>
  <c r="JS50" i="1"/>
  <c r="JT49" i="1" s="1"/>
  <c r="JP50" i="1"/>
  <c r="JQ46" i="1" s="1"/>
  <c r="JQ45" i="1"/>
  <c r="JM50" i="1"/>
  <c r="JJ50" i="1"/>
  <c r="JK46" i="1" s="1"/>
  <c r="JG50" i="1"/>
  <c r="JH48" i="1" s="1"/>
  <c r="ID50" i="1"/>
  <c r="IA50" i="1"/>
  <c r="HX50" i="1"/>
  <c r="HU50" i="1"/>
  <c r="HR50" i="1"/>
  <c r="HO50" i="1"/>
  <c r="HP24" i="1" s="1"/>
  <c r="HL50" i="1"/>
  <c r="HM25" i="1" s="1"/>
  <c r="HI50" i="1"/>
  <c r="HF50" i="1"/>
  <c r="HG42" i="1" s="1"/>
  <c r="HC50" i="1"/>
  <c r="HD41" i="1" s="1"/>
  <c r="GZ50" i="1"/>
  <c r="HA46" i="1" s="1"/>
  <c r="GW50" i="1"/>
  <c r="GX47" i="1" s="1"/>
  <c r="GP50" i="1"/>
  <c r="GQ46" i="1" s="1"/>
  <c r="GM50" i="1"/>
  <c r="GN36" i="1" s="1"/>
  <c r="GJ50" i="1"/>
  <c r="GK48" i="1" s="1"/>
  <c r="GG50" i="1"/>
  <c r="GH49" i="1" s="1"/>
  <c r="GD50" i="1"/>
  <c r="GE27" i="1" s="1"/>
  <c r="DZ50" i="1"/>
  <c r="DW50" i="1"/>
  <c r="DX49" i="1" s="1"/>
  <c r="DT50" i="1"/>
  <c r="DU49" i="1" s="1"/>
  <c r="DM50" i="1"/>
  <c r="DN46" i="1" s="1"/>
  <c r="DJ50" i="1"/>
  <c r="DK49" i="1" s="1"/>
  <c r="DG50" i="1"/>
  <c r="DH48" i="1" s="1"/>
  <c r="DD50" i="1"/>
  <c r="DE49" i="1" s="1"/>
  <c r="KP35" i="1" l="1"/>
  <c r="VQ34" i="1"/>
  <c r="BP21" i="1"/>
  <c r="KD47" i="1"/>
  <c r="BP23" i="1"/>
  <c r="JQ30" i="1"/>
  <c r="BJ39" i="1"/>
  <c r="BP32" i="1"/>
  <c r="ES19" i="1"/>
  <c r="KS18" i="1"/>
  <c r="VK22" i="1"/>
  <c r="UR23" i="1"/>
  <c r="UR42" i="1"/>
  <c r="KV24" i="1"/>
  <c r="KV35" i="1"/>
  <c r="KW35" i="1" s="1"/>
  <c r="KV46" i="1"/>
  <c r="KY42" i="1"/>
  <c r="VW24" i="1"/>
  <c r="VW35" i="1"/>
  <c r="VW46" i="1"/>
  <c r="JQ37" i="1"/>
  <c r="KD40" i="1"/>
  <c r="UR24" i="1"/>
  <c r="UR48" i="1"/>
  <c r="KJ19" i="1"/>
  <c r="KJ29" i="1"/>
  <c r="BD23" i="1"/>
  <c r="BG18" i="1"/>
  <c r="BJ47" i="1"/>
  <c r="BM30" i="1"/>
  <c r="BP22" i="1"/>
  <c r="BP34" i="1"/>
  <c r="KP22" i="1"/>
  <c r="KP38" i="1"/>
  <c r="KV26" i="1"/>
  <c r="KV37" i="1"/>
  <c r="KV47" i="1"/>
  <c r="KY46" i="1"/>
  <c r="VK24" i="1"/>
  <c r="VK40" i="1"/>
  <c r="VT48" i="1"/>
  <c r="VW26" i="1"/>
  <c r="VW37" i="1"/>
  <c r="VW47" i="1"/>
  <c r="UR29" i="1"/>
  <c r="ED23" i="1"/>
  <c r="KJ21" i="1"/>
  <c r="KJ33" i="1"/>
  <c r="BD30" i="1"/>
  <c r="BG34" i="1"/>
  <c r="BM19" i="1"/>
  <c r="BM42" i="1"/>
  <c r="BP24" i="1"/>
  <c r="BP37" i="1"/>
  <c r="KM18" i="1"/>
  <c r="KP27" i="1"/>
  <c r="KP40" i="1"/>
  <c r="KS26" i="1"/>
  <c r="KV18" i="1"/>
  <c r="KV29" i="1"/>
  <c r="KV39" i="1"/>
  <c r="KY19" i="1"/>
  <c r="VK28" i="1"/>
  <c r="VK44" i="1"/>
  <c r="VQ43" i="1"/>
  <c r="VT32" i="1"/>
  <c r="VW19" i="1"/>
  <c r="VW29" i="1"/>
  <c r="UR28" i="1"/>
  <c r="VW44" i="1"/>
  <c r="VW18" i="1"/>
  <c r="VW48" i="1"/>
  <c r="JT39" i="1"/>
  <c r="UI20" i="1"/>
  <c r="UR32" i="1"/>
  <c r="ED26" i="1"/>
  <c r="KJ22" i="1"/>
  <c r="KJ37" i="1"/>
  <c r="BD32" i="1"/>
  <c r="BG42" i="1"/>
  <c r="BP25" i="1"/>
  <c r="BP40" i="1"/>
  <c r="EP27" i="1"/>
  <c r="EP19" i="1"/>
  <c r="KM22" i="1"/>
  <c r="KP28" i="1"/>
  <c r="KP42" i="1"/>
  <c r="KS31" i="1"/>
  <c r="KV19" i="1"/>
  <c r="KV30" i="1"/>
  <c r="KV40" i="1"/>
  <c r="KY21" i="1"/>
  <c r="VN31" i="1"/>
  <c r="VK30" i="1"/>
  <c r="VK46" i="1"/>
  <c r="VT35" i="1"/>
  <c r="VW20" i="1"/>
  <c r="VW30" i="1"/>
  <c r="VW40" i="1"/>
  <c r="KV48" i="1"/>
  <c r="UI39" i="1"/>
  <c r="UR33" i="1"/>
  <c r="ED34" i="1"/>
  <c r="KJ23" i="1"/>
  <c r="KJ42" i="1"/>
  <c r="BD38" i="1"/>
  <c r="BM21" i="1"/>
  <c r="BP18" i="1"/>
  <c r="BQ18" i="1" s="1"/>
  <c r="BP26" i="1"/>
  <c r="BP42" i="1"/>
  <c r="KP30" i="1"/>
  <c r="KP43" i="1"/>
  <c r="KS34" i="1"/>
  <c r="KV21" i="1"/>
  <c r="KV31" i="1"/>
  <c r="KV42" i="1"/>
  <c r="KY22" i="1"/>
  <c r="VK32" i="1"/>
  <c r="VK48" i="1"/>
  <c r="VT37" i="1"/>
  <c r="VW21" i="1"/>
  <c r="VW31" i="1"/>
  <c r="VW42" i="1"/>
  <c r="KV27" i="1"/>
  <c r="UR19" i="1"/>
  <c r="UR35" i="1"/>
  <c r="ED42" i="1"/>
  <c r="BD41" i="1"/>
  <c r="BJ23" i="1"/>
  <c r="BM22" i="1"/>
  <c r="BP19" i="1"/>
  <c r="BP27" i="1"/>
  <c r="BP43" i="1"/>
  <c r="EG19" i="1"/>
  <c r="KP18" i="1"/>
  <c r="KP31" i="1"/>
  <c r="KP46" i="1"/>
  <c r="KS38" i="1"/>
  <c r="KV22" i="1"/>
  <c r="KV32" i="1"/>
  <c r="KV43" i="1"/>
  <c r="KY23" i="1"/>
  <c r="VK19" i="1"/>
  <c r="VK35" i="1"/>
  <c r="VQ18" i="1"/>
  <c r="VT19" i="1"/>
  <c r="VT40" i="1"/>
  <c r="VW22" i="1"/>
  <c r="VW32" i="1"/>
  <c r="VW43" i="1"/>
  <c r="KV38" i="1"/>
  <c r="JQ29" i="1"/>
  <c r="UR21" i="1"/>
  <c r="UR40" i="1"/>
  <c r="HG26" i="1"/>
  <c r="BJ31" i="1"/>
  <c r="BM23" i="1"/>
  <c r="BP20" i="1"/>
  <c r="BP29" i="1"/>
  <c r="BP45" i="1"/>
  <c r="EG29" i="1"/>
  <c r="KP19" i="1"/>
  <c r="KP32" i="1"/>
  <c r="KP48" i="1"/>
  <c r="KS42" i="1"/>
  <c r="KV23" i="1"/>
  <c r="KV34" i="1"/>
  <c r="KV45" i="1"/>
  <c r="KY30" i="1"/>
  <c r="VK20" i="1"/>
  <c r="VK36" i="1"/>
  <c r="VQ23" i="1"/>
  <c r="VT21" i="1"/>
  <c r="VT43" i="1"/>
  <c r="VW23" i="1"/>
  <c r="VW34" i="1"/>
  <c r="VW45" i="1"/>
  <c r="HV43" i="1"/>
  <c r="HV35" i="1"/>
  <c r="HV27" i="1"/>
  <c r="HV19" i="1"/>
  <c r="HV49" i="1"/>
  <c r="HV41" i="1"/>
  <c r="HV33" i="1"/>
  <c r="HV25" i="1"/>
  <c r="HV47" i="1"/>
  <c r="HV39" i="1"/>
  <c r="HV31" i="1"/>
  <c r="HV23" i="1"/>
  <c r="HV46" i="1"/>
  <c r="HV38" i="1"/>
  <c r="HV30" i="1"/>
  <c r="HV22" i="1"/>
  <c r="HV34" i="1"/>
  <c r="HV18" i="1"/>
  <c r="HV48" i="1"/>
  <c r="HV32" i="1"/>
  <c r="HV45" i="1"/>
  <c r="HV29" i="1"/>
  <c r="HV44" i="1"/>
  <c r="HV28" i="1"/>
  <c r="HV42" i="1"/>
  <c r="HV26" i="1"/>
  <c r="HV40" i="1"/>
  <c r="HV24" i="1"/>
  <c r="HV37" i="1"/>
  <c r="HV21" i="1"/>
  <c r="HV36" i="1"/>
  <c r="HV20" i="1"/>
  <c r="HG34" i="1"/>
  <c r="UR20" i="1"/>
  <c r="UR31" i="1"/>
  <c r="UR45" i="1"/>
  <c r="HJ48" i="1"/>
  <c r="HJ40" i="1"/>
  <c r="HJ32" i="1"/>
  <c r="HJ24" i="1"/>
  <c r="HJ47" i="1"/>
  <c r="HJ39" i="1"/>
  <c r="HJ31" i="1"/>
  <c r="HJ23" i="1"/>
  <c r="HJ46" i="1"/>
  <c r="HJ38" i="1"/>
  <c r="HJ30" i="1"/>
  <c r="HJ22" i="1"/>
  <c r="HJ45" i="1"/>
  <c r="HJ37" i="1"/>
  <c r="HJ29" i="1"/>
  <c r="HJ21" i="1"/>
  <c r="HJ44" i="1"/>
  <c r="HJ36" i="1"/>
  <c r="HJ28" i="1"/>
  <c r="HJ20" i="1"/>
  <c r="HJ43" i="1"/>
  <c r="HJ35" i="1"/>
  <c r="HJ27" i="1"/>
  <c r="HJ19" i="1"/>
  <c r="HJ42" i="1"/>
  <c r="HJ34" i="1"/>
  <c r="HJ26" i="1"/>
  <c r="HJ18" i="1"/>
  <c r="HJ49" i="1"/>
  <c r="HJ41" i="1"/>
  <c r="HJ33" i="1"/>
  <c r="HJ25" i="1"/>
  <c r="UI22" i="1"/>
  <c r="AI9" i="1"/>
  <c r="HM48" i="1"/>
  <c r="HM40" i="1"/>
  <c r="HM32" i="1"/>
  <c r="HM24" i="1"/>
  <c r="HM47" i="1"/>
  <c r="HM39" i="1"/>
  <c r="HM31" i="1"/>
  <c r="HM23" i="1"/>
  <c r="HM46" i="1"/>
  <c r="HM38" i="1"/>
  <c r="HM30" i="1"/>
  <c r="HM22" i="1"/>
  <c r="HM45" i="1"/>
  <c r="HM37" i="1"/>
  <c r="HM29" i="1"/>
  <c r="HM21" i="1"/>
  <c r="HM44" i="1"/>
  <c r="HM36" i="1"/>
  <c r="HM28" i="1"/>
  <c r="HM20" i="1"/>
  <c r="HM43" i="1"/>
  <c r="HM35" i="1"/>
  <c r="HM27" i="1"/>
  <c r="HM19" i="1"/>
  <c r="HM42" i="1"/>
  <c r="HM34" i="1"/>
  <c r="HM26" i="1"/>
  <c r="HM18" i="1"/>
  <c r="HM49" i="1"/>
  <c r="HM41" i="1"/>
  <c r="HM33" i="1"/>
  <c r="JT20" i="1"/>
  <c r="UI26" i="1"/>
  <c r="AI12" i="1"/>
  <c r="HG49" i="1"/>
  <c r="HG41" i="1"/>
  <c r="HG33" i="1"/>
  <c r="HG25" i="1"/>
  <c r="HG48" i="1"/>
  <c r="HG40" i="1"/>
  <c r="HG32" i="1"/>
  <c r="HG24" i="1"/>
  <c r="HG47" i="1"/>
  <c r="HG39" i="1"/>
  <c r="HG31" i="1"/>
  <c r="HG23" i="1"/>
  <c r="HG46" i="1"/>
  <c r="HG38" i="1"/>
  <c r="HG30" i="1"/>
  <c r="HG22" i="1"/>
  <c r="HG45" i="1"/>
  <c r="HG37" i="1"/>
  <c r="HG29" i="1"/>
  <c r="HG21" i="1"/>
  <c r="HG44" i="1"/>
  <c r="HG36" i="1"/>
  <c r="HG28" i="1"/>
  <c r="HG20" i="1"/>
  <c r="HG43" i="1"/>
  <c r="HG35" i="1"/>
  <c r="HG27" i="1"/>
  <c r="HG19" i="1"/>
  <c r="HP45" i="1"/>
  <c r="HP37" i="1"/>
  <c r="HP43" i="1"/>
  <c r="HP49" i="1"/>
  <c r="HP41" i="1"/>
  <c r="HP40" i="1"/>
  <c r="HP31" i="1"/>
  <c r="HP23" i="1"/>
  <c r="HP39" i="1"/>
  <c r="HP30" i="1"/>
  <c r="HP22" i="1"/>
  <c r="HP38" i="1"/>
  <c r="HP29" i="1"/>
  <c r="HP21" i="1"/>
  <c r="HP48" i="1"/>
  <c r="HP36" i="1"/>
  <c r="HP28" i="1"/>
  <c r="HP20" i="1"/>
  <c r="HP47" i="1"/>
  <c r="HP35" i="1"/>
  <c r="HP27" i="1"/>
  <c r="HP19" i="1"/>
  <c r="HP46" i="1"/>
  <c r="HP34" i="1"/>
  <c r="HP26" i="1"/>
  <c r="HP18" i="1"/>
  <c r="HP44" i="1"/>
  <c r="HP33" i="1"/>
  <c r="HP25" i="1"/>
  <c r="HP42" i="1"/>
  <c r="HP32" i="1"/>
  <c r="JT23" i="1"/>
  <c r="KD24" i="1"/>
  <c r="UI27" i="1"/>
  <c r="UR25" i="1"/>
  <c r="UR36" i="1"/>
  <c r="AI13" i="1"/>
  <c r="HS44" i="1"/>
  <c r="HS36" i="1"/>
  <c r="HS28" i="1"/>
  <c r="HS20" i="1"/>
  <c r="HS42" i="1"/>
  <c r="HS34" i="1"/>
  <c r="HS26" i="1"/>
  <c r="HS18" i="1"/>
  <c r="HS48" i="1"/>
  <c r="HS40" i="1"/>
  <c r="HS32" i="1"/>
  <c r="HS24" i="1"/>
  <c r="HS47" i="1"/>
  <c r="HS39" i="1"/>
  <c r="HS31" i="1"/>
  <c r="HS23" i="1"/>
  <c r="HS35" i="1"/>
  <c r="HS19" i="1"/>
  <c r="HS49" i="1"/>
  <c r="HS33" i="1"/>
  <c r="HS46" i="1"/>
  <c r="HS30" i="1"/>
  <c r="HS45" i="1"/>
  <c r="HS29" i="1"/>
  <c r="HS43" i="1"/>
  <c r="HS27" i="1"/>
  <c r="HS41" i="1"/>
  <c r="HS25" i="1"/>
  <c r="HS38" i="1"/>
  <c r="HS22" i="1"/>
  <c r="HS37" i="1"/>
  <c r="HS21" i="1"/>
  <c r="JQ23" i="1"/>
  <c r="JT34" i="1"/>
  <c r="KD31" i="1"/>
  <c r="UI35" i="1"/>
  <c r="UR27" i="1"/>
  <c r="UR37" i="1"/>
  <c r="HG18" i="1"/>
  <c r="ED19" i="1"/>
  <c r="ED27" i="1"/>
  <c r="ED35" i="1"/>
  <c r="ED43" i="1"/>
  <c r="KJ34" i="1"/>
  <c r="KJ43" i="1"/>
  <c r="BD25" i="1"/>
  <c r="BD33" i="1"/>
  <c r="BD42" i="1"/>
  <c r="BG19" i="1"/>
  <c r="BG27" i="1"/>
  <c r="BG35" i="1"/>
  <c r="BG43" i="1"/>
  <c r="BJ24" i="1"/>
  <c r="BJ32" i="1"/>
  <c r="BJ40" i="1"/>
  <c r="BJ48" i="1"/>
  <c r="BM31" i="1"/>
  <c r="BM43" i="1"/>
  <c r="BP28" i="1"/>
  <c r="BP36" i="1"/>
  <c r="BP44" i="1"/>
  <c r="EG20" i="1"/>
  <c r="ED20" i="1"/>
  <c r="ED28" i="1"/>
  <c r="ED36" i="1"/>
  <c r="ED44" i="1"/>
  <c r="KJ27" i="1"/>
  <c r="KJ35" i="1"/>
  <c r="KJ46" i="1"/>
  <c r="BD26" i="1"/>
  <c r="BD34" i="1"/>
  <c r="BD43" i="1"/>
  <c r="BG20" i="1"/>
  <c r="BG28" i="1"/>
  <c r="BG36" i="1"/>
  <c r="BG44" i="1"/>
  <c r="BJ25" i="1"/>
  <c r="BJ33" i="1"/>
  <c r="BJ41" i="1"/>
  <c r="BJ49" i="1"/>
  <c r="BM24" i="1"/>
  <c r="BM32" i="1"/>
  <c r="BM46" i="1"/>
  <c r="EG44" i="1"/>
  <c r="EG36" i="1"/>
  <c r="EG28" i="1"/>
  <c r="EG43" i="1"/>
  <c r="EG35" i="1"/>
  <c r="EG42" i="1"/>
  <c r="EG34" i="1"/>
  <c r="EG26" i="1"/>
  <c r="EG49" i="1"/>
  <c r="EG41" i="1"/>
  <c r="EG33" i="1"/>
  <c r="EG48" i="1"/>
  <c r="EG40" i="1"/>
  <c r="EG32" i="1"/>
  <c r="EG47" i="1"/>
  <c r="EG39" i="1"/>
  <c r="EG31" i="1"/>
  <c r="EG46" i="1"/>
  <c r="EG38" i="1"/>
  <c r="EG30" i="1"/>
  <c r="EG21" i="1"/>
  <c r="EG45" i="1"/>
  <c r="ED21" i="1"/>
  <c r="ED29" i="1"/>
  <c r="ED37" i="1"/>
  <c r="ED45" i="1"/>
  <c r="KJ28" i="1"/>
  <c r="KJ36" i="1"/>
  <c r="KJ47" i="1"/>
  <c r="BD19" i="1"/>
  <c r="BD27" i="1"/>
  <c r="BD35" i="1"/>
  <c r="BD45" i="1"/>
  <c r="BG21" i="1"/>
  <c r="BG29" i="1"/>
  <c r="BG37" i="1"/>
  <c r="BG45" i="1"/>
  <c r="BJ18" i="1"/>
  <c r="BJ26" i="1"/>
  <c r="BJ34" i="1"/>
  <c r="BJ42" i="1"/>
  <c r="BM25" i="1"/>
  <c r="BM34" i="1"/>
  <c r="BM47" i="1"/>
  <c r="BP30" i="1"/>
  <c r="BP38" i="1"/>
  <c r="BP46" i="1"/>
  <c r="EJ44" i="1"/>
  <c r="EJ36" i="1"/>
  <c r="EJ28" i="1"/>
  <c r="EJ20" i="1"/>
  <c r="EJ43" i="1"/>
  <c r="EJ35" i="1"/>
  <c r="EJ27" i="1"/>
  <c r="EJ19" i="1"/>
  <c r="EJ42" i="1"/>
  <c r="EJ34" i="1"/>
  <c r="EJ26" i="1"/>
  <c r="EJ18" i="1"/>
  <c r="EJ49" i="1"/>
  <c r="EJ41" i="1"/>
  <c r="EJ33" i="1"/>
  <c r="EJ25" i="1"/>
  <c r="EJ48" i="1"/>
  <c r="EJ40" i="1"/>
  <c r="EJ32" i="1"/>
  <c r="EJ24" i="1"/>
  <c r="EJ47" i="1"/>
  <c r="EJ39" i="1"/>
  <c r="EJ31" i="1"/>
  <c r="EJ23" i="1"/>
  <c r="EJ46" i="1"/>
  <c r="EJ38" i="1"/>
  <c r="EJ30" i="1"/>
  <c r="EJ22" i="1"/>
  <c r="EG22" i="1"/>
  <c r="EJ21" i="1"/>
  <c r="ED22" i="1"/>
  <c r="ED30" i="1"/>
  <c r="ED38" i="1"/>
  <c r="ED46" i="1"/>
  <c r="BD20" i="1"/>
  <c r="BD28" i="1"/>
  <c r="BD36" i="1"/>
  <c r="BD46" i="1"/>
  <c r="BG22" i="1"/>
  <c r="BG30" i="1"/>
  <c r="BG38" i="1"/>
  <c r="BG46" i="1"/>
  <c r="BJ19" i="1"/>
  <c r="BJ27" i="1"/>
  <c r="BJ35" i="1"/>
  <c r="BJ43" i="1"/>
  <c r="BP31" i="1"/>
  <c r="BP39" i="1"/>
  <c r="BP47" i="1"/>
  <c r="EM43" i="1"/>
  <c r="EM35" i="1"/>
  <c r="EM27" i="1"/>
  <c r="EM19" i="1"/>
  <c r="EM42" i="1"/>
  <c r="EM34" i="1"/>
  <c r="EM26" i="1"/>
  <c r="EM18" i="1"/>
  <c r="EM49" i="1"/>
  <c r="EM41" i="1"/>
  <c r="EM33" i="1"/>
  <c r="EM25" i="1"/>
  <c r="EM48" i="1"/>
  <c r="EM40" i="1"/>
  <c r="EM32" i="1"/>
  <c r="EM24" i="1"/>
  <c r="EM47" i="1"/>
  <c r="EM39" i="1"/>
  <c r="EM31" i="1"/>
  <c r="EM23" i="1"/>
  <c r="EM46" i="1"/>
  <c r="EM38" i="1"/>
  <c r="EM30" i="1"/>
  <c r="EM22" i="1"/>
  <c r="EM45" i="1"/>
  <c r="EM37" i="1"/>
  <c r="EM29" i="1"/>
  <c r="EM21" i="1"/>
  <c r="EG23" i="1"/>
  <c r="EJ29" i="1"/>
  <c r="EM28" i="1"/>
  <c r="ED31" i="1"/>
  <c r="ED39" i="1"/>
  <c r="ED47" i="1"/>
  <c r="KJ38" i="1"/>
  <c r="BD21" i="1"/>
  <c r="BD29" i="1"/>
  <c r="BD37" i="1"/>
  <c r="BD47" i="1"/>
  <c r="BG23" i="1"/>
  <c r="BG31" i="1"/>
  <c r="BG39" i="1"/>
  <c r="BG47" i="1"/>
  <c r="BJ20" i="1"/>
  <c r="BJ28" i="1"/>
  <c r="BJ36" i="1"/>
  <c r="BJ44" i="1"/>
  <c r="BM27" i="1"/>
  <c r="BM36" i="1"/>
  <c r="BP48" i="1"/>
  <c r="EP42" i="1"/>
  <c r="EP34" i="1"/>
  <c r="EP26" i="1"/>
  <c r="EP18" i="1"/>
  <c r="EP49" i="1"/>
  <c r="EP41" i="1"/>
  <c r="EP33" i="1"/>
  <c r="EP25" i="1"/>
  <c r="EP48" i="1"/>
  <c r="EP40" i="1"/>
  <c r="EP32" i="1"/>
  <c r="EP24" i="1"/>
  <c r="EP47" i="1"/>
  <c r="EP39" i="1"/>
  <c r="EP31" i="1"/>
  <c r="EP23" i="1"/>
  <c r="EP46" i="1"/>
  <c r="EP38" i="1"/>
  <c r="EP30" i="1"/>
  <c r="EP22" i="1"/>
  <c r="EP45" i="1"/>
  <c r="EP37" i="1"/>
  <c r="EP29" i="1"/>
  <c r="EP21" i="1"/>
  <c r="EP44" i="1"/>
  <c r="EP36" i="1"/>
  <c r="EP28" i="1"/>
  <c r="EP20" i="1"/>
  <c r="EG24" i="1"/>
  <c r="EJ37" i="1"/>
  <c r="EM36" i="1"/>
  <c r="EP35" i="1"/>
  <c r="ED24" i="1"/>
  <c r="ED32" i="1"/>
  <c r="ED40" i="1"/>
  <c r="ED48" i="1"/>
  <c r="KJ31" i="1"/>
  <c r="KJ39" i="1"/>
  <c r="BG24" i="1"/>
  <c r="BG32" i="1"/>
  <c r="BG40" i="1"/>
  <c r="BG48" i="1"/>
  <c r="BJ21" i="1"/>
  <c r="BJ29" i="1"/>
  <c r="BJ37" i="1"/>
  <c r="BJ45" i="1"/>
  <c r="BM28" i="1"/>
  <c r="BM38" i="1"/>
  <c r="BP33" i="1"/>
  <c r="BP41" i="1"/>
  <c r="ES42" i="1"/>
  <c r="ES34" i="1"/>
  <c r="ES26" i="1"/>
  <c r="ES18" i="1"/>
  <c r="ES49" i="1"/>
  <c r="ES41" i="1"/>
  <c r="ES33" i="1"/>
  <c r="ES25" i="1"/>
  <c r="ES48" i="1"/>
  <c r="ES40" i="1"/>
  <c r="ES32" i="1"/>
  <c r="ES24" i="1"/>
  <c r="ES47" i="1"/>
  <c r="ES39" i="1"/>
  <c r="ES31" i="1"/>
  <c r="ES23" i="1"/>
  <c r="ES46" i="1"/>
  <c r="ES38" i="1"/>
  <c r="ES30" i="1"/>
  <c r="ES22" i="1"/>
  <c r="ES45" i="1"/>
  <c r="ES37" i="1"/>
  <c r="ES29" i="1"/>
  <c r="ES21" i="1"/>
  <c r="ES44" i="1"/>
  <c r="ES36" i="1"/>
  <c r="ES28" i="1"/>
  <c r="ES20" i="1"/>
  <c r="EG25" i="1"/>
  <c r="EJ45" i="1"/>
  <c r="EM44" i="1"/>
  <c r="EP43" i="1"/>
  <c r="ES43" i="1"/>
  <c r="ED25" i="1"/>
  <c r="ED33" i="1"/>
  <c r="ED41" i="1"/>
  <c r="KJ32" i="1"/>
  <c r="KJ40" i="1"/>
  <c r="BD31" i="1"/>
  <c r="BD39" i="1"/>
  <c r="BG25" i="1"/>
  <c r="BG33" i="1"/>
  <c r="BG41" i="1"/>
  <c r="BJ22" i="1"/>
  <c r="BJ30" i="1"/>
  <c r="BJ38" i="1"/>
  <c r="BM29" i="1"/>
  <c r="BM39" i="1"/>
  <c r="EG18" i="1"/>
  <c r="EG27" i="1"/>
  <c r="KM23" i="1"/>
  <c r="VN33" i="1"/>
  <c r="KM30" i="1"/>
  <c r="VN39" i="1"/>
  <c r="KM34" i="1"/>
  <c r="VN41" i="1"/>
  <c r="KM38" i="1"/>
  <c r="KM39" i="1"/>
  <c r="VN43" i="1"/>
  <c r="VN35" i="1"/>
  <c r="VN27" i="1"/>
  <c r="VN19" i="1"/>
  <c r="VN42" i="1"/>
  <c r="VN34" i="1"/>
  <c r="VN26" i="1"/>
  <c r="VN18" i="1"/>
  <c r="VN48" i="1"/>
  <c r="VN40" i="1"/>
  <c r="VN32" i="1"/>
  <c r="VN24" i="1"/>
  <c r="VN46" i="1"/>
  <c r="VN38" i="1"/>
  <c r="VN30" i="1"/>
  <c r="VN22" i="1"/>
  <c r="VN45" i="1"/>
  <c r="VN37" i="1"/>
  <c r="VN29" i="1"/>
  <c r="VN21" i="1"/>
  <c r="VN44" i="1"/>
  <c r="VN36" i="1"/>
  <c r="VN28" i="1"/>
  <c r="VN20" i="1"/>
  <c r="VN49" i="1"/>
  <c r="VN23" i="1"/>
  <c r="KM49" i="1"/>
  <c r="KM35" i="1"/>
  <c r="KM19" i="1"/>
  <c r="KM47" i="1"/>
  <c r="KM31" i="1"/>
  <c r="KM43" i="1"/>
  <c r="KM27" i="1"/>
  <c r="KM42" i="1"/>
  <c r="KM26" i="1"/>
  <c r="VN25" i="1"/>
  <c r="VQ19" i="1"/>
  <c r="VQ35" i="1"/>
  <c r="VT25" i="1"/>
  <c r="VT33" i="1"/>
  <c r="VT41" i="1"/>
  <c r="VT49" i="1"/>
  <c r="KP23" i="1"/>
  <c r="KP34" i="1"/>
  <c r="KP44" i="1"/>
  <c r="KS19" i="1"/>
  <c r="KS35" i="1"/>
  <c r="VK21" i="1"/>
  <c r="VK29" i="1"/>
  <c r="VK37" i="1"/>
  <c r="VK45" i="1"/>
  <c r="VQ22" i="1"/>
  <c r="VQ38" i="1"/>
  <c r="VT18" i="1"/>
  <c r="VT26" i="1"/>
  <c r="VT34" i="1"/>
  <c r="VT42" i="1"/>
  <c r="KP26" i="1"/>
  <c r="KP36" i="1"/>
  <c r="KP47" i="1"/>
  <c r="KS23" i="1"/>
  <c r="KS39" i="1"/>
  <c r="KV25" i="1"/>
  <c r="KV33" i="1"/>
  <c r="KV41" i="1"/>
  <c r="KV49" i="1"/>
  <c r="KY26" i="1"/>
  <c r="VK23" i="1"/>
  <c r="VK31" i="1"/>
  <c r="VK39" i="1"/>
  <c r="VK47" i="1"/>
  <c r="VQ26" i="1"/>
  <c r="VQ42" i="1"/>
  <c r="VT20" i="1"/>
  <c r="VT28" i="1"/>
  <c r="VT36" i="1"/>
  <c r="VT44" i="1"/>
  <c r="VW25" i="1"/>
  <c r="VW33" i="1"/>
  <c r="VW41" i="1"/>
  <c r="VW49" i="1"/>
  <c r="KS27" i="1"/>
  <c r="KS43" i="1"/>
  <c r="KY34" i="1"/>
  <c r="VK25" i="1"/>
  <c r="VK33" i="1"/>
  <c r="VK41" i="1"/>
  <c r="VK49" i="1"/>
  <c r="VQ30" i="1"/>
  <c r="VQ46" i="1"/>
  <c r="VT22" i="1"/>
  <c r="VT30" i="1"/>
  <c r="VT38" i="1"/>
  <c r="VT46" i="1"/>
  <c r="KS30" i="1"/>
  <c r="KS46" i="1"/>
  <c r="KV20" i="1"/>
  <c r="KV28" i="1"/>
  <c r="KV36" i="1"/>
  <c r="KY18" i="1"/>
  <c r="KY38" i="1"/>
  <c r="VK18" i="1"/>
  <c r="VK26" i="1"/>
  <c r="VK34" i="1"/>
  <c r="VQ31" i="1"/>
  <c r="VQ47" i="1"/>
  <c r="VT23" i="1"/>
  <c r="VT31" i="1"/>
  <c r="VT39" i="1"/>
  <c r="VW28" i="1"/>
  <c r="VW36" i="1"/>
  <c r="VQ20" i="1"/>
  <c r="VQ24" i="1"/>
  <c r="VQ28" i="1"/>
  <c r="VQ32" i="1"/>
  <c r="VQ36" i="1"/>
  <c r="VQ40" i="1"/>
  <c r="VQ44" i="1"/>
  <c r="VQ48" i="1"/>
  <c r="VQ21" i="1"/>
  <c r="VQ25" i="1"/>
  <c r="VQ29" i="1"/>
  <c r="VQ33" i="1"/>
  <c r="VQ37" i="1"/>
  <c r="VQ41" i="1"/>
  <c r="VQ45" i="1"/>
  <c r="KY27" i="1"/>
  <c r="KY31" i="1"/>
  <c r="KY35" i="1"/>
  <c r="KY39" i="1"/>
  <c r="KY43" i="1"/>
  <c r="KY47" i="1"/>
  <c r="KY20" i="1"/>
  <c r="KY24" i="1"/>
  <c r="KY28" i="1"/>
  <c r="KY32" i="1"/>
  <c r="KY36" i="1"/>
  <c r="KY40" i="1"/>
  <c r="KY44" i="1"/>
  <c r="KY48" i="1"/>
  <c r="KY25" i="1"/>
  <c r="KY29" i="1"/>
  <c r="KY33" i="1"/>
  <c r="KY37" i="1"/>
  <c r="KY41" i="1"/>
  <c r="KY45" i="1"/>
  <c r="KS20" i="1"/>
  <c r="KS24" i="1"/>
  <c r="KS28" i="1"/>
  <c r="KS32" i="1"/>
  <c r="KS36" i="1"/>
  <c r="KS40" i="1"/>
  <c r="KS44" i="1"/>
  <c r="KS48" i="1"/>
  <c r="KS21" i="1"/>
  <c r="KS25" i="1"/>
  <c r="KS29" i="1"/>
  <c r="KS33" i="1"/>
  <c r="KS37" i="1"/>
  <c r="KS41" i="1"/>
  <c r="KS45" i="1"/>
  <c r="KP21" i="1"/>
  <c r="KP25" i="1"/>
  <c r="KP29" i="1"/>
  <c r="KP33" i="1"/>
  <c r="KP37" i="1"/>
  <c r="KP41" i="1"/>
  <c r="KP45" i="1"/>
  <c r="KM20" i="1"/>
  <c r="KM24" i="1"/>
  <c r="KM28" i="1"/>
  <c r="KM32" i="1"/>
  <c r="KM36" i="1"/>
  <c r="KM40" i="1"/>
  <c r="KM44" i="1"/>
  <c r="KM48" i="1"/>
  <c r="KM21" i="1"/>
  <c r="KM25" i="1"/>
  <c r="KM29" i="1"/>
  <c r="KM33" i="1"/>
  <c r="KM37" i="1"/>
  <c r="KM41" i="1"/>
  <c r="KM45" i="1"/>
  <c r="EH50" i="1"/>
  <c r="BM40" i="1"/>
  <c r="BM44" i="1"/>
  <c r="BM48" i="1"/>
  <c r="BM33" i="1"/>
  <c r="BM37" i="1"/>
  <c r="BM41" i="1"/>
  <c r="BM45" i="1"/>
  <c r="BD40" i="1"/>
  <c r="BD44" i="1"/>
  <c r="BD48" i="1"/>
  <c r="KJ44" i="1"/>
  <c r="KJ48" i="1"/>
  <c r="KJ41" i="1"/>
  <c r="KJ45" i="1"/>
  <c r="JK18" i="1"/>
  <c r="JK31" i="1"/>
  <c r="JK47" i="1"/>
  <c r="UL47" i="1"/>
  <c r="UL43" i="1"/>
  <c r="UL39" i="1"/>
  <c r="UL35" i="1"/>
  <c r="UL31" i="1"/>
  <c r="UL27" i="1"/>
  <c r="UL23" i="1"/>
  <c r="UL19" i="1"/>
  <c r="UL46" i="1"/>
  <c r="UL42" i="1"/>
  <c r="UL38" i="1"/>
  <c r="UL34" i="1"/>
  <c r="UL30" i="1"/>
  <c r="UL26" i="1"/>
  <c r="UL22" i="1"/>
  <c r="UL18" i="1"/>
  <c r="UL49" i="1"/>
  <c r="UL45" i="1"/>
  <c r="UL41" i="1"/>
  <c r="UL37" i="1"/>
  <c r="UL33" i="1"/>
  <c r="UL29" i="1"/>
  <c r="UL25" i="1"/>
  <c r="UL21" i="1"/>
  <c r="UL48" i="1"/>
  <c r="UL44" i="1"/>
  <c r="UL40" i="1"/>
  <c r="UL36" i="1"/>
  <c r="UL32" i="1"/>
  <c r="UL28" i="1"/>
  <c r="UL24" i="1"/>
  <c r="UL20" i="1"/>
  <c r="UU46" i="1"/>
  <c r="UU42" i="1"/>
  <c r="UU38" i="1"/>
  <c r="UU34" i="1"/>
  <c r="UU30" i="1"/>
  <c r="UU26" i="1"/>
  <c r="UU22" i="1"/>
  <c r="UU18" i="1"/>
  <c r="UU49" i="1"/>
  <c r="UU45" i="1"/>
  <c r="UU41" i="1"/>
  <c r="UU37" i="1"/>
  <c r="UU33" i="1"/>
  <c r="UU29" i="1"/>
  <c r="UU25" i="1"/>
  <c r="UU21" i="1"/>
  <c r="UU48" i="1"/>
  <c r="UU44" i="1"/>
  <c r="UU40" i="1"/>
  <c r="UU36" i="1"/>
  <c r="UU32" i="1"/>
  <c r="UU28" i="1"/>
  <c r="UU24" i="1"/>
  <c r="UU20" i="1"/>
  <c r="UU47" i="1"/>
  <c r="UU43" i="1"/>
  <c r="UU39" i="1"/>
  <c r="UU35" i="1"/>
  <c r="UU31" i="1"/>
  <c r="UU27" i="1"/>
  <c r="UU23" i="1"/>
  <c r="UU19" i="1"/>
  <c r="JK19" i="1"/>
  <c r="JK32" i="1"/>
  <c r="JK48" i="1"/>
  <c r="JT26" i="1"/>
  <c r="JT42" i="1"/>
  <c r="KD32" i="1"/>
  <c r="KD48" i="1"/>
  <c r="VB49" i="1"/>
  <c r="VB45" i="1"/>
  <c r="VB41" i="1"/>
  <c r="VB37" i="1"/>
  <c r="VB33" i="1"/>
  <c r="VB29" i="1"/>
  <c r="VB25" i="1"/>
  <c r="VB21" i="1"/>
  <c r="VB48" i="1"/>
  <c r="VB44" i="1"/>
  <c r="VB40" i="1"/>
  <c r="VB36" i="1"/>
  <c r="VB32" i="1"/>
  <c r="VB28" i="1"/>
  <c r="VB24" i="1"/>
  <c r="VB20" i="1"/>
  <c r="VB47" i="1"/>
  <c r="VB43" i="1"/>
  <c r="VB39" i="1"/>
  <c r="VB35" i="1"/>
  <c r="VB31" i="1"/>
  <c r="VB27" i="1"/>
  <c r="VB23" i="1"/>
  <c r="VB19" i="1"/>
  <c r="VB46" i="1"/>
  <c r="VB42" i="1"/>
  <c r="VB38" i="1"/>
  <c r="VB34" i="1"/>
  <c r="VB30" i="1"/>
  <c r="VB26" i="1"/>
  <c r="VB22" i="1"/>
  <c r="UI18" i="1"/>
  <c r="UI23" i="1"/>
  <c r="JH21" i="1"/>
  <c r="JK23" i="1"/>
  <c r="JK39" i="1"/>
  <c r="JQ21" i="1"/>
  <c r="JQ35" i="1"/>
  <c r="JT19" i="1"/>
  <c r="JT31" i="1"/>
  <c r="JT47" i="1"/>
  <c r="KD23" i="1"/>
  <c r="KD39" i="1"/>
  <c r="UI49" i="1"/>
  <c r="UI45" i="1"/>
  <c r="UI41" i="1"/>
  <c r="UI37" i="1"/>
  <c r="UI33" i="1"/>
  <c r="UI29" i="1"/>
  <c r="UI25" i="1"/>
  <c r="UI21" i="1"/>
  <c r="UI48" i="1"/>
  <c r="UI44" i="1"/>
  <c r="UI40" i="1"/>
  <c r="UI36" i="1"/>
  <c r="UI32" i="1"/>
  <c r="UI47" i="1"/>
  <c r="UI43" i="1"/>
  <c r="UI46" i="1"/>
  <c r="UI42" i="1"/>
  <c r="UI38" i="1"/>
  <c r="UI34" i="1"/>
  <c r="UI30" i="1"/>
  <c r="UI19" i="1"/>
  <c r="UI24" i="1"/>
  <c r="UI31" i="1"/>
  <c r="JH37" i="1"/>
  <c r="JK24" i="1"/>
  <c r="JK40" i="1"/>
  <c r="VE21" i="1"/>
  <c r="VE25" i="1"/>
  <c r="VE30" i="1"/>
  <c r="VE38" i="1"/>
  <c r="VH46" i="1"/>
  <c r="VH42" i="1"/>
  <c r="VH38" i="1"/>
  <c r="VH34" i="1"/>
  <c r="VH30" i="1"/>
  <c r="VH26" i="1"/>
  <c r="VH22" i="1"/>
  <c r="VH18" i="1"/>
  <c r="VH48" i="1"/>
  <c r="VH44" i="1"/>
  <c r="VH40" i="1"/>
  <c r="WL40" i="1" s="1"/>
  <c r="WM40" i="1" s="1"/>
  <c r="AC79" i="1" s="1"/>
  <c r="VH36" i="1"/>
  <c r="VH32" i="1"/>
  <c r="VH28" i="1"/>
  <c r="VH24" i="1"/>
  <c r="VH20" i="1"/>
  <c r="VH47" i="1"/>
  <c r="VH43" i="1"/>
  <c r="VH39" i="1"/>
  <c r="WL39" i="1" s="1"/>
  <c r="WM39" i="1" s="1"/>
  <c r="AC78" i="1" s="1"/>
  <c r="VH35" i="1"/>
  <c r="VH31" i="1"/>
  <c r="VH27" i="1"/>
  <c r="VH23" i="1"/>
  <c r="VH19" i="1"/>
  <c r="VH33" i="1"/>
  <c r="VH49" i="1"/>
  <c r="VE18" i="1"/>
  <c r="VE22" i="1"/>
  <c r="VE26" i="1"/>
  <c r="VE31" i="1"/>
  <c r="VE39" i="1"/>
  <c r="VH21" i="1"/>
  <c r="VH37" i="1"/>
  <c r="VE19" i="1"/>
  <c r="VE23" i="1"/>
  <c r="VE27" i="1"/>
  <c r="VE34" i="1"/>
  <c r="VH41" i="1"/>
  <c r="VE48" i="1"/>
  <c r="VE44" i="1"/>
  <c r="VE40" i="1"/>
  <c r="VE36" i="1"/>
  <c r="VE32" i="1"/>
  <c r="VE46" i="1"/>
  <c r="VE42" i="1"/>
  <c r="VE49" i="1"/>
  <c r="VE45" i="1"/>
  <c r="VE41" i="1"/>
  <c r="VE37" i="1"/>
  <c r="VE33" i="1"/>
  <c r="VE29" i="1"/>
  <c r="UR18" i="1"/>
  <c r="UR22" i="1"/>
  <c r="UR26" i="1"/>
  <c r="UR30" i="1"/>
  <c r="UR34" i="1"/>
  <c r="UR39" i="1"/>
  <c r="UR47" i="1"/>
  <c r="VE20" i="1"/>
  <c r="VE24" i="1"/>
  <c r="VE28" i="1"/>
  <c r="VE35" i="1"/>
  <c r="VE47" i="1"/>
  <c r="VH29" i="1"/>
  <c r="VH45" i="1"/>
  <c r="AI6" i="1"/>
  <c r="AL8" i="1" s="1"/>
  <c r="AL9" i="1" s="1"/>
  <c r="AI10" i="1"/>
  <c r="UR38" i="1"/>
  <c r="UR43" i="1"/>
  <c r="UR46" i="1"/>
  <c r="UR41" i="1"/>
  <c r="UR44" i="1"/>
  <c r="KG20" i="1"/>
  <c r="JH25" i="1"/>
  <c r="JH41" i="1"/>
  <c r="KG44" i="1"/>
  <c r="JH29" i="1"/>
  <c r="JH45" i="1"/>
  <c r="JK20" i="1"/>
  <c r="JK27" i="1"/>
  <c r="JK35" i="1"/>
  <c r="JK43" i="1"/>
  <c r="JQ18" i="1"/>
  <c r="JQ25" i="1"/>
  <c r="JQ31" i="1"/>
  <c r="JQ39" i="1"/>
  <c r="KD19" i="1"/>
  <c r="KD27" i="1"/>
  <c r="KD35" i="1"/>
  <c r="KD43" i="1"/>
  <c r="JH33" i="1"/>
  <c r="JH49" i="1"/>
  <c r="JK22" i="1"/>
  <c r="JK28" i="1"/>
  <c r="JK36" i="1"/>
  <c r="JK44" i="1"/>
  <c r="JQ19" i="1"/>
  <c r="JQ26" i="1"/>
  <c r="JQ34" i="1"/>
  <c r="JQ42" i="1"/>
  <c r="KD20" i="1"/>
  <c r="KD28" i="1"/>
  <c r="KD36" i="1"/>
  <c r="KD44" i="1"/>
  <c r="KG28" i="1"/>
  <c r="JN49" i="1"/>
  <c r="JN45" i="1"/>
  <c r="JN41" i="1"/>
  <c r="JN37" i="1"/>
  <c r="JN33" i="1"/>
  <c r="JN29" i="1"/>
  <c r="JN25" i="1"/>
  <c r="JN21" i="1"/>
  <c r="JN46" i="1"/>
  <c r="JN40" i="1"/>
  <c r="JN35" i="1"/>
  <c r="JN30" i="1"/>
  <c r="JN24" i="1"/>
  <c r="JN19" i="1"/>
  <c r="JN44" i="1"/>
  <c r="JN39" i="1"/>
  <c r="JN34" i="1"/>
  <c r="JN28" i="1"/>
  <c r="JN23" i="1"/>
  <c r="JN18" i="1"/>
  <c r="JN48" i="1"/>
  <c r="JN43" i="1"/>
  <c r="JN38" i="1"/>
  <c r="JN32" i="1"/>
  <c r="JN27" i="1"/>
  <c r="JN22" i="1"/>
  <c r="JN31" i="1"/>
  <c r="JN36" i="1"/>
  <c r="JN20" i="1"/>
  <c r="JN42" i="1"/>
  <c r="JN26" i="1"/>
  <c r="JN47" i="1"/>
  <c r="KA36" i="1"/>
  <c r="JH22" i="1"/>
  <c r="JH30" i="1"/>
  <c r="JH38" i="1"/>
  <c r="JH42" i="1"/>
  <c r="JH46" i="1"/>
  <c r="KG46" i="1"/>
  <c r="KG42" i="1"/>
  <c r="KG38" i="1"/>
  <c r="KG34" i="1"/>
  <c r="KG30" i="1"/>
  <c r="KG26" i="1"/>
  <c r="KG22" i="1"/>
  <c r="KG18" i="1"/>
  <c r="KG49" i="1"/>
  <c r="KG45" i="1"/>
  <c r="KG41" i="1"/>
  <c r="KG37" i="1"/>
  <c r="KG33" i="1"/>
  <c r="KG29" i="1"/>
  <c r="KG25" i="1"/>
  <c r="KG21" i="1"/>
  <c r="KA23" i="1"/>
  <c r="KA31" i="1"/>
  <c r="KA39" i="1"/>
  <c r="KA47" i="1"/>
  <c r="KG23" i="1"/>
  <c r="KG31" i="1"/>
  <c r="KG39" i="1"/>
  <c r="KG47" i="1"/>
  <c r="KA20" i="1"/>
  <c r="KA44" i="1"/>
  <c r="JH18" i="1"/>
  <c r="JH26" i="1"/>
  <c r="JH34" i="1"/>
  <c r="JH19" i="1"/>
  <c r="JH23" i="1"/>
  <c r="JH27" i="1"/>
  <c r="JH31" i="1"/>
  <c r="JH35" i="1"/>
  <c r="JH39" i="1"/>
  <c r="JH43" i="1"/>
  <c r="JH47" i="1"/>
  <c r="JK21" i="1"/>
  <c r="JK25" i="1"/>
  <c r="JK29" i="1"/>
  <c r="JK33" i="1"/>
  <c r="JK37" i="1"/>
  <c r="JK41" i="1"/>
  <c r="JK45" i="1"/>
  <c r="JK49" i="1"/>
  <c r="JQ22" i="1"/>
  <c r="JQ27" i="1"/>
  <c r="JQ33" i="1"/>
  <c r="JQ38" i="1"/>
  <c r="KA24" i="1"/>
  <c r="KA32" i="1"/>
  <c r="KA40" i="1"/>
  <c r="KG24" i="1"/>
  <c r="KG32" i="1"/>
  <c r="KG40" i="1"/>
  <c r="KG48" i="1"/>
  <c r="KA46" i="1"/>
  <c r="KA42" i="1"/>
  <c r="KA38" i="1"/>
  <c r="KA34" i="1"/>
  <c r="KA30" i="1"/>
  <c r="KA26" i="1"/>
  <c r="KA22" i="1"/>
  <c r="KA18" i="1"/>
  <c r="KA49" i="1"/>
  <c r="KA45" i="1"/>
  <c r="KA41" i="1"/>
  <c r="KA37" i="1"/>
  <c r="KA33" i="1"/>
  <c r="KA29" i="1"/>
  <c r="KA25" i="1"/>
  <c r="KA21" i="1"/>
  <c r="KA28" i="1"/>
  <c r="JH20" i="1"/>
  <c r="JH24" i="1"/>
  <c r="JH28" i="1"/>
  <c r="JH32" i="1"/>
  <c r="JH36" i="1"/>
  <c r="JH40" i="1"/>
  <c r="JH44" i="1"/>
  <c r="JK26" i="1"/>
  <c r="JK30" i="1"/>
  <c r="JK34" i="1"/>
  <c r="JK38" i="1"/>
  <c r="JK42" i="1"/>
  <c r="JQ48" i="1"/>
  <c r="JQ49" i="1"/>
  <c r="JQ41" i="1"/>
  <c r="JQ36" i="1"/>
  <c r="JQ32" i="1"/>
  <c r="JQ28" i="1"/>
  <c r="JQ24" i="1"/>
  <c r="JQ20" i="1"/>
  <c r="KA19" i="1"/>
  <c r="KA27" i="1"/>
  <c r="KA35" i="1"/>
  <c r="KA43" i="1"/>
  <c r="KG19" i="1"/>
  <c r="KG27" i="1"/>
  <c r="KG35" i="1"/>
  <c r="KG43" i="1"/>
  <c r="KD21" i="1"/>
  <c r="KD25" i="1"/>
  <c r="KD29" i="1"/>
  <c r="KD33" i="1"/>
  <c r="KD37" i="1"/>
  <c r="KD41" i="1"/>
  <c r="KD45" i="1"/>
  <c r="KD49" i="1"/>
  <c r="KD18" i="1"/>
  <c r="KD22" i="1"/>
  <c r="KD26" i="1"/>
  <c r="KD30" i="1"/>
  <c r="KD34" i="1"/>
  <c r="KD38" i="1"/>
  <c r="KD42" i="1"/>
  <c r="JT21" i="1"/>
  <c r="JT24" i="1"/>
  <c r="JT29" i="1"/>
  <c r="JT32" i="1"/>
  <c r="JT37" i="1"/>
  <c r="JT40" i="1"/>
  <c r="JT45" i="1"/>
  <c r="JT48" i="1"/>
  <c r="JT18" i="1"/>
  <c r="JT22" i="1"/>
  <c r="JT27" i="1"/>
  <c r="JT30" i="1"/>
  <c r="JT35" i="1"/>
  <c r="JT38" i="1"/>
  <c r="JT43" i="1"/>
  <c r="JT46" i="1"/>
  <c r="JT25" i="1"/>
  <c r="JT28" i="1"/>
  <c r="JT33" i="1"/>
  <c r="JT36" i="1"/>
  <c r="JT41" i="1"/>
  <c r="JT44" i="1"/>
  <c r="JQ43" i="1"/>
  <c r="JQ47" i="1"/>
  <c r="JQ40" i="1"/>
  <c r="JQ44" i="1"/>
  <c r="IB50" i="1"/>
  <c r="HZ50" i="1"/>
  <c r="HA20" i="1"/>
  <c r="HA39" i="1"/>
  <c r="HA18" i="1"/>
  <c r="HA31" i="1"/>
  <c r="HA47" i="1"/>
  <c r="HA23" i="1"/>
  <c r="HA27" i="1"/>
  <c r="HA35" i="1"/>
  <c r="IF50" i="1"/>
  <c r="HD21" i="1"/>
  <c r="HD23" i="1"/>
  <c r="HD30" i="1"/>
  <c r="HD38" i="1"/>
  <c r="HD42" i="1"/>
  <c r="HD43" i="1"/>
  <c r="HD22" i="1"/>
  <c r="HD24" i="1"/>
  <c r="HD28" i="1"/>
  <c r="HD32" i="1"/>
  <c r="HD37" i="1"/>
  <c r="HD46" i="1"/>
  <c r="HD49" i="1"/>
  <c r="HD18" i="1"/>
  <c r="HD19" i="1"/>
  <c r="HD25" i="1"/>
  <c r="HD34" i="1"/>
  <c r="HD36" i="1"/>
  <c r="HD44" i="1"/>
  <c r="HD48" i="1"/>
  <c r="HD27" i="1"/>
  <c r="HD29" i="1"/>
  <c r="HD31" i="1"/>
  <c r="HD33" i="1"/>
  <c r="HD45" i="1"/>
  <c r="HD20" i="1"/>
  <c r="HD26" i="1"/>
  <c r="HD35" i="1"/>
  <c r="HD39" i="1"/>
  <c r="HD40" i="1"/>
  <c r="HD47" i="1"/>
  <c r="HA19" i="1"/>
  <c r="HA45" i="1"/>
  <c r="GX46" i="1"/>
  <c r="GX42" i="1"/>
  <c r="HA22" i="1"/>
  <c r="HA24" i="1"/>
  <c r="HA28" i="1"/>
  <c r="HA32" i="1"/>
  <c r="HA36" i="1"/>
  <c r="HA40" i="1"/>
  <c r="HA42" i="1"/>
  <c r="HA48" i="1"/>
  <c r="HA21" i="1"/>
  <c r="HA25" i="1"/>
  <c r="HA29" i="1"/>
  <c r="HA33" i="1"/>
  <c r="HA37" i="1"/>
  <c r="HA41" i="1"/>
  <c r="HA43" i="1"/>
  <c r="HA49" i="1"/>
  <c r="HA26" i="1"/>
  <c r="HA30" i="1"/>
  <c r="HA34" i="1"/>
  <c r="HA38" i="1"/>
  <c r="HA44" i="1"/>
  <c r="GX18" i="1"/>
  <c r="GX20" i="1"/>
  <c r="GX23" i="1"/>
  <c r="GX41" i="1"/>
  <c r="GX45" i="1"/>
  <c r="GX49" i="1"/>
  <c r="GX22" i="1"/>
  <c r="GX24" i="1"/>
  <c r="GX25" i="1"/>
  <c r="GX26" i="1"/>
  <c r="GX27" i="1"/>
  <c r="GX28" i="1"/>
  <c r="GX29" i="1"/>
  <c r="GX30" i="1"/>
  <c r="GX31" i="1"/>
  <c r="GX32" i="1"/>
  <c r="GX33" i="1"/>
  <c r="GX34" i="1"/>
  <c r="GX35" i="1"/>
  <c r="GX36" i="1"/>
  <c r="GX37" i="1"/>
  <c r="GX40" i="1"/>
  <c r="GX44" i="1"/>
  <c r="GX48" i="1"/>
  <c r="GX19" i="1"/>
  <c r="GX21" i="1"/>
  <c r="GX38" i="1"/>
  <c r="GX39" i="1"/>
  <c r="GX43" i="1"/>
  <c r="DX26" i="1"/>
  <c r="DU25" i="1"/>
  <c r="DX20" i="1"/>
  <c r="DX18" i="1"/>
  <c r="DX23" i="1"/>
  <c r="DX31" i="1"/>
  <c r="DX21" i="1"/>
  <c r="DX30" i="1"/>
  <c r="DU21" i="1"/>
  <c r="DX19" i="1"/>
  <c r="DX25" i="1"/>
  <c r="DX38" i="1"/>
  <c r="GK29" i="1"/>
  <c r="DU33" i="1"/>
  <c r="DU18" i="1"/>
  <c r="DU22" i="1"/>
  <c r="DU26" i="1"/>
  <c r="DU30" i="1"/>
  <c r="DU34" i="1"/>
  <c r="DU38" i="1"/>
  <c r="DU42" i="1"/>
  <c r="DX22" i="1"/>
  <c r="DX29" i="1"/>
  <c r="DX42" i="1"/>
  <c r="GE39" i="1"/>
  <c r="GK45" i="1"/>
  <c r="DU19" i="1"/>
  <c r="DU23" i="1"/>
  <c r="DU27" i="1"/>
  <c r="DU31" i="1"/>
  <c r="DU35" i="1"/>
  <c r="DU39" i="1"/>
  <c r="DU43" i="1"/>
  <c r="GH26" i="1"/>
  <c r="GQ19" i="1"/>
  <c r="DU29" i="1"/>
  <c r="DU37" i="1"/>
  <c r="DU41" i="1"/>
  <c r="DU20" i="1"/>
  <c r="DU24" i="1"/>
  <c r="DU28" i="1"/>
  <c r="DU32" i="1"/>
  <c r="DU36" i="1"/>
  <c r="DU40" i="1"/>
  <c r="DU47" i="1"/>
  <c r="GH42" i="1"/>
  <c r="GQ35" i="1"/>
  <c r="DX34" i="1"/>
  <c r="DX43" i="1"/>
  <c r="GE43" i="1"/>
  <c r="GH30" i="1"/>
  <c r="GH46" i="1"/>
  <c r="GK33" i="1"/>
  <c r="GK49" i="1"/>
  <c r="GQ23" i="1"/>
  <c r="GQ39" i="1"/>
  <c r="DU45" i="1"/>
  <c r="DX35" i="1"/>
  <c r="DX46" i="1"/>
  <c r="GE23" i="1"/>
  <c r="GH18" i="1"/>
  <c r="GH34" i="1"/>
  <c r="GK21" i="1"/>
  <c r="GK37" i="1"/>
  <c r="GN20" i="1"/>
  <c r="GQ27" i="1"/>
  <c r="GQ43" i="1"/>
  <c r="DU46" i="1"/>
  <c r="GH22" i="1"/>
  <c r="GH38" i="1"/>
  <c r="GK25" i="1"/>
  <c r="GK41" i="1"/>
  <c r="GQ31" i="1"/>
  <c r="GQ47" i="1"/>
  <c r="EA19" i="1"/>
  <c r="EA23" i="1"/>
  <c r="EA27" i="1"/>
  <c r="EA20" i="1"/>
  <c r="EA21" i="1"/>
  <c r="EA25" i="1"/>
  <c r="EA29" i="1"/>
  <c r="EA35" i="1"/>
  <c r="EA18" i="1"/>
  <c r="EA46" i="1"/>
  <c r="EA42" i="1"/>
  <c r="EA38" i="1"/>
  <c r="EA34" i="1"/>
  <c r="EA30" i="1"/>
  <c r="EA22" i="1"/>
  <c r="GN47" i="1"/>
  <c r="GN43" i="1"/>
  <c r="GN39" i="1"/>
  <c r="GN35" i="1"/>
  <c r="GN31" i="1"/>
  <c r="GN27" i="1"/>
  <c r="GN23" i="1"/>
  <c r="GN19" i="1"/>
  <c r="GN46" i="1"/>
  <c r="GN42" i="1"/>
  <c r="GN38" i="1"/>
  <c r="GN34" i="1"/>
  <c r="GN30" i="1"/>
  <c r="GN26" i="1"/>
  <c r="GN22" i="1"/>
  <c r="GN18" i="1"/>
  <c r="GN49" i="1"/>
  <c r="GN45" i="1"/>
  <c r="GN41" i="1"/>
  <c r="GN37" i="1"/>
  <c r="GN33" i="1"/>
  <c r="GN29" i="1"/>
  <c r="GN25" i="1"/>
  <c r="GN21" i="1"/>
  <c r="GN24" i="1"/>
  <c r="GN40" i="1"/>
  <c r="EA43" i="1"/>
  <c r="EA31" i="1"/>
  <c r="DU44" i="1"/>
  <c r="DU48" i="1"/>
  <c r="DX27" i="1"/>
  <c r="DX33" i="1"/>
  <c r="DX39" i="1"/>
  <c r="DX47" i="1"/>
  <c r="EA49" i="1"/>
  <c r="EA45" i="1"/>
  <c r="EA41" i="1"/>
  <c r="EA37" i="1"/>
  <c r="EA33" i="1"/>
  <c r="EA28" i="1"/>
  <c r="GE46" i="1"/>
  <c r="GE42" i="1"/>
  <c r="GE38" i="1"/>
  <c r="GE34" i="1"/>
  <c r="GE30" i="1"/>
  <c r="GE26" i="1"/>
  <c r="GE22" i="1"/>
  <c r="GE18" i="1"/>
  <c r="GE49" i="1"/>
  <c r="GE45" i="1"/>
  <c r="GE41" i="1"/>
  <c r="GE37" i="1"/>
  <c r="GE33" i="1"/>
  <c r="GE29" i="1"/>
  <c r="GE25" i="1"/>
  <c r="GE21" i="1"/>
  <c r="GE48" i="1"/>
  <c r="GE44" i="1"/>
  <c r="GE40" i="1"/>
  <c r="GE36" i="1"/>
  <c r="GE32" i="1"/>
  <c r="GE28" i="1"/>
  <c r="GE24" i="1"/>
  <c r="GE20" i="1"/>
  <c r="GE31" i="1"/>
  <c r="GE47" i="1"/>
  <c r="GN28" i="1"/>
  <c r="GN44" i="1"/>
  <c r="EA47" i="1"/>
  <c r="FE47" i="1" s="1"/>
  <c r="FF47" i="1" s="1"/>
  <c r="U86" i="1" s="1"/>
  <c r="EA39" i="1"/>
  <c r="EA24" i="1"/>
  <c r="EA48" i="1"/>
  <c r="EA44" i="1"/>
  <c r="EA40" i="1"/>
  <c r="EA36" i="1"/>
  <c r="EA32" i="1"/>
  <c r="EA26" i="1"/>
  <c r="GE19" i="1"/>
  <c r="GE35" i="1"/>
  <c r="GN32" i="1"/>
  <c r="GN48" i="1"/>
  <c r="GH19" i="1"/>
  <c r="GH23" i="1"/>
  <c r="GH27" i="1"/>
  <c r="GH31" i="1"/>
  <c r="GH35" i="1"/>
  <c r="GH39" i="1"/>
  <c r="GH43" i="1"/>
  <c r="GH47" i="1"/>
  <c r="GK18" i="1"/>
  <c r="GK22" i="1"/>
  <c r="GK26" i="1"/>
  <c r="GK30" i="1"/>
  <c r="GK34" i="1"/>
  <c r="GK38" i="1"/>
  <c r="GK42" i="1"/>
  <c r="GK46" i="1"/>
  <c r="GQ20" i="1"/>
  <c r="GQ24" i="1"/>
  <c r="GQ28" i="1"/>
  <c r="GQ32" i="1"/>
  <c r="GQ36" i="1"/>
  <c r="GQ40" i="1"/>
  <c r="GQ44" i="1"/>
  <c r="GQ48" i="1"/>
  <c r="GH20" i="1"/>
  <c r="GH24" i="1"/>
  <c r="GH28" i="1"/>
  <c r="GH32" i="1"/>
  <c r="GH36" i="1"/>
  <c r="GH40" i="1"/>
  <c r="GH44" i="1"/>
  <c r="GH48" i="1"/>
  <c r="GK19" i="1"/>
  <c r="GK23" i="1"/>
  <c r="GK27" i="1"/>
  <c r="GK31" i="1"/>
  <c r="GK35" i="1"/>
  <c r="GK39" i="1"/>
  <c r="GK43" i="1"/>
  <c r="GK47" i="1"/>
  <c r="GQ21" i="1"/>
  <c r="GQ25" i="1"/>
  <c r="GQ29" i="1"/>
  <c r="GQ33" i="1"/>
  <c r="GQ37" i="1"/>
  <c r="GQ41" i="1"/>
  <c r="GQ45" i="1"/>
  <c r="GQ49" i="1"/>
  <c r="GH21" i="1"/>
  <c r="GH25" i="1"/>
  <c r="GH29" i="1"/>
  <c r="GH33" i="1"/>
  <c r="GH37" i="1"/>
  <c r="GH41" i="1"/>
  <c r="GH45" i="1"/>
  <c r="GK20" i="1"/>
  <c r="GK24" i="1"/>
  <c r="GK28" i="1"/>
  <c r="GK32" i="1"/>
  <c r="GK36" i="1"/>
  <c r="GK40" i="1"/>
  <c r="GK44" i="1"/>
  <c r="GQ18" i="1"/>
  <c r="GQ22" i="1"/>
  <c r="GQ26" i="1"/>
  <c r="GQ30" i="1"/>
  <c r="GQ34" i="1"/>
  <c r="GQ38" i="1"/>
  <c r="GQ42" i="1"/>
  <c r="DX24" i="1"/>
  <c r="DX28" i="1"/>
  <c r="DX32" i="1"/>
  <c r="DX36" i="1"/>
  <c r="DX40" i="1"/>
  <c r="DX44" i="1"/>
  <c r="DX48" i="1"/>
  <c r="DX37" i="1"/>
  <c r="DX41" i="1"/>
  <c r="DX45" i="1"/>
  <c r="DE21" i="1"/>
  <c r="DE18" i="1"/>
  <c r="DE22" i="1"/>
  <c r="DE26" i="1"/>
  <c r="DE30" i="1"/>
  <c r="DE35" i="1"/>
  <c r="DE41" i="1"/>
  <c r="DE29" i="1"/>
  <c r="DE39" i="1"/>
  <c r="DE19" i="1"/>
  <c r="DE23" i="1"/>
  <c r="DE27" i="1"/>
  <c r="DE31" i="1"/>
  <c r="DE37" i="1"/>
  <c r="DE42" i="1"/>
  <c r="DE25" i="1"/>
  <c r="DE34" i="1"/>
  <c r="DE20" i="1"/>
  <c r="DE24" i="1"/>
  <c r="DE28" i="1"/>
  <c r="DE33" i="1"/>
  <c r="DE38" i="1"/>
  <c r="DE43" i="1"/>
  <c r="DE32" i="1"/>
  <c r="DE36" i="1"/>
  <c r="DE40" i="1"/>
  <c r="DE44" i="1"/>
  <c r="DH21" i="1"/>
  <c r="DH26" i="1"/>
  <c r="DH31" i="1"/>
  <c r="DH41" i="1"/>
  <c r="DH18" i="1"/>
  <c r="DH23" i="1"/>
  <c r="DH29" i="1"/>
  <c r="DH36" i="1"/>
  <c r="DH46" i="1"/>
  <c r="DH19" i="1"/>
  <c r="DH25" i="1"/>
  <c r="DH30" i="1"/>
  <c r="DH38" i="1"/>
  <c r="DH22" i="1"/>
  <c r="DH27" i="1"/>
  <c r="DH33" i="1"/>
  <c r="DH44" i="1"/>
  <c r="DE45" i="1"/>
  <c r="DE46" i="1"/>
  <c r="DE47" i="1"/>
  <c r="DE48" i="1"/>
  <c r="DN19" i="1"/>
  <c r="DN23" i="1"/>
  <c r="DN27" i="1"/>
  <c r="DN31" i="1"/>
  <c r="DN35" i="1"/>
  <c r="DN39" i="1"/>
  <c r="DN43" i="1"/>
  <c r="DN47" i="1"/>
  <c r="DK22" i="1"/>
  <c r="DK26" i="1"/>
  <c r="DK30" i="1"/>
  <c r="DK34" i="1"/>
  <c r="DK38" i="1"/>
  <c r="DK42" i="1"/>
  <c r="DK46" i="1"/>
  <c r="DH20" i="1"/>
  <c r="DH24" i="1"/>
  <c r="DH28" i="1"/>
  <c r="DH32" i="1"/>
  <c r="DH37" i="1"/>
  <c r="DH42" i="1"/>
  <c r="DH49" i="1"/>
  <c r="DK19" i="1"/>
  <c r="DK23" i="1"/>
  <c r="DK27" i="1"/>
  <c r="DK31" i="1"/>
  <c r="DK35" i="1"/>
  <c r="DK39" i="1"/>
  <c r="DK43" i="1"/>
  <c r="DK47" i="1"/>
  <c r="DN20" i="1"/>
  <c r="DN24" i="1"/>
  <c r="DN28" i="1"/>
  <c r="DN32" i="1"/>
  <c r="DN36" i="1"/>
  <c r="DN40" i="1"/>
  <c r="DN44" i="1"/>
  <c r="DN48" i="1"/>
  <c r="DK18" i="1"/>
  <c r="DK20" i="1"/>
  <c r="DK24" i="1"/>
  <c r="DK28" i="1"/>
  <c r="DK32" i="1"/>
  <c r="DK36" i="1"/>
  <c r="DK40" i="1"/>
  <c r="DK44" i="1"/>
  <c r="DK48" i="1"/>
  <c r="DN21" i="1"/>
  <c r="DN25" i="1"/>
  <c r="DN29" i="1"/>
  <c r="DN33" i="1"/>
  <c r="DN37" i="1"/>
  <c r="DN41" i="1"/>
  <c r="DN45" i="1"/>
  <c r="DN49" i="1"/>
  <c r="DH34" i="1"/>
  <c r="DH40" i="1"/>
  <c r="DH45" i="1"/>
  <c r="DK21" i="1"/>
  <c r="DK25" i="1"/>
  <c r="DK29" i="1"/>
  <c r="DK33" i="1"/>
  <c r="DK37" i="1"/>
  <c r="DK41" i="1"/>
  <c r="DK45" i="1"/>
  <c r="DN18" i="1"/>
  <c r="DN22" i="1"/>
  <c r="DN26" i="1"/>
  <c r="DN30" i="1"/>
  <c r="DN34" i="1"/>
  <c r="DN38" i="1"/>
  <c r="DN42" i="1"/>
  <c r="DH35" i="1"/>
  <c r="DH39" i="1"/>
  <c r="DH43" i="1"/>
  <c r="DH47" i="1"/>
  <c r="DA50" i="1"/>
  <c r="DB49" i="1" s="1"/>
  <c r="AQ50" i="1"/>
  <c r="AR35" i="1" s="1"/>
  <c r="AZ50" i="1"/>
  <c r="AW50" i="1"/>
  <c r="AX48" i="1" s="1"/>
  <c r="AT50" i="1"/>
  <c r="AU34" i="1" s="1"/>
  <c r="CC17" i="1"/>
  <c r="CB17" i="1"/>
  <c r="CA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AQ17" i="1"/>
  <c r="AH13" i="1"/>
  <c r="AG13" i="1"/>
  <c r="AF13" i="1"/>
  <c r="AE13" i="1"/>
  <c r="AD13" i="1"/>
  <c r="AC13" i="1"/>
  <c r="AB13" i="1"/>
  <c r="AA13" i="1"/>
  <c r="Z13" i="1"/>
  <c r="AH12" i="1"/>
  <c r="AG12" i="1"/>
  <c r="AF12" i="1"/>
  <c r="AE12" i="1"/>
  <c r="AD12" i="1"/>
  <c r="AC12" i="1"/>
  <c r="AB12" i="1"/>
  <c r="AA12" i="1"/>
  <c r="Z12" i="1"/>
  <c r="AH11" i="1"/>
  <c r="AG11" i="1"/>
  <c r="AF11" i="1"/>
  <c r="AE11" i="1"/>
  <c r="AD11" i="1"/>
  <c r="AC11" i="1"/>
  <c r="AB11" i="1"/>
  <c r="AA11" i="1"/>
  <c r="Z11" i="1"/>
  <c r="AH10" i="1"/>
  <c r="AG10" i="1"/>
  <c r="AF10" i="1"/>
  <c r="AE10" i="1"/>
  <c r="AD10" i="1"/>
  <c r="AC10" i="1"/>
  <c r="AB10" i="1"/>
  <c r="AA10" i="1"/>
  <c r="Z10" i="1"/>
  <c r="AH9" i="1"/>
  <c r="AG9" i="1"/>
  <c r="AF9" i="1"/>
  <c r="AE9" i="1"/>
  <c r="AD9" i="1"/>
  <c r="AC9" i="1"/>
  <c r="AB9" i="1"/>
  <c r="AA9" i="1"/>
  <c r="Z9" i="1"/>
  <c r="AH8" i="1"/>
  <c r="AG8" i="1"/>
  <c r="AF8" i="1"/>
  <c r="AE8" i="1"/>
  <c r="AD8" i="1"/>
  <c r="AC8" i="1"/>
  <c r="KT47" i="1" s="1"/>
  <c r="AB8" i="1"/>
  <c r="AA8" i="1"/>
  <c r="Z8" i="1"/>
  <c r="KK30" i="1" s="1"/>
  <c r="AH7" i="1"/>
  <c r="AG7" i="1"/>
  <c r="AF7" i="1"/>
  <c r="AD7" i="1"/>
  <c r="AC7" i="1"/>
  <c r="AB7" i="1"/>
  <c r="VR27" i="1" s="1"/>
  <c r="AA7" i="1"/>
  <c r="Z7" i="1"/>
  <c r="Y7" i="1"/>
  <c r="VI25" i="1" s="1"/>
  <c r="X7" i="1"/>
  <c r="VF43" i="1" s="1"/>
  <c r="W7" i="1"/>
  <c r="AH6" i="1"/>
  <c r="AG6" i="1"/>
  <c r="AF6" i="1"/>
  <c r="AD6" i="1"/>
  <c r="AC6" i="1"/>
  <c r="HQ24" i="1" s="1"/>
  <c r="AB6" i="1"/>
  <c r="HN25" i="1" s="1"/>
  <c r="AA6" i="1"/>
  <c r="Z6" i="1"/>
  <c r="AH5" i="1"/>
  <c r="AG5" i="1"/>
  <c r="AF5" i="1"/>
  <c r="ET19" i="1"/>
  <c r="AD5" i="1"/>
  <c r="EQ27" i="1" s="1"/>
  <c r="AC5" i="1"/>
  <c r="EN20" i="1" s="1"/>
  <c r="AB5" i="1"/>
  <c r="AA5" i="1"/>
  <c r="Z5" i="1"/>
  <c r="AH4" i="1"/>
  <c r="AG4" i="1"/>
  <c r="AF4" i="1"/>
  <c r="AD4" i="1"/>
  <c r="BN19" i="1" s="1"/>
  <c r="AC4" i="1"/>
  <c r="AB4" i="1"/>
  <c r="AA4" i="1"/>
  <c r="Z4" i="1"/>
  <c r="X13" i="1"/>
  <c r="Y13" i="1"/>
  <c r="W13" i="1"/>
  <c r="AH1" i="1"/>
  <c r="AD1" i="1"/>
  <c r="AE1" i="1"/>
  <c r="AF1" i="1"/>
  <c r="AG1" i="1"/>
  <c r="V2" i="1"/>
  <c r="U4" i="1"/>
  <c r="U5" i="1"/>
  <c r="U6" i="1"/>
  <c r="U7" i="1"/>
  <c r="U8" i="1"/>
  <c r="U9" i="1"/>
  <c r="U10" i="1"/>
  <c r="U11" i="1"/>
  <c r="U12" i="1"/>
  <c r="U13" i="1"/>
  <c r="V4" i="1"/>
  <c r="V5" i="1"/>
  <c r="V6" i="1"/>
  <c r="V7" i="1"/>
  <c r="V8" i="1"/>
  <c r="V9" i="1"/>
  <c r="V10" i="1"/>
  <c r="V11" i="1"/>
  <c r="V12" i="1"/>
  <c r="V13" i="1"/>
  <c r="FE27" i="1" l="1"/>
  <c r="FF27" i="1" s="1"/>
  <c r="U66" i="1" s="1"/>
  <c r="FE35" i="1"/>
  <c r="FF35" i="1" s="1"/>
  <c r="U74" i="1" s="1"/>
  <c r="IH47" i="1"/>
  <c r="VR26" i="1"/>
  <c r="KW33" i="1"/>
  <c r="VU34" i="1"/>
  <c r="FE19" i="1"/>
  <c r="FF19" i="1" s="1"/>
  <c r="U58" i="1" s="1"/>
  <c r="WL27" i="1"/>
  <c r="WM27" i="1" s="1"/>
  <c r="AC66" i="1" s="1"/>
  <c r="LK39" i="1"/>
  <c r="LL39" i="1" s="1"/>
  <c r="W78" i="1" s="1"/>
  <c r="IH39" i="1"/>
  <c r="II39" i="1" s="1"/>
  <c r="V78" i="1" s="1"/>
  <c r="LK20" i="1"/>
  <c r="LL20" i="1" s="1"/>
  <c r="W59" i="1" s="1"/>
  <c r="BP50" i="1"/>
  <c r="IH27" i="1"/>
  <c r="II27" i="1" s="1"/>
  <c r="V66" i="1" s="1"/>
  <c r="LK31" i="1"/>
  <c r="LL31" i="1" s="1"/>
  <c r="W70" i="1" s="1"/>
  <c r="WL32" i="1"/>
  <c r="WM32" i="1" s="1"/>
  <c r="AC71" i="1" s="1"/>
  <c r="WL19" i="1"/>
  <c r="WM19" i="1" s="1"/>
  <c r="AC58" i="1" s="1"/>
  <c r="VR34" i="1"/>
  <c r="LK43" i="1"/>
  <c r="LL43" i="1" s="1"/>
  <c r="W82" i="1" s="1"/>
  <c r="FE39" i="1"/>
  <c r="FF39" i="1" s="1"/>
  <c r="U78" i="1" s="1"/>
  <c r="IH35" i="1"/>
  <c r="II35" i="1" s="1"/>
  <c r="V74" i="1" s="1"/>
  <c r="LK23" i="1"/>
  <c r="LL23" i="1" s="1"/>
  <c r="W62" i="1" s="1"/>
  <c r="BN37" i="1"/>
  <c r="VL49" i="1"/>
  <c r="KK33" i="1"/>
  <c r="FE43" i="1"/>
  <c r="FF43" i="1" s="1"/>
  <c r="U82" i="1" s="1"/>
  <c r="FE23" i="1"/>
  <c r="FF23" i="1" s="1"/>
  <c r="U62" i="1" s="1"/>
  <c r="WL47" i="1"/>
  <c r="WM47" i="1" s="1"/>
  <c r="AC86" i="1" s="1"/>
  <c r="LK40" i="1"/>
  <c r="LL40" i="1" s="1"/>
  <c r="W79" i="1" s="1"/>
  <c r="WL18" i="1"/>
  <c r="WM18" i="1" s="1"/>
  <c r="AC57" i="1" s="1"/>
  <c r="VX18" i="1"/>
  <c r="FE31" i="1"/>
  <c r="FF31" i="1" s="1"/>
  <c r="U70" i="1" s="1"/>
  <c r="LK49" i="1"/>
  <c r="LL49" i="1" s="1"/>
  <c r="W88" i="1" s="1"/>
  <c r="WL20" i="1"/>
  <c r="WM20" i="1" s="1"/>
  <c r="AC59" i="1" s="1"/>
  <c r="FE20" i="1"/>
  <c r="FF20" i="1" s="1"/>
  <c r="IH23" i="1"/>
  <c r="II23" i="1" s="1"/>
  <c r="V62" i="1" s="1"/>
  <c r="WL43" i="1"/>
  <c r="WM43" i="1" s="1"/>
  <c r="AC82" i="1" s="1"/>
  <c r="II47" i="1"/>
  <c r="V86" i="1" s="1"/>
  <c r="IH31" i="1"/>
  <c r="II31" i="1" s="1"/>
  <c r="V70" i="1" s="1"/>
  <c r="IH19" i="1"/>
  <c r="II19" i="1" s="1"/>
  <c r="V58" i="1" s="1"/>
  <c r="WL23" i="1"/>
  <c r="WM23" i="1" s="1"/>
  <c r="AC62" i="1" s="1"/>
  <c r="BD50" i="1"/>
  <c r="KQ29" i="1"/>
  <c r="KZ48" i="1"/>
  <c r="KZ47" i="1"/>
  <c r="WL31" i="1"/>
  <c r="WM31" i="1" s="1"/>
  <c r="AC70" i="1" s="1"/>
  <c r="IH43" i="1"/>
  <c r="II43" i="1" s="1"/>
  <c r="V82" i="1" s="1"/>
  <c r="BH34" i="1"/>
  <c r="BH26" i="1"/>
  <c r="BH18" i="1"/>
  <c r="BH42" i="1"/>
  <c r="BH49" i="1"/>
  <c r="WL33" i="1"/>
  <c r="WM33" i="1" s="1"/>
  <c r="AC72" i="1" s="1"/>
  <c r="VR33" i="1"/>
  <c r="BK46" i="1"/>
  <c r="BK23" i="1"/>
  <c r="BK39" i="1"/>
  <c r="BK31" i="1"/>
  <c r="KW23" i="1"/>
  <c r="KW31" i="1"/>
  <c r="KW39" i="1"/>
  <c r="KW47" i="1"/>
  <c r="KW34" i="1"/>
  <c r="KW44" i="1"/>
  <c r="KW19" i="1"/>
  <c r="KW46" i="1"/>
  <c r="KW27" i="1"/>
  <c r="KW30" i="1"/>
  <c r="KW38" i="1"/>
  <c r="KW40" i="1"/>
  <c r="KW48" i="1"/>
  <c r="KW22" i="1"/>
  <c r="KW26" i="1"/>
  <c r="KW29" i="1"/>
  <c r="KW32" i="1"/>
  <c r="KW42" i="1"/>
  <c r="KW18" i="1"/>
  <c r="KW21" i="1"/>
  <c r="KW43" i="1"/>
  <c r="KW45" i="1"/>
  <c r="KW37" i="1"/>
  <c r="KW24" i="1"/>
  <c r="VH50" i="1"/>
  <c r="BN33" i="1"/>
  <c r="LK35" i="1"/>
  <c r="LL35" i="1" s="1"/>
  <c r="W74" i="1" s="1"/>
  <c r="KQ25" i="1"/>
  <c r="KT21" i="1"/>
  <c r="KT20" i="1"/>
  <c r="KZ44" i="1"/>
  <c r="KZ43" i="1"/>
  <c r="WL29" i="1"/>
  <c r="WM29" i="1" s="1"/>
  <c r="AC68" i="1" s="1"/>
  <c r="VR29" i="1"/>
  <c r="VR32" i="1"/>
  <c r="VX36" i="1"/>
  <c r="VL26" i="1"/>
  <c r="VR49" i="1"/>
  <c r="WL35" i="1"/>
  <c r="WM35" i="1" s="1"/>
  <c r="AC74" i="1" s="1"/>
  <c r="BH44" i="1"/>
  <c r="KK35" i="1"/>
  <c r="BQ36" i="1"/>
  <c r="BH43" i="1"/>
  <c r="KK34" i="1"/>
  <c r="KT24" i="1"/>
  <c r="VL34" i="1"/>
  <c r="WL34" i="1"/>
  <c r="WM34" i="1" s="1"/>
  <c r="AC73" i="1" s="1"/>
  <c r="BN23" i="1"/>
  <c r="BN42" i="1"/>
  <c r="BN21" i="1"/>
  <c r="BN26" i="1"/>
  <c r="BN30" i="1"/>
  <c r="BN22" i="1"/>
  <c r="BN18" i="1"/>
  <c r="BN20" i="1"/>
  <c r="BN35" i="1"/>
  <c r="BN49" i="1"/>
  <c r="KZ21" i="1"/>
  <c r="KZ42" i="1"/>
  <c r="KZ22" i="1"/>
  <c r="KZ46" i="1"/>
  <c r="KZ49" i="1"/>
  <c r="KZ19" i="1"/>
  <c r="KZ23" i="1"/>
  <c r="BN48" i="1"/>
  <c r="LK37" i="1"/>
  <c r="LL37" i="1" s="1"/>
  <c r="W76" i="1" s="1"/>
  <c r="LK27" i="1"/>
  <c r="LL27" i="1" s="1"/>
  <c r="W66" i="1" s="1"/>
  <c r="KQ21" i="1"/>
  <c r="KT48" i="1"/>
  <c r="KZ45" i="1"/>
  <c r="WL25" i="1"/>
  <c r="WM25" i="1" s="1"/>
  <c r="AC64" i="1" s="1"/>
  <c r="VR25" i="1"/>
  <c r="WL28" i="1"/>
  <c r="WM28" i="1" s="1"/>
  <c r="AC67" i="1" s="1"/>
  <c r="VR28" i="1"/>
  <c r="VW50" i="1"/>
  <c r="KT18" i="1"/>
  <c r="VX23" i="1"/>
  <c r="VX31" i="1"/>
  <c r="VX39" i="1"/>
  <c r="VX47" i="1"/>
  <c r="VX20" i="1"/>
  <c r="VX21" i="1"/>
  <c r="VX29" i="1"/>
  <c r="VX42" i="1"/>
  <c r="VX44" i="1"/>
  <c r="VX37" i="1"/>
  <c r="VX26" i="1"/>
  <c r="VX22" i="1"/>
  <c r="VX45" i="1"/>
  <c r="VX27" i="1"/>
  <c r="VX32" i="1"/>
  <c r="VX38" i="1"/>
  <c r="VX43" i="1"/>
  <c r="VX24" i="1"/>
  <c r="VX48" i="1"/>
  <c r="VX35" i="1"/>
  <c r="VX30" i="1"/>
  <c r="VX34" i="1"/>
  <c r="VX46" i="1"/>
  <c r="VX40" i="1"/>
  <c r="WL36" i="1"/>
  <c r="WM36" i="1" s="1"/>
  <c r="AC75" i="1" s="1"/>
  <c r="VR36" i="1"/>
  <c r="BQ26" i="1"/>
  <c r="BQ42" i="1"/>
  <c r="BQ34" i="1"/>
  <c r="BQ20" i="1"/>
  <c r="BQ22" i="1"/>
  <c r="BQ25" i="1"/>
  <c r="BQ29" i="1"/>
  <c r="BQ40" i="1"/>
  <c r="BQ45" i="1"/>
  <c r="BQ23" i="1"/>
  <c r="BQ35" i="1"/>
  <c r="BQ19" i="1"/>
  <c r="BQ21" i="1"/>
  <c r="BQ24" i="1"/>
  <c r="BQ27" i="1"/>
  <c r="BQ32" i="1"/>
  <c r="BN44" i="1"/>
  <c r="KP50" i="1"/>
  <c r="KT45" i="1"/>
  <c r="KT44" i="1"/>
  <c r="KZ41" i="1"/>
  <c r="KZ36" i="1"/>
  <c r="KZ35" i="1"/>
  <c r="VU39" i="1"/>
  <c r="KZ38" i="1"/>
  <c r="VU38" i="1"/>
  <c r="VL25" i="1"/>
  <c r="VU44" i="1"/>
  <c r="VL31" i="1"/>
  <c r="KT23" i="1"/>
  <c r="WL38" i="1"/>
  <c r="WM38" i="1" s="1"/>
  <c r="AC77" i="1" s="1"/>
  <c r="VR38" i="1"/>
  <c r="KQ44" i="1"/>
  <c r="VR19" i="1"/>
  <c r="VQ50" i="1"/>
  <c r="EQ36" i="1"/>
  <c r="FE36" i="1"/>
  <c r="FF36" i="1" s="1"/>
  <c r="U75" i="1" s="1"/>
  <c r="EQ38" i="1"/>
  <c r="FE38" i="1"/>
  <c r="FF38" i="1" s="1"/>
  <c r="U77" i="1" s="1"/>
  <c r="FE40" i="1"/>
  <c r="FF40" i="1" s="1"/>
  <c r="U79" i="1" s="1"/>
  <c r="EQ40" i="1"/>
  <c r="EQ34" i="1"/>
  <c r="FE34" i="1"/>
  <c r="FF34" i="1" s="1"/>
  <c r="U73" i="1" s="1"/>
  <c r="BK20" i="1"/>
  <c r="EK23" i="1"/>
  <c r="EK25" i="1"/>
  <c r="EK19" i="1"/>
  <c r="BQ46" i="1"/>
  <c r="BK26" i="1"/>
  <c r="EE21" i="1"/>
  <c r="KT49" i="1"/>
  <c r="KT31" i="1"/>
  <c r="KT42" i="1"/>
  <c r="KT26" i="1"/>
  <c r="KT22" i="1"/>
  <c r="KT38" i="1"/>
  <c r="KT34" i="1"/>
  <c r="KT25" i="1"/>
  <c r="KT46" i="1"/>
  <c r="ET27" i="1"/>
  <c r="ET35" i="1"/>
  <c r="VL20" i="1"/>
  <c r="VL28" i="1"/>
  <c r="VL36" i="1"/>
  <c r="VL44" i="1"/>
  <c r="VL27" i="1"/>
  <c r="VL19" i="1"/>
  <c r="VL43" i="1"/>
  <c r="VL35" i="1"/>
  <c r="VL30" i="1"/>
  <c r="VL46" i="1"/>
  <c r="VL42" i="1"/>
  <c r="VL22" i="1"/>
  <c r="VL32" i="1"/>
  <c r="VL38" i="1"/>
  <c r="VL24" i="1"/>
  <c r="VL48" i="1"/>
  <c r="VL40" i="1"/>
  <c r="BA43" i="1"/>
  <c r="BB43" i="1" s="1"/>
  <c r="BA35" i="1"/>
  <c r="BB35" i="1" s="1"/>
  <c r="BA27" i="1"/>
  <c r="BB27" i="1" s="1"/>
  <c r="BA19" i="1"/>
  <c r="BB19" i="1" s="1"/>
  <c r="BA20" i="1"/>
  <c r="BB20" i="1" s="1"/>
  <c r="BA42" i="1"/>
  <c r="BB42" i="1" s="1"/>
  <c r="BA34" i="1"/>
  <c r="BB34" i="1" s="1"/>
  <c r="BA26" i="1"/>
  <c r="BB26" i="1" s="1"/>
  <c r="BA18" i="1"/>
  <c r="BA44" i="1"/>
  <c r="BB44" i="1" s="1"/>
  <c r="BA49" i="1"/>
  <c r="BB49" i="1" s="1"/>
  <c r="BA41" i="1"/>
  <c r="BB41" i="1" s="1"/>
  <c r="BA33" i="1"/>
  <c r="BB33" i="1" s="1"/>
  <c r="BA25" i="1"/>
  <c r="BB25" i="1" s="1"/>
  <c r="BA28" i="1"/>
  <c r="BB28" i="1" s="1"/>
  <c r="BA48" i="1"/>
  <c r="BB48" i="1" s="1"/>
  <c r="BA40" i="1"/>
  <c r="BB40" i="1" s="1"/>
  <c r="BA32" i="1"/>
  <c r="BB32" i="1" s="1"/>
  <c r="BA24" i="1"/>
  <c r="BB24" i="1" s="1"/>
  <c r="BA47" i="1"/>
  <c r="BB47" i="1" s="1"/>
  <c r="BA39" i="1"/>
  <c r="BB39" i="1" s="1"/>
  <c r="BA31" i="1"/>
  <c r="BB31" i="1" s="1"/>
  <c r="BA23" i="1"/>
  <c r="BB23" i="1" s="1"/>
  <c r="BA46" i="1"/>
  <c r="BB46" i="1" s="1"/>
  <c r="BA38" i="1"/>
  <c r="BB38" i="1" s="1"/>
  <c r="BA30" i="1"/>
  <c r="BB30" i="1" s="1"/>
  <c r="BA22" i="1"/>
  <c r="BB22" i="1" s="1"/>
  <c r="BA36" i="1"/>
  <c r="BB36" i="1" s="1"/>
  <c r="BA45" i="1"/>
  <c r="BB45" i="1" s="1"/>
  <c r="BA37" i="1"/>
  <c r="BB37" i="1" s="1"/>
  <c r="BA29" i="1"/>
  <c r="BB29" i="1" s="1"/>
  <c r="BA21" i="1"/>
  <c r="BB21" i="1" s="1"/>
  <c r="BN40" i="1"/>
  <c r="LK19" i="1"/>
  <c r="LL19" i="1" s="1"/>
  <c r="W58" i="1" s="1"/>
  <c r="LK29" i="1"/>
  <c r="LL29" i="1" s="1"/>
  <c r="W68" i="1" s="1"/>
  <c r="KQ45" i="1"/>
  <c r="KT41" i="1"/>
  <c r="KT40" i="1"/>
  <c r="KZ37" i="1"/>
  <c r="KZ32" i="1"/>
  <c r="KZ31" i="1"/>
  <c r="VR20" i="1"/>
  <c r="VU31" i="1"/>
  <c r="VR43" i="1"/>
  <c r="EK45" i="1"/>
  <c r="ET37" i="1"/>
  <c r="ET39" i="1"/>
  <c r="ET41" i="1"/>
  <c r="BN38" i="1"/>
  <c r="BH32" i="1"/>
  <c r="KZ30" i="1"/>
  <c r="HT27" i="1"/>
  <c r="HT19" i="1"/>
  <c r="HT40" i="1"/>
  <c r="HT36" i="1"/>
  <c r="BQ43" i="1"/>
  <c r="HJ50" i="1"/>
  <c r="IH18" i="1"/>
  <c r="II18" i="1" s="1"/>
  <c r="V57" i="1" s="1"/>
  <c r="IH20" i="1"/>
  <c r="II20" i="1" s="1"/>
  <c r="V59" i="1" s="1"/>
  <c r="IH22" i="1"/>
  <c r="II22" i="1" s="1"/>
  <c r="V61" i="1" s="1"/>
  <c r="IH24" i="1"/>
  <c r="II24" i="1" s="1"/>
  <c r="V63" i="1" s="1"/>
  <c r="LK44" i="1"/>
  <c r="LL44" i="1" s="1"/>
  <c r="W83" i="1" s="1"/>
  <c r="KK44" i="1"/>
  <c r="VX41" i="1"/>
  <c r="KK19" i="1"/>
  <c r="KK22" i="1"/>
  <c r="KK49" i="1"/>
  <c r="KK37" i="1"/>
  <c r="KK26" i="1"/>
  <c r="KK18" i="1"/>
  <c r="KK29" i="1"/>
  <c r="KK23" i="1"/>
  <c r="KK42" i="1"/>
  <c r="KK20" i="1"/>
  <c r="KK21" i="1"/>
  <c r="KK25" i="1"/>
  <c r="LK18" i="1"/>
  <c r="LL18" i="1" s="1"/>
  <c r="W57" i="1" s="1"/>
  <c r="LK45" i="1"/>
  <c r="LL45" i="1" s="1"/>
  <c r="W84" i="1" s="1"/>
  <c r="KK45" i="1"/>
  <c r="BM50" i="1"/>
  <c r="LK25" i="1"/>
  <c r="LL25" i="1" s="1"/>
  <c r="W64" i="1" s="1"/>
  <c r="KQ41" i="1"/>
  <c r="KT37" i="1"/>
  <c r="KT36" i="1"/>
  <c r="KZ33" i="1"/>
  <c r="KZ28" i="1"/>
  <c r="KZ27" i="1"/>
  <c r="WL45" i="1"/>
  <c r="WM45" i="1" s="1"/>
  <c r="AC84" i="1" s="1"/>
  <c r="VR45" i="1"/>
  <c r="WL48" i="1"/>
  <c r="WM48" i="1" s="1"/>
  <c r="AC87" i="1" s="1"/>
  <c r="VR48" i="1"/>
  <c r="VU23" i="1"/>
  <c r="KW36" i="1"/>
  <c r="VU22" i="1"/>
  <c r="KT43" i="1"/>
  <c r="VU28" i="1"/>
  <c r="KZ26" i="1"/>
  <c r="KQ36" i="1"/>
  <c r="VL45" i="1"/>
  <c r="KQ23" i="1"/>
  <c r="LK38" i="1"/>
  <c r="LL38" i="1" s="1"/>
  <c r="W77" i="1" s="1"/>
  <c r="ED50" i="1"/>
  <c r="HN33" i="1"/>
  <c r="HN27" i="1"/>
  <c r="HN29" i="1"/>
  <c r="HN31" i="1"/>
  <c r="BQ37" i="1"/>
  <c r="VR39" i="1"/>
  <c r="VR18" i="1"/>
  <c r="VR23" i="1"/>
  <c r="LK22" i="1"/>
  <c r="LL22" i="1" s="1"/>
  <c r="W61" i="1" s="1"/>
  <c r="LK41" i="1"/>
  <c r="LL41" i="1" s="1"/>
  <c r="W80" i="1" s="1"/>
  <c r="KK41" i="1"/>
  <c r="BN45" i="1"/>
  <c r="LK47" i="1"/>
  <c r="LL47" i="1" s="1"/>
  <c r="W86" i="1" s="1"/>
  <c r="LK21" i="1"/>
  <c r="LL21" i="1" s="1"/>
  <c r="W60" i="1" s="1"/>
  <c r="LK28" i="1"/>
  <c r="LL28" i="1" s="1"/>
  <c r="W67" i="1" s="1"/>
  <c r="KQ37" i="1"/>
  <c r="KS50" i="1"/>
  <c r="KT33" i="1"/>
  <c r="KT32" i="1"/>
  <c r="KZ29" i="1"/>
  <c r="WL41" i="1"/>
  <c r="WM41" i="1" s="1"/>
  <c r="AC80" i="1" s="1"/>
  <c r="VR41" i="1"/>
  <c r="WL44" i="1"/>
  <c r="WM44" i="1" s="1"/>
  <c r="AC83" i="1" s="1"/>
  <c r="VR44" i="1"/>
  <c r="WL49" i="1"/>
  <c r="WM49" i="1" s="1"/>
  <c r="AC88" i="1" s="1"/>
  <c r="VX19" i="1"/>
  <c r="BK47" i="1"/>
  <c r="BQ49" i="1"/>
  <c r="HQ32" i="1"/>
  <c r="HQ46" i="1"/>
  <c r="HQ48" i="1"/>
  <c r="HQ31" i="1"/>
  <c r="HH27" i="1"/>
  <c r="HH29" i="1"/>
  <c r="HH31" i="1"/>
  <c r="HH33" i="1"/>
  <c r="HW26" i="1"/>
  <c r="HV50" i="1"/>
  <c r="HW18" i="1"/>
  <c r="HW39" i="1"/>
  <c r="HH42" i="1"/>
  <c r="HH26" i="1"/>
  <c r="EE42" i="1"/>
  <c r="EE26" i="1"/>
  <c r="EE49" i="1"/>
  <c r="EE34" i="1"/>
  <c r="EE23" i="1"/>
  <c r="EE18" i="1"/>
  <c r="VU24" i="1"/>
  <c r="VU27" i="1"/>
  <c r="VU32" i="1"/>
  <c r="VU35" i="1"/>
  <c r="VU45" i="1"/>
  <c r="VU48" i="1"/>
  <c r="VU29" i="1"/>
  <c r="VU19" i="1"/>
  <c r="VU21" i="1"/>
  <c r="VU40" i="1"/>
  <c r="VU43" i="1"/>
  <c r="VU47" i="1"/>
  <c r="VU37" i="1"/>
  <c r="KQ22" i="1"/>
  <c r="KQ28" i="1"/>
  <c r="KQ49" i="1"/>
  <c r="KQ18" i="1"/>
  <c r="KQ20" i="1"/>
  <c r="KQ46" i="1"/>
  <c r="KQ38" i="1"/>
  <c r="KQ19" i="1"/>
  <c r="KQ24" i="1"/>
  <c r="KQ32" i="1"/>
  <c r="KQ39" i="1"/>
  <c r="KQ48" i="1"/>
  <c r="KQ31" i="1"/>
  <c r="KQ42" i="1"/>
  <c r="KQ27" i="1"/>
  <c r="KQ43" i="1"/>
  <c r="KQ40" i="1"/>
  <c r="KQ35" i="1"/>
  <c r="LK48" i="1"/>
  <c r="LL48" i="1" s="1"/>
  <c r="W87" i="1" s="1"/>
  <c r="KK48" i="1"/>
  <c r="BN41" i="1"/>
  <c r="LK36" i="1"/>
  <c r="LL36" i="1" s="1"/>
  <c r="W75" i="1" s="1"/>
  <c r="LK24" i="1"/>
  <c r="LL24" i="1" s="1"/>
  <c r="KQ33" i="1"/>
  <c r="KT29" i="1"/>
  <c r="KT28" i="1"/>
  <c r="KZ25" i="1"/>
  <c r="KY50" i="1"/>
  <c r="KZ20" i="1"/>
  <c r="KQ30" i="1"/>
  <c r="BH41" i="1"/>
  <c r="EE33" i="1"/>
  <c r="EN45" i="1"/>
  <c r="EN47" i="1"/>
  <c r="EN49" i="1"/>
  <c r="EN43" i="1"/>
  <c r="BH46" i="1"/>
  <c r="EE46" i="1"/>
  <c r="KK24" i="1"/>
  <c r="HW35" i="1"/>
  <c r="KZ18" i="1"/>
  <c r="VU30" i="1"/>
  <c r="KZ34" i="1"/>
  <c r="VU36" i="1"/>
  <c r="VL23" i="1"/>
  <c r="KQ47" i="1"/>
  <c r="WL22" i="1"/>
  <c r="WM22" i="1" s="1"/>
  <c r="AC61" i="1" s="1"/>
  <c r="VR22" i="1"/>
  <c r="KQ34" i="1"/>
  <c r="BH33" i="1"/>
  <c r="EE25" i="1"/>
  <c r="ET45" i="1"/>
  <c r="ET47" i="1"/>
  <c r="ET49" i="1"/>
  <c r="BN28" i="1"/>
  <c r="BH24" i="1"/>
  <c r="FE44" i="1"/>
  <c r="FF44" i="1" s="1"/>
  <c r="U83" i="1" s="1"/>
  <c r="EQ44" i="1"/>
  <c r="EQ46" i="1"/>
  <c r="FE46" i="1"/>
  <c r="FF46" i="1" s="1"/>
  <c r="U85" i="1" s="1"/>
  <c r="EQ48" i="1"/>
  <c r="FE48" i="1"/>
  <c r="FF48" i="1" s="1"/>
  <c r="U87" i="1" s="1"/>
  <c r="EQ42" i="1"/>
  <c r="FE42" i="1"/>
  <c r="FF42" i="1" s="1"/>
  <c r="U81" i="1" s="1"/>
  <c r="BH47" i="1"/>
  <c r="KK38" i="1"/>
  <c r="EN22" i="1"/>
  <c r="EN24" i="1"/>
  <c r="EM50" i="1"/>
  <c r="EN18" i="1"/>
  <c r="BQ47" i="1"/>
  <c r="BH38" i="1"/>
  <c r="EE38" i="1"/>
  <c r="EQ19" i="1"/>
  <c r="EK31" i="1"/>
  <c r="EK33" i="1"/>
  <c r="EK27" i="1"/>
  <c r="BQ38" i="1"/>
  <c r="BJ50" i="1"/>
  <c r="BK18" i="1"/>
  <c r="BN46" i="1"/>
  <c r="BH36" i="1"/>
  <c r="KK27" i="1"/>
  <c r="BQ28" i="1"/>
  <c r="BH35" i="1"/>
  <c r="EE43" i="1"/>
  <c r="HT43" i="1"/>
  <c r="HT35" i="1"/>
  <c r="HT48" i="1"/>
  <c r="HT44" i="1"/>
  <c r="HQ42" i="1"/>
  <c r="HQ19" i="1"/>
  <c r="HQ21" i="1"/>
  <c r="HQ40" i="1"/>
  <c r="HH35" i="1"/>
  <c r="HH37" i="1"/>
  <c r="HH39" i="1"/>
  <c r="HH41" i="1"/>
  <c r="HN41" i="1"/>
  <c r="HN35" i="1"/>
  <c r="HN37" i="1"/>
  <c r="HN39" i="1"/>
  <c r="IH26" i="1"/>
  <c r="II26" i="1" s="1"/>
  <c r="V65" i="1" s="1"/>
  <c r="IH28" i="1"/>
  <c r="II28" i="1" s="1"/>
  <c r="V67" i="1" s="1"/>
  <c r="IH30" i="1"/>
  <c r="II30" i="1" s="1"/>
  <c r="V69" i="1" s="1"/>
  <c r="IH32" i="1"/>
  <c r="II32" i="1" s="1"/>
  <c r="V71" i="1" s="1"/>
  <c r="HW42" i="1"/>
  <c r="HW34" i="1"/>
  <c r="HW47" i="1"/>
  <c r="HW43" i="1"/>
  <c r="VN50" i="1"/>
  <c r="LK30" i="1"/>
  <c r="LL30" i="1" s="1"/>
  <c r="W69" i="1" s="1"/>
  <c r="EG50" i="1"/>
  <c r="BH25" i="1"/>
  <c r="ET20" i="1"/>
  <c r="ET22" i="1"/>
  <c r="ET24" i="1"/>
  <c r="ES50" i="1"/>
  <c r="ET18" i="1"/>
  <c r="BK45" i="1"/>
  <c r="KK39" i="1"/>
  <c r="EQ35" i="1"/>
  <c r="EQ21" i="1"/>
  <c r="FE21" i="1"/>
  <c r="FF21" i="1" s="1"/>
  <c r="U60" i="1" s="1"/>
  <c r="EQ23" i="1"/>
  <c r="EQ25" i="1"/>
  <c r="FE25" i="1"/>
  <c r="FF25" i="1" s="1"/>
  <c r="U64" i="1" s="1"/>
  <c r="BQ48" i="1"/>
  <c r="BH39" i="1"/>
  <c r="EE47" i="1"/>
  <c r="EN28" i="1"/>
  <c r="EN30" i="1"/>
  <c r="EN32" i="1"/>
  <c r="EN26" i="1"/>
  <c r="BQ39" i="1"/>
  <c r="BH30" i="1"/>
  <c r="EE30" i="1"/>
  <c r="EK21" i="1"/>
  <c r="EK39" i="1"/>
  <c r="EK41" i="1"/>
  <c r="EK35" i="1"/>
  <c r="BQ30" i="1"/>
  <c r="BH45" i="1"/>
  <c r="KK47" i="1"/>
  <c r="BN32" i="1"/>
  <c r="BH28" i="1"/>
  <c r="EE44" i="1"/>
  <c r="BN43" i="1"/>
  <c r="BH27" i="1"/>
  <c r="EE35" i="1"/>
  <c r="HG50" i="1"/>
  <c r="HH18" i="1"/>
  <c r="HT21" i="1"/>
  <c r="HT29" i="1"/>
  <c r="HT23" i="1"/>
  <c r="HS50" i="1"/>
  <c r="HT18" i="1"/>
  <c r="HQ25" i="1"/>
  <c r="HQ27" i="1"/>
  <c r="HQ29" i="1"/>
  <c r="HQ41" i="1"/>
  <c r="HH43" i="1"/>
  <c r="HH45" i="1"/>
  <c r="HH47" i="1"/>
  <c r="HH49" i="1"/>
  <c r="HN49" i="1"/>
  <c r="HN43" i="1"/>
  <c r="HN45" i="1"/>
  <c r="HN47" i="1"/>
  <c r="IH34" i="1"/>
  <c r="II34" i="1" s="1"/>
  <c r="V73" i="1" s="1"/>
  <c r="IH36" i="1"/>
  <c r="II36" i="1" s="1"/>
  <c r="V75" i="1" s="1"/>
  <c r="IH38" i="1"/>
  <c r="II38" i="1" s="1"/>
  <c r="V77" i="1" s="1"/>
  <c r="IH40" i="1"/>
  <c r="II40" i="1" s="1"/>
  <c r="V79" i="1" s="1"/>
  <c r="HW20" i="1"/>
  <c r="HW28" i="1"/>
  <c r="HW22" i="1"/>
  <c r="HW25" i="1"/>
  <c r="KZ40" i="1"/>
  <c r="KZ39" i="1"/>
  <c r="WL37" i="1"/>
  <c r="WM37" i="1" s="1"/>
  <c r="AC76" i="1" s="1"/>
  <c r="VR37" i="1"/>
  <c r="VR40" i="1"/>
  <c r="VR47" i="1"/>
  <c r="KW28" i="1"/>
  <c r="WL46" i="1"/>
  <c r="WM46" i="1" s="1"/>
  <c r="AC85" i="1" s="1"/>
  <c r="VR46" i="1"/>
  <c r="KT27" i="1"/>
  <c r="VU20" i="1"/>
  <c r="KW49" i="1"/>
  <c r="KQ26" i="1"/>
  <c r="VL37" i="1"/>
  <c r="VU49" i="1"/>
  <c r="WL26" i="1"/>
  <c r="WM26" i="1" s="1"/>
  <c r="AC65" i="1" s="1"/>
  <c r="BN39" i="1"/>
  <c r="ET28" i="1"/>
  <c r="ET30" i="1"/>
  <c r="ET32" i="1"/>
  <c r="ET26" i="1"/>
  <c r="BK37" i="1"/>
  <c r="KK31" i="1"/>
  <c r="EN36" i="1"/>
  <c r="EQ29" i="1"/>
  <c r="FE29" i="1"/>
  <c r="FF29" i="1" s="1"/>
  <c r="U68" i="1" s="1"/>
  <c r="EQ31" i="1"/>
  <c r="EQ33" i="1"/>
  <c r="FE33" i="1"/>
  <c r="FF33" i="1" s="1"/>
  <c r="U72" i="1" s="1"/>
  <c r="BN36" i="1"/>
  <c r="BH31" i="1"/>
  <c r="EE39" i="1"/>
  <c r="EK29" i="1"/>
  <c r="EN38" i="1"/>
  <c r="EN40" i="1"/>
  <c r="EN34" i="1"/>
  <c r="BQ31" i="1"/>
  <c r="BH22" i="1"/>
  <c r="EE22" i="1"/>
  <c r="EK47" i="1"/>
  <c r="EK49" i="1"/>
  <c r="EK43" i="1"/>
  <c r="BN47" i="1"/>
  <c r="BH37" i="1"/>
  <c r="KK36" i="1"/>
  <c r="BN24" i="1"/>
  <c r="BH20" i="1"/>
  <c r="EE36" i="1"/>
  <c r="BN31" i="1"/>
  <c r="BH19" i="1"/>
  <c r="EE27" i="1"/>
  <c r="HT37" i="1"/>
  <c r="HT45" i="1"/>
  <c r="HT31" i="1"/>
  <c r="HT26" i="1"/>
  <c r="HQ33" i="1"/>
  <c r="HQ35" i="1"/>
  <c r="HQ38" i="1"/>
  <c r="HQ49" i="1"/>
  <c r="HH20" i="1"/>
  <c r="HH22" i="1"/>
  <c r="HH24" i="1"/>
  <c r="HM50" i="1"/>
  <c r="HN18" i="1"/>
  <c r="HN20" i="1"/>
  <c r="HN22" i="1"/>
  <c r="HN24" i="1"/>
  <c r="IH42" i="1"/>
  <c r="II42" i="1" s="1"/>
  <c r="V81" i="1" s="1"/>
  <c r="IH44" i="1"/>
  <c r="II44" i="1" s="1"/>
  <c r="V83" i="1" s="1"/>
  <c r="IH46" i="1"/>
  <c r="II46" i="1" s="1"/>
  <c r="V85" i="1" s="1"/>
  <c r="IH48" i="1"/>
  <c r="II48" i="1" s="1"/>
  <c r="V87" i="1" s="1"/>
  <c r="HW36" i="1"/>
  <c r="HW44" i="1"/>
  <c r="HW30" i="1"/>
  <c r="HW33" i="1"/>
  <c r="VR31" i="1"/>
  <c r="KW20" i="1"/>
  <c r="WL30" i="1"/>
  <c r="WM30" i="1" s="1"/>
  <c r="AC69" i="1" s="1"/>
  <c r="VR30" i="1"/>
  <c r="VX49" i="1"/>
  <c r="VR42" i="1"/>
  <c r="KW41" i="1"/>
  <c r="VU42" i="1"/>
  <c r="VL29" i="1"/>
  <c r="VU41" i="1"/>
  <c r="LK34" i="1"/>
  <c r="LL34" i="1" s="1"/>
  <c r="W73" i="1" s="1"/>
  <c r="KV50" i="1"/>
  <c r="BN29" i="1"/>
  <c r="ET36" i="1"/>
  <c r="ET38" i="1"/>
  <c r="ET40" i="1"/>
  <c r="ET34" i="1"/>
  <c r="BK29" i="1"/>
  <c r="EE48" i="1"/>
  <c r="EK37" i="1"/>
  <c r="EQ37" i="1"/>
  <c r="FE37" i="1"/>
  <c r="FF37" i="1" s="1"/>
  <c r="U76" i="1" s="1"/>
  <c r="EQ39" i="1"/>
  <c r="FE41" i="1"/>
  <c r="FF41" i="1" s="1"/>
  <c r="U80" i="1" s="1"/>
  <c r="EQ41" i="1"/>
  <c r="BN27" i="1"/>
  <c r="BH23" i="1"/>
  <c r="EE31" i="1"/>
  <c r="EN46" i="1"/>
  <c r="EN48" i="1"/>
  <c r="EN42" i="1"/>
  <c r="BK43" i="1"/>
  <c r="EK22" i="1"/>
  <c r="EK24" i="1"/>
  <c r="EJ50" i="1"/>
  <c r="EK18" i="1"/>
  <c r="EK20" i="1"/>
  <c r="BN34" i="1"/>
  <c r="BH29" i="1"/>
  <c r="KK28" i="1"/>
  <c r="BK49" i="1"/>
  <c r="EE28" i="1"/>
  <c r="BK48" i="1"/>
  <c r="EE19" i="1"/>
  <c r="HT22" i="1"/>
  <c r="HT30" i="1"/>
  <c r="HT39" i="1"/>
  <c r="HT34" i="1"/>
  <c r="HQ44" i="1"/>
  <c r="HQ47" i="1"/>
  <c r="HQ22" i="1"/>
  <c r="HQ43" i="1"/>
  <c r="HH28" i="1"/>
  <c r="HH30" i="1"/>
  <c r="HH32" i="1"/>
  <c r="HN26" i="1"/>
  <c r="HN28" i="1"/>
  <c r="HN30" i="1"/>
  <c r="HN32" i="1"/>
  <c r="IH25" i="1"/>
  <c r="II25" i="1" s="1"/>
  <c r="V64" i="1" s="1"/>
  <c r="IH21" i="1"/>
  <c r="II21" i="1" s="1"/>
  <c r="V60" i="1" s="1"/>
  <c r="HH34" i="1"/>
  <c r="HW21" i="1"/>
  <c r="HW29" i="1"/>
  <c r="HW38" i="1"/>
  <c r="HW41" i="1"/>
  <c r="VL21" i="1"/>
  <c r="VU33" i="1"/>
  <c r="LK26" i="1"/>
  <c r="LL26" i="1" s="1"/>
  <c r="W65" i="1" s="1"/>
  <c r="WL42" i="1"/>
  <c r="WM42" i="1" s="1"/>
  <c r="AC81" i="1" s="1"/>
  <c r="BK38" i="1"/>
  <c r="KK40" i="1"/>
  <c r="ET43" i="1"/>
  <c r="ET44" i="1"/>
  <c r="ET46" i="1"/>
  <c r="ET48" i="1"/>
  <c r="ET42" i="1"/>
  <c r="BK21" i="1"/>
  <c r="EE40" i="1"/>
  <c r="EQ45" i="1"/>
  <c r="FE45" i="1"/>
  <c r="FF45" i="1" s="1"/>
  <c r="U84" i="1" s="1"/>
  <c r="EQ47" i="1"/>
  <c r="EQ49" i="1"/>
  <c r="FE49" i="1"/>
  <c r="FF49" i="1" s="1"/>
  <c r="U88" i="1" s="1"/>
  <c r="BK44" i="1"/>
  <c r="EN21" i="1"/>
  <c r="EN23" i="1"/>
  <c r="EN25" i="1"/>
  <c r="EN19" i="1"/>
  <c r="BK35" i="1"/>
  <c r="EK30" i="1"/>
  <c r="EK32" i="1"/>
  <c r="EK26" i="1"/>
  <c r="EK28" i="1"/>
  <c r="BN25" i="1"/>
  <c r="BH21" i="1"/>
  <c r="EE45" i="1"/>
  <c r="BK41" i="1"/>
  <c r="EE20" i="1"/>
  <c r="BK40" i="1"/>
  <c r="HT38" i="1"/>
  <c r="HT46" i="1"/>
  <c r="HT47" i="1"/>
  <c r="HT42" i="1"/>
  <c r="HP50" i="1"/>
  <c r="HQ18" i="1"/>
  <c r="HQ20" i="1"/>
  <c r="HQ30" i="1"/>
  <c r="HQ37" i="1"/>
  <c r="HH36" i="1"/>
  <c r="HH38" i="1"/>
  <c r="HH40" i="1"/>
  <c r="HN34" i="1"/>
  <c r="HN36" i="1"/>
  <c r="HN38" i="1"/>
  <c r="HN40" i="1"/>
  <c r="IH33" i="1"/>
  <c r="II33" i="1" s="1"/>
  <c r="V72" i="1" s="1"/>
  <c r="IH29" i="1"/>
  <c r="II29" i="1" s="1"/>
  <c r="V68" i="1" s="1"/>
  <c r="HW37" i="1"/>
  <c r="HW45" i="1"/>
  <c r="HW46" i="1"/>
  <c r="HW49" i="1"/>
  <c r="KT30" i="1"/>
  <c r="VL41" i="1"/>
  <c r="VX33" i="1"/>
  <c r="VL47" i="1"/>
  <c r="KW25" i="1"/>
  <c r="VU26" i="1"/>
  <c r="KT35" i="1"/>
  <c r="VU25" i="1"/>
  <c r="LK42" i="1"/>
  <c r="LL42" i="1" s="1"/>
  <c r="W81" i="1" s="1"/>
  <c r="BK30" i="1"/>
  <c r="KK32" i="1"/>
  <c r="EQ43" i="1"/>
  <c r="ET21" i="1"/>
  <c r="ET23" i="1"/>
  <c r="ET25" i="1"/>
  <c r="BQ41" i="1"/>
  <c r="BH48" i="1"/>
  <c r="EE32" i="1"/>
  <c r="EQ20" i="1"/>
  <c r="U59" i="1"/>
  <c r="EQ22" i="1"/>
  <c r="FE22" i="1"/>
  <c r="FF22" i="1" s="1"/>
  <c r="U61" i="1" s="1"/>
  <c r="FE24" i="1"/>
  <c r="FF24" i="1" s="1"/>
  <c r="U63" i="1" s="1"/>
  <c r="EQ24" i="1"/>
  <c r="EP50" i="1"/>
  <c r="EQ18" i="1"/>
  <c r="FE18" i="1"/>
  <c r="FF18" i="1" s="1"/>
  <c r="U57" i="1" s="1"/>
  <c r="BK36" i="1"/>
  <c r="EN29" i="1"/>
  <c r="EN31" i="1"/>
  <c r="EN33" i="1"/>
  <c r="EN27" i="1"/>
  <c r="BK27" i="1"/>
  <c r="EK38" i="1"/>
  <c r="EK40" i="1"/>
  <c r="EK34" i="1"/>
  <c r="EK36" i="1"/>
  <c r="BK42" i="1"/>
  <c r="EE37" i="1"/>
  <c r="BK33" i="1"/>
  <c r="BK32" i="1"/>
  <c r="HT25" i="1"/>
  <c r="HT33" i="1"/>
  <c r="HT24" i="1"/>
  <c r="HT20" i="1"/>
  <c r="HQ26" i="1"/>
  <c r="HQ28" i="1"/>
  <c r="HQ39" i="1"/>
  <c r="HQ45" i="1"/>
  <c r="HH44" i="1"/>
  <c r="HH46" i="1"/>
  <c r="HH48" i="1"/>
  <c r="HN42" i="1"/>
  <c r="HN44" i="1"/>
  <c r="HN46" i="1"/>
  <c r="HN48" i="1"/>
  <c r="IH41" i="1"/>
  <c r="II41" i="1" s="1"/>
  <c r="V80" i="1" s="1"/>
  <c r="IH37" i="1"/>
  <c r="II37" i="1" s="1"/>
  <c r="V76" i="1" s="1"/>
  <c r="HW24" i="1"/>
  <c r="HW32" i="1"/>
  <c r="HW23" i="1"/>
  <c r="HW19" i="1"/>
  <c r="KZ24" i="1"/>
  <c r="WL21" i="1"/>
  <c r="WM21" i="1" s="1"/>
  <c r="AC60" i="1" s="1"/>
  <c r="VR21" i="1"/>
  <c r="WL24" i="1"/>
  <c r="WM24" i="1" s="1"/>
  <c r="AC63" i="1" s="1"/>
  <c r="VR24" i="1"/>
  <c r="VX28" i="1"/>
  <c r="VK50" i="1"/>
  <c r="VL18" i="1"/>
  <c r="VU46" i="1"/>
  <c r="VL33" i="1"/>
  <c r="VX25" i="1"/>
  <c r="VL39" i="1"/>
  <c r="KT39" i="1"/>
  <c r="VT50" i="1"/>
  <c r="VU18" i="1"/>
  <c r="KT19" i="1"/>
  <c r="VR35" i="1"/>
  <c r="BK22" i="1"/>
  <c r="EE41" i="1"/>
  <c r="EN44" i="1"/>
  <c r="ET29" i="1"/>
  <c r="ET31" i="1"/>
  <c r="ET33" i="1"/>
  <c r="BQ33" i="1"/>
  <c r="BH40" i="1"/>
  <c r="EE24" i="1"/>
  <c r="FE28" i="1"/>
  <c r="FF28" i="1" s="1"/>
  <c r="U67" i="1" s="1"/>
  <c r="EQ28" i="1"/>
  <c r="EQ30" i="1"/>
  <c r="FE30" i="1"/>
  <c r="FF30" i="1" s="1"/>
  <c r="U69" i="1" s="1"/>
  <c r="EQ32" i="1"/>
  <c r="FE32" i="1"/>
  <c r="FF32" i="1" s="1"/>
  <c r="U71" i="1" s="1"/>
  <c r="EQ26" i="1"/>
  <c r="FE26" i="1"/>
  <c r="FF26" i="1" s="1"/>
  <c r="U65" i="1" s="1"/>
  <c r="BK28" i="1"/>
  <c r="EN37" i="1"/>
  <c r="EN39" i="1"/>
  <c r="EN41" i="1"/>
  <c r="EN35" i="1"/>
  <c r="BK19" i="1"/>
  <c r="EK46" i="1"/>
  <c r="EK48" i="1"/>
  <c r="EK42" i="1"/>
  <c r="EK44" i="1"/>
  <c r="BK34" i="1"/>
  <c r="EE29" i="1"/>
  <c r="BK25" i="1"/>
  <c r="KK46" i="1"/>
  <c r="LK46" i="1"/>
  <c r="LL46" i="1" s="1"/>
  <c r="W85" i="1" s="1"/>
  <c r="BQ44" i="1"/>
  <c r="BK24" i="1"/>
  <c r="KK43" i="1"/>
  <c r="HT41" i="1"/>
  <c r="HT49" i="1"/>
  <c r="HT32" i="1"/>
  <c r="HT28" i="1"/>
  <c r="HQ34" i="1"/>
  <c r="HQ36" i="1"/>
  <c r="HQ23" i="1"/>
  <c r="HH19" i="1"/>
  <c r="HH21" i="1"/>
  <c r="HH23" i="1"/>
  <c r="HH25" i="1"/>
  <c r="HN19" i="1"/>
  <c r="HN21" i="1"/>
  <c r="HN23" i="1"/>
  <c r="IH49" i="1"/>
  <c r="II49" i="1" s="1"/>
  <c r="V88" i="1" s="1"/>
  <c r="IH45" i="1"/>
  <c r="II45" i="1" s="1"/>
  <c r="V84" i="1" s="1"/>
  <c r="BG50" i="1"/>
  <c r="HW40" i="1"/>
  <c r="HW48" i="1"/>
  <c r="HW31" i="1"/>
  <c r="HW27" i="1"/>
  <c r="LK33" i="1"/>
  <c r="LL33" i="1" s="1"/>
  <c r="W72" i="1" s="1"/>
  <c r="LK32" i="1"/>
  <c r="LL32" i="1" s="1"/>
  <c r="W71" i="1" s="1"/>
  <c r="W63" i="1"/>
  <c r="KM50" i="1"/>
  <c r="KJ50" i="1"/>
  <c r="VF35" i="1"/>
  <c r="VF33" i="1"/>
  <c r="VF49" i="1"/>
  <c r="VF36" i="1"/>
  <c r="VI41" i="1"/>
  <c r="VF23" i="1"/>
  <c r="VF39" i="1"/>
  <c r="VF18" i="1"/>
  <c r="VI23" i="1"/>
  <c r="VI39" i="1"/>
  <c r="VI24" i="1"/>
  <c r="VI40" i="1"/>
  <c r="VI22" i="1"/>
  <c r="VI38" i="1"/>
  <c r="VF30" i="1"/>
  <c r="VC22" i="1"/>
  <c r="VC38" i="1"/>
  <c r="VC23" i="1"/>
  <c r="VC39" i="1"/>
  <c r="VC24" i="1"/>
  <c r="VC40" i="1"/>
  <c r="VC25" i="1"/>
  <c r="VC41" i="1"/>
  <c r="UU50" i="1"/>
  <c r="VI45" i="1"/>
  <c r="VF28" i="1"/>
  <c r="VF37" i="1"/>
  <c r="VF42" i="1"/>
  <c r="VF40" i="1"/>
  <c r="VF19" i="1"/>
  <c r="VF31" i="1"/>
  <c r="VI49" i="1"/>
  <c r="VI27" i="1"/>
  <c r="VI43" i="1"/>
  <c r="VI28" i="1"/>
  <c r="VI44" i="1"/>
  <c r="VI26" i="1"/>
  <c r="VI42" i="1"/>
  <c r="VF25" i="1"/>
  <c r="VC26" i="1"/>
  <c r="VC42" i="1"/>
  <c r="VC27" i="1"/>
  <c r="VC43" i="1"/>
  <c r="VC28" i="1"/>
  <c r="VC44" i="1"/>
  <c r="VC29" i="1"/>
  <c r="VC45" i="1"/>
  <c r="VI29" i="1"/>
  <c r="VF24" i="1"/>
  <c r="VF41" i="1"/>
  <c r="VF46" i="1"/>
  <c r="VF44" i="1"/>
  <c r="VF34" i="1"/>
  <c r="VI37" i="1"/>
  <c r="VF26" i="1"/>
  <c r="VI33" i="1"/>
  <c r="VI31" i="1"/>
  <c r="VI47" i="1"/>
  <c r="VI32" i="1"/>
  <c r="VI48" i="1"/>
  <c r="VI30" i="1"/>
  <c r="VI46" i="1"/>
  <c r="VF21" i="1"/>
  <c r="UI50" i="1"/>
  <c r="VC30" i="1"/>
  <c r="VC46" i="1"/>
  <c r="VC31" i="1"/>
  <c r="VC47" i="1"/>
  <c r="VC32" i="1"/>
  <c r="VC48" i="1"/>
  <c r="VC33" i="1"/>
  <c r="VC49" i="1"/>
  <c r="UL50" i="1"/>
  <c r="VE50" i="1"/>
  <c r="VF47" i="1"/>
  <c r="VF20" i="1"/>
  <c r="VF29" i="1"/>
  <c r="VF45" i="1"/>
  <c r="VF32" i="1"/>
  <c r="VF48" i="1"/>
  <c r="VF27" i="1"/>
  <c r="VI21" i="1"/>
  <c r="VF22" i="1"/>
  <c r="VI19" i="1"/>
  <c r="VI35" i="1"/>
  <c r="VI20" i="1"/>
  <c r="VI36" i="1"/>
  <c r="VI18" i="1"/>
  <c r="VI34" i="1"/>
  <c r="VF38" i="1"/>
  <c r="VC18" i="1"/>
  <c r="VB50" i="1"/>
  <c r="VC34" i="1"/>
  <c r="VC19" i="1"/>
  <c r="VC35" i="1"/>
  <c r="VC20" i="1"/>
  <c r="VC36" i="1"/>
  <c r="VC21" i="1"/>
  <c r="VC37" i="1"/>
  <c r="UR50" i="1"/>
  <c r="JK50" i="1"/>
  <c r="KA50" i="1"/>
  <c r="KD50" i="1"/>
  <c r="KG50" i="1"/>
  <c r="JQ50" i="1"/>
  <c r="JH50" i="1"/>
  <c r="JN50" i="1"/>
  <c r="JT50" i="1"/>
  <c r="HY50" i="1"/>
  <c r="IC50" i="1"/>
  <c r="IE50" i="1"/>
  <c r="HD50" i="1"/>
  <c r="HA50" i="1"/>
  <c r="GX50" i="1"/>
  <c r="HK50" i="1"/>
  <c r="DU50" i="1"/>
  <c r="EA50" i="1"/>
  <c r="DX50" i="1"/>
  <c r="GK50" i="1"/>
  <c r="GH50" i="1"/>
  <c r="GN50" i="1"/>
  <c r="GQ50" i="1"/>
  <c r="GE50" i="1"/>
  <c r="AR20" i="1"/>
  <c r="AR23" i="1"/>
  <c r="AR47" i="1"/>
  <c r="AR29" i="1"/>
  <c r="AR26" i="1"/>
  <c r="AR31" i="1"/>
  <c r="DB19" i="1"/>
  <c r="AR21" i="1"/>
  <c r="AR38" i="1"/>
  <c r="AR40" i="1"/>
  <c r="AR42" i="1"/>
  <c r="AR46" i="1"/>
  <c r="DE50" i="1"/>
  <c r="AR18" i="1"/>
  <c r="AR22" i="1"/>
  <c r="AR24" i="1"/>
  <c r="AR32" i="1"/>
  <c r="AR44" i="1"/>
  <c r="AR45" i="1"/>
  <c r="DB27" i="1"/>
  <c r="DB31" i="1"/>
  <c r="DB23" i="1"/>
  <c r="DB39" i="1"/>
  <c r="DB20" i="1"/>
  <c r="DB24" i="1"/>
  <c r="DB28" i="1"/>
  <c r="DB32" i="1"/>
  <c r="DB36" i="1"/>
  <c r="DB40" i="1"/>
  <c r="DB44" i="1"/>
  <c r="DB21" i="1"/>
  <c r="DB25" i="1"/>
  <c r="DB29" i="1"/>
  <c r="DB33" i="1"/>
  <c r="DB37" i="1"/>
  <c r="DB41" i="1"/>
  <c r="DB46" i="1"/>
  <c r="DB35" i="1"/>
  <c r="DB43" i="1"/>
  <c r="DB18" i="1"/>
  <c r="DB22" i="1"/>
  <c r="DB26" i="1"/>
  <c r="DB30" i="1"/>
  <c r="DB34" i="1"/>
  <c r="DB38" i="1"/>
  <c r="DB42" i="1"/>
  <c r="DB47" i="1"/>
  <c r="Y4" i="1"/>
  <c r="AY48" i="1" s="1"/>
  <c r="Y5" i="1"/>
  <c r="EB35" i="1" s="1"/>
  <c r="Y6" i="1"/>
  <c r="HE41" i="1" s="1"/>
  <c r="Y8" i="1"/>
  <c r="KH36" i="1" s="1"/>
  <c r="Y9" i="1"/>
  <c r="Y10" i="1"/>
  <c r="Y11" i="1"/>
  <c r="Y12" i="1"/>
  <c r="DN50" i="1"/>
  <c r="W4" i="1"/>
  <c r="W5" i="1"/>
  <c r="DV49" i="1" s="1"/>
  <c r="W6" i="1"/>
  <c r="GY47" i="1" s="1"/>
  <c r="W8" i="1"/>
  <c r="KB48" i="1" s="1"/>
  <c r="W9" i="1"/>
  <c r="W10" i="1"/>
  <c r="W11" i="1"/>
  <c r="W12" i="1"/>
  <c r="X4" i="1"/>
  <c r="AV34" i="1" s="1"/>
  <c r="X5" i="1"/>
  <c r="X6" i="1"/>
  <c r="HB26" i="1" s="1"/>
  <c r="X8" i="1"/>
  <c r="KE41" i="1" s="1"/>
  <c r="X9" i="1"/>
  <c r="X10" i="1"/>
  <c r="X11" i="1"/>
  <c r="X12" i="1"/>
  <c r="DB45" i="1"/>
  <c r="DH50" i="1"/>
  <c r="DK50" i="1"/>
  <c r="DB48" i="1"/>
  <c r="AX18" i="1"/>
  <c r="AX28" i="1"/>
  <c r="AX19" i="1"/>
  <c r="AX22" i="1"/>
  <c r="AX26" i="1"/>
  <c r="AX47" i="1"/>
  <c r="AX21" i="1"/>
  <c r="AX24" i="1"/>
  <c r="AX27" i="1"/>
  <c r="AX29" i="1"/>
  <c r="AX39" i="1"/>
  <c r="AX43" i="1"/>
  <c r="AU21" i="1"/>
  <c r="AU30" i="1"/>
  <c r="AU28" i="1"/>
  <c r="AU32" i="1"/>
  <c r="AR25" i="1"/>
  <c r="AR28" i="1"/>
  <c r="AR30" i="1"/>
  <c r="AR33" i="1"/>
  <c r="AR36" i="1"/>
  <c r="AR41" i="1"/>
  <c r="AR43" i="1"/>
  <c r="AR48" i="1"/>
  <c r="AR49" i="1"/>
  <c r="AR19" i="1"/>
  <c r="AR27" i="1"/>
  <c r="AR39" i="1"/>
  <c r="AX20" i="1"/>
  <c r="AX23" i="1"/>
  <c r="AX30" i="1"/>
  <c r="AX31" i="1"/>
  <c r="AX34" i="1"/>
  <c r="AX41" i="1"/>
  <c r="AX45" i="1"/>
  <c r="AX49" i="1"/>
  <c r="AX35" i="1"/>
  <c r="AX36" i="1"/>
  <c r="AX38" i="1"/>
  <c r="AX42" i="1"/>
  <c r="AX46" i="1"/>
  <c r="AX25" i="1"/>
  <c r="AX32" i="1"/>
  <c r="AX33" i="1"/>
  <c r="AX37" i="1"/>
  <c r="AX40" i="1"/>
  <c r="AX44" i="1"/>
  <c r="AU35" i="1"/>
  <c r="AU38" i="1"/>
  <c r="AU40" i="1"/>
  <c r="AU42" i="1"/>
  <c r="AU44" i="1"/>
  <c r="AU46" i="1"/>
  <c r="AU48" i="1"/>
  <c r="AU19" i="1"/>
  <c r="AU23" i="1"/>
  <c r="AU25" i="1"/>
  <c r="AU27" i="1"/>
  <c r="AU29" i="1"/>
  <c r="AU31" i="1"/>
  <c r="AU33" i="1"/>
  <c r="AU36" i="1"/>
  <c r="AU37" i="1"/>
  <c r="AU20" i="1"/>
  <c r="AU26" i="1"/>
  <c r="AU39" i="1"/>
  <c r="AU41" i="1"/>
  <c r="AU43" i="1"/>
  <c r="AU45" i="1"/>
  <c r="AU47" i="1"/>
  <c r="AU49" i="1"/>
  <c r="AU18" i="1"/>
  <c r="AU22" i="1"/>
  <c r="AU24" i="1"/>
  <c r="AR34" i="1"/>
  <c r="AR37" i="1"/>
  <c r="AJ50" i="1"/>
  <c r="AK49" i="1" s="1"/>
  <c r="AG50" i="1"/>
  <c r="AH47" i="1" s="1"/>
  <c r="AD50" i="1"/>
  <c r="AE49" i="1" s="1"/>
  <c r="AA50" i="1"/>
  <c r="X50" i="1"/>
  <c r="Y46" i="1" s="1"/>
  <c r="J7" i="1"/>
  <c r="UJ38" i="1" s="1"/>
  <c r="K7" i="1"/>
  <c r="L7" i="1"/>
  <c r="M7" i="1"/>
  <c r="US47" i="1" s="1"/>
  <c r="N7" i="1"/>
  <c r="UV20" i="1" s="1"/>
  <c r="J3" i="1"/>
  <c r="J4" i="1" s="1"/>
  <c r="K3" i="1"/>
  <c r="K4" i="1" s="1"/>
  <c r="L3" i="1"/>
  <c r="L4" i="1" s="1"/>
  <c r="M3" i="1"/>
  <c r="M4" i="1" s="1"/>
  <c r="N3" i="1"/>
  <c r="N11" i="1" s="1"/>
  <c r="D126" i="1"/>
  <c r="KH44" i="1" l="1"/>
  <c r="CB48" i="1"/>
  <c r="CC48" i="1" s="1"/>
  <c r="T87" i="1" s="1"/>
  <c r="KE31" i="1"/>
  <c r="CB29" i="1"/>
  <c r="CC29" i="1" s="1"/>
  <c r="T68" i="1" s="1"/>
  <c r="AW12" i="1"/>
  <c r="CB19" i="1"/>
  <c r="KE30" i="1"/>
  <c r="CB35" i="1"/>
  <c r="CC35" i="1" s="1"/>
  <c r="T74" i="1" s="1"/>
  <c r="AE74" i="1" s="1"/>
  <c r="KH18" i="1"/>
  <c r="CB34" i="1"/>
  <c r="CC34" i="1" s="1"/>
  <c r="T73" i="1" s="1"/>
  <c r="WL50" i="1"/>
  <c r="AB46" i="1"/>
  <c r="AB18" i="1"/>
  <c r="AC18" i="1" s="1"/>
  <c r="KE26" i="1"/>
  <c r="KH35" i="1"/>
  <c r="CB41" i="1"/>
  <c r="CC41" i="1" s="1"/>
  <c r="T80" i="1" s="1"/>
  <c r="H117" i="1" s="1"/>
  <c r="J117" i="1" s="1"/>
  <c r="FE50" i="1"/>
  <c r="HT50" i="1"/>
  <c r="HT52" i="1" s="1"/>
  <c r="V89" i="1"/>
  <c r="KH31" i="1"/>
  <c r="KB22" i="1"/>
  <c r="KB30" i="1"/>
  <c r="KH49" i="1"/>
  <c r="CB20" i="1"/>
  <c r="CC20" i="1" s="1"/>
  <c r="T59" i="1" s="1"/>
  <c r="H96" i="1" s="1"/>
  <c r="J96" i="1" s="1"/>
  <c r="KH20" i="1"/>
  <c r="KB42" i="1"/>
  <c r="KB38" i="1"/>
  <c r="UV49" i="1"/>
  <c r="VF50" i="1"/>
  <c r="VF52" i="1" s="1"/>
  <c r="IH50" i="1"/>
  <c r="AC89" i="1"/>
  <c r="HN50" i="1"/>
  <c r="HN52" i="1" s="1"/>
  <c r="KZ50" i="1"/>
  <c r="KZ52" i="1" s="1"/>
  <c r="KH32" i="1"/>
  <c r="KB25" i="1"/>
  <c r="KH33" i="1"/>
  <c r="KH21" i="1"/>
  <c r="KE32" i="1"/>
  <c r="KB23" i="1"/>
  <c r="KE49" i="1"/>
  <c r="KE35" i="1"/>
  <c r="KB45" i="1"/>
  <c r="KB41" i="1"/>
  <c r="KB33" i="1"/>
  <c r="KE45" i="1"/>
  <c r="KH24" i="1"/>
  <c r="WM50" i="1"/>
  <c r="WM52" i="1" s="1"/>
  <c r="EK50" i="1"/>
  <c r="EK52" i="1" s="1"/>
  <c r="EE50" i="1"/>
  <c r="HH50" i="1"/>
  <c r="HH52" i="1" s="1"/>
  <c r="BK50" i="1"/>
  <c r="BK52" i="1" s="1"/>
  <c r="KB26" i="1"/>
  <c r="KE28" i="1"/>
  <c r="KB27" i="1"/>
  <c r="KH47" i="1"/>
  <c r="KH23" i="1"/>
  <c r="KB20" i="1"/>
  <c r="KH28" i="1"/>
  <c r="KH19" i="1"/>
  <c r="KT50" i="1"/>
  <c r="KT52" i="1" s="1"/>
  <c r="KE43" i="1"/>
  <c r="KH27" i="1"/>
  <c r="KH34" i="1"/>
  <c r="KE42" i="1"/>
  <c r="KH43" i="1"/>
  <c r="CB27" i="1"/>
  <c r="CC27" i="1" s="1"/>
  <c r="T66" i="1" s="1"/>
  <c r="AE66" i="1" s="1"/>
  <c r="CB18" i="1"/>
  <c r="CC18" i="1" s="1"/>
  <c r="T57" i="1" s="1"/>
  <c r="II50" i="1"/>
  <c r="V91" i="1" s="1"/>
  <c r="KB29" i="1"/>
  <c r="KE25" i="1"/>
  <c r="KH48" i="1"/>
  <c r="KB46" i="1"/>
  <c r="KH42" i="1"/>
  <c r="KE37" i="1"/>
  <c r="KB36" i="1"/>
  <c r="KH37" i="1"/>
  <c r="BA50" i="1"/>
  <c r="BB18" i="1"/>
  <c r="BB50" i="1" s="1"/>
  <c r="BB52" i="1" s="1"/>
  <c r="KW50" i="1"/>
  <c r="KW52" i="1" s="1"/>
  <c r="KE47" i="1"/>
  <c r="KE40" i="1"/>
  <c r="KE46" i="1"/>
  <c r="VR50" i="1"/>
  <c r="VR52" i="1" s="1"/>
  <c r="HQ50" i="1"/>
  <c r="HQ52" i="1" s="1"/>
  <c r="KE48" i="1"/>
  <c r="KB19" i="1"/>
  <c r="KH22" i="1"/>
  <c r="KE22" i="1"/>
  <c r="KB18" i="1"/>
  <c r="KE23" i="1"/>
  <c r="KB49" i="1"/>
  <c r="KH45" i="1"/>
  <c r="KE34" i="1"/>
  <c r="KH38" i="1"/>
  <c r="KE38" i="1"/>
  <c r="KB47" i="1"/>
  <c r="FF50" i="1"/>
  <c r="VL50" i="1"/>
  <c r="KE20" i="1"/>
  <c r="KE21" i="1"/>
  <c r="KQ50" i="1"/>
  <c r="KQ52" i="1" s="1"/>
  <c r="KH25" i="1"/>
  <c r="KE19" i="1"/>
  <c r="KB21" i="1"/>
  <c r="KE27" i="1"/>
  <c r="KB28" i="1"/>
  <c r="KB31" i="1"/>
  <c r="BQ50" i="1"/>
  <c r="BQ52" i="1" s="1"/>
  <c r="KH41" i="1"/>
  <c r="KB40" i="1"/>
  <c r="BH50" i="1"/>
  <c r="BH52" i="1" s="1"/>
  <c r="HW50" i="1"/>
  <c r="CB23" i="1"/>
  <c r="CC23" i="1" s="1"/>
  <c r="T62" i="1" s="1"/>
  <c r="AE62" i="1" s="1"/>
  <c r="U89" i="1"/>
  <c r="VU50" i="1"/>
  <c r="VU52" i="1" s="1"/>
  <c r="KE24" i="1"/>
  <c r="EN50" i="1"/>
  <c r="EN52" i="1" s="1"/>
  <c r="ET50" i="1"/>
  <c r="ET52" i="1" s="1"/>
  <c r="KH26" i="1"/>
  <c r="KE18" i="1"/>
  <c r="KH39" i="1"/>
  <c r="KE36" i="1"/>
  <c r="KB35" i="1"/>
  <c r="KE44" i="1"/>
  <c r="KB43" i="1"/>
  <c r="KB44" i="1"/>
  <c r="KB39" i="1"/>
  <c r="KB34" i="1"/>
  <c r="CB37" i="1"/>
  <c r="CC37" i="1" s="1"/>
  <c r="T76" i="1" s="1"/>
  <c r="AE76" i="1" s="1"/>
  <c r="AK3" i="1"/>
  <c r="W89" i="1"/>
  <c r="EQ50" i="1"/>
  <c r="EQ52" i="1" s="1"/>
  <c r="KH29" i="1"/>
  <c r="KH40" i="1"/>
  <c r="KE29" i="1"/>
  <c r="KK50" i="1"/>
  <c r="KK52" i="1" s="1"/>
  <c r="KH46" i="1"/>
  <c r="KE33" i="1"/>
  <c r="KH30" i="1"/>
  <c r="KE39" i="1"/>
  <c r="KB24" i="1"/>
  <c r="VX50" i="1"/>
  <c r="VX52" i="1" s="1"/>
  <c r="KB32" i="1"/>
  <c r="BN50" i="1"/>
  <c r="BN52" i="1" s="1"/>
  <c r="KB37" i="1"/>
  <c r="LL50" i="1"/>
  <c r="W91" i="1" s="1"/>
  <c r="LK50" i="1"/>
  <c r="H110" i="1"/>
  <c r="J110" i="1" s="1"/>
  <c r="AE73" i="1"/>
  <c r="H94" i="1"/>
  <c r="AE57" i="1"/>
  <c r="AE87" i="1"/>
  <c r="H124" i="1"/>
  <c r="J124" i="1" s="1"/>
  <c r="AE68" i="1"/>
  <c r="H105" i="1"/>
  <c r="J105" i="1" s="1"/>
  <c r="AE59" i="1"/>
  <c r="CB26" i="1"/>
  <c r="CC26" i="1" s="1"/>
  <c r="T65" i="1" s="1"/>
  <c r="UV47" i="1"/>
  <c r="UJ25" i="1"/>
  <c r="UV22" i="1"/>
  <c r="UV24" i="1"/>
  <c r="UJ49" i="1"/>
  <c r="UJ42" i="1"/>
  <c r="US39" i="1"/>
  <c r="US44" i="1"/>
  <c r="UV37" i="1"/>
  <c r="UJ44" i="1"/>
  <c r="CB33" i="1"/>
  <c r="CC33" i="1" s="1"/>
  <c r="T72" i="1" s="1"/>
  <c r="CB42" i="1"/>
  <c r="CC42" i="1" s="1"/>
  <c r="T81" i="1" s="1"/>
  <c r="CB49" i="1"/>
  <c r="CC49" i="1" s="1"/>
  <c r="T88" i="1" s="1"/>
  <c r="CB31" i="1"/>
  <c r="CC31" i="1" s="1"/>
  <c r="T70" i="1" s="1"/>
  <c r="CB43" i="1"/>
  <c r="CC43" i="1" s="1"/>
  <c r="T82" i="1" s="1"/>
  <c r="CB24" i="1"/>
  <c r="CC24" i="1" s="1"/>
  <c r="T63" i="1" s="1"/>
  <c r="CB22" i="1"/>
  <c r="CC22" i="1" s="1"/>
  <c r="T61" i="1" s="1"/>
  <c r="UV33" i="1"/>
  <c r="UV31" i="1"/>
  <c r="UJ40" i="1"/>
  <c r="UV42" i="1"/>
  <c r="UV44" i="1"/>
  <c r="UJ36" i="1"/>
  <c r="UV41" i="1"/>
  <c r="UV39" i="1"/>
  <c r="UJ33" i="1"/>
  <c r="UJ19" i="1"/>
  <c r="UV34" i="1"/>
  <c r="UV21" i="1"/>
  <c r="UV19" i="1"/>
  <c r="VC50" i="1"/>
  <c r="VC52" i="1" s="1"/>
  <c r="UJ47" i="1"/>
  <c r="US23" i="1"/>
  <c r="US49" i="1"/>
  <c r="US24" i="1"/>
  <c r="US36" i="1"/>
  <c r="US21" i="1"/>
  <c r="US48" i="1"/>
  <c r="US28" i="1"/>
  <c r="US29" i="1"/>
  <c r="US20" i="1"/>
  <c r="US45" i="1"/>
  <c r="US27" i="1"/>
  <c r="US33" i="1"/>
  <c r="US35" i="1"/>
  <c r="US25" i="1"/>
  <c r="US32" i="1"/>
  <c r="US40" i="1"/>
  <c r="US19" i="1"/>
  <c r="US42" i="1"/>
  <c r="US31" i="1"/>
  <c r="US37" i="1"/>
  <c r="CB46" i="1"/>
  <c r="CC46" i="1" s="1"/>
  <c r="T85" i="1" s="1"/>
  <c r="AK5" i="1"/>
  <c r="AM3" i="1"/>
  <c r="AM5" i="1" s="1"/>
  <c r="UJ31" i="1"/>
  <c r="UV29" i="1"/>
  <c r="UV27" i="1"/>
  <c r="UJ21" i="1"/>
  <c r="UV35" i="1"/>
  <c r="CB44" i="1"/>
  <c r="CC44" i="1" s="1"/>
  <c r="T83" i="1" s="1"/>
  <c r="CB32" i="1"/>
  <c r="CC32" i="1" s="1"/>
  <c r="T71" i="1" s="1"/>
  <c r="CB38" i="1"/>
  <c r="CC38" i="1" s="1"/>
  <c r="T77" i="1" s="1"/>
  <c r="CB45" i="1"/>
  <c r="CC45" i="1" s="1"/>
  <c r="T84" i="1" s="1"/>
  <c r="CB30" i="1"/>
  <c r="CC30" i="1" s="1"/>
  <c r="T69" i="1" s="1"/>
  <c r="CB39" i="1"/>
  <c r="CC39" i="1" s="1"/>
  <c r="T78" i="1" s="1"/>
  <c r="CB21" i="1"/>
  <c r="CC21" i="1" s="1"/>
  <c r="T60" i="1" s="1"/>
  <c r="CC19" i="1"/>
  <c r="T58" i="1" s="1"/>
  <c r="UV46" i="1"/>
  <c r="UV48" i="1"/>
  <c r="UJ43" i="1"/>
  <c r="UV26" i="1"/>
  <c r="UV28" i="1"/>
  <c r="UJ18" i="1"/>
  <c r="UJ46" i="1"/>
  <c r="US18" i="1"/>
  <c r="US41" i="1"/>
  <c r="UV25" i="1"/>
  <c r="UV23" i="1"/>
  <c r="UJ48" i="1"/>
  <c r="UV18" i="1"/>
  <c r="UV36" i="1"/>
  <c r="UJ45" i="1"/>
  <c r="US43" i="1"/>
  <c r="UJ28" i="1"/>
  <c r="UJ22" i="1"/>
  <c r="UJ20" i="1"/>
  <c r="UJ27" i="1"/>
  <c r="UJ26" i="1"/>
  <c r="UJ39" i="1"/>
  <c r="UJ35" i="1"/>
  <c r="CB40" i="1"/>
  <c r="CC40" i="1" s="1"/>
  <c r="T79" i="1" s="1"/>
  <c r="CB25" i="1"/>
  <c r="CC25" i="1" s="1"/>
  <c r="T64" i="1" s="1"/>
  <c r="CB36" i="1"/>
  <c r="CC36" i="1" s="1"/>
  <c r="T75" i="1" s="1"/>
  <c r="CB47" i="1"/>
  <c r="CC47" i="1" s="1"/>
  <c r="T86" i="1" s="1"/>
  <c r="CB28" i="1"/>
  <c r="CC28" i="1" s="1"/>
  <c r="T67" i="1" s="1"/>
  <c r="UV30" i="1"/>
  <c r="UV32" i="1"/>
  <c r="UJ41" i="1"/>
  <c r="UJ34" i="1"/>
  <c r="VI50" i="1"/>
  <c r="VI52" i="1" s="1"/>
  <c r="US30" i="1"/>
  <c r="US46" i="1"/>
  <c r="UV45" i="1"/>
  <c r="UV43" i="1"/>
  <c r="UJ37" i="1"/>
  <c r="UJ30" i="1"/>
  <c r="US34" i="1"/>
  <c r="UV38" i="1"/>
  <c r="UV40" i="1"/>
  <c r="UJ23" i="1"/>
  <c r="UJ32" i="1"/>
  <c r="US22" i="1"/>
  <c r="US38" i="1"/>
  <c r="UJ29" i="1"/>
  <c r="UJ24" i="1"/>
  <c r="US26" i="1"/>
  <c r="HE26" i="1"/>
  <c r="DV35" i="1"/>
  <c r="HB32" i="1"/>
  <c r="HB30" i="1"/>
  <c r="GY39" i="1"/>
  <c r="GY35" i="1"/>
  <c r="HE49" i="1"/>
  <c r="DV31" i="1"/>
  <c r="DV23" i="1"/>
  <c r="HB21" i="1"/>
  <c r="HE37" i="1"/>
  <c r="GY24" i="1"/>
  <c r="HB24" i="1"/>
  <c r="HE38" i="1"/>
  <c r="HB42" i="1"/>
  <c r="HE24" i="1"/>
  <c r="HE34" i="1"/>
  <c r="HE43" i="1"/>
  <c r="GY26" i="1"/>
  <c r="DV26" i="1"/>
  <c r="GY28" i="1"/>
  <c r="DV22" i="1"/>
  <c r="GY25" i="1"/>
  <c r="HB48" i="1"/>
  <c r="HB37" i="1"/>
  <c r="HE29" i="1"/>
  <c r="GY48" i="1"/>
  <c r="DV37" i="1"/>
  <c r="DV19" i="1"/>
  <c r="HE19" i="1"/>
  <c r="HE47" i="1"/>
  <c r="HB29" i="1"/>
  <c r="GY29" i="1"/>
  <c r="DV25" i="1"/>
  <c r="DV41" i="1"/>
  <c r="HE25" i="1"/>
  <c r="HB49" i="1"/>
  <c r="GY32" i="1"/>
  <c r="DV20" i="1"/>
  <c r="HE45" i="1"/>
  <c r="HB44" i="1"/>
  <c r="GY19" i="1"/>
  <c r="DV29" i="1"/>
  <c r="HE32" i="1"/>
  <c r="HE20" i="1"/>
  <c r="HB40" i="1"/>
  <c r="GY18" i="1"/>
  <c r="GY30" i="1"/>
  <c r="DV42" i="1"/>
  <c r="DV28" i="1"/>
  <c r="HE46" i="1"/>
  <c r="HB33" i="1"/>
  <c r="GY36" i="1"/>
  <c r="DV36" i="1"/>
  <c r="HE27" i="1"/>
  <c r="DV39" i="1"/>
  <c r="HB20" i="1"/>
  <c r="HB18" i="1"/>
  <c r="HB47" i="1"/>
  <c r="HB23" i="1"/>
  <c r="HB27" i="1"/>
  <c r="HB46" i="1"/>
  <c r="HB35" i="1"/>
  <c r="HB31" i="1"/>
  <c r="HB39" i="1"/>
  <c r="HE30" i="1"/>
  <c r="HE44" i="1"/>
  <c r="GY42" i="1"/>
  <c r="HB43" i="1"/>
  <c r="GY33" i="1"/>
  <c r="DV33" i="1"/>
  <c r="DV32" i="1"/>
  <c r="HE33" i="1"/>
  <c r="GY20" i="1"/>
  <c r="GY21" i="1"/>
  <c r="DV48" i="1"/>
  <c r="HB45" i="1"/>
  <c r="GY22" i="1"/>
  <c r="GY43" i="1"/>
  <c r="DV40" i="1"/>
  <c r="HE18" i="1"/>
  <c r="HE40" i="1"/>
  <c r="HB25" i="1"/>
  <c r="GY23" i="1"/>
  <c r="GY34" i="1"/>
  <c r="DV27" i="1"/>
  <c r="DV47" i="1"/>
  <c r="HE48" i="1"/>
  <c r="HB38" i="1"/>
  <c r="GY44" i="1"/>
  <c r="HE21" i="1"/>
  <c r="HE39" i="1"/>
  <c r="GY31" i="1"/>
  <c r="DV24" i="1"/>
  <c r="HE22" i="1"/>
  <c r="HE31" i="1"/>
  <c r="HB28" i="1"/>
  <c r="HB34" i="1"/>
  <c r="GY37" i="1"/>
  <c r="DV30" i="1"/>
  <c r="DV44" i="1"/>
  <c r="HB19" i="1"/>
  <c r="GY49" i="1"/>
  <c r="DV34" i="1"/>
  <c r="HE28" i="1"/>
  <c r="HB36" i="1"/>
  <c r="GY27" i="1"/>
  <c r="DV38" i="1"/>
  <c r="HE23" i="1"/>
  <c r="HE36" i="1"/>
  <c r="GY46" i="1"/>
  <c r="HB41" i="1"/>
  <c r="GY45" i="1"/>
  <c r="GY40" i="1"/>
  <c r="DV21" i="1"/>
  <c r="DV43" i="1"/>
  <c r="DV45" i="1"/>
  <c r="HE35" i="1"/>
  <c r="GY41" i="1"/>
  <c r="DV18" i="1"/>
  <c r="HE42" i="1"/>
  <c r="HB22" i="1"/>
  <c r="GY38" i="1"/>
  <c r="DV46" i="1"/>
  <c r="DY19" i="1"/>
  <c r="DY23" i="1"/>
  <c r="DY22" i="1"/>
  <c r="DY34" i="1"/>
  <c r="DY42" i="1"/>
  <c r="DY18" i="1"/>
  <c r="DY31" i="1"/>
  <c r="DY43" i="1"/>
  <c r="DY20" i="1"/>
  <c r="DY49" i="1"/>
  <c r="DY26" i="1"/>
  <c r="DY29" i="1"/>
  <c r="DY25" i="1"/>
  <c r="DY46" i="1"/>
  <c r="DY38" i="1"/>
  <c r="DY21" i="1"/>
  <c r="DY35" i="1"/>
  <c r="DY30" i="1"/>
  <c r="EB21" i="1"/>
  <c r="EB48" i="1"/>
  <c r="DY28" i="1"/>
  <c r="EB23" i="1"/>
  <c r="DY39" i="1"/>
  <c r="EB44" i="1"/>
  <c r="DY48" i="1"/>
  <c r="EB29" i="1"/>
  <c r="EB37" i="1"/>
  <c r="EB46" i="1"/>
  <c r="DY33" i="1"/>
  <c r="EB32" i="1"/>
  <c r="DY44" i="1"/>
  <c r="EB25" i="1"/>
  <c r="EB41" i="1"/>
  <c r="EB26" i="1"/>
  <c r="EB20" i="1"/>
  <c r="EB38" i="1"/>
  <c r="EB43" i="1"/>
  <c r="EB47" i="1"/>
  <c r="DY36" i="1"/>
  <c r="EB39" i="1"/>
  <c r="EB30" i="1"/>
  <c r="EB45" i="1"/>
  <c r="DY45" i="1"/>
  <c r="EB31" i="1"/>
  <c r="EB42" i="1"/>
  <c r="EB34" i="1"/>
  <c r="DY27" i="1"/>
  <c r="DY40" i="1"/>
  <c r="EB40" i="1"/>
  <c r="DY37" i="1"/>
  <c r="EB49" i="1"/>
  <c r="DY24" i="1"/>
  <c r="EB19" i="1"/>
  <c r="EB28" i="1"/>
  <c r="EB24" i="1"/>
  <c r="EB18" i="1"/>
  <c r="EB33" i="1"/>
  <c r="EB36" i="1"/>
  <c r="DY41" i="1"/>
  <c r="EB22" i="1"/>
  <c r="DY32" i="1"/>
  <c r="EB27" i="1"/>
  <c r="DY47" i="1"/>
  <c r="AV43" i="1"/>
  <c r="AV31" i="1"/>
  <c r="AV44" i="1"/>
  <c r="AV28" i="1"/>
  <c r="AV18" i="1"/>
  <c r="AV20" i="1"/>
  <c r="AV35" i="1"/>
  <c r="AV23" i="1"/>
  <c r="AY46" i="1"/>
  <c r="AY35" i="1"/>
  <c r="AY20" i="1"/>
  <c r="AY37" i="1"/>
  <c r="AY34" i="1"/>
  <c r="AV45" i="1"/>
  <c r="AV26" i="1"/>
  <c r="AV33" i="1"/>
  <c r="AV25" i="1"/>
  <c r="AV46" i="1"/>
  <c r="AV38" i="1"/>
  <c r="AV32" i="1"/>
  <c r="AY43" i="1"/>
  <c r="AY24" i="1"/>
  <c r="AY22" i="1"/>
  <c r="DB50" i="1"/>
  <c r="AV49" i="1"/>
  <c r="AV41" i="1"/>
  <c r="AV37" i="1"/>
  <c r="AV29" i="1"/>
  <c r="AV19" i="1"/>
  <c r="AV42" i="1"/>
  <c r="AV30" i="1"/>
  <c r="AR50" i="1"/>
  <c r="AV24" i="1"/>
  <c r="AV47" i="1"/>
  <c r="AV39" i="1"/>
  <c r="AV36" i="1"/>
  <c r="AV27" i="1"/>
  <c r="AV48" i="1"/>
  <c r="AV40" i="1"/>
  <c r="AV21" i="1"/>
  <c r="AY33" i="1"/>
  <c r="AY42" i="1"/>
  <c r="AY49" i="1"/>
  <c r="AY31" i="1"/>
  <c r="AY39" i="1"/>
  <c r="AY21" i="1"/>
  <c r="AY44" i="1"/>
  <c r="AY32" i="1"/>
  <c r="AY38" i="1"/>
  <c r="AY45" i="1"/>
  <c r="AY30" i="1"/>
  <c r="AY29" i="1"/>
  <c r="AY47" i="1"/>
  <c r="AY28" i="1"/>
  <c r="AY40" i="1"/>
  <c r="AY25" i="1"/>
  <c r="AY36" i="1"/>
  <c r="AY41" i="1"/>
  <c r="AY23" i="1"/>
  <c r="AY27" i="1"/>
  <c r="AY26" i="1"/>
  <c r="AY18" i="1"/>
  <c r="AS20" i="1"/>
  <c r="AS24" i="1"/>
  <c r="AS28" i="1"/>
  <c r="AS32" i="1"/>
  <c r="AS36" i="1"/>
  <c r="AS40" i="1"/>
  <c r="AS44" i="1"/>
  <c r="AS48" i="1"/>
  <c r="AS21" i="1"/>
  <c r="AS25" i="1"/>
  <c r="AS29" i="1"/>
  <c r="AS33" i="1"/>
  <c r="AS37" i="1"/>
  <c r="AS41" i="1"/>
  <c r="AS45" i="1"/>
  <c r="AS49" i="1"/>
  <c r="AS22" i="1"/>
  <c r="AS26" i="1"/>
  <c r="AS30" i="1"/>
  <c r="AS34" i="1"/>
  <c r="AS38" i="1"/>
  <c r="AS42" i="1"/>
  <c r="AS46" i="1"/>
  <c r="AS18" i="1"/>
  <c r="AS19" i="1"/>
  <c r="AS23" i="1"/>
  <c r="AS27" i="1"/>
  <c r="AS31" i="1"/>
  <c r="AS35" i="1"/>
  <c r="AS39" i="1"/>
  <c r="AS43" i="1"/>
  <c r="AS47" i="1"/>
  <c r="AV22" i="1"/>
  <c r="AY19" i="1"/>
  <c r="AX50" i="1"/>
  <c r="AU50" i="1"/>
  <c r="Y45" i="1"/>
  <c r="AI47" i="1"/>
  <c r="AB29" i="1"/>
  <c r="AC29" i="1" s="1"/>
  <c r="AB45" i="1"/>
  <c r="AC45" i="1" s="1"/>
  <c r="Y29" i="1"/>
  <c r="Z46" i="1"/>
  <c r="Y33" i="1"/>
  <c r="Y49" i="1"/>
  <c r="AB33" i="1"/>
  <c r="AC33" i="1" s="1"/>
  <c r="AB49" i="1"/>
  <c r="AC49" i="1" s="1"/>
  <c r="AH38" i="1"/>
  <c r="AI38" i="1" s="1"/>
  <c r="AC46" i="1"/>
  <c r="Y21" i="1"/>
  <c r="Y37" i="1"/>
  <c r="AB21" i="1"/>
  <c r="AC21" i="1" s="1"/>
  <c r="AB37" i="1"/>
  <c r="AC37" i="1" s="1"/>
  <c r="AH22" i="1"/>
  <c r="AI22" i="1" s="1"/>
  <c r="AH43" i="1"/>
  <c r="AI43" i="1" s="1"/>
  <c r="AH33" i="1"/>
  <c r="AI33" i="1" s="1"/>
  <c r="AF49" i="1"/>
  <c r="Y25" i="1"/>
  <c r="Y41" i="1"/>
  <c r="AB25" i="1"/>
  <c r="AC25" i="1" s="1"/>
  <c r="AB41" i="1"/>
  <c r="AC41" i="1" s="1"/>
  <c r="AH27" i="1"/>
  <c r="AI27" i="1" s="1"/>
  <c r="Y19" i="1"/>
  <c r="Y23" i="1"/>
  <c r="Y27" i="1"/>
  <c r="Y31" i="1"/>
  <c r="Y35" i="1"/>
  <c r="Y39" i="1"/>
  <c r="Y43" i="1"/>
  <c r="Y47" i="1"/>
  <c r="AB19" i="1"/>
  <c r="AC19" i="1" s="1"/>
  <c r="AB23" i="1"/>
  <c r="AC23" i="1" s="1"/>
  <c r="AB27" i="1"/>
  <c r="AC27" i="1" s="1"/>
  <c r="AB31" i="1"/>
  <c r="AC31" i="1" s="1"/>
  <c r="AB35" i="1"/>
  <c r="AC35" i="1" s="1"/>
  <c r="AB39" i="1"/>
  <c r="AC39" i="1" s="1"/>
  <c r="AB43" i="1"/>
  <c r="AC43" i="1" s="1"/>
  <c r="AB47" i="1"/>
  <c r="AC47" i="1" s="1"/>
  <c r="AH19" i="1"/>
  <c r="AI19" i="1" s="1"/>
  <c r="AH25" i="1"/>
  <c r="AI25" i="1" s="1"/>
  <c r="AH30" i="1"/>
  <c r="AI30" i="1" s="1"/>
  <c r="AH35" i="1"/>
  <c r="AI35" i="1" s="1"/>
  <c r="AH41" i="1"/>
  <c r="AI41" i="1" s="1"/>
  <c r="Y20" i="1"/>
  <c r="Y24" i="1"/>
  <c r="Y28" i="1"/>
  <c r="Y32" i="1"/>
  <c r="Y36" i="1"/>
  <c r="Y40" i="1"/>
  <c r="Y44" i="1"/>
  <c r="Y48" i="1"/>
  <c r="AB20" i="1"/>
  <c r="AC20" i="1" s="1"/>
  <c r="AB24" i="1"/>
  <c r="AC24" i="1" s="1"/>
  <c r="AB28" i="1"/>
  <c r="AC28" i="1" s="1"/>
  <c r="AB32" i="1"/>
  <c r="AC32" i="1" s="1"/>
  <c r="AB36" i="1"/>
  <c r="AC36" i="1" s="1"/>
  <c r="AB40" i="1"/>
  <c r="AC40" i="1" s="1"/>
  <c r="AB44" i="1"/>
  <c r="AC44" i="1" s="1"/>
  <c r="AB48" i="1"/>
  <c r="AC48" i="1" s="1"/>
  <c r="AH21" i="1"/>
  <c r="AI21" i="1" s="1"/>
  <c r="AH26" i="1"/>
  <c r="AI26" i="1" s="1"/>
  <c r="AH31" i="1"/>
  <c r="AI31" i="1" s="1"/>
  <c r="AH37" i="1"/>
  <c r="AI37" i="1" s="1"/>
  <c r="AH42" i="1"/>
  <c r="AI42" i="1" s="1"/>
  <c r="M11" i="1"/>
  <c r="K11" i="1"/>
  <c r="Y18" i="1"/>
  <c r="Y22" i="1"/>
  <c r="Y26" i="1"/>
  <c r="Y30" i="1"/>
  <c r="Y34" i="1"/>
  <c r="Y38" i="1"/>
  <c r="Y42" i="1"/>
  <c r="AB22" i="1"/>
  <c r="AC22" i="1" s="1"/>
  <c r="AB26" i="1"/>
  <c r="AC26" i="1" s="1"/>
  <c r="AB30" i="1"/>
  <c r="AC30" i="1" s="1"/>
  <c r="AB34" i="1"/>
  <c r="AC34" i="1" s="1"/>
  <c r="AB38" i="1"/>
  <c r="AC38" i="1" s="1"/>
  <c r="AB42" i="1"/>
  <c r="AC42" i="1" s="1"/>
  <c r="AH18" i="1"/>
  <c r="AI18" i="1" s="1"/>
  <c r="AH23" i="1"/>
  <c r="AI23" i="1" s="1"/>
  <c r="AH29" i="1"/>
  <c r="AI29" i="1" s="1"/>
  <c r="AH34" i="1"/>
  <c r="AI34" i="1" s="1"/>
  <c r="AH39" i="1"/>
  <c r="AI39" i="1" s="1"/>
  <c r="AK23" i="1"/>
  <c r="AK31" i="1"/>
  <c r="AK39" i="1"/>
  <c r="AK47" i="1"/>
  <c r="AK18" i="1"/>
  <c r="AK21" i="1"/>
  <c r="AK26" i="1"/>
  <c r="AK29" i="1"/>
  <c r="AK34" i="1"/>
  <c r="AK37" i="1"/>
  <c r="AK42" i="1"/>
  <c r="AK45" i="1"/>
  <c r="AK20" i="1"/>
  <c r="AK28" i="1"/>
  <c r="AK44" i="1"/>
  <c r="AK19" i="1"/>
  <c r="AK24" i="1"/>
  <c r="AK27" i="1"/>
  <c r="AK32" i="1"/>
  <c r="AK35" i="1"/>
  <c r="AK40" i="1"/>
  <c r="AK43" i="1"/>
  <c r="AK48" i="1"/>
  <c r="AK36" i="1"/>
  <c r="AK22" i="1"/>
  <c r="AK25" i="1"/>
  <c r="AK30" i="1"/>
  <c r="AK33" i="1"/>
  <c r="AK38" i="1"/>
  <c r="AK41" i="1"/>
  <c r="AK46" i="1"/>
  <c r="AH20" i="1"/>
  <c r="AI20" i="1" s="1"/>
  <c r="AH24" i="1"/>
  <c r="AI24" i="1" s="1"/>
  <c r="AH28" i="1"/>
  <c r="AI28" i="1" s="1"/>
  <c r="AH32" i="1"/>
  <c r="AI32" i="1" s="1"/>
  <c r="AH36" i="1"/>
  <c r="AI36" i="1" s="1"/>
  <c r="AH40" i="1"/>
  <c r="AI40" i="1" s="1"/>
  <c r="AH44" i="1"/>
  <c r="AI44" i="1" s="1"/>
  <c r="AH48" i="1"/>
  <c r="AI48" i="1" s="1"/>
  <c r="AH45" i="1"/>
  <c r="AI45" i="1" s="1"/>
  <c r="AH49" i="1"/>
  <c r="AI49" i="1" s="1"/>
  <c r="AH46" i="1"/>
  <c r="AI46" i="1" s="1"/>
  <c r="K12" i="1"/>
  <c r="K9" i="1"/>
  <c r="K5" i="1"/>
  <c r="L8" i="1"/>
  <c r="L12" i="1"/>
  <c r="K13" i="1"/>
  <c r="L11" i="1"/>
  <c r="K8" i="1"/>
  <c r="AE18" i="1"/>
  <c r="AF18" i="1" s="1"/>
  <c r="AE22" i="1"/>
  <c r="AF22" i="1" s="1"/>
  <c r="AE26" i="1"/>
  <c r="AF26" i="1" s="1"/>
  <c r="AE30" i="1"/>
  <c r="AF30" i="1" s="1"/>
  <c r="AE34" i="1"/>
  <c r="AF34" i="1" s="1"/>
  <c r="AE38" i="1"/>
  <c r="AF38" i="1" s="1"/>
  <c r="AE42" i="1"/>
  <c r="AF42" i="1" s="1"/>
  <c r="AE46" i="1"/>
  <c r="AF46" i="1" s="1"/>
  <c r="AE23" i="1"/>
  <c r="AF23" i="1" s="1"/>
  <c r="AE35" i="1"/>
  <c r="AF35" i="1" s="1"/>
  <c r="AE43" i="1"/>
  <c r="AF43" i="1" s="1"/>
  <c r="AE20" i="1"/>
  <c r="AF20" i="1" s="1"/>
  <c r="AE24" i="1"/>
  <c r="AF24" i="1" s="1"/>
  <c r="AE28" i="1"/>
  <c r="AF28" i="1" s="1"/>
  <c r="AE32" i="1"/>
  <c r="AF32" i="1" s="1"/>
  <c r="AE36" i="1"/>
  <c r="AF36" i="1" s="1"/>
  <c r="AE40" i="1"/>
  <c r="AF40" i="1" s="1"/>
  <c r="AE44" i="1"/>
  <c r="AF44" i="1" s="1"/>
  <c r="AE48" i="1"/>
  <c r="AF48" i="1" s="1"/>
  <c r="AE19" i="1"/>
  <c r="AF19" i="1" s="1"/>
  <c r="AE27" i="1"/>
  <c r="AF27" i="1" s="1"/>
  <c r="AE31" i="1"/>
  <c r="AF31" i="1" s="1"/>
  <c r="AE39" i="1"/>
  <c r="AF39" i="1" s="1"/>
  <c r="AE47" i="1"/>
  <c r="AF47" i="1" s="1"/>
  <c r="AE21" i="1"/>
  <c r="AF21" i="1" s="1"/>
  <c r="AE25" i="1"/>
  <c r="AF25" i="1" s="1"/>
  <c r="AE29" i="1"/>
  <c r="AF29" i="1" s="1"/>
  <c r="AE33" i="1"/>
  <c r="AF33" i="1" s="1"/>
  <c r="AE37" i="1"/>
  <c r="AF37" i="1" s="1"/>
  <c r="AE41" i="1"/>
  <c r="AF41" i="1" s="1"/>
  <c r="AE45" i="1"/>
  <c r="AF45" i="1" s="1"/>
  <c r="N10" i="1"/>
  <c r="J10" i="1"/>
  <c r="N6" i="1"/>
  <c r="J6" i="1"/>
  <c r="N13" i="1"/>
  <c r="J13" i="1"/>
  <c r="M10" i="1"/>
  <c r="N9" i="1"/>
  <c r="J9" i="1"/>
  <c r="M6" i="1"/>
  <c r="N5" i="1"/>
  <c r="J5" i="1"/>
  <c r="M13" i="1"/>
  <c r="N12" i="1"/>
  <c r="J12" i="1"/>
  <c r="L10" i="1"/>
  <c r="M9" i="1"/>
  <c r="N8" i="1"/>
  <c r="J8" i="1"/>
  <c r="L6" i="1"/>
  <c r="M5" i="1"/>
  <c r="N4" i="1"/>
  <c r="AL49" i="1" s="1"/>
  <c r="L13" i="1"/>
  <c r="M12" i="1"/>
  <c r="J11" i="1"/>
  <c r="K10" i="1"/>
  <c r="L9" i="1"/>
  <c r="M8" i="1"/>
  <c r="K6" i="1"/>
  <c r="L5" i="1"/>
  <c r="H111" i="1" l="1"/>
  <c r="J111" i="1" s="1"/>
  <c r="VF53" i="1"/>
  <c r="AE80" i="1"/>
  <c r="KH50" i="1"/>
  <c r="KH52" i="1" s="1"/>
  <c r="U91" i="1"/>
  <c r="H103" i="1"/>
  <c r="J103" i="1" s="1"/>
  <c r="H113" i="1"/>
  <c r="J113" i="1" s="1"/>
  <c r="KE50" i="1"/>
  <c r="KE52" i="1" s="1"/>
  <c r="KB50" i="1"/>
  <c r="KB52" i="1" s="1"/>
  <c r="H99" i="1"/>
  <c r="J99" i="1" s="1"/>
  <c r="AE86" i="1"/>
  <c r="H123" i="1"/>
  <c r="J123" i="1" s="1"/>
  <c r="AE84" i="1"/>
  <c r="H121" i="1"/>
  <c r="J121" i="1" s="1"/>
  <c r="H118" i="1"/>
  <c r="J118" i="1" s="1"/>
  <c r="AE81" i="1"/>
  <c r="AE60" i="1"/>
  <c r="H97" i="1"/>
  <c r="J97" i="1" s="1"/>
  <c r="AE82" i="1"/>
  <c r="H119" i="1"/>
  <c r="J119" i="1" s="1"/>
  <c r="H109" i="1"/>
  <c r="J109" i="1" s="1"/>
  <c r="AE72" i="1"/>
  <c r="J94" i="1"/>
  <c r="AE64" i="1"/>
  <c r="H101" i="1"/>
  <c r="J101" i="1" s="1"/>
  <c r="AE78" i="1"/>
  <c r="H115" i="1"/>
  <c r="J115" i="1" s="1"/>
  <c r="H108" i="1"/>
  <c r="J108" i="1" s="1"/>
  <c r="AE71" i="1"/>
  <c r="AE70" i="1"/>
  <c r="H107" i="1"/>
  <c r="J107" i="1" s="1"/>
  <c r="AE58" i="1"/>
  <c r="H95" i="1"/>
  <c r="J95" i="1" s="1"/>
  <c r="AE63" i="1"/>
  <c r="H100" i="1"/>
  <c r="J100" i="1" s="1"/>
  <c r="H102" i="1"/>
  <c r="J102" i="1" s="1"/>
  <c r="AE65" i="1"/>
  <c r="T89" i="1"/>
  <c r="AE75" i="1"/>
  <c r="H112" i="1"/>
  <c r="J112" i="1" s="1"/>
  <c r="H114" i="1"/>
  <c r="J114" i="1" s="1"/>
  <c r="AE77" i="1"/>
  <c r="AE67" i="1"/>
  <c r="H104" i="1"/>
  <c r="J104" i="1" s="1"/>
  <c r="H116" i="1"/>
  <c r="J116" i="1" s="1"/>
  <c r="AE79" i="1"/>
  <c r="H106" i="1"/>
  <c r="J106" i="1" s="1"/>
  <c r="AE69" i="1"/>
  <c r="AE83" i="1"/>
  <c r="H120" i="1"/>
  <c r="J120" i="1" s="1"/>
  <c r="H122" i="1"/>
  <c r="J122" i="1" s="1"/>
  <c r="AE85" i="1"/>
  <c r="H98" i="1"/>
  <c r="J98" i="1" s="1"/>
  <c r="AE61" i="1"/>
  <c r="AE88" i="1"/>
  <c r="H125" i="1"/>
  <c r="J125" i="1" s="1"/>
  <c r="Z24" i="1"/>
  <c r="Z20" i="1"/>
  <c r="Z23" i="1"/>
  <c r="Z33" i="1"/>
  <c r="Z34" i="1"/>
  <c r="Z48" i="1"/>
  <c r="Z32" i="1"/>
  <c r="Z35" i="1"/>
  <c r="Z19" i="1"/>
  <c r="Z41" i="1"/>
  <c r="Z37" i="1"/>
  <c r="US50" i="1"/>
  <c r="US52" i="1" s="1"/>
  <c r="Z26" i="1"/>
  <c r="Z38" i="1"/>
  <c r="Z22" i="1"/>
  <c r="Z36" i="1"/>
  <c r="Z39" i="1"/>
  <c r="Z30" i="1"/>
  <c r="Z44" i="1"/>
  <c r="Z28" i="1"/>
  <c r="Z47" i="1"/>
  <c r="Z31" i="1"/>
  <c r="Z25" i="1"/>
  <c r="Z21" i="1"/>
  <c r="Z29" i="1"/>
  <c r="Z45" i="1"/>
  <c r="UJ50" i="1"/>
  <c r="UJ52" i="1" s="1"/>
  <c r="Z42" i="1"/>
  <c r="Z40" i="1"/>
  <c r="Z43" i="1"/>
  <c r="Z27" i="1"/>
  <c r="Z49" i="1"/>
  <c r="UV50" i="1"/>
  <c r="UV52" i="1" s="1"/>
  <c r="CB50" i="1"/>
  <c r="CC50" i="1" s="1"/>
  <c r="CC52" i="1" s="1"/>
  <c r="JL36" i="1"/>
  <c r="JL20" i="1"/>
  <c r="JL31" i="1"/>
  <c r="JL19" i="1"/>
  <c r="JL48" i="1"/>
  <c r="JL22" i="1"/>
  <c r="JL28" i="1"/>
  <c r="JL40" i="1"/>
  <c r="JL23" i="1"/>
  <c r="JL24" i="1"/>
  <c r="JL27" i="1"/>
  <c r="JL47" i="1"/>
  <c r="JL39" i="1"/>
  <c r="JL32" i="1"/>
  <c r="JL44" i="1"/>
  <c r="JL46" i="1"/>
  <c r="JL35" i="1"/>
  <c r="JL18" i="1"/>
  <c r="JL43" i="1"/>
  <c r="JL25" i="1"/>
  <c r="JL30" i="1"/>
  <c r="JL49" i="1"/>
  <c r="JL38" i="1"/>
  <c r="JL37" i="1"/>
  <c r="JL29" i="1"/>
  <c r="JL26" i="1"/>
  <c r="JL41" i="1"/>
  <c r="JL34" i="1"/>
  <c r="JL45" i="1"/>
  <c r="JL42" i="1"/>
  <c r="JL21" i="1"/>
  <c r="JL33" i="1"/>
  <c r="JR23" i="1"/>
  <c r="JR45" i="1"/>
  <c r="JR39" i="1"/>
  <c r="JR29" i="1"/>
  <c r="JR18" i="1"/>
  <c r="JR34" i="1"/>
  <c r="JR31" i="1"/>
  <c r="JR42" i="1"/>
  <c r="JR46" i="1"/>
  <c r="JR25" i="1"/>
  <c r="JR21" i="1"/>
  <c r="JR26" i="1"/>
  <c r="JR35" i="1"/>
  <c r="JR30" i="1"/>
  <c r="JR37" i="1"/>
  <c r="JR19" i="1"/>
  <c r="JR47" i="1"/>
  <c r="JR44" i="1"/>
  <c r="JR36" i="1"/>
  <c r="JR40" i="1"/>
  <c r="JR24" i="1"/>
  <c r="JR49" i="1"/>
  <c r="JR22" i="1"/>
  <c r="JR43" i="1"/>
  <c r="JR33" i="1"/>
  <c r="JR41" i="1"/>
  <c r="JR32" i="1"/>
  <c r="JR20" i="1"/>
  <c r="JR48" i="1"/>
  <c r="JR27" i="1"/>
  <c r="JR38" i="1"/>
  <c r="JR28" i="1"/>
  <c r="JU20" i="1"/>
  <c r="JU34" i="1"/>
  <c r="JU49" i="1"/>
  <c r="JU42" i="1"/>
  <c r="JU31" i="1"/>
  <c r="JU39" i="1"/>
  <c r="JU19" i="1"/>
  <c r="JU23" i="1"/>
  <c r="JU47" i="1"/>
  <c r="JU26" i="1"/>
  <c r="JU27" i="1"/>
  <c r="JU22" i="1"/>
  <c r="JU48" i="1"/>
  <c r="JU41" i="1"/>
  <c r="JU18" i="1"/>
  <c r="JU43" i="1"/>
  <c r="JU32" i="1"/>
  <c r="JU45" i="1"/>
  <c r="JU46" i="1"/>
  <c r="JU44" i="1"/>
  <c r="JU40" i="1"/>
  <c r="JU25" i="1"/>
  <c r="JU37" i="1"/>
  <c r="JU36" i="1"/>
  <c r="JU33" i="1"/>
  <c r="JU29" i="1"/>
  <c r="JU30" i="1"/>
  <c r="JU28" i="1"/>
  <c r="JU24" i="1"/>
  <c r="JU35" i="1"/>
  <c r="JU21" i="1"/>
  <c r="JU38" i="1"/>
  <c r="JO28" i="1"/>
  <c r="JO45" i="1"/>
  <c r="JO38" i="1"/>
  <c r="JO27" i="1"/>
  <c r="JO46" i="1"/>
  <c r="JO32" i="1"/>
  <c r="JO30" i="1"/>
  <c r="JO42" i="1"/>
  <c r="JO19" i="1"/>
  <c r="JO23" i="1"/>
  <c r="JO48" i="1"/>
  <c r="JO33" i="1"/>
  <c r="JO44" i="1"/>
  <c r="JO26" i="1"/>
  <c r="JO21" i="1"/>
  <c r="JO43" i="1"/>
  <c r="JO20" i="1"/>
  <c r="JO22" i="1"/>
  <c r="JO40" i="1"/>
  <c r="JO25" i="1"/>
  <c r="JO47" i="1"/>
  <c r="JO34" i="1"/>
  <c r="JO49" i="1"/>
  <c r="JO41" i="1"/>
  <c r="JO36" i="1"/>
  <c r="JO18" i="1"/>
  <c r="JO37" i="1"/>
  <c r="JO35" i="1"/>
  <c r="JO29" i="1"/>
  <c r="JO24" i="1"/>
  <c r="JO31" i="1"/>
  <c r="JO39" i="1"/>
  <c r="JI37" i="1"/>
  <c r="JI33" i="1"/>
  <c r="JI45" i="1"/>
  <c r="JI21" i="1"/>
  <c r="JI48" i="1"/>
  <c r="JI49" i="1"/>
  <c r="JI25" i="1"/>
  <c r="JI29" i="1"/>
  <c r="JI41" i="1"/>
  <c r="JI43" i="1"/>
  <c r="JI22" i="1"/>
  <c r="JI32" i="1"/>
  <c r="JI40" i="1"/>
  <c r="JI31" i="1"/>
  <c r="JI38" i="1"/>
  <c r="JI27" i="1"/>
  <c r="JI24" i="1"/>
  <c r="JI39" i="1"/>
  <c r="JI42" i="1"/>
  <c r="JI19" i="1"/>
  <c r="JI26" i="1"/>
  <c r="JI20" i="1"/>
  <c r="JI18" i="1"/>
  <c r="JI44" i="1"/>
  <c r="JI34" i="1"/>
  <c r="JI47" i="1"/>
  <c r="JI23" i="1"/>
  <c r="JI36" i="1"/>
  <c r="JI28" i="1"/>
  <c r="JI46" i="1"/>
  <c r="JI30" i="1"/>
  <c r="JI35" i="1"/>
  <c r="HE50" i="1"/>
  <c r="HE52" i="1" s="1"/>
  <c r="GY50" i="1"/>
  <c r="GY52" i="1" s="1"/>
  <c r="HB50" i="1"/>
  <c r="HB52" i="1" s="1"/>
  <c r="DY50" i="1"/>
  <c r="DY52" i="1" s="1"/>
  <c r="EB50" i="1"/>
  <c r="EB52" i="1" s="1"/>
  <c r="GO36" i="1"/>
  <c r="GO20" i="1"/>
  <c r="GO48" i="1"/>
  <c r="GO33" i="1"/>
  <c r="GO31" i="1"/>
  <c r="GO42" i="1"/>
  <c r="GO32" i="1"/>
  <c r="GO41" i="1"/>
  <c r="GO39" i="1"/>
  <c r="GO49" i="1"/>
  <c r="GO47" i="1"/>
  <c r="GO21" i="1"/>
  <c r="GO34" i="1"/>
  <c r="GO44" i="1"/>
  <c r="GO22" i="1"/>
  <c r="GO29" i="1"/>
  <c r="GO30" i="1"/>
  <c r="GO40" i="1"/>
  <c r="GO37" i="1"/>
  <c r="GO19" i="1"/>
  <c r="GO26" i="1"/>
  <c r="GO38" i="1"/>
  <c r="GO27" i="1"/>
  <c r="GO28" i="1"/>
  <c r="GO24" i="1"/>
  <c r="GO46" i="1"/>
  <c r="GO45" i="1"/>
  <c r="GO18" i="1"/>
  <c r="GO35" i="1"/>
  <c r="GO43" i="1"/>
  <c r="GO25" i="1"/>
  <c r="GO23" i="1"/>
  <c r="GI46" i="1"/>
  <c r="GI30" i="1"/>
  <c r="GI34" i="1"/>
  <c r="GI42" i="1"/>
  <c r="GI26" i="1"/>
  <c r="GI22" i="1"/>
  <c r="GI38" i="1"/>
  <c r="GI49" i="1"/>
  <c r="GI18" i="1"/>
  <c r="GI40" i="1"/>
  <c r="GI27" i="1"/>
  <c r="GI20" i="1"/>
  <c r="GI33" i="1"/>
  <c r="GI31" i="1"/>
  <c r="GI24" i="1"/>
  <c r="GI37" i="1"/>
  <c r="GI44" i="1"/>
  <c r="GI48" i="1"/>
  <c r="GI41" i="1"/>
  <c r="GI39" i="1"/>
  <c r="GI28" i="1"/>
  <c r="GI21" i="1"/>
  <c r="GI35" i="1"/>
  <c r="GI32" i="1"/>
  <c r="GI25" i="1"/>
  <c r="GI23" i="1"/>
  <c r="GI45" i="1"/>
  <c r="GI36" i="1"/>
  <c r="GI19" i="1"/>
  <c r="GI29" i="1"/>
  <c r="GI43" i="1"/>
  <c r="GI47" i="1"/>
  <c r="GL25" i="1"/>
  <c r="GL48" i="1"/>
  <c r="GL29" i="1"/>
  <c r="GL49" i="1"/>
  <c r="GL21" i="1"/>
  <c r="GL41" i="1"/>
  <c r="GL45" i="1"/>
  <c r="GL37" i="1"/>
  <c r="GL33" i="1"/>
  <c r="GL44" i="1"/>
  <c r="GL38" i="1"/>
  <c r="GL24" i="1"/>
  <c r="GL31" i="1"/>
  <c r="GL26" i="1"/>
  <c r="GL28" i="1"/>
  <c r="GL22" i="1"/>
  <c r="GL27" i="1"/>
  <c r="GL35" i="1"/>
  <c r="GL18" i="1"/>
  <c r="GL46" i="1"/>
  <c r="GL32" i="1"/>
  <c r="GL39" i="1"/>
  <c r="GL19" i="1"/>
  <c r="GL36" i="1"/>
  <c r="GL30" i="1"/>
  <c r="GL43" i="1"/>
  <c r="GL23" i="1"/>
  <c r="GL42" i="1"/>
  <c r="GL40" i="1"/>
  <c r="GL34" i="1"/>
  <c r="GL20" i="1"/>
  <c r="GL47" i="1"/>
  <c r="GF39" i="1"/>
  <c r="GF43" i="1"/>
  <c r="GF23" i="1"/>
  <c r="GF27" i="1"/>
  <c r="GF22" i="1"/>
  <c r="GF31" i="1"/>
  <c r="GF45" i="1"/>
  <c r="GF38" i="1"/>
  <c r="GF32" i="1"/>
  <c r="GF30" i="1"/>
  <c r="GF37" i="1"/>
  <c r="GF28" i="1"/>
  <c r="GF26" i="1"/>
  <c r="GF19" i="1"/>
  <c r="GF48" i="1"/>
  <c r="GF46" i="1"/>
  <c r="GF35" i="1"/>
  <c r="GF20" i="1"/>
  <c r="GF44" i="1"/>
  <c r="GF42" i="1"/>
  <c r="GF47" i="1"/>
  <c r="GF33" i="1"/>
  <c r="GF40" i="1"/>
  <c r="GF36" i="1"/>
  <c r="GF18" i="1"/>
  <c r="GF24" i="1"/>
  <c r="GF29" i="1"/>
  <c r="GF25" i="1"/>
  <c r="GF49" i="1"/>
  <c r="GF41" i="1"/>
  <c r="GF21" i="1"/>
  <c r="GF34" i="1"/>
  <c r="DV50" i="1"/>
  <c r="DV52" i="1" s="1"/>
  <c r="GR23" i="1"/>
  <c r="GR27" i="1"/>
  <c r="GR47" i="1"/>
  <c r="GR31" i="1"/>
  <c r="GR39" i="1"/>
  <c r="GR46" i="1"/>
  <c r="GR43" i="1"/>
  <c r="GR35" i="1"/>
  <c r="GR19" i="1"/>
  <c r="GR44" i="1"/>
  <c r="GR41" i="1"/>
  <c r="GR45" i="1"/>
  <c r="GR21" i="1"/>
  <c r="GR29" i="1"/>
  <c r="GR38" i="1"/>
  <c r="GR32" i="1"/>
  <c r="GR25" i="1"/>
  <c r="GR42" i="1"/>
  <c r="GR36" i="1"/>
  <c r="GR22" i="1"/>
  <c r="GR49" i="1"/>
  <c r="GR40" i="1"/>
  <c r="GR34" i="1"/>
  <c r="GR26" i="1"/>
  <c r="GR20" i="1"/>
  <c r="GR18" i="1"/>
  <c r="GR28" i="1"/>
  <c r="GR33" i="1"/>
  <c r="GR30" i="1"/>
  <c r="GR24" i="1"/>
  <c r="GR37" i="1"/>
  <c r="GR48" i="1"/>
  <c r="AV50" i="1"/>
  <c r="AV52" i="1" s="1"/>
  <c r="AY50" i="1"/>
  <c r="AY52" i="1" s="1"/>
  <c r="AS50" i="1"/>
  <c r="AS52" i="1" s="1"/>
  <c r="DI21" i="1"/>
  <c r="DI29" i="1"/>
  <c r="DI25" i="1"/>
  <c r="DI33" i="1"/>
  <c r="DI36" i="1"/>
  <c r="DI48" i="1"/>
  <c r="DI44" i="1"/>
  <c r="DI46" i="1"/>
  <c r="DI19" i="1"/>
  <c r="DI26" i="1"/>
  <c r="DI18" i="1"/>
  <c r="DI30" i="1"/>
  <c r="DI31" i="1"/>
  <c r="DI22" i="1"/>
  <c r="DI23" i="1"/>
  <c r="DI38" i="1"/>
  <c r="DI41" i="1"/>
  <c r="DI27" i="1"/>
  <c r="DI49" i="1"/>
  <c r="DI42" i="1"/>
  <c r="DI37" i="1"/>
  <c r="DI28" i="1"/>
  <c r="DI24" i="1"/>
  <c r="DI20" i="1"/>
  <c r="DI35" i="1"/>
  <c r="DI47" i="1"/>
  <c r="DI39" i="1"/>
  <c r="DI45" i="1"/>
  <c r="DI43" i="1"/>
  <c r="DI40" i="1"/>
  <c r="DI34" i="1"/>
  <c r="DI32" i="1"/>
  <c r="DC20" i="1"/>
  <c r="DC24" i="1"/>
  <c r="DC28" i="1"/>
  <c r="DC32" i="1"/>
  <c r="DC36" i="1"/>
  <c r="DC40" i="1"/>
  <c r="DC44" i="1"/>
  <c r="DC21" i="1"/>
  <c r="DC25" i="1"/>
  <c r="DC29" i="1"/>
  <c r="DC33" i="1"/>
  <c r="DC37" i="1"/>
  <c r="DC41" i="1"/>
  <c r="DC49" i="1"/>
  <c r="DC46" i="1"/>
  <c r="DC26" i="1"/>
  <c r="DC42" i="1"/>
  <c r="DC23" i="1"/>
  <c r="DC39" i="1"/>
  <c r="DC30" i="1"/>
  <c r="DC47" i="1"/>
  <c r="DC27" i="1"/>
  <c r="DC43" i="1"/>
  <c r="DC18" i="1"/>
  <c r="DC34" i="1"/>
  <c r="DC31" i="1"/>
  <c r="DC22" i="1"/>
  <c r="DC38" i="1"/>
  <c r="DC19" i="1"/>
  <c r="DC35" i="1"/>
  <c r="DF45" i="1"/>
  <c r="DF49" i="1"/>
  <c r="DF30" i="1"/>
  <c r="DF46" i="1"/>
  <c r="DF31" i="1"/>
  <c r="DF47" i="1"/>
  <c r="DF32" i="1"/>
  <c r="DF48" i="1"/>
  <c r="DF21" i="1"/>
  <c r="DF37" i="1"/>
  <c r="DF42" i="1"/>
  <c r="DF19" i="1"/>
  <c r="DF35" i="1"/>
  <c r="DF18" i="1"/>
  <c r="DF36" i="1"/>
  <c r="DF26" i="1"/>
  <c r="DF25" i="1"/>
  <c r="DF41" i="1"/>
  <c r="DF22" i="1"/>
  <c r="DF23" i="1"/>
  <c r="DF39" i="1"/>
  <c r="DF34" i="1"/>
  <c r="DF40" i="1"/>
  <c r="DF20" i="1"/>
  <c r="DF29" i="1"/>
  <c r="DF38" i="1"/>
  <c r="DF27" i="1"/>
  <c r="DF43" i="1"/>
  <c r="DF24" i="1"/>
  <c r="DF44" i="1"/>
  <c r="DF28" i="1"/>
  <c r="DF33" i="1"/>
  <c r="DC48" i="1"/>
  <c r="DL49" i="1"/>
  <c r="DL18" i="1"/>
  <c r="DL37" i="1"/>
  <c r="DL48" i="1"/>
  <c r="DL46" i="1"/>
  <c r="DL45" i="1"/>
  <c r="DL41" i="1"/>
  <c r="DL21" i="1"/>
  <c r="DL32" i="1"/>
  <c r="DL35" i="1"/>
  <c r="DL30" i="1"/>
  <c r="DL33" i="1"/>
  <c r="DL44" i="1"/>
  <c r="DL47" i="1"/>
  <c r="DL42" i="1"/>
  <c r="DL29" i="1"/>
  <c r="DL40" i="1"/>
  <c r="DL43" i="1"/>
  <c r="DL38" i="1"/>
  <c r="DL25" i="1"/>
  <c r="DL36" i="1"/>
  <c r="DL39" i="1"/>
  <c r="DL34" i="1"/>
  <c r="DL19" i="1"/>
  <c r="DL28" i="1"/>
  <c r="DL31" i="1"/>
  <c r="DL26" i="1"/>
  <c r="DL24" i="1"/>
  <c r="DL27" i="1"/>
  <c r="DL22" i="1"/>
  <c r="DL20" i="1"/>
  <c r="DL23" i="1"/>
  <c r="DO46" i="1"/>
  <c r="DO45" i="1"/>
  <c r="DO48" i="1"/>
  <c r="DO39" i="1"/>
  <c r="DO30" i="1"/>
  <c r="DO41" i="1"/>
  <c r="DO44" i="1"/>
  <c r="DO35" i="1"/>
  <c r="DO26" i="1"/>
  <c r="DO37" i="1"/>
  <c r="DO40" i="1"/>
  <c r="DO31" i="1"/>
  <c r="DO20" i="1"/>
  <c r="DO18" i="1"/>
  <c r="DO29" i="1"/>
  <c r="DO32" i="1"/>
  <c r="DO23" i="1"/>
  <c r="DO25" i="1"/>
  <c r="DO28" i="1"/>
  <c r="DO19" i="1"/>
  <c r="DO21" i="1"/>
  <c r="DO24" i="1"/>
  <c r="DO38" i="1"/>
  <c r="DO49" i="1"/>
  <c r="DO43" i="1"/>
  <c r="DO34" i="1"/>
  <c r="DO42" i="1"/>
  <c r="DO47" i="1"/>
  <c r="DO22" i="1"/>
  <c r="DO33" i="1"/>
  <c r="DO36" i="1"/>
  <c r="DO27" i="1"/>
  <c r="DC45" i="1"/>
  <c r="AB50" i="1"/>
  <c r="AL41" i="1"/>
  <c r="AL25" i="1"/>
  <c r="AL43" i="1"/>
  <c r="AL27" i="1"/>
  <c r="AL28" i="1"/>
  <c r="AL37" i="1"/>
  <c r="AL21" i="1"/>
  <c r="AL31" i="1"/>
  <c r="AL33" i="1"/>
  <c r="AL36" i="1"/>
  <c r="AL35" i="1"/>
  <c r="AL19" i="1"/>
  <c r="AL45" i="1"/>
  <c r="AL29" i="1"/>
  <c r="AL47" i="1"/>
  <c r="AL46" i="1"/>
  <c r="AL30" i="1"/>
  <c r="AL48" i="1"/>
  <c r="AL32" i="1"/>
  <c r="AL44" i="1"/>
  <c r="AL42" i="1"/>
  <c r="AL26" i="1"/>
  <c r="AL39" i="1"/>
  <c r="Z18" i="1"/>
  <c r="Y50" i="1"/>
  <c r="AL38" i="1"/>
  <c r="AL22" i="1"/>
  <c r="AL40" i="1"/>
  <c r="AL24" i="1"/>
  <c r="AL20" i="1"/>
  <c r="AL34" i="1"/>
  <c r="AL18" i="1"/>
  <c r="AL23" i="1"/>
  <c r="AK50" i="1"/>
  <c r="AH50" i="1"/>
  <c r="AI50" i="1"/>
  <c r="AI52" i="1" s="1"/>
  <c r="AF50" i="1"/>
  <c r="AF52" i="1" s="1"/>
  <c r="AE50" i="1"/>
  <c r="A2" i="1"/>
  <c r="Z50" i="1" l="1"/>
  <c r="Z52" i="1" s="1"/>
  <c r="T91" i="1"/>
  <c r="AE89" i="1"/>
  <c r="H126" i="1"/>
  <c r="JI50" i="1"/>
  <c r="JI52" i="1" s="1"/>
  <c r="JU50" i="1"/>
  <c r="JU52" i="1" s="1"/>
  <c r="JO50" i="1"/>
  <c r="JO52" i="1" s="1"/>
  <c r="JL50" i="1"/>
  <c r="JL52" i="1" s="1"/>
  <c r="JR50" i="1"/>
  <c r="JR52" i="1" s="1"/>
  <c r="GR50" i="1"/>
  <c r="GR52" i="1" s="1"/>
  <c r="GL50" i="1"/>
  <c r="GL52" i="1" s="1"/>
  <c r="GO50" i="1"/>
  <c r="GO52" i="1" s="1"/>
  <c r="GF50" i="1"/>
  <c r="GF52" i="1" s="1"/>
  <c r="GI50" i="1"/>
  <c r="GI52" i="1" s="1"/>
  <c r="DF50" i="1"/>
  <c r="DF52" i="1" s="1"/>
  <c r="DC50" i="1"/>
  <c r="DC52" i="1" s="1"/>
  <c r="DI50" i="1"/>
  <c r="DI52" i="1" s="1"/>
  <c r="DO50" i="1"/>
  <c r="DO52" i="1" s="1"/>
  <c r="DL50" i="1"/>
  <c r="DL52" i="1" s="1"/>
  <c r="AL50" i="1"/>
  <c r="AL52" i="1" s="1"/>
  <c r="X1" i="1"/>
  <c r="Y1" i="1"/>
  <c r="Z1" i="1"/>
  <c r="AA1" i="1"/>
  <c r="AB1" i="1"/>
  <c r="AC1" i="1"/>
  <c r="W1" i="1"/>
  <c r="S1" i="1" l="1"/>
  <c r="T1" i="1" s="1"/>
  <c r="UE50" i="1"/>
  <c r="UF46" i="1" s="1"/>
  <c r="SP50" i="1"/>
  <c r="SQ21" i="1" s="1"/>
  <c r="QZ50" i="1"/>
  <c r="RA19" i="1" s="1"/>
  <c r="PK50" i="1"/>
  <c r="PL49" i="1" s="1"/>
  <c r="NV50" i="1"/>
  <c r="NW26" i="1" s="1"/>
  <c r="MG50" i="1"/>
  <c r="MH42" i="1" s="1"/>
  <c r="JD50" i="1"/>
  <c r="JE24" i="1" s="1"/>
  <c r="I7" i="1"/>
  <c r="H7" i="1"/>
  <c r="GA50" i="1"/>
  <c r="GB21" i="1" s="1"/>
  <c r="CX50" i="1"/>
  <c r="CY23" i="1" s="1"/>
  <c r="I3" i="1"/>
  <c r="H3" i="1"/>
  <c r="U50" i="1"/>
  <c r="V49" i="1" s="1"/>
  <c r="SQ31" i="1" l="1"/>
  <c r="RA40" i="1"/>
  <c r="V18" i="1"/>
  <c r="NW40" i="1"/>
  <c r="V46" i="1"/>
  <c r="SQ45" i="1"/>
  <c r="H5" i="1"/>
  <c r="PL47" i="1"/>
  <c r="NW34" i="1"/>
  <c r="PL19" i="1"/>
  <c r="PL35" i="1"/>
  <c r="PL48" i="1"/>
  <c r="RA30" i="1"/>
  <c r="SQ43" i="1"/>
  <c r="PL31" i="1"/>
  <c r="NW27" i="1"/>
  <c r="PL23" i="1"/>
  <c r="PL36" i="1"/>
  <c r="RA23" i="1"/>
  <c r="V30" i="1"/>
  <c r="NW47" i="1"/>
  <c r="NW20" i="1"/>
  <c r="PL24" i="1"/>
  <c r="PL43" i="1"/>
  <c r="RA47" i="1"/>
  <c r="SQ28" i="1"/>
  <c r="GB44" i="1"/>
  <c r="JE36" i="1"/>
  <c r="JE26" i="1"/>
  <c r="V34" i="1"/>
  <c r="V24" i="1"/>
  <c r="V40" i="1"/>
  <c r="CY35" i="1"/>
  <c r="GB49" i="1"/>
  <c r="GB41" i="1"/>
  <c r="GB32" i="1"/>
  <c r="GB25" i="1"/>
  <c r="JE48" i="1"/>
  <c r="JE38" i="1"/>
  <c r="JE30" i="1"/>
  <c r="JE20" i="1"/>
  <c r="NW45" i="1"/>
  <c r="NW38" i="1"/>
  <c r="NW29" i="1"/>
  <c r="NW22" i="1"/>
  <c r="RA42" i="1"/>
  <c r="RA35" i="1"/>
  <c r="RA28" i="1"/>
  <c r="SQ33" i="1"/>
  <c r="SQ19" i="1"/>
  <c r="GB37" i="1"/>
  <c r="V23" i="1"/>
  <c r="V29" i="1"/>
  <c r="V45" i="1"/>
  <c r="CY26" i="1"/>
  <c r="GB47" i="1"/>
  <c r="GB38" i="1"/>
  <c r="GB31" i="1"/>
  <c r="GB23" i="1"/>
  <c r="JE45" i="1"/>
  <c r="JE37" i="1"/>
  <c r="JE27" i="1"/>
  <c r="JE19" i="1"/>
  <c r="NW18" i="1"/>
  <c r="NW44" i="1"/>
  <c r="NW35" i="1"/>
  <c r="NW28" i="1"/>
  <c r="NW21" i="1"/>
  <c r="RA48" i="1"/>
  <c r="RA41" i="1"/>
  <c r="RA34" i="1"/>
  <c r="RA24" i="1"/>
  <c r="GB29" i="1"/>
  <c r="GB20" i="1"/>
  <c r="JE44" i="1"/>
  <c r="CY44" i="1"/>
  <c r="GB18" i="1"/>
  <c r="GB43" i="1"/>
  <c r="GB35" i="1"/>
  <c r="GB26" i="1"/>
  <c r="GB19" i="1"/>
  <c r="JE18" i="1"/>
  <c r="JE42" i="1"/>
  <c r="JE32" i="1"/>
  <c r="MH24" i="1"/>
  <c r="NW46" i="1"/>
  <c r="NW39" i="1"/>
  <c r="NW32" i="1"/>
  <c r="PL25" i="1"/>
  <c r="PL37" i="1"/>
  <c r="RA46" i="1"/>
  <c r="RA36" i="1"/>
  <c r="RA29" i="1"/>
  <c r="RA22" i="1"/>
  <c r="SQ40" i="1"/>
  <c r="I13" i="1"/>
  <c r="I12" i="1"/>
  <c r="I8" i="1"/>
  <c r="I9" i="1"/>
  <c r="MI42" i="1" s="1"/>
  <c r="I6" i="1"/>
  <c r="I5" i="1"/>
  <c r="I4" i="1"/>
  <c r="CY43" i="1"/>
  <c r="CY25" i="1"/>
  <c r="MH23" i="1"/>
  <c r="CY18" i="1"/>
  <c r="CY41" i="1"/>
  <c r="CY32" i="1"/>
  <c r="H8" i="1"/>
  <c r="CY21" i="1"/>
  <c r="CY22" i="1"/>
  <c r="CY28" i="1"/>
  <c r="CY34" i="1"/>
  <c r="CY40" i="1"/>
  <c r="CY46" i="1"/>
  <c r="CY24" i="1"/>
  <c r="CY30" i="1"/>
  <c r="CY36" i="1"/>
  <c r="CY42" i="1"/>
  <c r="CY48" i="1"/>
  <c r="CY33" i="1"/>
  <c r="MH19" i="1"/>
  <c r="MH25" i="1"/>
  <c r="MH31" i="1"/>
  <c r="MH37" i="1"/>
  <c r="MH43" i="1"/>
  <c r="MH49" i="1"/>
  <c r="MH20" i="1"/>
  <c r="MH26" i="1"/>
  <c r="MH32" i="1"/>
  <c r="MH38" i="1"/>
  <c r="MH44" i="1"/>
  <c r="MH18" i="1"/>
  <c r="MH27" i="1"/>
  <c r="MH35" i="1"/>
  <c r="MH45" i="1"/>
  <c r="MH28" i="1"/>
  <c r="MH36" i="1"/>
  <c r="MH46" i="1"/>
  <c r="MH21" i="1"/>
  <c r="MH29" i="1"/>
  <c r="MH39" i="1"/>
  <c r="MH47" i="1"/>
  <c r="MH22" i="1"/>
  <c r="MH30" i="1"/>
  <c r="MH40" i="1"/>
  <c r="MH48" i="1"/>
  <c r="CY49" i="1"/>
  <c r="CY39" i="1"/>
  <c r="CY31" i="1"/>
  <c r="CY20" i="1"/>
  <c r="MH41" i="1"/>
  <c r="H12" i="1"/>
  <c r="H11" i="1"/>
  <c r="H13" i="1"/>
  <c r="H6" i="1"/>
  <c r="H4" i="1"/>
  <c r="H10" i="1"/>
  <c r="H9" i="1"/>
  <c r="CY47" i="1"/>
  <c r="CY38" i="1"/>
  <c r="CY29" i="1"/>
  <c r="CY19" i="1"/>
  <c r="I10" i="1"/>
  <c r="MH34" i="1"/>
  <c r="CY45" i="1"/>
  <c r="CY37" i="1"/>
  <c r="CY27" i="1"/>
  <c r="I11" i="1"/>
  <c r="MH33" i="1"/>
  <c r="GB48" i="1"/>
  <c r="GB42" i="1"/>
  <c r="GB36" i="1"/>
  <c r="GB30" i="1"/>
  <c r="GB24" i="1"/>
  <c r="JE22" i="1"/>
  <c r="JE28" i="1"/>
  <c r="JE34" i="1"/>
  <c r="JE40" i="1"/>
  <c r="JE46" i="1"/>
  <c r="JE23" i="1"/>
  <c r="JE29" i="1"/>
  <c r="JE35" i="1"/>
  <c r="JE41" i="1"/>
  <c r="JE47" i="1"/>
  <c r="JE43" i="1"/>
  <c r="JE33" i="1"/>
  <c r="JE25" i="1"/>
  <c r="V19" i="1"/>
  <c r="V35" i="1"/>
  <c r="GB46" i="1"/>
  <c r="GB40" i="1"/>
  <c r="GB34" i="1"/>
  <c r="GB28" i="1"/>
  <c r="GB22" i="1"/>
  <c r="JE49" i="1"/>
  <c r="JE39" i="1"/>
  <c r="JE31" i="1"/>
  <c r="JE21" i="1"/>
  <c r="NW19" i="1"/>
  <c r="NW24" i="1"/>
  <c r="NW30" i="1"/>
  <c r="NW36" i="1"/>
  <c r="NW42" i="1"/>
  <c r="NW48" i="1"/>
  <c r="NW25" i="1"/>
  <c r="NW31" i="1"/>
  <c r="NW37" i="1"/>
  <c r="NW43" i="1"/>
  <c r="NW49" i="1"/>
  <c r="NW41" i="1"/>
  <c r="NW33" i="1"/>
  <c r="NW23" i="1"/>
  <c r="GB45" i="1"/>
  <c r="GB39" i="1"/>
  <c r="GB33" i="1"/>
  <c r="GB27" i="1"/>
  <c r="PL46" i="1"/>
  <c r="PL40" i="1"/>
  <c r="PL34" i="1"/>
  <c r="PL28" i="1"/>
  <c r="PL22" i="1"/>
  <c r="PL45" i="1"/>
  <c r="PL39" i="1"/>
  <c r="PL33" i="1"/>
  <c r="PL27" i="1"/>
  <c r="PL21" i="1"/>
  <c r="PL44" i="1"/>
  <c r="PL38" i="1"/>
  <c r="PL32" i="1"/>
  <c r="PL26" i="1"/>
  <c r="PL20" i="1"/>
  <c r="PL29" i="1"/>
  <c r="PL41" i="1"/>
  <c r="PL18" i="1"/>
  <c r="PL30" i="1"/>
  <c r="PL42" i="1"/>
  <c r="RA45" i="1"/>
  <c r="RA39" i="1"/>
  <c r="RA33" i="1"/>
  <c r="RA27" i="1"/>
  <c r="RA21" i="1"/>
  <c r="RA18" i="1"/>
  <c r="RA44" i="1"/>
  <c r="RA38" i="1"/>
  <c r="RA32" i="1"/>
  <c r="RA26" i="1"/>
  <c r="RA20" i="1"/>
  <c r="SQ23" i="1"/>
  <c r="SQ29" i="1"/>
  <c r="SQ35" i="1"/>
  <c r="SQ41" i="1"/>
  <c r="SQ47" i="1"/>
  <c r="SQ24" i="1"/>
  <c r="SQ30" i="1"/>
  <c r="SQ36" i="1"/>
  <c r="SQ42" i="1"/>
  <c r="SQ48" i="1"/>
  <c r="SQ20" i="1"/>
  <c r="SQ26" i="1"/>
  <c r="SQ32" i="1"/>
  <c r="SQ38" i="1"/>
  <c r="SQ44" i="1"/>
  <c r="SQ18" i="1"/>
  <c r="SQ39" i="1"/>
  <c r="SQ27" i="1"/>
  <c r="RA49" i="1"/>
  <c r="RA43" i="1"/>
  <c r="RA37" i="1"/>
  <c r="RA31" i="1"/>
  <c r="RA25" i="1"/>
  <c r="SQ49" i="1"/>
  <c r="SQ37" i="1"/>
  <c r="SQ25" i="1"/>
  <c r="SQ46" i="1"/>
  <c r="SQ34" i="1"/>
  <c r="SQ22" i="1"/>
  <c r="UG46" i="1"/>
  <c r="UF28" i="1"/>
  <c r="UG28" i="1" s="1"/>
  <c r="UF21" i="1"/>
  <c r="UG21" i="1" s="1"/>
  <c r="UF26" i="1"/>
  <c r="UG26" i="1" s="1"/>
  <c r="UF31" i="1"/>
  <c r="UG31" i="1" s="1"/>
  <c r="UF20" i="1"/>
  <c r="UG20" i="1" s="1"/>
  <c r="UF37" i="1"/>
  <c r="UG37" i="1" s="1"/>
  <c r="UF38" i="1"/>
  <c r="UG38" i="1" s="1"/>
  <c r="UF25" i="1"/>
  <c r="UG25" i="1" s="1"/>
  <c r="UF43" i="1"/>
  <c r="UG43" i="1" s="1"/>
  <c r="UF44" i="1"/>
  <c r="UG44" i="1" s="1"/>
  <c r="UF19" i="1"/>
  <c r="UG19" i="1" s="1"/>
  <c r="UF32" i="1"/>
  <c r="UG32" i="1" s="1"/>
  <c r="UF23" i="1"/>
  <c r="UG23" i="1" s="1"/>
  <c r="UF29" i="1"/>
  <c r="UG29" i="1" s="1"/>
  <c r="UF35" i="1"/>
  <c r="UG35" i="1" s="1"/>
  <c r="UF41" i="1"/>
  <c r="UG41" i="1" s="1"/>
  <c r="UF47" i="1"/>
  <c r="UG47" i="1" s="1"/>
  <c r="UF18" i="1"/>
  <c r="UG18" i="1" s="1"/>
  <c r="UF24" i="1"/>
  <c r="UG24" i="1" s="1"/>
  <c r="UF30" i="1"/>
  <c r="UG30" i="1" s="1"/>
  <c r="UF36" i="1"/>
  <c r="UG36" i="1" s="1"/>
  <c r="UF42" i="1"/>
  <c r="UG42" i="1" s="1"/>
  <c r="UF48" i="1"/>
  <c r="UG48" i="1" s="1"/>
  <c r="UF49" i="1"/>
  <c r="UG49" i="1" s="1"/>
  <c r="UF27" i="1"/>
  <c r="UG27" i="1" s="1"/>
  <c r="UF33" i="1"/>
  <c r="UG33" i="1" s="1"/>
  <c r="UF39" i="1"/>
  <c r="UG39" i="1" s="1"/>
  <c r="UF45" i="1"/>
  <c r="UG45" i="1" s="1"/>
  <c r="UF22" i="1"/>
  <c r="UG22" i="1" s="1"/>
  <c r="UF34" i="1"/>
  <c r="UG34" i="1" s="1"/>
  <c r="UF40" i="1"/>
  <c r="UG40" i="1" s="1"/>
  <c r="V20" i="1"/>
  <c r="V25" i="1"/>
  <c r="V36" i="1"/>
  <c r="V41" i="1"/>
  <c r="V47" i="1"/>
  <c r="V21" i="1"/>
  <c r="V26" i="1"/>
  <c r="V31" i="1"/>
  <c r="V37" i="1"/>
  <c r="V42" i="1"/>
  <c r="V48" i="1"/>
  <c r="V27" i="1"/>
  <c r="V32" i="1"/>
  <c r="V38" i="1"/>
  <c r="V43" i="1"/>
  <c r="V22" i="1"/>
  <c r="V28" i="1"/>
  <c r="V33" i="1"/>
  <c r="V39" i="1"/>
  <c r="V44" i="1"/>
  <c r="RB29" i="1" l="1"/>
  <c r="PM24" i="1"/>
  <c r="NX44" i="1"/>
  <c r="SR43" i="1"/>
  <c r="W33" i="1"/>
  <c r="W38" i="1"/>
  <c r="W42" i="1"/>
  <c r="W21" i="1"/>
  <c r="W25" i="1"/>
  <c r="RB25" i="1"/>
  <c r="RB49" i="1"/>
  <c r="RB26" i="1"/>
  <c r="RB18" i="1"/>
  <c r="SR46" i="1"/>
  <c r="SR44" i="1"/>
  <c r="SR20" i="1"/>
  <c r="SR30" i="1"/>
  <c r="SR35" i="1"/>
  <c r="SR21" i="1"/>
  <c r="SR25" i="1"/>
  <c r="SR27" i="1"/>
  <c r="SR38" i="1"/>
  <c r="SR48" i="1"/>
  <c r="SR24" i="1"/>
  <c r="SR29" i="1"/>
  <c r="GC33" i="1"/>
  <c r="SR45" i="1"/>
  <c r="SR40" i="1"/>
  <c r="SR22" i="1"/>
  <c r="SR37" i="1"/>
  <c r="SR39" i="1"/>
  <c r="SR32" i="1"/>
  <c r="SR42" i="1"/>
  <c r="SR47" i="1"/>
  <c r="SR23" i="1"/>
  <c r="SR31" i="1"/>
  <c r="GC34" i="1"/>
  <c r="GC30" i="1"/>
  <c r="W40" i="1"/>
  <c r="SR34" i="1"/>
  <c r="SR49" i="1"/>
  <c r="SR18" i="1"/>
  <c r="SR26" i="1"/>
  <c r="SR36" i="1"/>
  <c r="SR41" i="1"/>
  <c r="H14" i="1"/>
  <c r="SR33" i="1"/>
  <c r="NX34" i="1"/>
  <c r="CZ25" i="1"/>
  <c r="JF26" i="1"/>
  <c r="JF21" i="1"/>
  <c r="I14" i="1"/>
  <c r="RB27" i="1"/>
  <c r="JF31" i="1"/>
  <c r="W35" i="1"/>
  <c r="NX27" i="1"/>
  <c r="JF47" i="1"/>
  <c r="NX41" i="1"/>
  <c r="JF24" i="1"/>
  <c r="JF37" i="1"/>
  <c r="W39" i="1"/>
  <c r="W43" i="1"/>
  <c r="W48" i="1"/>
  <c r="W26" i="1"/>
  <c r="W36" i="1"/>
  <c r="JF41" i="1"/>
  <c r="JF46" i="1"/>
  <c r="JF20" i="1"/>
  <c r="JF45" i="1"/>
  <c r="JF42" i="1"/>
  <c r="JF44" i="1"/>
  <c r="RB22" i="1"/>
  <c r="CZ42" i="1"/>
  <c r="CZ46" i="1"/>
  <c r="CZ41" i="1"/>
  <c r="RB23" i="1"/>
  <c r="CZ27" i="1"/>
  <c r="RB41" i="1"/>
  <c r="JF27" i="1"/>
  <c r="GC31" i="1"/>
  <c r="SR19" i="1"/>
  <c r="RB42" i="1"/>
  <c r="SR28" i="1"/>
  <c r="W45" i="1"/>
  <c r="W28" i="1"/>
  <c r="W32" i="1"/>
  <c r="W37" i="1"/>
  <c r="W47" i="1"/>
  <c r="W20" i="1"/>
  <c r="NX32" i="1"/>
  <c r="NX48" i="1"/>
  <c r="JF39" i="1"/>
  <c r="W19" i="1"/>
  <c r="JF40" i="1"/>
  <c r="JF36" i="1"/>
  <c r="W49" i="1"/>
  <c r="W23" i="1"/>
  <c r="CZ26" i="1"/>
  <c r="PM19" i="1"/>
  <c r="NX49" i="1"/>
  <c r="W34" i="1"/>
  <c r="W44" i="1"/>
  <c r="W22" i="1"/>
  <c r="W27" i="1"/>
  <c r="W31" i="1"/>
  <c r="W41" i="1"/>
  <c r="PM38" i="1"/>
  <c r="NX42" i="1"/>
  <c r="PM25" i="1"/>
  <c r="JF43" i="1"/>
  <c r="JF34" i="1"/>
  <c r="W29" i="1"/>
  <c r="GC44" i="1"/>
  <c r="RB32" i="1"/>
  <c r="RB33" i="1"/>
  <c r="RB28" i="1"/>
  <c r="RB34" i="1"/>
  <c r="RB35" i="1"/>
  <c r="CZ37" i="1"/>
  <c r="CZ29" i="1"/>
  <c r="CZ49" i="1"/>
  <c r="CZ40" i="1"/>
  <c r="CZ21" i="1"/>
  <c r="RB37" i="1"/>
  <c r="RB38" i="1"/>
  <c r="RB39" i="1"/>
  <c r="RB40" i="1"/>
  <c r="PM45" i="1"/>
  <c r="RB30" i="1"/>
  <c r="RB46" i="1"/>
  <c r="RB47" i="1"/>
  <c r="RB36" i="1"/>
  <c r="CZ45" i="1"/>
  <c r="CZ38" i="1"/>
  <c r="CZ20" i="1"/>
  <c r="CZ33" i="1"/>
  <c r="CZ34" i="1"/>
  <c r="W18" i="1"/>
  <c r="CZ23" i="1"/>
  <c r="RB31" i="1"/>
  <c r="RB43" i="1"/>
  <c r="RB20" i="1"/>
  <c r="RB44" i="1"/>
  <c r="RB21" i="1"/>
  <c r="RB45" i="1"/>
  <c r="RB48" i="1"/>
  <c r="CZ47" i="1"/>
  <c r="CZ44" i="1"/>
  <c r="CZ48" i="1"/>
  <c r="CZ24" i="1"/>
  <c r="NX38" i="1"/>
  <c r="CZ32" i="1"/>
  <c r="MI34" i="1"/>
  <c r="MI30" i="1"/>
  <c r="MH50" i="1"/>
  <c r="MI18" i="1"/>
  <c r="PM41" i="1"/>
  <c r="PM22" i="1"/>
  <c r="GC40" i="1"/>
  <c r="GC36" i="1"/>
  <c r="MI36" i="1"/>
  <c r="UG50" i="1"/>
  <c r="UG52" i="1" s="1"/>
  <c r="MI46" i="1"/>
  <c r="MI49" i="1"/>
  <c r="MI23" i="1"/>
  <c r="MI24" i="1"/>
  <c r="GC29" i="1"/>
  <c r="GC47" i="1"/>
  <c r="GC23" i="1"/>
  <c r="GC35" i="1"/>
  <c r="GC41" i="1"/>
  <c r="MI22" i="1"/>
  <c r="MI43" i="1"/>
  <c r="NX47" i="1"/>
  <c r="PM29" i="1"/>
  <c r="PM28" i="1"/>
  <c r="GC45" i="1"/>
  <c r="NX43" i="1"/>
  <c r="GC42" i="1"/>
  <c r="MI41" i="1"/>
  <c r="PM23" i="1"/>
  <c r="MI28" i="1"/>
  <c r="MI37" i="1"/>
  <c r="GC25" i="1"/>
  <c r="GC49" i="1"/>
  <c r="RA50" i="1"/>
  <c r="PM30" i="1"/>
  <c r="PM20" i="1"/>
  <c r="PM27" i="1"/>
  <c r="PM34" i="1"/>
  <c r="JF30" i="1"/>
  <c r="PM35" i="1"/>
  <c r="NX37" i="1"/>
  <c r="NX30" i="1"/>
  <c r="JF49" i="1"/>
  <c r="PM48" i="1"/>
  <c r="NX45" i="1"/>
  <c r="JF35" i="1"/>
  <c r="JF28" i="1"/>
  <c r="GC48" i="1"/>
  <c r="GC26" i="1"/>
  <c r="GC21" i="1"/>
  <c r="JF19" i="1"/>
  <c r="CZ31" i="1"/>
  <c r="NX28" i="1"/>
  <c r="MI39" i="1"/>
  <c r="MI45" i="1"/>
  <c r="MI32" i="1"/>
  <c r="MI31" i="1"/>
  <c r="CZ36" i="1"/>
  <c r="CZ28" i="1"/>
  <c r="CZ35" i="1"/>
  <c r="CZ18" i="1"/>
  <c r="CZ43" i="1"/>
  <c r="RB19" i="1"/>
  <c r="RB24" i="1"/>
  <c r="PM44" i="1"/>
  <c r="SQ50" i="1"/>
  <c r="GC39" i="1"/>
  <c r="NX46" i="1"/>
  <c r="GC43" i="1"/>
  <c r="MI44" i="1"/>
  <c r="NX29" i="1"/>
  <c r="PM42" i="1"/>
  <c r="PM21" i="1"/>
  <c r="NX18" i="1"/>
  <c r="PM49" i="1"/>
  <c r="NX36" i="1"/>
  <c r="GC46" i="1"/>
  <c r="NX35" i="1"/>
  <c r="MI47" i="1"/>
  <c r="MI38" i="1"/>
  <c r="JF32" i="1"/>
  <c r="JF18" i="1"/>
  <c r="PL50" i="1"/>
  <c r="PM18" i="1"/>
  <c r="PM26" i="1"/>
  <c r="PM33" i="1"/>
  <c r="PM40" i="1"/>
  <c r="JF48" i="1"/>
  <c r="NX23" i="1"/>
  <c r="NX31" i="1"/>
  <c r="NX24" i="1"/>
  <c r="GC22" i="1"/>
  <c r="PM31" i="1"/>
  <c r="JF25" i="1"/>
  <c r="JF29" i="1"/>
  <c r="JF22" i="1"/>
  <c r="NX21" i="1"/>
  <c r="GC38" i="1"/>
  <c r="CY50" i="1"/>
  <c r="CZ19" i="1"/>
  <c r="JE50" i="1"/>
  <c r="JF38" i="1"/>
  <c r="CZ39" i="1"/>
  <c r="MI48" i="1"/>
  <c r="MI29" i="1"/>
  <c r="MI35" i="1"/>
  <c r="MI26" i="1"/>
  <c r="MI25" i="1"/>
  <c r="CZ30" i="1"/>
  <c r="CZ22" i="1"/>
  <c r="PM43" i="1"/>
  <c r="GC20" i="1"/>
  <c r="PM37" i="1"/>
  <c r="NX20" i="1"/>
  <c r="W24" i="1"/>
  <c r="W30" i="1"/>
  <c r="W46" i="1"/>
  <c r="V50" i="1"/>
  <c r="PM32" i="1"/>
  <c r="PM39" i="1"/>
  <c r="PM46" i="1"/>
  <c r="PM36" i="1"/>
  <c r="GC27" i="1"/>
  <c r="NX33" i="1"/>
  <c r="NX25" i="1"/>
  <c r="NW50" i="1"/>
  <c r="NX19" i="1"/>
  <c r="GC28" i="1"/>
  <c r="GB50" i="1"/>
  <c r="NX26" i="1"/>
  <c r="PM47" i="1"/>
  <c r="JF33" i="1"/>
  <c r="JF23" i="1"/>
  <c r="GC24" i="1"/>
  <c r="MI33" i="1"/>
  <c r="GC18" i="1"/>
  <c r="NX22" i="1"/>
  <c r="GC37" i="1"/>
  <c r="GC19" i="1"/>
  <c r="MI40" i="1"/>
  <c r="MI21" i="1"/>
  <c r="MI27" i="1"/>
  <c r="MI20" i="1"/>
  <c r="MI19" i="1"/>
  <c r="GC32" i="1"/>
  <c r="NX39" i="1"/>
  <c r="NX40" i="1"/>
  <c r="UF50" i="1"/>
  <c r="SR50" i="1" l="1"/>
  <c r="SR52" i="1" s="1"/>
  <c r="CZ50" i="1"/>
  <c r="CZ52" i="1" s="1"/>
  <c r="W50" i="1"/>
  <c r="W52" i="1" s="1"/>
  <c r="PM50" i="1"/>
  <c r="JF50" i="1"/>
  <c r="JF52" i="1" s="1"/>
  <c r="NX50" i="1"/>
  <c r="NX52" i="1" s="1"/>
  <c r="MI50" i="1"/>
  <c r="MI52" i="1" s="1"/>
  <c r="GC50" i="1"/>
  <c r="GC52" i="1" s="1"/>
  <c r="RB50" i="1"/>
  <c r="RB52" i="1" s="1"/>
  <c r="L56" i="1"/>
  <c r="AC56" i="1" s="1"/>
  <c r="K56" i="1"/>
  <c r="AB56" i="1" s="1"/>
  <c r="J56" i="1"/>
  <c r="AA56" i="1" s="1"/>
  <c r="I56" i="1"/>
  <c r="Z56" i="1" s="1"/>
  <c r="H56" i="1"/>
  <c r="Y56" i="1" s="1"/>
  <c r="G56" i="1"/>
  <c r="X56" i="1" s="1"/>
  <c r="F56" i="1"/>
  <c r="W56" i="1" s="1"/>
  <c r="E56" i="1"/>
  <c r="V56" i="1" s="1"/>
  <c r="D56" i="1"/>
  <c r="U56" i="1" s="1"/>
  <c r="C56" i="1"/>
  <c r="T56" i="1" s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56" i="1"/>
  <c r="B106" i="1" l="1"/>
  <c r="G106" i="1" s="1"/>
  <c r="S69" i="1"/>
  <c r="B98" i="1"/>
  <c r="G98" i="1" s="1"/>
  <c r="S61" i="1"/>
  <c r="B97" i="1"/>
  <c r="G97" i="1" s="1"/>
  <c r="S60" i="1"/>
  <c r="B120" i="1"/>
  <c r="G120" i="1" s="1"/>
  <c r="S83" i="1"/>
  <c r="B104" i="1"/>
  <c r="G104" i="1" s="1"/>
  <c r="S67" i="1"/>
  <c r="B96" i="1"/>
  <c r="G96" i="1" s="1"/>
  <c r="S59" i="1"/>
  <c r="B113" i="1"/>
  <c r="G113" i="1" s="1"/>
  <c r="S76" i="1"/>
  <c r="B103" i="1"/>
  <c r="G103" i="1" s="1"/>
  <c r="S66" i="1"/>
  <c r="B95" i="1"/>
  <c r="G95" i="1" s="1"/>
  <c r="S58" i="1"/>
  <c r="B122" i="1"/>
  <c r="G122" i="1" s="1"/>
  <c r="S85" i="1"/>
  <c r="B112" i="1"/>
  <c r="G112" i="1" s="1"/>
  <c r="S75" i="1"/>
  <c r="B126" i="1"/>
  <c r="G126" i="1" s="1"/>
  <c r="S89" i="1"/>
  <c r="B118" i="1"/>
  <c r="G118" i="1" s="1"/>
  <c r="S81" i="1"/>
  <c r="B110" i="1"/>
  <c r="G110" i="1" s="1"/>
  <c r="S73" i="1"/>
  <c r="B102" i="1"/>
  <c r="G102" i="1" s="1"/>
  <c r="S65" i="1"/>
  <c r="B94" i="1"/>
  <c r="G94" i="1" s="1"/>
  <c r="S57" i="1"/>
  <c r="B114" i="1"/>
  <c r="G114" i="1" s="1"/>
  <c r="S77" i="1"/>
  <c r="B119" i="1"/>
  <c r="G119" i="1" s="1"/>
  <c r="S82" i="1"/>
  <c r="B117" i="1"/>
  <c r="G117" i="1" s="1"/>
  <c r="S80" i="1"/>
  <c r="B109" i="1"/>
  <c r="G109" i="1" s="1"/>
  <c r="S72" i="1"/>
  <c r="B101" i="1"/>
  <c r="G101" i="1" s="1"/>
  <c r="S64" i="1"/>
  <c r="B121" i="1"/>
  <c r="G121" i="1" s="1"/>
  <c r="S84" i="1"/>
  <c r="B111" i="1"/>
  <c r="G111" i="1" s="1"/>
  <c r="S74" i="1"/>
  <c r="B116" i="1"/>
  <c r="G116" i="1" s="1"/>
  <c r="S79" i="1"/>
  <c r="B108" i="1"/>
  <c r="G108" i="1" s="1"/>
  <c r="S71" i="1"/>
  <c r="B100" i="1"/>
  <c r="G100" i="1" s="1"/>
  <c r="S63" i="1"/>
  <c r="B105" i="1"/>
  <c r="G105" i="1" s="1"/>
  <c r="S68" i="1"/>
  <c r="B93" i="1"/>
  <c r="G93" i="1" s="1"/>
  <c r="S56" i="1"/>
  <c r="B125" i="1"/>
  <c r="G125" i="1" s="1"/>
  <c r="S88" i="1"/>
  <c r="B124" i="1"/>
  <c r="G124" i="1" s="1"/>
  <c r="S87" i="1"/>
  <c r="B123" i="1"/>
  <c r="G123" i="1" s="1"/>
  <c r="S86" i="1"/>
  <c r="B115" i="1"/>
  <c r="G115" i="1" s="1"/>
  <c r="S78" i="1"/>
  <c r="B107" i="1"/>
  <c r="G107" i="1" s="1"/>
  <c r="S70" i="1"/>
  <c r="B99" i="1"/>
  <c r="G99" i="1" s="1"/>
  <c r="S62" i="1"/>
  <c r="UB50" i="1"/>
  <c r="TY50" i="1"/>
  <c r="TZ41" i="1" s="1"/>
  <c r="TV50" i="1"/>
  <c r="TW39" i="1" s="1"/>
  <c r="TS50" i="1"/>
  <c r="TP50" i="1"/>
  <c r="TQ49" i="1" s="1"/>
  <c r="TM50" i="1"/>
  <c r="SM50" i="1"/>
  <c r="SJ50" i="1"/>
  <c r="SK47" i="1" s="1"/>
  <c r="SG50" i="1"/>
  <c r="SH47" i="1" s="1"/>
  <c r="SD50" i="1"/>
  <c r="SE47" i="1" s="1"/>
  <c r="SA50" i="1"/>
  <c r="SB47" i="1" s="1"/>
  <c r="RX50" i="1"/>
  <c r="RY49" i="1" s="1"/>
  <c r="TN44" i="1" l="1"/>
  <c r="TN18" i="1"/>
  <c r="SB29" i="1"/>
  <c r="SB18" i="1"/>
  <c r="SB22" i="1"/>
  <c r="SB35" i="1"/>
  <c r="TZ19" i="1"/>
  <c r="SB19" i="1"/>
  <c r="SB32" i="1"/>
  <c r="SB27" i="1"/>
  <c r="SB40" i="1"/>
  <c r="TZ20" i="1"/>
  <c r="SE37" i="1"/>
  <c r="SE31" i="1"/>
  <c r="TW42" i="1"/>
  <c r="RY22" i="1"/>
  <c r="SB30" i="1"/>
  <c r="TZ33" i="1"/>
  <c r="SH27" i="1"/>
  <c r="TZ26" i="1"/>
  <c r="SE26" i="1"/>
  <c r="SE30" i="1"/>
  <c r="SE35" i="1"/>
  <c r="TZ31" i="1"/>
  <c r="SB38" i="1"/>
  <c r="SB41" i="1"/>
  <c r="TW21" i="1"/>
  <c r="TW33" i="1"/>
  <c r="TW44" i="1"/>
  <c r="SB23" i="1"/>
  <c r="RY33" i="1"/>
  <c r="SB36" i="1"/>
  <c r="RY39" i="1"/>
  <c r="SB42" i="1"/>
  <c r="TW22" i="1"/>
  <c r="RY21" i="1"/>
  <c r="SB21" i="1"/>
  <c r="SB24" i="1"/>
  <c r="SB28" i="1"/>
  <c r="RY31" i="1"/>
  <c r="SB33" i="1"/>
  <c r="SB37" i="1"/>
  <c r="SB39" i="1"/>
  <c r="SB43" i="1"/>
  <c r="TW20" i="1"/>
  <c r="TW37" i="1"/>
  <c r="SH20" i="1"/>
  <c r="SH22" i="1"/>
  <c r="SH25" i="1"/>
  <c r="SH28" i="1"/>
  <c r="SK30" i="1"/>
  <c r="RY46" i="1"/>
  <c r="SN23" i="1"/>
  <c r="SO23" i="1" s="1"/>
  <c r="SN29" i="1"/>
  <c r="SO29" i="1" s="1"/>
  <c r="SN35" i="1"/>
  <c r="SO35" i="1" s="1"/>
  <c r="SN41" i="1"/>
  <c r="SO41" i="1" s="1"/>
  <c r="SN20" i="1"/>
  <c r="SO20" i="1" s="1"/>
  <c r="SN26" i="1"/>
  <c r="SO26" i="1" s="1"/>
  <c r="SN32" i="1"/>
  <c r="SO32" i="1" s="1"/>
  <c r="SN38" i="1"/>
  <c r="SO38" i="1" s="1"/>
  <c r="SN24" i="1"/>
  <c r="SO24" i="1" s="1"/>
  <c r="SN33" i="1"/>
  <c r="SO33" i="1" s="1"/>
  <c r="SN42" i="1"/>
  <c r="SO42" i="1" s="1"/>
  <c r="SN48" i="1"/>
  <c r="SO48" i="1" s="1"/>
  <c r="SN25" i="1"/>
  <c r="SO25" i="1" s="1"/>
  <c r="SN34" i="1"/>
  <c r="SO34" i="1" s="1"/>
  <c r="SN43" i="1"/>
  <c r="SO43" i="1" s="1"/>
  <c r="SN49" i="1"/>
  <c r="SO49" i="1" s="1"/>
  <c r="SN27" i="1"/>
  <c r="SO27" i="1" s="1"/>
  <c r="SN36" i="1"/>
  <c r="SO36" i="1" s="1"/>
  <c r="SN44" i="1"/>
  <c r="SO44" i="1" s="1"/>
  <c r="SN18" i="1"/>
  <c r="SO18" i="1" s="1"/>
  <c r="SN19" i="1"/>
  <c r="SO19" i="1" s="1"/>
  <c r="SN28" i="1"/>
  <c r="SO28" i="1" s="1"/>
  <c r="SN37" i="1"/>
  <c r="SO37" i="1" s="1"/>
  <c r="SN45" i="1"/>
  <c r="SO45" i="1" s="1"/>
  <c r="SN40" i="1"/>
  <c r="SO40" i="1" s="1"/>
  <c r="SN21" i="1"/>
  <c r="SO21" i="1" s="1"/>
  <c r="SN46" i="1"/>
  <c r="SO46" i="1" s="1"/>
  <c r="SN22" i="1"/>
  <c r="SO22" i="1" s="1"/>
  <c r="SN47" i="1"/>
  <c r="SO47" i="1" s="1"/>
  <c r="SN30" i="1"/>
  <c r="SO30" i="1" s="1"/>
  <c r="SN39" i="1"/>
  <c r="SO39" i="1" s="1"/>
  <c r="SN31" i="1"/>
  <c r="SO31" i="1" s="1"/>
  <c r="TN24" i="1"/>
  <c r="TN42" i="1"/>
  <c r="TN39" i="1"/>
  <c r="SH33" i="1"/>
  <c r="SH24" i="1"/>
  <c r="SH30" i="1"/>
  <c r="TN41" i="1"/>
  <c r="SH23" i="1"/>
  <c r="SH26" i="1"/>
  <c r="RY30" i="1"/>
  <c r="RY34" i="1"/>
  <c r="TN28" i="1"/>
  <c r="TN32" i="1"/>
  <c r="SH36" i="1"/>
  <c r="SH21" i="1"/>
  <c r="SK23" i="1"/>
  <c r="SH31" i="1"/>
  <c r="SB34" i="1"/>
  <c r="RY42" i="1"/>
  <c r="TW28" i="1"/>
  <c r="TW38" i="1"/>
  <c r="TW45" i="1"/>
  <c r="UC22" i="1"/>
  <c r="UD22" i="1" s="1"/>
  <c r="UC28" i="1"/>
  <c r="UD28" i="1" s="1"/>
  <c r="UC34" i="1"/>
  <c r="UD34" i="1" s="1"/>
  <c r="UC40" i="1"/>
  <c r="UD40" i="1" s="1"/>
  <c r="UC46" i="1"/>
  <c r="UD46" i="1" s="1"/>
  <c r="UC23" i="1"/>
  <c r="UD23" i="1" s="1"/>
  <c r="UC29" i="1"/>
  <c r="UD29" i="1" s="1"/>
  <c r="UC35" i="1"/>
  <c r="UD35" i="1" s="1"/>
  <c r="UC41" i="1"/>
  <c r="UD41" i="1" s="1"/>
  <c r="UC47" i="1"/>
  <c r="UD47" i="1" s="1"/>
  <c r="UC19" i="1"/>
  <c r="UD19" i="1" s="1"/>
  <c r="UC25" i="1"/>
  <c r="UD25" i="1" s="1"/>
  <c r="UC31" i="1"/>
  <c r="UD31" i="1" s="1"/>
  <c r="UC37" i="1"/>
  <c r="UD37" i="1" s="1"/>
  <c r="UC43" i="1"/>
  <c r="UD43" i="1" s="1"/>
  <c r="UC49" i="1"/>
  <c r="UD49" i="1" s="1"/>
  <c r="UC27" i="1"/>
  <c r="UD27" i="1" s="1"/>
  <c r="UC39" i="1"/>
  <c r="UD39" i="1" s="1"/>
  <c r="UC30" i="1"/>
  <c r="UD30" i="1" s="1"/>
  <c r="UC42" i="1"/>
  <c r="UD42" i="1" s="1"/>
  <c r="UC20" i="1"/>
  <c r="UD20" i="1" s="1"/>
  <c r="UC32" i="1"/>
  <c r="UD32" i="1" s="1"/>
  <c r="UC44" i="1"/>
  <c r="UD44" i="1" s="1"/>
  <c r="UC21" i="1"/>
  <c r="UD21" i="1" s="1"/>
  <c r="UC33" i="1"/>
  <c r="UD33" i="1" s="1"/>
  <c r="UC45" i="1"/>
  <c r="UD45" i="1" s="1"/>
  <c r="UC24" i="1"/>
  <c r="UD24" i="1" s="1"/>
  <c r="UC26" i="1"/>
  <c r="UD26" i="1" s="1"/>
  <c r="UC36" i="1"/>
  <c r="UD36" i="1" s="1"/>
  <c r="UC38" i="1"/>
  <c r="UD38" i="1" s="1"/>
  <c r="UC48" i="1"/>
  <c r="UD48" i="1" s="1"/>
  <c r="UC18" i="1"/>
  <c r="UD18" i="1" s="1"/>
  <c r="SK45" i="1"/>
  <c r="SK29" i="1"/>
  <c r="SK38" i="1"/>
  <c r="SK18" i="1"/>
  <c r="SE24" i="1"/>
  <c r="SB26" i="1"/>
  <c r="SK27" i="1"/>
  <c r="SB31" i="1"/>
  <c r="SK34" i="1"/>
  <c r="SK36" i="1"/>
  <c r="SK41" i="1"/>
  <c r="SE43" i="1"/>
  <c r="TW18" i="1"/>
  <c r="TW31" i="1"/>
  <c r="TW35" i="1"/>
  <c r="TW47" i="1"/>
  <c r="SK20" i="1"/>
  <c r="SK25" i="1"/>
  <c r="SK22" i="1"/>
  <c r="SK43" i="1"/>
  <c r="TW25" i="1"/>
  <c r="TW36" i="1"/>
  <c r="TW49" i="1"/>
  <c r="SK42" i="1"/>
  <c r="SK32" i="1"/>
  <c r="SK19" i="1"/>
  <c r="SK24" i="1"/>
  <c r="SK39" i="1"/>
  <c r="SK44" i="1"/>
  <c r="SB20" i="1"/>
  <c r="SK21" i="1"/>
  <c r="SB25" i="1"/>
  <c r="SK26" i="1"/>
  <c r="SK28" i="1"/>
  <c r="SK31" i="1"/>
  <c r="SK33" i="1"/>
  <c r="SK35" i="1"/>
  <c r="SK37" i="1"/>
  <c r="RY40" i="1"/>
  <c r="SE42" i="1"/>
  <c r="SB45" i="1"/>
  <c r="TW27" i="1"/>
  <c r="TW32" i="1"/>
  <c r="TN38" i="1"/>
  <c r="RY18" i="1"/>
  <c r="RY48" i="1"/>
  <c r="RY26" i="1"/>
  <c r="RY27" i="1"/>
  <c r="SH18" i="1"/>
  <c r="SH19" i="1"/>
  <c r="RY23" i="1"/>
  <c r="RY24" i="1"/>
  <c r="RY25" i="1"/>
  <c r="SE28" i="1"/>
  <c r="RY35" i="1"/>
  <c r="RY36" i="1"/>
  <c r="SE44" i="1"/>
  <c r="TZ22" i="1"/>
  <c r="TZ25" i="1"/>
  <c r="TZ35" i="1"/>
  <c r="TZ40" i="1"/>
  <c r="RY19" i="1"/>
  <c r="RY20" i="1"/>
  <c r="RY32" i="1"/>
  <c r="SE33" i="1"/>
  <c r="SH34" i="1"/>
  <c r="SH35" i="1"/>
  <c r="RY45" i="1"/>
  <c r="TZ29" i="1"/>
  <c r="RY29" i="1"/>
  <c r="RY38" i="1"/>
  <c r="RY28" i="1"/>
  <c r="SE19" i="1"/>
  <c r="RY37" i="1"/>
  <c r="RY44" i="1"/>
  <c r="TZ32" i="1"/>
  <c r="TZ37" i="1"/>
  <c r="TZ23" i="1"/>
  <c r="TZ18" i="1"/>
  <c r="TZ21" i="1"/>
  <c r="TZ24" i="1"/>
  <c r="TZ27" i="1"/>
  <c r="TZ28" i="1"/>
  <c r="TZ30" i="1"/>
  <c r="TZ42" i="1"/>
  <c r="TZ44" i="1"/>
  <c r="TZ46" i="1"/>
  <c r="TW40" i="1"/>
  <c r="TW41" i="1"/>
  <c r="TW46" i="1"/>
  <c r="TW26" i="1"/>
  <c r="TW30" i="1"/>
  <c r="TW19" i="1"/>
  <c r="TW23" i="1"/>
  <c r="TW24" i="1"/>
  <c r="TW29" i="1"/>
  <c r="TW34" i="1"/>
  <c r="TW48" i="1"/>
  <c r="TT49" i="1"/>
  <c r="TT20" i="1"/>
  <c r="TT24" i="1"/>
  <c r="TT28" i="1"/>
  <c r="TT32" i="1"/>
  <c r="TT36" i="1"/>
  <c r="TT40" i="1"/>
  <c r="TT44" i="1"/>
  <c r="TT21" i="1"/>
  <c r="TT25" i="1"/>
  <c r="TT29" i="1"/>
  <c r="TT33" i="1"/>
  <c r="TT37" i="1"/>
  <c r="TT41" i="1"/>
  <c r="TT45" i="1"/>
  <c r="TT18" i="1"/>
  <c r="TT22" i="1"/>
  <c r="TT26" i="1"/>
  <c r="TT30" i="1"/>
  <c r="TT34" i="1"/>
  <c r="TT38" i="1"/>
  <c r="TT42" i="1"/>
  <c r="TT46" i="1"/>
  <c r="TT19" i="1"/>
  <c r="TT23" i="1"/>
  <c r="TT27" i="1"/>
  <c r="TT31" i="1"/>
  <c r="TT35" i="1"/>
  <c r="TT39" i="1"/>
  <c r="TT43" i="1"/>
  <c r="TT47" i="1"/>
  <c r="TQ18" i="1"/>
  <c r="TQ22" i="1"/>
  <c r="TQ26" i="1"/>
  <c r="TQ30" i="1"/>
  <c r="TQ34" i="1"/>
  <c r="TQ38" i="1"/>
  <c r="TQ42" i="1"/>
  <c r="TQ46" i="1"/>
  <c r="TQ29" i="1"/>
  <c r="TQ19" i="1"/>
  <c r="TQ23" i="1"/>
  <c r="TQ27" i="1"/>
  <c r="TQ31" i="1"/>
  <c r="TQ35" i="1"/>
  <c r="TQ39" i="1"/>
  <c r="TQ43" i="1"/>
  <c r="TQ47" i="1"/>
  <c r="TQ25" i="1"/>
  <c r="TQ37" i="1"/>
  <c r="TQ45" i="1"/>
  <c r="TQ20" i="1"/>
  <c r="TQ24" i="1"/>
  <c r="TQ28" i="1"/>
  <c r="TQ32" i="1"/>
  <c r="TQ36" i="1"/>
  <c r="TQ40" i="1"/>
  <c r="TQ44" i="1"/>
  <c r="TQ21" i="1"/>
  <c r="TQ33" i="1"/>
  <c r="TQ41" i="1"/>
  <c r="TQ48" i="1"/>
  <c r="TN20" i="1"/>
  <c r="TN21" i="1"/>
  <c r="TN25" i="1"/>
  <c r="TN29" i="1"/>
  <c r="TN33" i="1"/>
  <c r="TN22" i="1"/>
  <c r="TN26" i="1"/>
  <c r="TN30" i="1"/>
  <c r="TN34" i="1"/>
  <c r="TN35" i="1"/>
  <c r="TN46" i="1"/>
  <c r="TN48" i="1"/>
  <c r="TN19" i="1"/>
  <c r="TN23" i="1"/>
  <c r="TN27" i="1"/>
  <c r="TN31" i="1"/>
  <c r="TN36" i="1"/>
  <c r="TN37" i="1"/>
  <c r="TN40" i="1"/>
  <c r="TZ34" i="1"/>
  <c r="TZ38" i="1"/>
  <c r="TZ39" i="1"/>
  <c r="UX39" i="1" s="1"/>
  <c r="TZ48" i="1"/>
  <c r="TZ36" i="1"/>
  <c r="TW43" i="1"/>
  <c r="TT48" i="1"/>
  <c r="TZ49" i="1"/>
  <c r="TZ47" i="1"/>
  <c r="TZ45" i="1"/>
  <c r="TZ43" i="1"/>
  <c r="TN49" i="1"/>
  <c r="TN47" i="1"/>
  <c r="TN45" i="1"/>
  <c r="TN43" i="1"/>
  <c r="SK40" i="1"/>
  <c r="SK46" i="1"/>
  <c r="SK48" i="1"/>
  <c r="SK49" i="1"/>
  <c r="SH38" i="1"/>
  <c r="SH41" i="1"/>
  <c r="SE23" i="1"/>
  <c r="SE38" i="1"/>
  <c r="SE40" i="1"/>
  <c r="SE41" i="1"/>
  <c r="SE27" i="1"/>
  <c r="SE34" i="1"/>
  <c r="SE36" i="1"/>
  <c r="SE45" i="1"/>
  <c r="SE46" i="1"/>
  <c r="SE49" i="1"/>
  <c r="SE21" i="1"/>
  <c r="SE18" i="1"/>
  <c r="SE25" i="1"/>
  <c r="SE20" i="1"/>
  <c r="SE22" i="1"/>
  <c r="SE29" i="1"/>
  <c r="SE32" i="1"/>
  <c r="SE39" i="1"/>
  <c r="SE48" i="1"/>
  <c r="SB48" i="1"/>
  <c r="SB49" i="1"/>
  <c r="SB44" i="1"/>
  <c r="SB46" i="1"/>
  <c r="RY41" i="1"/>
  <c r="RY43" i="1"/>
  <c r="RY47" i="1"/>
  <c r="TI47" i="1" s="1"/>
  <c r="SH43" i="1"/>
  <c r="SH44" i="1"/>
  <c r="SH46" i="1"/>
  <c r="SH39" i="1"/>
  <c r="SH29" i="1"/>
  <c r="SH32" i="1"/>
  <c r="SH37" i="1"/>
  <c r="SH40" i="1"/>
  <c r="SH45" i="1"/>
  <c r="SH48" i="1"/>
  <c r="SH49" i="1"/>
  <c r="SH42" i="1"/>
  <c r="QW50" i="1"/>
  <c r="QT50" i="1"/>
  <c r="QQ50" i="1"/>
  <c r="QR42" i="1" s="1"/>
  <c r="QN50" i="1"/>
  <c r="QO49" i="1" s="1"/>
  <c r="QK50" i="1"/>
  <c r="QL21" i="1" s="1"/>
  <c r="QH50" i="1"/>
  <c r="QI45" i="1" s="1"/>
  <c r="OS50" i="1"/>
  <c r="OT18" i="1" s="1"/>
  <c r="PH50" i="1"/>
  <c r="PE50" i="1"/>
  <c r="PF40" i="1" s="1"/>
  <c r="PB50" i="1"/>
  <c r="PC48" i="1" s="1"/>
  <c r="OY50" i="1"/>
  <c r="OZ43" i="1" s="1"/>
  <c r="OV50" i="1"/>
  <c r="OW49" i="1" s="1"/>
  <c r="NS50" i="1"/>
  <c r="NP50" i="1"/>
  <c r="NQ48" i="1" s="1"/>
  <c r="NM50" i="1"/>
  <c r="NN47" i="1" s="1"/>
  <c r="NJ50" i="1"/>
  <c r="NK47" i="1" s="1"/>
  <c r="NG50" i="1"/>
  <c r="NH49" i="1" s="1"/>
  <c r="ND50" i="1"/>
  <c r="NE49" i="1" s="1"/>
  <c r="MD50" i="1"/>
  <c r="MA50" i="1"/>
  <c r="MB32" i="1" s="1"/>
  <c r="LX50" i="1"/>
  <c r="LY47" i="1" s="1"/>
  <c r="LU50" i="1"/>
  <c r="LV47" i="1" s="1"/>
  <c r="LR50" i="1"/>
  <c r="LS49" i="1" s="1"/>
  <c r="LO50" i="1"/>
  <c r="LP49" i="1" s="1"/>
  <c r="D7" i="1"/>
  <c r="TR49" i="1" s="1"/>
  <c r="E7" i="1"/>
  <c r="F7" i="1"/>
  <c r="G7" i="1"/>
  <c r="O7" i="1"/>
  <c r="C7" i="1"/>
  <c r="IR50" i="1"/>
  <c r="IS43" i="1" s="1"/>
  <c r="JA50" i="1"/>
  <c r="IX50" i="1"/>
  <c r="IU50" i="1"/>
  <c r="IV48" i="1" s="1"/>
  <c r="IO50" i="1"/>
  <c r="IP44" i="1" s="1"/>
  <c r="IQ44" i="1" s="1"/>
  <c r="IM39" i="1"/>
  <c r="IN39" i="1" s="1"/>
  <c r="UX34" i="1" l="1"/>
  <c r="TO18" i="1"/>
  <c r="UX38" i="1"/>
  <c r="UY38" i="1" s="1"/>
  <c r="L77" i="1" s="1"/>
  <c r="UX36" i="1"/>
  <c r="UY39" i="1"/>
  <c r="L78" i="1" s="1"/>
  <c r="UM33" i="1"/>
  <c r="UM34" i="1"/>
  <c r="UM18" i="1"/>
  <c r="UM30" i="1"/>
  <c r="UM35" i="1"/>
  <c r="UM40" i="1"/>
  <c r="UM29" i="1"/>
  <c r="UM19" i="1"/>
  <c r="UM31" i="1"/>
  <c r="UM41" i="1"/>
  <c r="UM32" i="1"/>
  <c r="UM37" i="1"/>
  <c r="UM28" i="1"/>
  <c r="UM26" i="1"/>
  <c r="UM23" i="1"/>
  <c r="UM38" i="1"/>
  <c r="UM27" i="1"/>
  <c r="UM21" i="1"/>
  <c r="UM39" i="1"/>
  <c r="UM44" i="1"/>
  <c r="UM48" i="1"/>
  <c r="UM24" i="1"/>
  <c r="UM45" i="1"/>
  <c r="UM49" i="1"/>
  <c r="UM25" i="1"/>
  <c r="UM43" i="1"/>
  <c r="UM47" i="1"/>
  <c r="UM36" i="1"/>
  <c r="UM42" i="1"/>
  <c r="UM46" i="1"/>
  <c r="UM20" i="1"/>
  <c r="UM22" i="1"/>
  <c r="UY34" i="1"/>
  <c r="UY36" i="1"/>
  <c r="L75" i="1" s="1"/>
  <c r="UX41" i="1"/>
  <c r="UY41" i="1" s="1"/>
  <c r="UX43" i="1"/>
  <c r="UY43" i="1" s="1"/>
  <c r="UX46" i="1"/>
  <c r="UY46" i="1" s="1"/>
  <c r="UX28" i="1"/>
  <c r="UY28" i="1" s="1"/>
  <c r="UX18" i="1"/>
  <c r="UY18" i="1" s="1"/>
  <c r="UX25" i="1"/>
  <c r="UY25" i="1" s="1"/>
  <c r="UX45" i="1"/>
  <c r="UY45" i="1" s="1"/>
  <c r="L84" i="1" s="1"/>
  <c r="UX44" i="1"/>
  <c r="UY44" i="1" s="1"/>
  <c r="UX27" i="1"/>
  <c r="UY27" i="1" s="1"/>
  <c r="UX23" i="1"/>
  <c r="UY23" i="1" s="1"/>
  <c r="L62" i="1" s="1"/>
  <c r="UX22" i="1"/>
  <c r="UY22" i="1" s="1"/>
  <c r="UX31" i="1"/>
  <c r="UY31" i="1" s="1"/>
  <c r="L70" i="1" s="1"/>
  <c r="UX26" i="1"/>
  <c r="UY26" i="1" s="1"/>
  <c r="L65" i="1" s="1"/>
  <c r="UX20" i="1"/>
  <c r="UY20" i="1" s="1"/>
  <c r="UX47" i="1"/>
  <c r="UY47" i="1" s="1"/>
  <c r="UX42" i="1"/>
  <c r="UY42" i="1" s="1"/>
  <c r="L81" i="1" s="1"/>
  <c r="UX24" i="1"/>
  <c r="UY24" i="1" s="1"/>
  <c r="UX37" i="1"/>
  <c r="UY37" i="1" s="1"/>
  <c r="UX29" i="1"/>
  <c r="UY29" i="1" s="1"/>
  <c r="UX40" i="1"/>
  <c r="UY40" i="1" s="1"/>
  <c r="UX19" i="1"/>
  <c r="UY19" i="1" s="1"/>
  <c r="UX49" i="1"/>
  <c r="UY49" i="1" s="1"/>
  <c r="UX48" i="1"/>
  <c r="UY48" i="1" s="1"/>
  <c r="L87" i="1" s="1"/>
  <c r="UX30" i="1"/>
  <c r="UY30" i="1" s="1"/>
  <c r="L69" i="1" s="1"/>
  <c r="UX21" i="1"/>
  <c r="UX32" i="1"/>
  <c r="UY32" i="1" s="1"/>
  <c r="L71" i="1" s="1"/>
  <c r="UX35" i="1"/>
  <c r="UY35" i="1" s="1"/>
  <c r="UX33" i="1"/>
  <c r="UY33" i="1" s="1"/>
  <c r="L72" i="1" s="1"/>
  <c r="TX42" i="1"/>
  <c r="UA31" i="1"/>
  <c r="LV25" i="1"/>
  <c r="L80" i="1"/>
  <c r="TI35" i="1"/>
  <c r="L61" i="1"/>
  <c r="OZ31" i="1"/>
  <c r="TR32" i="1"/>
  <c r="TR27" i="1"/>
  <c r="TU47" i="1"/>
  <c r="TU30" i="1"/>
  <c r="TU40" i="1"/>
  <c r="TO41" i="1"/>
  <c r="OZ18" i="1"/>
  <c r="OZ39" i="1"/>
  <c r="TI40" i="1"/>
  <c r="TR48" i="1"/>
  <c r="TR37" i="1"/>
  <c r="TR42" i="1"/>
  <c r="OZ35" i="1"/>
  <c r="L86" i="1"/>
  <c r="NQ34" i="1"/>
  <c r="OZ23" i="1"/>
  <c r="TX19" i="1"/>
  <c r="TX27" i="1"/>
  <c r="TX37" i="1"/>
  <c r="L59" i="1"/>
  <c r="TO28" i="1"/>
  <c r="IS28" i="1"/>
  <c r="TR41" i="1"/>
  <c r="TR25" i="1"/>
  <c r="TR38" i="1"/>
  <c r="TU23" i="1"/>
  <c r="TU37" i="1"/>
  <c r="TU49" i="1"/>
  <c r="UA19" i="1"/>
  <c r="TI33" i="1"/>
  <c r="TI42" i="1"/>
  <c r="TO42" i="1"/>
  <c r="TX40" i="1"/>
  <c r="TI32" i="1"/>
  <c r="TX18" i="1"/>
  <c r="TX21" i="1"/>
  <c r="TR36" i="1"/>
  <c r="TR31" i="1"/>
  <c r="TR18" i="1"/>
  <c r="TX23" i="1"/>
  <c r="TX32" i="1"/>
  <c r="TI31" i="1"/>
  <c r="TI21" i="1"/>
  <c r="TI22" i="1"/>
  <c r="TI27" i="1"/>
  <c r="TO39" i="1"/>
  <c r="TI45" i="1"/>
  <c r="TO33" i="1"/>
  <c r="UA24" i="1"/>
  <c r="L63" i="1"/>
  <c r="UA33" i="1"/>
  <c r="TI25" i="1"/>
  <c r="TI30" i="1"/>
  <c r="TO36" i="1"/>
  <c r="UA32" i="1"/>
  <c r="UA25" i="1"/>
  <c r="L64" i="1"/>
  <c r="TO43" i="1"/>
  <c r="UA46" i="1"/>
  <c r="L85" i="1"/>
  <c r="NQ46" i="1"/>
  <c r="NT24" i="1"/>
  <c r="NU24" i="1" s="1"/>
  <c r="NT30" i="1"/>
  <c r="NU30" i="1" s="1"/>
  <c r="NT36" i="1"/>
  <c r="NU36" i="1" s="1"/>
  <c r="NT42" i="1"/>
  <c r="NU42" i="1" s="1"/>
  <c r="NT48" i="1"/>
  <c r="NU48" i="1" s="1"/>
  <c r="NT19" i="1"/>
  <c r="NU19" i="1" s="1"/>
  <c r="NT25" i="1"/>
  <c r="NU25" i="1" s="1"/>
  <c r="NT31" i="1"/>
  <c r="NU31" i="1" s="1"/>
  <c r="NT37" i="1"/>
  <c r="NU37" i="1" s="1"/>
  <c r="NT43" i="1"/>
  <c r="NU43" i="1" s="1"/>
  <c r="NT49" i="1"/>
  <c r="NU49" i="1" s="1"/>
  <c r="NT20" i="1"/>
  <c r="NU20" i="1" s="1"/>
  <c r="NT28" i="1"/>
  <c r="NU28" i="1" s="1"/>
  <c r="NT38" i="1"/>
  <c r="NU38" i="1" s="1"/>
  <c r="NT46" i="1"/>
  <c r="NU46" i="1" s="1"/>
  <c r="NT21" i="1"/>
  <c r="NU21" i="1" s="1"/>
  <c r="NT29" i="1"/>
  <c r="NU29" i="1" s="1"/>
  <c r="NT39" i="1"/>
  <c r="NU39" i="1" s="1"/>
  <c r="NT47" i="1"/>
  <c r="NU47" i="1" s="1"/>
  <c r="NT22" i="1"/>
  <c r="NU22" i="1" s="1"/>
  <c r="NT32" i="1"/>
  <c r="NU32" i="1" s="1"/>
  <c r="NT40" i="1"/>
  <c r="NU40" i="1" s="1"/>
  <c r="NT18" i="1"/>
  <c r="NU18" i="1" s="1"/>
  <c r="NT23" i="1"/>
  <c r="NU23" i="1" s="1"/>
  <c r="NT33" i="1"/>
  <c r="NU33" i="1" s="1"/>
  <c r="NT41" i="1"/>
  <c r="NU41" i="1" s="1"/>
  <c r="NT44" i="1"/>
  <c r="NU44" i="1" s="1"/>
  <c r="NT45" i="1"/>
  <c r="NU45" i="1" s="1"/>
  <c r="NT26" i="1"/>
  <c r="NU26" i="1" s="1"/>
  <c r="NT34" i="1"/>
  <c r="NU34" i="1" s="1"/>
  <c r="NT27" i="1"/>
  <c r="NU27" i="1" s="1"/>
  <c r="NT35" i="1"/>
  <c r="NU35" i="1" s="1"/>
  <c r="TO45" i="1"/>
  <c r="L88" i="1"/>
  <c r="UA38" i="1"/>
  <c r="TO27" i="1"/>
  <c r="TO34" i="1"/>
  <c r="TO29" i="1"/>
  <c r="TX48" i="1"/>
  <c r="TX30" i="1"/>
  <c r="UA44" i="1"/>
  <c r="L83" i="1"/>
  <c r="UA21" i="1"/>
  <c r="UA26" i="1"/>
  <c r="TI44" i="1"/>
  <c r="TX49" i="1"/>
  <c r="TI20" i="1"/>
  <c r="TI41" i="1"/>
  <c r="TX20" i="1"/>
  <c r="L58" i="1"/>
  <c r="TX33" i="1"/>
  <c r="ME21" i="1"/>
  <c r="MF21" i="1" s="1"/>
  <c r="ME27" i="1"/>
  <c r="MF27" i="1" s="1"/>
  <c r="ME33" i="1"/>
  <c r="MF33" i="1" s="1"/>
  <c r="ME39" i="1"/>
  <c r="MF39" i="1" s="1"/>
  <c r="ME45" i="1"/>
  <c r="MF45" i="1" s="1"/>
  <c r="ME22" i="1"/>
  <c r="MF22" i="1" s="1"/>
  <c r="ME28" i="1"/>
  <c r="MF28" i="1" s="1"/>
  <c r="ME34" i="1"/>
  <c r="MF34" i="1" s="1"/>
  <c r="ME40" i="1"/>
  <c r="MF40" i="1" s="1"/>
  <c r="ME46" i="1"/>
  <c r="MF46" i="1" s="1"/>
  <c r="ME23" i="1"/>
  <c r="MF23" i="1" s="1"/>
  <c r="ME31" i="1"/>
  <c r="MF31" i="1" s="1"/>
  <c r="ME41" i="1"/>
  <c r="MF41" i="1" s="1"/>
  <c r="ME49" i="1"/>
  <c r="MF49" i="1" s="1"/>
  <c r="ME24" i="1"/>
  <c r="MF24" i="1" s="1"/>
  <c r="ME32" i="1"/>
  <c r="MF32" i="1" s="1"/>
  <c r="ME42" i="1"/>
  <c r="MF42" i="1" s="1"/>
  <c r="ME18" i="1"/>
  <c r="MF18" i="1" s="1"/>
  <c r="ME25" i="1"/>
  <c r="MF25" i="1" s="1"/>
  <c r="ME35" i="1"/>
  <c r="MF35" i="1" s="1"/>
  <c r="ME43" i="1"/>
  <c r="MF43" i="1" s="1"/>
  <c r="ME26" i="1"/>
  <c r="MF26" i="1" s="1"/>
  <c r="ME36" i="1"/>
  <c r="MF36" i="1" s="1"/>
  <c r="ME44" i="1"/>
  <c r="MF44" i="1" s="1"/>
  <c r="ME37" i="1"/>
  <c r="MF37" i="1" s="1"/>
  <c r="ME38" i="1"/>
  <c r="MF38" i="1" s="1"/>
  <c r="ME19" i="1"/>
  <c r="MF19" i="1" s="1"/>
  <c r="ME47" i="1"/>
  <c r="MF47" i="1" s="1"/>
  <c r="ME30" i="1"/>
  <c r="MF30" i="1" s="1"/>
  <c r="ME20" i="1"/>
  <c r="MF20" i="1" s="1"/>
  <c r="ME48" i="1"/>
  <c r="MF48" i="1" s="1"/>
  <c r="ME29" i="1"/>
  <c r="MF29" i="1" s="1"/>
  <c r="TO46" i="1"/>
  <c r="UA39" i="1"/>
  <c r="QR33" i="1"/>
  <c r="TI49" i="1"/>
  <c r="TO47" i="1"/>
  <c r="L73" i="1"/>
  <c r="TX34" i="1"/>
  <c r="TX26" i="1"/>
  <c r="L79" i="1"/>
  <c r="UA20" i="1"/>
  <c r="TI28" i="1"/>
  <c r="TI39" i="1"/>
  <c r="TX36" i="1"/>
  <c r="TX47" i="1"/>
  <c r="TI36" i="1"/>
  <c r="TI18" i="1"/>
  <c r="TX45" i="1"/>
  <c r="UA48" i="1"/>
  <c r="JB21" i="1"/>
  <c r="JC21" i="1" s="1"/>
  <c r="JB27" i="1"/>
  <c r="JC27" i="1" s="1"/>
  <c r="JB33" i="1"/>
  <c r="JC33" i="1" s="1"/>
  <c r="JB39" i="1"/>
  <c r="JC39" i="1" s="1"/>
  <c r="JB45" i="1"/>
  <c r="JC45" i="1" s="1"/>
  <c r="JB22" i="1"/>
  <c r="JC22" i="1" s="1"/>
  <c r="JB28" i="1"/>
  <c r="JC28" i="1" s="1"/>
  <c r="JB34" i="1"/>
  <c r="JC34" i="1" s="1"/>
  <c r="JB40" i="1"/>
  <c r="JC40" i="1" s="1"/>
  <c r="JB46" i="1"/>
  <c r="JC46" i="1" s="1"/>
  <c r="JB29" i="1"/>
  <c r="JC29" i="1" s="1"/>
  <c r="JB23" i="1"/>
  <c r="JC23" i="1" s="1"/>
  <c r="JB35" i="1"/>
  <c r="JC35" i="1" s="1"/>
  <c r="JB41" i="1"/>
  <c r="JC41" i="1" s="1"/>
  <c r="JB47" i="1"/>
  <c r="JC47" i="1" s="1"/>
  <c r="JB24" i="1"/>
  <c r="JC24" i="1" s="1"/>
  <c r="JB30" i="1"/>
  <c r="JC30" i="1" s="1"/>
  <c r="JB36" i="1"/>
  <c r="JC36" i="1" s="1"/>
  <c r="JB42" i="1"/>
  <c r="JC42" i="1" s="1"/>
  <c r="JB48" i="1"/>
  <c r="JC48" i="1" s="1"/>
  <c r="JB25" i="1"/>
  <c r="JC25" i="1" s="1"/>
  <c r="JB43" i="1"/>
  <c r="JC43" i="1" s="1"/>
  <c r="JB26" i="1"/>
  <c r="JC26" i="1" s="1"/>
  <c r="JB44" i="1"/>
  <c r="JC44" i="1" s="1"/>
  <c r="JB38" i="1"/>
  <c r="JC38" i="1" s="1"/>
  <c r="JB31" i="1"/>
  <c r="JC31" i="1" s="1"/>
  <c r="JB49" i="1"/>
  <c r="JC49" i="1" s="1"/>
  <c r="JB20" i="1"/>
  <c r="JC20" i="1" s="1"/>
  <c r="JB32" i="1"/>
  <c r="JC32" i="1" s="1"/>
  <c r="JB18" i="1"/>
  <c r="JC18" i="1" s="1"/>
  <c r="JB19" i="1"/>
  <c r="JC19" i="1" s="1"/>
  <c r="JB37" i="1"/>
  <c r="JC37" i="1" s="1"/>
  <c r="QX20" i="1"/>
  <c r="QY20" i="1" s="1"/>
  <c r="QX26" i="1"/>
  <c r="QY26" i="1" s="1"/>
  <c r="QX32" i="1"/>
  <c r="QY32" i="1" s="1"/>
  <c r="QX38" i="1"/>
  <c r="QY38" i="1" s="1"/>
  <c r="QX44" i="1"/>
  <c r="QY44" i="1" s="1"/>
  <c r="QX18" i="1"/>
  <c r="QY18" i="1" s="1"/>
  <c r="QX21" i="1"/>
  <c r="QY21" i="1" s="1"/>
  <c r="QX27" i="1"/>
  <c r="QY27" i="1" s="1"/>
  <c r="QX33" i="1"/>
  <c r="QY33" i="1" s="1"/>
  <c r="QX39" i="1"/>
  <c r="QY39" i="1" s="1"/>
  <c r="QX45" i="1"/>
  <c r="QY45" i="1" s="1"/>
  <c r="QX22" i="1"/>
  <c r="QY22" i="1" s="1"/>
  <c r="QX28" i="1"/>
  <c r="QY28" i="1" s="1"/>
  <c r="QX34" i="1"/>
  <c r="QY34" i="1" s="1"/>
  <c r="QX40" i="1"/>
  <c r="QY40" i="1" s="1"/>
  <c r="QX46" i="1"/>
  <c r="QY46" i="1" s="1"/>
  <c r="QX30" i="1"/>
  <c r="QY30" i="1" s="1"/>
  <c r="QX42" i="1"/>
  <c r="QY42" i="1" s="1"/>
  <c r="QX19" i="1"/>
  <c r="QY19" i="1" s="1"/>
  <c r="QX31" i="1"/>
  <c r="QY31" i="1" s="1"/>
  <c r="QX43" i="1"/>
  <c r="QY43" i="1" s="1"/>
  <c r="QX24" i="1"/>
  <c r="QY24" i="1" s="1"/>
  <c r="QX41" i="1"/>
  <c r="QY41" i="1" s="1"/>
  <c r="QX25" i="1"/>
  <c r="QY25" i="1" s="1"/>
  <c r="QX47" i="1"/>
  <c r="QY47" i="1" s="1"/>
  <c r="QX29" i="1"/>
  <c r="QY29" i="1" s="1"/>
  <c r="QX48" i="1"/>
  <c r="QY48" i="1" s="1"/>
  <c r="QX35" i="1"/>
  <c r="QY35" i="1" s="1"/>
  <c r="QX49" i="1"/>
  <c r="QY49" i="1" s="1"/>
  <c r="QX36" i="1"/>
  <c r="QY36" i="1" s="1"/>
  <c r="QX37" i="1"/>
  <c r="QY37" i="1" s="1"/>
  <c r="QX23" i="1"/>
  <c r="QY23" i="1" s="1"/>
  <c r="TI48" i="1"/>
  <c r="TX43" i="1"/>
  <c r="TX29" i="1"/>
  <c r="TX46" i="1"/>
  <c r="L68" i="1"/>
  <c r="L74" i="1"/>
  <c r="TO38" i="1"/>
  <c r="TI26" i="1"/>
  <c r="TI24" i="1"/>
  <c r="TX25" i="1"/>
  <c r="TX35" i="1"/>
  <c r="TI34" i="1"/>
  <c r="TI38" i="1"/>
  <c r="TX38" i="1"/>
  <c r="TI23" i="1"/>
  <c r="TX39" i="1"/>
  <c r="TX22" i="1"/>
  <c r="UA45" i="1"/>
  <c r="UA27" i="1"/>
  <c r="L66" i="1"/>
  <c r="PI22" i="1"/>
  <c r="PJ22" i="1" s="1"/>
  <c r="PI28" i="1"/>
  <c r="PJ28" i="1" s="1"/>
  <c r="PI34" i="1"/>
  <c r="PJ34" i="1" s="1"/>
  <c r="PI40" i="1"/>
  <c r="PJ40" i="1" s="1"/>
  <c r="PI46" i="1"/>
  <c r="PJ46" i="1" s="1"/>
  <c r="PI23" i="1"/>
  <c r="PJ23" i="1" s="1"/>
  <c r="PI29" i="1"/>
  <c r="PJ29" i="1" s="1"/>
  <c r="PI35" i="1"/>
  <c r="PJ35" i="1" s="1"/>
  <c r="PI41" i="1"/>
  <c r="PJ41" i="1" s="1"/>
  <c r="PI47" i="1"/>
  <c r="PJ47" i="1" s="1"/>
  <c r="PI24" i="1"/>
  <c r="PJ24" i="1" s="1"/>
  <c r="PI30" i="1"/>
  <c r="PJ30" i="1" s="1"/>
  <c r="PI36" i="1"/>
  <c r="PJ36" i="1" s="1"/>
  <c r="PI42" i="1"/>
  <c r="PJ42" i="1" s="1"/>
  <c r="PI48" i="1"/>
  <c r="PJ48" i="1" s="1"/>
  <c r="PI20" i="1"/>
  <c r="PJ20" i="1" s="1"/>
  <c r="PI32" i="1"/>
  <c r="PJ32" i="1" s="1"/>
  <c r="PI44" i="1"/>
  <c r="PJ44" i="1" s="1"/>
  <c r="PI21" i="1"/>
  <c r="PJ21" i="1" s="1"/>
  <c r="PI33" i="1"/>
  <c r="PJ33" i="1" s="1"/>
  <c r="PI45" i="1"/>
  <c r="PJ45" i="1" s="1"/>
  <c r="PI37" i="1"/>
  <c r="PJ37" i="1" s="1"/>
  <c r="PI19" i="1"/>
  <c r="PJ19" i="1" s="1"/>
  <c r="PI38" i="1"/>
  <c r="PJ38" i="1" s="1"/>
  <c r="PI25" i="1"/>
  <c r="PJ25" i="1" s="1"/>
  <c r="PI39" i="1"/>
  <c r="PJ39" i="1" s="1"/>
  <c r="PI26" i="1"/>
  <c r="PJ26" i="1" s="1"/>
  <c r="PI43" i="1"/>
  <c r="PJ43" i="1" s="1"/>
  <c r="PI31" i="1"/>
  <c r="PJ31" i="1" s="1"/>
  <c r="PI49" i="1"/>
  <c r="PJ49" i="1" s="1"/>
  <c r="PI18" i="1"/>
  <c r="PJ18" i="1" s="1"/>
  <c r="PI27" i="1"/>
  <c r="PJ27" i="1" s="1"/>
  <c r="TO31" i="1"/>
  <c r="OZ28" i="1"/>
  <c r="TI46" i="1"/>
  <c r="UA43" i="1"/>
  <c r="L82" i="1"/>
  <c r="TX24" i="1"/>
  <c r="TX41" i="1"/>
  <c r="L67" i="1"/>
  <c r="UA37" i="1"/>
  <c r="L76" i="1"/>
  <c r="TO24" i="1"/>
  <c r="TI37" i="1"/>
  <c r="TI19" i="1"/>
  <c r="TI43" i="1"/>
  <c r="TX31" i="1"/>
  <c r="TI29" i="1"/>
  <c r="TX28" i="1"/>
  <c r="TX44" i="1"/>
  <c r="RY50" i="1"/>
  <c r="NQ21" i="1"/>
  <c r="PF22" i="1"/>
  <c r="MB44" i="1"/>
  <c r="NQ22" i="1"/>
  <c r="QL35" i="1"/>
  <c r="NQ28" i="1"/>
  <c r="TO35" i="1"/>
  <c r="UC50" i="1"/>
  <c r="UD50" i="1"/>
  <c r="UD52" i="1" s="1"/>
  <c r="PF25" i="1"/>
  <c r="PF43" i="1"/>
  <c r="PF26" i="1"/>
  <c r="PF44" i="1"/>
  <c r="PF20" i="1"/>
  <c r="QU43" i="1"/>
  <c r="QU23" i="1"/>
  <c r="IY38" i="1"/>
  <c r="IY34" i="1"/>
  <c r="MB48" i="1"/>
  <c r="MB26" i="1"/>
  <c r="MB23" i="1"/>
  <c r="TU27" i="1"/>
  <c r="TU34" i="1"/>
  <c r="TU41" i="1"/>
  <c r="TU44" i="1"/>
  <c r="TU20" i="1"/>
  <c r="TR33" i="1"/>
  <c r="TR23" i="1"/>
  <c r="TU19" i="1"/>
  <c r="TU36" i="1"/>
  <c r="TO49" i="1"/>
  <c r="UA47" i="1"/>
  <c r="TU48" i="1"/>
  <c r="UA34" i="1"/>
  <c r="TO23" i="1"/>
  <c r="TO30" i="1"/>
  <c r="TO25" i="1"/>
  <c r="TR21" i="1"/>
  <c r="TR24" i="1"/>
  <c r="TR43" i="1"/>
  <c r="TR19" i="1"/>
  <c r="TR30" i="1"/>
  <c r="TU39" i="1"/>
  <c r="TU46" i="1"/>
  <c r="TU22" i="1"/>
  <c r="TU29" i="1"/>
  <c r="TU32" i="1"/>
  <c r="UA42" i="1"/>
  <c r="UA18" i="1"/>
  <c r="TO44" i="1"/>
  <c r="UA22" i="1"/>
  <c r="TR47" i="1"/>
  <c r="TU43" i="1"/>
  <c r="TU33" i="1"/>
  <c r="UA49" i="1"/>
  <c r="TO40" i="1"/>
  <c r="TO19" i="1"/>
  <c r="TO26" i="1"/>
  <c r="TO21" i="1"/>
  <c r="TR44" i="1"/>
  <c r="TR20" i="1"/>
  <c r="TR39" i="1"/>
  <c r="TR29" i="1"/>
  <c r="TR26" i="1"/>
  <c r="TU35" i="1"/>
  <c r="TU42" i="1"/>
  <c r="TU18" i="1"/>
  <c r="TU25" i="1"/>
  <c r="TU28" i="1"/>
  <c r="UA30" i="1"/>
  <c r="UA23" i="1"/>
  <c r="UA41" i="1"/>
  <c r="TO32" i="1"/>
  <c r="UA40" i="1"/>
  <c r="TR28" i="1"/>
  <c r="TR34" i="1"/>
  <c r="TU26" i="1"/>
  <c r="UA36" i="1"/>
  <c r="TO37" i="1"/>
  <c r="TO48" i="1"/>
  <c r="TO22" i="1"/>
  <c r="TO20" i="1"/>
  <c r="TR40" i="1"/>
  <c r="TR45" i="1"/>
  <c r="TR35" i="1"/>
  <c r="TR46" i="1"/>
  <c r="TR22" i="1"/>
  <c r="TU31" i="1"/>
  <c r="TU38" i="1"/>
  <c r="TU45" i="1"/>
  <c r="TU21" i="1"/>
  <c r="TU24" i="1"/>
  <c r="UA28" i="1"/>
  <c r="UA29" i="1"/>
  <c r="UA35" i="1"/>
  <c r="TW50" i="1"/>
  <c r="TT50" i="1"/>
  <c r="TQ50" i="1"/>
  <c r="TN50" i="1"/>
  <c r="TZ50" i="1"/>
  <c r="SK50" i="1"/>
  <c r="SE50" i="1"/>
  <c r="SB50" i="1"/>
  <c r="SH50" i="1"/>
  <c r="OZ22" i="1"/>
  <c r="OZ24" i="1"/>
  <c r="OZ26" i="1"/>
  <c r="OZ36" i="1"/>
  <c r="QU18" i="1"/>
  <c r="QU29" i="1"/>
  <c r="IS19" i="1"/>
  <c r="MB24" i="1"/>
  <c r="MB29" i="1"/>
  <c r="MB34" i="1"/>
  <c r="MB46" i="1"/>
  <c r="OZ19" i="1"/>
  <c r="OZ21" i="1"/>
  <c r="OZ33" i="1"/>
  <c r="OZ37" i="1"/>
  <c r="OZ47" i="1"/>
  <c r="QU42" i="1"/>
  <c r="IM20" i="1"/>
  <c r="IN20" i="1" s="1"/>
  <c r="IS48" i="1"/>
  <c r="MB19" i="1"/>
  <c r="MB30" i="1"/>
  <c r="MB38" i="1"/>
  <c r="NK18" i="1"/>
  <c r="NQ29" i="1"/>
  <c r="OZ20" i="1"/>
  <c r="PF21" i="1"/>
  <c r="OZ27" i="1"/>
  <c r="OZ30" i="1"/>
  <c r="OZ41" i="1"/>
  <c r="QU21" i="1"/>
  <c r="QU34" i="1"/>
  <c r="QU47" i="1"/>
  <c r="IS23" i="1"/>
  <c r="MB22" i="1"/>
  <c r="MB25" i="1"/>
  <c r="MB31" i="1"/>
  <c r="MB40" i="1"/>
  <c r="MB49" i="1"/>
  <c r="IY30" i="1"/>
  <c r="IY35" i="1"/>
  <c r="IY49" i="1"/>
  <c r="IS25" i="1"/>
  <c r="IS21" i="1"/>
  <c r="IS26" i="1"/>
  <c r="IM32" i="1"/>
  <c r="IN32" i="1" s="1"/>
  <c r="IS42" i="1"/>
  <c r="IS18" i="1"/>
  <c r="LV19" i="1"/>
  <c r="LV27" i="1"/>
  <c r="LV37" i="1"/>
  <c r="NQ20" i="1"/>
  <c r="NQ31" i="1"/>
  <c r="PF48" i="1"/>
  <c r="PF27" i="1"/>
  <c r="QL18" i="1"/>
  <c r="QL26" i="1"/>
  <c r="OZ48" i="1"/>
  <c r="OZ46" i="1"/>
  <c r="OZ40" i="1"/>
  <c r="OZ34" i="1"/>
  <c r="OZ29" i="1"/>
  <c r="QR27" i="1"/>
  <c r="QR24" i="1"/>
  <c r="QR22" i="1"/>
  <c r="QR18" i="1"/>
  <c r="IY23" i="1"/>
  <c r="IY20" i="1"/>
  <c r="IS31" i="1"/>
  <c r="IY40" i="1"/>
  <c r="NQ18" i="1"/>
  <c r="NQ24" i="1"/>
  <c r="OZ25" i="1"/>
  <c r="OZ32" i="1"/>
  <c r="PF34" i="1"/>
  <c r="QL44" i="1"/>
  <c r="QU20" i="1"/>
  <c r="QU22" i="1"/>
  <c r="QU24" i="1"/>
  <c r="QU26" i="1"/>
  <c r="QU31" i="1"/>
  <c r="QU36" i="1"/>
  <c r="QU41" i="1"/>
  <c r="QU46" i="1"/>
  <c r="QU48" i="1"/>
  <c r="QU25" i="1"/>
  <c r="QU27" i="1"/>
  <c r="QU32" i="1"/>
  <c r="QU37" i="1"/>
  <c r="QU39" i="1"/>
  <c r="QU44" i="1"/>
  <c r="QU49" i="1"/>
  <c r="QU19" i="1"/>
  <c r="QU28" i="1"/>
  <c r="QU30" i="1"/>
  <c r="QU35" i="1"/>
  <c r="QU40" i="1"/>
  <c r="QU45" i="1"/>
  <c r="QU33" i="1"/>
  <c r="QU38" i="1"/>
  <c r="QR45" i="1"/>
  <c r="QR25" i="1"/>
  <c r="QR36" i="1"/>
  <c r="QR19" i="1"/>
  <c r="QO26" i="1"/>
  <c r="QO36" i="1"/>
  <c r="QO20" i="1"/>
  <c r="QO34" i="1"/>
  <c r="QO28" i="1"/>
  <c r="QO31" i="1"/>
  <c r="QO33" i="1"/>
  <c r="QO39" i="1"/>
  <c r="QO41" i="1"/>
  <c r="QO46" i="1"/>
  <c r="QO19" i="1"/>
  <c r="QO25" i="1"/>
  <c r="QO29" i="1"/>
  <c r="QO18" i="1"/>
  <c r="QO24" i="1"/>
  <c r="QO43" i="1"/>
  <c r="QO44" i="1"/>
  <c r="QO21" i="1"/>
  <c r="QO27" i="1"/>
  <c r="QO35" i="1"/>
  <c r="QO38" i="1"/>
  <c r="QO45" i="1"/>
  <c r="QO22" i="1"/>
  <c r="QO47" i="1"/>
  <c r="QO23" i="1"/>
  <c r="QO30" i="1"/>
  <c r="QO32" i="1"/>
  <c r="QO37" i="1"/>
  <c r="QO40" i="1"/>
  <c r="QO42" i="1"/>
  <c r="QO48" i="1"/>
  <c r="QL29" i="1"/>
  <c r="QL32" i="1"/>
  <c r="QL38" i="1"/>
  <c r="QL41" i="1"/>
  <c r="QL24" i="1"/>
  <c r="QL20" i="1"/>
  <c r="QL23" i="1"/>
  <c r="QI38" i="1"/>
  <c r="QI36" i="1"/>
  <c r="QI39" i="1"/>
  <c r="QI23" i="1"/>
  <c r="QI28" i="1"/>
  <c r="QI29" i="1"/>
  <c r="QI31" i="1"/>
  <c r="QI35" i="1"/>
  <c r="QI43" i="1"/>
  <c r="QI49" i="1"/>
  <c r="QI37" i="1"/>
  <c r="QI44" i="1"/>
  <c r="QI22" i="1"/>
  <c r="QI24" i="1"/>
  <c r="QI27" i="1"/>
  <c r="QI30" i="1"/>
  <c r="QI42" i="1"/>
  <c r="QI48" i="1"/>
  <c r="QI32" i="1"/>
  <c r="QI21" i="1"/>
  <c r="QI25" i="1"/>
  <c r="QI26" i="1"/>
  <c r="QI34" i="1"/>
  <c r="QI41" i="1"/>
  <c r="QI46" i="1"/>
  <c r="QI47" i="1"/>
  <c r="QI40" i="1"/>
  <c r="QI18" i="1"/>
  <c r="QI19" i="1"/>
  <c r="QI20" i="1"/>
  <c r="QI33" i="1"/>
  <c r="QL33" i="1"/>
  <c r="QL30" i="1"/>
  <c r="QL49" i="1"/>
  <c r="QL46" i="1"/>
  <c r="QL43" i="1"/>
  <c r="QL40" i="1"/>
  <c r="QL37" i="1"/>
  <c r="QL34" i="1"/>
  <c r="QL31" i="1"/>
  <c r="QL28" i="1"/>
  <c r="QL25" i="1"/>
  <c r="QL22" i="1"/>
  <c r="QL19" i="1"/>
  <c r="QL48" i="1"/>
  <c r="QL45" i="1"/>
  <c r="QL42" i="1"/>
  <c r="QL39" i="1"/>
  <c r="QL36" i="1"/>
  <c r="QL47" i="1"/>
  <c r="QR49" i="1"/>
  <c r="QR47" i="1"/>
  <c r="QR44" i="1"/>
  <c r="QR41" i="1"/>
  <c r="QR38" i="1"/>
  <c r="QR35" i="1"/>
  <c r="QR32" i="1"/>
  <c r="QR29" i="1"/>
  <c r="QR26" i="1"/>
  <c r="QR23" i="1"/>
  <c r="QR20" i="1"/>
  <c r="QR43" i="1"/>
  <c r="QR40" i="1"/>
  <c r="QR34" i="1"/>
  <c r="QR31" i="1"/>
  <c r="QR28" i="1"/>
  <c r="QR46" i="1"/>
  <c r="QR37" i="1"/>
  <c r="QR48" i="1"/>
  <c r="QR21" i="1"/>
  <c r="QL27" i="1"/>
  <c r="QR30" i="1"/>
  <c r="QR39" i="1"/>
  <c r="PF38" i="1"/>
  <c r="PF47" i="1"/>
  <c r="PC30" i="1"/>
  <c r="PC32" i="1"/>
  <c r="PC40" i="1"/>
  <c r="PC31" i="1"/>
  <c r="PC36" i="1"/>
  <c r="PC18" i="1"/>
  <c r="PC41" i="1"/>
  <c r="PC34" i="1"/>
  <c r="PC29" i="1"/>
  <c r="PC46" i="1"/>
  <c r="PC49" i="1"/>
  <c r="PC35" i="1"/>
  <c r="PC33" i="1"/>
  <c r="OZ49" i="1"/>
  <c r="OZ44" i="1"/>
  <c r="OZ38" i="1"/>
  <c r="OT28" i="1"/>
  <c r="OT45" i="1"/>
  <c r="OT39" i="1"/>
  <c r="OT47" i="1"/>
  <c r="OT41" i="1"/>
  <c r="OT35" i="1"/>
  <c r="OT29" i="1"/>
  <c r="OT23" i="1"/>
  <c r="OT46" i="1"/>
  <c r="OT40" i="1"/>
  <c r="OT21" i="1"/>
  <c r="OT44" i="1"/>
  <c r="OT38" i="1"/>
  <c r="OT32" i="1"/>
  <c r="OT26" i="1"/>
  <c r="OT20" i="1"/>
  <c r="OT22" i="1"/>
  <c r="OT27" i="1"/>
  <c r="OT49" i="1"/>
  <c r="OT43" i="1"/>
  <c r="OT37" i="1"/>
  <c r="OT31" i="1"/>
  <c r="OT25" i="1"/>
  <c r="OT19" i="1"/>
  <c r="OT34" i="1"/>
  <c r="OT33" i="1"/>
  <c r="OT48" i="1"/>
  <c r="OT42" i="1"/>
  <c r="OT36" i="1"/>
  <c r="OT30" i="1"/>
  <c r="OT24" i="1"/>
  <c r="PF19" i="1"/>
  <c r="PF23" i="1"/>
  <c r="PF28" i="1"/>
  <c r="PF29" i="1"/>
  <c r="PF30" i="1"/>
  <c r="PF31" i="1"/>
  <c r="PF32" i="1"/>
  <c r="PF33" i="1"/>
  <c r="PF35" i="1"/>
  <c r="PF42" i="1"/>
  <c r="PF37" i="1"/>
  <c r="PF41" i="1"/>
  <c r="PF49" i="1"/>
  <c r="PF46" i="1"/>
  <c r="PF18" i="1"/>
  <c r="PF24" i="1"/>
  <c r="PF36" i="1"/>
  <c r="PF39" i="1"/>
  <c r="PF45" i="1"/>
  <c r="PC19" i="1"/>
  <c r="PC20" i="1"/>
  <c r="PC21" i="1"/>
  <c r="PC22" i="1"/>
  <c r="PC38" i="1"/>
  <c r="PC43" i="1"/>
  <c r="PC23" i="1"/>
  <c r="PC24" i="1"/>
  <c r="PC25" i="1"/>
  <c r="PC26" i="1"/>
  <c r="PC27" i="1"/>
  <c r="PC28" i="1"/>
  <c r="PC37" i="1"/>
  <c r="PC42" i="1"/>
  <c r="PC47" i="1"/>
  <c r="PC45" i="1"/>
  <c r="PC39" i="1"/>
  <c r="PC44" i="1"/>
  <c r="OZ45" i="1"/>
  <c r="OZ42" i="1"/>
  <c r="OW27" i="1"/>
  <c r="OW20" i="1"/>
  <c r="OW23" i="1"/>
  <c r="OW30" i="1"/>
  <c r="OW18" i="1"/>
  <c r="OW21" i="1"/>
  <c r="OW24" i="1"/>
  <c r="OW31" i="1"/>
  <c r="OW35" i="1"/>
  <c r="OW36" i="1"/>
  <c r="OW37" i="1"/>
  <c r="OW38" i="1"/>
  <c r="OW39" i="1"/>
  <c r="OW40" i="1"/>
  <c r="OW41" i="1"/>
  <c r="OW42" i="1"/>
  <c r="OW43" i="1"/>
  <c r="OW44" i="1"/>
  <c r="OW45" i="1"/>
  <c r="OW46" i="1"/>
  <c r="OW47" i="1"/>
  <c r="OW48" i="1"/>
  <c r="OW28" i="1"/>
  <c r="OW32" i="1"/>
  <c r="OW34" i="1"/>
  <c r="OW25" i="1"/>
  <c r="OW29" i="1"/>
  <c r="OW19" i="1"/>
  <c r="OW22" i="1"/>
  <c r="OW26" i="1"/>
  <c r="OW33" i="1"/>
  <c r="IM40" i="1"/>
  <c r="IN40" i="1" s="1"/>
  <c r="NK21" i="1"/>
  <c r="NE28" i="1"/>
  <c r="NE19" i="1"/>
  <c r="NE26" i="1"/>
  <c r="NE21" i="1"/>
  <c r="NE30" i="1"/>
  <c r="NE32" i="1"/>
  <c r="NE18" i="1"/>
  <c r="NE35" i="1"/>
  <c r="NE38" i="1"/>
  <c r="NE41" i="1"/>
  <c r="NE44" i="1"/>
  <c r="NE25" i="1"/>
  <c r="NE31" i="1"/>
  <c r="NE20" i="1"/>
  <c r="NE23" i="1"/>
  <c r="NE27" i="1"/>
  <c r="NE29" i="1"/>
  <c r="NE47" i="1"/>
  <c r="NE24" i="1"/>
  <c r="NE22" i="1"/>
  <c r="NQ26" i="1"/>
  <c r="NQ30" i="1"/>
  <c r="NQ33" i="1"/>
  <c r="NQ43" i="1"/>
  <c r="NQ25" i="1"/>
  <c r="NQ32" i="1"/>
  <c r="NQ49" i="1"/>
  <c r="NQ37" i="1"/>
  <c r="NQ19" i="1"/>
  <c r="NQ23" i="1"/>
  <c r="NQ27" i="1"/>
  <c r="NQ40" i="1"/>
  <c r="NK36" i="1"/>
  <c r="NK19" i="1"/>
  <c r="NK20" i="1"/>
  <c r="NK22" i="1"/>
  <c r="NK23" i="1"/>
  <c r="NK25" i="1"/>
  <c r="NK26" i="1"/>
  <c r="NK28" i="1"/>
  <c r="NK29" i="1"/>
  <c r="NK31" i="1"/>
  <c r="NK32" i="1"/>
  <c r="NK33" i="1"/>
  <c r="NK39" i="1"/>
  <c r="NK48" i="1"/>
  <c r="NK24" i="1"/>
  <c r="NK42" i="1"/>
  <c r="NK27" i="1"/>
  <c r="NK45" i="1"/>
  <c r="NK30" i="1"/>
  <c r="NH19" i="1"/>
  <c r="NH22" i="1"/>
  <c r="NN18" i="1"/>
  <c r="NH20" i="1"/>
  <c r="NN21" i="1"/>
  <c r="NH23" i="1"/>
  <c r="NN24" i="1"/>
  <c r="NH26" i="1"/>
  <c r="NN27" i="1"/>
  <c r="NH29" i="1"/>
  <c r="NN30" i="1"/>
  <c r="NH32" i="1"/>
  <c r="NE33" i="1"/>
  <c r="NN33" i="1"/>
  <c r="NK34" i="1"/>
  <c r="NH35" i="1"/>
  <c r="NQ35" i="1"/>
  <c r="NE36" i="1"/>
  <c r="NN36" i="1"/>
  <c r="NK37" i="1"/>
  <c r="NH38" i="1"/>
  <c r="NQ38" i="1"/>
  <c r="NE39" i="1"/>
  <c r="NN39" i="1"/>
  <c r="NK40" i="1"/>
  <c r="NH41" i="1"/>
  <c r="NQ41" i="1"/>
  <c r="NE42" i="1"/>
  <c r="NN42" i="1"/>
  <c r="NK43" i="1"/>
  <c r="NH44" i="1"/>
  <c r="NQ44" i="1"/>
  <c r="NE45" i="1"/>
  <c r="NN45" i="1"/>
  <c r="NK46" i="1"/>
  <c r="NH47" i="1"/>
  <c r="NQ47" i="1"/>
  <c r="NE48" i="1"/>
  <c r="NN48" i="1"/>
  <c r="NK49" i="1"/>
  <c r="NH18" i="1"/>
  <c r="NN19" i="1"/>
  <c r="NH21" i="1"/>
  <c r="NN22" i="1"/>
  <c r="NH24" i="1"/>
  <c r="NN25" i="1"/>
  <c r="NH27" i="1"/>
  <c r="NN28" i="1"/>
  <c r="NH30" i="1"/>
  <c r="NN31" i="1"/>
  <c r="NH33" i="1"/>
  <c r="NE34" i="1"/>
  <c r="NN34" i="1"/>
  <c r="NK35" i="1"/>
  <c r="NH36" i="1"/>
  <c r="NQ36" i="1"/>
  <c r="NE37" i="1"/>
  <c r="NN37" i="1"/>
  <c r="NK38" i="1"/>
  <c r="NH39" i="1"/>
  <c r="NQ39" i="1"/>
  <c r="NE40" i="1"/>
  <c r="NN40" i="1"/>
  <c r="NK41" i="1"/>
  <c r="NH42" i="1"/>
  <c r="NQ42" i="1"/>
  <c r="NE43" i="1"/>
  <c r="NN43" i="1"/>
  <c r="NK44" i="1"/>
  <c r="NH45" i="1"/>
  <c r="NQ45" i="1"/>
  <c r="NE46" i="1"/>
  <c r="NN46" i="1"/>
  <c r="NH48" i="1"/>
  <c r="NN49" i="1"/>
  <c r="NN20" i="1"/>
  <c r="NN23" i="1"/>
  <c r="NH25" i="1"/>
  <c r="NN26" i="1"/>
  <c r="NH28" i="1"/>
  <c r="NN29" i="1"/>
  <c r="NH31" i="1"/>
  <c r="NN32" i="1"/>
  <c r="NH34" i="1"/>
  <c r="NN35" i="1"/>
  <c r="NH37" i="1"/>
  <c r="NN38" i="1"/>
  <c r="NH40" i="1"/>
  <c r="NN41" i="1"/>
  <c r="NH43" i="1"/>
  <c r="NN44" i="1"/>
  <c r="NH46" i="1"/>
  <c r="LY18" i="1"/>
  <c r="LY27" i="1"/>
  <c r="LY30" i="1"/>
  <c r="LY24" i="1"/>
  <c r="LY33" i="1"/>
  <c r="LY42" i="1"/>
  <c r="LV28" i="1"/>
  <c r="LV45" i="1"/>
  <c r="LP23" i="1"/>
  <c r="LP26" i="1"/>
  <c r="LP35" i="1"/>
  <c r="LP42" i="1"/>
  <c r="LP21" i="1"/>
  <c r="LP33" i="1"/>
  <c r="LP38" i="1"/>
  <c r="LP47" i="1"/>
  <c r="LP18" i="1"/>
  <c r="LP45" i="1"/>
  <c r="LP22" i="1"/>
  <c r="LP25" i="1"/>
  <c r="LP28" i="1"/>
  <c r="LP32" i="1"/>
  <c r="LP36" i="1"/>
  <c r="LP20" i="1"/>
  <c r="LP24" i="1"/>
  <c r="LP27" i="1"/>
  <c r="LP44" i="1"/>
  <c r="LP48" i="1"/>
  <c r="LP29" i="1"/>
  <c r="LP39" i="1"/>
  <c r="LP30" i="1"/>
  <c r="LP41" i="1"/>
  <c r="LP19" i="1"/>
  <c r="MB21" i="1"/>
  <c r="MB28" i="1"/>
  <c r="MB35" i="1"/>
  <c r="MB41" i="1"/>
  <c r="MB43" i="1"/>
  <c r="MB47" i="1"/>
  <c r="MB18" i="1"/>
  <c r="MB20" i="1"/>
  <c r="MB27" i="1"/>
  <c r="MB37" i="1"/>
  <c r="LY20" i="1"/>
  <c r="LY45" i="1"/>
  <c r="LY21" i="1"/>
  <c r="LY36" i="1"/>
  <c r="LY48" i="1"/>
  <c r="LY39" i="1"/>
  <c r="LV18" i="1"/>
  <c r="LV21" i="1"/>
  <c r="LV23" i="1"/>
  <c r="LV26" i="1"/>
  <c r="LV31" i="1"/>
  <c r="LV22" i="1"/>
  <c r="LV24" i="1"/>
  <c r="LV29" i="1"/>
  <c r="LV30" i="1"/>
  <c r="LV34" i="1"/>
  <c r="LV40" i="1"/>
  <c r="LV48" i="1"/>
  <c r="LV20" i="1"/>
  <c r="LV42" i="1"/>
  <c r="LV33" i="1"/>
  <c r="LV39" i="1"/>
  <c r="LV49" i="1"/>
  <c r="LV36" i="1"/>
  <c r="LV46" i="1"/>
  <c r="LV43" i="1"/>
  <c r="LS38" i="1"/>
  <c r="LS23" i="1"/>
  <c r="LS20" i="1"/>
  <c r="LS35" i="1"/>
  <c r="LS26" i="1"/>
  <c r="LS44" i="1"/>
  <c r="LS19" i="1"/>
  <c r="LS29" i="1"/>
  <c r="LS32" i="1"/>
  <c r="LS41" i="1"/>
  <c r="LS47" i="1"/>
  <c r="LS18" i="1"/>
  <c r="LY19" i="1"/>
  <c r="LS21" i="1"/>
  <c r="LY22" i="1"/>
  <c r="LS24" i="1"/>
  <c r="LY25" i="1"/>
  <c r="LS27" i="1"/>
  <c r="LY28" i="1"/>
  <c r="LS30" i="1"/>
  <c r="LP31" i="1"/>
  <c r="LY31" i="1"/>
  <c r="LV32" i="1"/>
  <c r="LS33" i="1"/>
  <c r="MB33" i="1"/>
  <c r="LP34" i="1"/>
  <c r="LY34" i="1"/>
  <c r="LV35" i="1"/>
  <c r="LS36" i="1"/>
  <c r="MB36" i="1"/>
  <c r="LP37" i="1"/>
  <c r="LY37" i="1"/>
  <c r="LV38" i="1"/>
  <c r="LS39" i="1"/>
  <c r="MB39" i="1"/>
  <c r="LP40" i="1"/>
  <c r="LY40" i="1"/>
  <c r="LV41" i="1"/>
  <c r="LS42" i="1"/>
  <c r="MB42" i="1"/>
  <c r="LP43" i="1"/>
  <c r="LY43" i="1"/>
  <c r="LV44" i="1"/>
  <c r="LS45" i="1"/>
  <c r="MB45" i="1"/>
  <c r="LP46" i="1"/>
  <c r="LY46" i="1"/>
  <c r="LS48" i="1"/>
  <c r="LY49" i="1"/>
  <c r="LS22" i="1"/>
  <c r="LY23" i="1"/>
  <c r="LS25" i="1"/>
  <c r="LY26" i="1"/>
  <c r="LS28" i="1"/>
  <c r="LY29" i="1"/>
  <c r="LS31" i="1"/>
  <c r="LY32" i="1"/>
  <c r="LS34" i="1"/>
  <c r="LY35" i="1"/>
  <c r="LS37" i="1"/>
  <c r="LY38" i="1"/>
  <c r="LS40" i="1"/>
  <c r="LY41" i="1"/>
  <c r="LS43" i="1"/>
  <c r="LY44" i="1"/>
  <c r="LS46" i="1"/>
  <c r="IV24" i="1"/>
  <c r="IM21" i="1"/>
  <c r="IN21" i="1" s="1"/>
  <c r="IM26" i="1"/>
  <c r="IN26" i="1" s="1"/>
  <c r="IS34" i="1"/>
  <c r="IY45" i="1"/>
  <c r="IM46" i="1"/>
  <c r="IN46" i="1" s="1"/>
  <c r="IM48" i="1"/>
  <c r="IN48" i="1" s="1"/>
  <c r="IY19" i="1"/>
  <c r="IY22" i="1"/>
  <c r="IY25" i="1"/>
  <c r="IY28" i="1"/>
  <c r="IY44" i="1"/>
  <c r="IY26" i="1"/>
  <c r="IY36" i="1"/>
  <c r="IY41" i="1"/>
  <c r="IY46" i="1"/>
  <c r="IY18" i="1"/>
  <c r="IY24" i="1"/>
  <c r="IY27" i="1"/>
  <c r="IY32" i="1"/>
  <c r="IY37" i="1"/>
  <c r="IY47" i="1"/>
  <c r="IY21" i="1"/>
  <c r="IY33" i="1"/>
  <c r="IY39" i="1"/>
  <c r="IY42" i="1"/>
  <c r="IV19" i="1"/>
  <c r="IV30" i="1"/>
  <c r="IV42" i="1"/>
  <c r="IV21" i="1"/>
  <c r="IV28" i="1"/>
  <c r="IV37" i="1"/>
  <c r="IV46" i="1"/>
  <c r="IS20" i="1"/>
  <c r="IS29" i="1"/>
  <c r="IS32" i="1"/>
  <c r="IS38" i="1"/>
  <c r="IS41" i="1"/>
  <c r="IS44" i="1"/>
  <c r="IM19" i="1"/>
  <c r="IN19" i="1" s="1"/>
  <c r="IV22" i="1"/>
  <c r="IM25" i="1"/>
  <c r="IN25" i="1" s="1"/>
  <c r="IS27" i="1"/>
  <c r="IS30" i="1"/>
  <c r="IM36" i="1"/>
  <c r="IN36" i="1" s="1"/>
  <c r="IV39" i="1"/>
  <c r="IS49" i="1"/>
  <c r="IS33" i="1"/>
  <c r="IS36" i="1"/>
  <c r="IM42" i="1"/>
  <c r="IN42" i="1" s="1"/>
  <c r="IS45" i="1"/>
  <c r="IM47" i="1"/>
  <c r="IN47" i="1" s="1"/>
  <c r="IS22" i="1"/>
  <c r="IS24" i="1"/>
  <c r="IY29" i="1"/>
  <c r="IY31" i="1"/>
  <c r="IV33" i="1"/>
  <c r="IS35" i="1"/>
  <c r="IS39" i="1"/>
  <c r="IV40" i="1"/>
  <c r="IP42" i="1"/>
  <c r="IQ42" i="1" s="1"/>
  <c r="IY43" i="1"/>
  <c r="IS46" i="1"/>
  <c r="IS47" i="1"/>
  <c r="IY48" i="1"/>
  <c r="IP20" i="1"/>
  <c r="IQ20" i="1" s="1"/>
  <c r="IP29" i="1"/>
  <c r="IQ29" i="1" s="1"/>
  <c r="IP38" i="1"/>
  <c r="IQ38" i="1" s="1"/>
  <c r="IP33" i="1"/>
  <c r="IQ33" i="1" s="1"/>
  <c r="IP24" i="1"/>
  <c r="IQ24" i="1" s="1"/>
  <c r="IV31" i="1"/>
  <c r="IS37" i="1"/>
  <c r="IS40" i="1"/>
  <c r="IP47" i="1"/>
  <c r="IQ47" i="1" s="1"/>
  <c r="IM18" i="1"/>
  <c r="IN18" i="1" s="1"/>
  <c r="IM22" i="1"/>
  <c r="IN22" i="1" s="1"/>
  <c r="IM28" i="1"/>
  <c r="IN28" i="1" s="1"/>
  <c r="IM34" i="1"/>
  <c r="IN34" i="1" s="1"/>
  <c r="IM35" i="1"/>
  <c r="IN35" i="1" s="1"/>
  <c r="IM41" i="1"/>
  <c r="IN41" i="1" s="1"/>
  <c r="IM45" i="1"/>
  <c r="IN45" i="1" s="1"/>
  <c r="IM49" i="1"/>
  <c r="IN49" i="1" s="1"/>
  <c r="IM24" i="1"/>
  <c r="IN24" i="1" s="1"/>
  <c r="IM29" i="1"/>
  <c r="IN29" i="1" s="1"/>
  <c r="IM30" i="1"/>
  <c r="IN30" i="1" s="1"/>
  <c r="IM23" i="1"/>
  <c r="IN23" i="1" s="1"/>
  <c r="IM27" i="1"/>
  <c r="IN27" i="1" s="1"/>
  <c r="IM31" i="1"/>
  <c r="IN31" i="1" s="1"/>
  <c r="IM37" i="1"/>
  <c r="IN37" i="1" s="1"/>
  <c r="IM43" i="1"/>
  <c r="IN43" i="1" s="1"/>
  <c r="IM44" i="1"/>
  <c r="IN44" i="1" s="1"/>
  <c r="IM33" i="1"/>
  <c r="IN33" i="1" s="1"/>
  <c r="IM38" i="1"/>
  <c r="IN38" i="1" s="1"/>
  <c r="IP35" i="1"/>
  <c r="IQ35" i="1" s="1"/>
  <c r="IP39" i="1"/>
  <c r="IQ39" i="1" s="1"/>
  <c r="IV47" i="1"/>
  <c r="IV44" i="1"/>
  <c r="IV41" i="1"/>
  <c r="IV38" i="1"/>
  <c r="IV35" i="1"/>
  <c r="IV32" i="1"/>
  <c r="IV29" i="1"/>
  <c r="IV26" i="1"/>
  <c r="IV23" i="1"/>
  <c r="IV20" i="1"/>
  <c r="IV18" i="1"/>
  <c r="IV27" i="1"/>
  <c r="IV36" i="1"/>
  <c r="IV45" i="1"/>
  <c r="IV49" i="1"/>
  <c r="IP19" i="1"/>
  <c r="IQ19" i="1" s="1"/>
  <c r="IP49" i="1"/>
  <c r="IQ49" i="1" s="1"/>
  <c r="IP46" i="1"/>
  <c r="IQ46" i="1" s="1"/>
  <c r="IP43" i="1"/>
  <c r="IQ43" i="1" s="1"/>
  <c r="IP40" i="1"/>
  <c r="IQ40" i="1" s="1"/>
  <c r="IP37" i="1"/>
  <c r="IQ37" i="1" s="1"/>
  <c r="IP34" i="1"/>
  <c r="IQ34" i="1" s="1"/>
  <c r="IP31" i="1"/>
  <c r="IQ31" i="1" s="1"/>
  <c r="IP28" i="1"/>
  <c r="IQ28" i="1" s="1"/>
  <c r="IP25" i="1"/>
  <c r="IQ25" i="1" s="1"/>
  <c r="IP22" i="1"/>
  <c r="IQ22" i="1" s="1"/>
  <c r="IP18" i="1"/>
  <c r="IQ18" i="1" s="1"/>
  <c r="IP23" i="1"/>
  <c r="IQ23" i="1" s="1"/>
  <c r="IV25" i="1"/>
  <c r="IP27" i="1"/>
  <c r="IQ27" i="1" s="1"/>
  <c r="IP32" i="1"/>
  <c r="IQ32" i="1" s="1"/>
  <c r="IV34" i="1"/>
  <c r="IP36" i="1"/>
  <c r="IQ36" i="1" s="1"/>
  <c r="IP41" i="1"/>
  <c r="IQ41" i="1" s="1"/>
  <c r="IV43" i="1"/>
  <c r="IP45" i="1"/>
  <c r="IQ45" i="1" s="1"/>
  <c r="IP21" i="1"/>
  <c r="IQ21" i="1" s="1"/>
  <c r="IP26" i="1"/>
  <c r="IQ26" i="1" s="1"/>
  <c r="IP30" i="1"/>
  <c r="IQ30" i="1" s="1"/>
  <c r="IP48" i="1"/>
  <c r="IQ48" i="1" s="1"/>
  <c r="FX50" i="1"/>
  <c r="FU50" i="1"/>
  <c r="FV39" i="1" s="1"/>
  <c r="FR50" i="1"/>
  <c r="FS47" i="1" s="1"/>
  <c r="FO50" i="1"/>
  <c r="FP49" i="1" s="1"/>
  <c r="FL50" i="1"/>
  <c r="FM44" i="1" s="1"/>
  <c r="FI50" i="1"/>
  <c r="FJ42" i="1" s="1"/>
  <c r="CR50" i="1"/>
  <c r="CS34" i="1" s="1"/>
  <c r="CU50" i="1"/>
  <c r="CO50" i="1"/>
  <c r="CP30" i="1" s="1"/>
  <c r="CL50" i="1"/>
  <c r="CM19" i="1" s="1"/>
  <c r="CI50" i="1"/>
  <c r="CJ19" i="1" s="1"/>
  <c r="CF50" i="1"/>
  <c r="CG18" i="1" s="1"/>
  <c r="UX50" i="1" l="1"/>
  <c r="UY21" i="1"/>
  <c r="L60" i="1" s="1"/>
  <c r="UM50" i="1"/>
  <c r="UM52" i="1" s="1"/>
  <c r="JW46" i="1"/>
  <c r="JW44" i="1"/>
  <c r="JW32" i="1"/>
  <c r="JW19" i="1"/>
  <c r="JW43" i="1"/>
  <c r="JW42" i="1"/>
  <c r="JW47" i="1"/>
  <c r="JW24" i="1"/>
  <c r="JW25" i="1"/>
  <c r="JW20" i="1"/>
  <c r="JW30" i="1"/>
  <c r="JW48" i="1"/>
  <c r="JW39" i="1"/>
  <c r="JW37" i="1"/>
  <c r="JW18" i="1"/>
  <c r="JW26" i="1"/>
  <c r="JW22" i="1"/>
  <c r="JW45" i="1"/>
  <c r="JW23" i="1"/>
  <c r="JW34" i="1"/>
  <c r="JW31" i="1"/>
  <c r="JW33" i="1"/>
  <c r="JW40" i="1"/>
  <c r="JW49" i="1"/>
  <c r="JW38" i="1"/>
  <c r="JW29" i="1"/>
  <c r="JW21" i="1"/>
  <c r="JW27" i="1"/>
  <c r="JW41" i="1"/>
  <c r="JW28" i="1"/>
  <c r="JW35" i="1"/>
  <c r="JW36" i="1"/>
  <c r="L57" i="1"/>
  <c r="L89" i="1" s="1"/>
  <c r="UY50" i="1"/>
  <c r="OO48" i="1"/>
  <c r="QD18" i="1"/>
  <c r="OO49" i="1"/>
  <c r="MZ28" i="1"/>
  <c r="QD31" i="1"/>
  <c r="MZ32" i="1"/>
  <c r="OO42" i="1"/>
  <c r="QD49" i="1"/>
  <c r="TO50" i="1"/>
  <c r="TO52" i="1" s="1"/>
  <c r="QD42" i="1"/>
  <c r="MZ42" i="1"/>
  <c r="MZ20" i="1"/>
  <c r="OO39" i="1"/>
  <c r="OO34" i="1"/>
  <c r="OO47" i="1"/>
  <c r="OO37" i="1"/>
  <c r="QD29" i="1"/>
  <c r="QD40" i="1"/>
  <c r="RS38" i="1"/>
  <c r="RS32" i="1"/>
  <c r="OO30" i="1"/>
  <c r="QD24" i="1"/>
  <c r="RS28" i="1"/>
  <c r="RS36" i="1"/>
  <c r="OO20" i="1"/>
  <c r="MZ30" i="1"/>
  <c r="MZ29" i="1"/>
  <c r="QD44" i="1"/>
  <c r="MZ33" i="1"/>
  <c r="MZ18" i="1"/>
  <c r="MZ21" i="1"/>
  <c r="OO26" i="1"/>
  <c r="QD35" i="1"/>
  <c r="QD28" i="1"/>
  <c r="RS33" i="1"/>
  <c r="RS19" i="1"/>
  <c r="RS27" i="1"/>
  <c r="RS31" i="1"/>
  <c r="QD34" i="1"/>
  <c r="MZ49" i="1"/>
  <c r="RS47" i="1"/>
  <c r="QD21" i="1"/>
  <c r="MZ19" i="1"/>
  <c r="MZ24" i="1"/>
  <c r="QD26" i="1"/>
  <c r="OO22" i="1"/>
  <c r="MZ36" i="1"/>
  <c r="MZ47" i="1"/>
  <c r="OO45" i="1"/>
  <c r="OO35" i="1"/>
  <c r="OO40" i="1"/>
  <c r="OO32" i="1"/>
  <c r="QD46" i="1"/>
  <c r="QD33" i="1"/>
  <c r="QD23" i="1"/>
  <c r="RS45" i="1"/>
  <c r="RS49" i="1"/>
  <c r="RS25" i="1"/>
  <c r="RS26" i="1"/>
  <c r="MZ40" i="1"/>
  <c r="RS34" i="1"/>
  <c r="MZ23" i="1"/>
  <c r="RS23" i="1"/>
  <c r="QD43" i="1"/>
  <c r="MZ44" i="1"/>
  <c r="MZ39" i="1"/>
  <c r="MZ43" i="1"/>
  <c r="OO38" i="1"/>
  <c r="OO27" i="1"/>
  <c r="OO25" i="1"/>
  <c r="QD45" i="1"/>
  <c r="QD32" i="1"/>
  <c r="QD19" i="1"/>
  <c r="QD47" i="1"/>
  <c r="RS40" i="1"/>
  <c r="RS44" i="1"/>
  <c r="RS48" i="1"/>
  <c r="RS24" i="1"/>
  <c r="QD27" i="1"/>
  <c r="MZ31" i="1"/>
  <c r="RS21" i="1"/>
  <c r="OO29" i="1"/>
  <c r="RS29" i="1"/>
  <c r="MZ26" i="1"/>
  <c r="RS43" i="1"/>
  <c r="QD25" i="1"/>
  <c r="QD22" i="1"/>
  <c r="FY21" i="1"/>
  <c r="FZ21" i="1" s="1"/>
  <c r="FY27" i="1"/>
  <c r="FZ27" i="1" s="1"/>
  <c r="FY33" i="1"/>
  <c r="FZ33" i="1" s="1"/>
  <c r="FY39" i="1"/>
  <c r="FZ39" i="1" s="1"/>
  <c r="FY45" i="1"/>
  <c r="FZ45" i="1" s="1"/>
  <c r="FY22" i="1"/>
  <c r="FZ22" i="1" s="1"/>
  <c r="FY28" i="1"/>
  <c r="FZ28" i="1" s="1"/>
  <c r="FY34" i="1"/>
  <c r="FZ34" i="1" s="1"/>
  <c r="FY40" i="1"/>
  <c r="FZ40" i="1" s="1"/>
  <c r="FY46" i="1"/>
  <c r="FZ46" i="1" s="1"/>
  <c r="FY29" i="1"/>
  <c r="FZ29" i="1" s="1"/>
  <c r="FY41" i="1"/>
  <c r="FZ41" i="1" s="1"/>
  <c r="FY47" i="1"/>
  <c r="FZ47" i="1" s="1"/>
  <c r="FY23" i="1"/>
  <c r="FZ23" i="1" s="1"/>
  <c r="FY35" i="1"/>
  <c r="FZ35" i="1" s="1"/>
  <c r="FY24" i="1"/>
  <c r="FZ24" i="1" s="1"/>
  <c r="FY30" i="1"/>
  <c r="FZ30" i="1" s="1"/>
  <c r="FY36" i="1"/>
  <c r="FZ36" i="1" s="1"/>
  <c r="FY42" i="1"/>
  <c r="FZ42" i="1" s="1"/>
  <c r="FY48" i="1"/>
  <c r="FZ48" i="1" s="1"/>
  <c r="FY19" i="1"/>
  <c r="FZ19" i="1" s="1"/>
  <c r="FY37" i="1"/>
  <c r="FZ37" i="1" s="1"/>
  <c r="FY20" i="1"/>
  <c r="FZ20" i="1" s="1"/>
  <c r="FY38" i="1"/>
  <c r="FZ38" i="1" s="1"/>
  <c r="FY32" i="1"/>
  <c r="FZ32" i="1" s="1"/>
  <c r="FY25" i="1"/>
  <c r="FZ25" i="1" s="1"/>
  <c r="FY43" i="1"/>
  <c r="FZ43" i="1" s="1"/>
  <c r="FY49" i="1"/>
  <c r="FZ49" i="1" s="1"/>
  <c r="FY18" i="1"/>
  <c r="FZ18" i="1" s="1"/>
  <c r="FY26" i="1"/>
  <c r="FZ26" i="1" s="1"/>
  <c r="FY44" i="1"/>
  <c r="FZ44" i="1" s="1"/>
  <c r="FY31" i="1"/>
  <c r="FZ31" i="1" s="1"/>
  <c r="MZ37" i="1"/>
  <c r="MZ41" i="1"/>
  <c r="OO41" i="1"/>
  <c r="OO23" i="1"/>
  <c r="OO43" i="1"/>
  <c r="QD39" i="1"/>
  <c r="QD41" i="1"/>
  <c r="QD38" i="1"/>
  <c r="RS35" i="1"/>
  <c r="RS39" i="1"/>
  <c r="RS46" i="1"/>
  <c r="RS22" i="1"/>
  <c r="OO24" i="1"/>
  <c r="QD48" i="1"/>
  <c r="MZ25" i="1"/>
  <c r="RS42" i="1"/>
  <c r="MZ46" i="1"/>
  <c r="RS18" i="1"/>
  <c r="MZ48" i="1"/>
  <c r="OO21" i="1"/>
  <c r="OO46" i="1"/>
  <c r="CV19" i="1"/>
  <c r="CV25" i="1"/>
  <c r="CV31" i="1"/>
  <c r="CV37" i="1"/>
  <c r="CV43" i="1"/>
  <c r="CV49" i="1"/>
  <c r="CV21" i="1"/>
  <c r="CV27" i="1"/>
  <c r="CV33" i="1"/>
  <c r="CV39" i="1"/>
  <c r="CV45" i="1"/>
  <c r="CV22" i="1"/>
  <c r="CV30" i="1"/>
  <c r="CV40" i="1"/>
  <c r="CV48" i="1"/>
  <c r="CV23" i="1"/>
  <c r="CV32" i="1"/>
  <c r="CV41" i="1"/>
  <c r="CV18" i="1"/>
  <c r="CV38" i="1"/>
  <c r="CV24" i="1"/>
  <c r="CV34" i="1"/>
  <c r="CV42" i="1"/>
  <c r="CV29" i="1"/>
  <c r="CV26" i="1"/>
  <c r="CV35" i="1"/>
  <c r="CV44" i="1"/>
  <c r="CV28" i="1"/>
  <c r="CV36" i="1"/>
  <c r="CV46" i="1"/>
  <c r="CV20" i="1"/>
  <c r="CV47" i="1"/>
  <c r="MZ45" i="1"/>
  <c r="MZ27" i="1"/>
  <c r="MZ35" i="1"/>
  <c r="OO36" i="1"/>
  <c r="OO44" i="1"/>
  <c r="OO19" i="1"/>
  <c r="OO33" i="1"/>
  <c r="QD36" i="1"/>
  <c r="QD37" i="1"/>
  <c r="QD30" i="1"/>
  <c r="RS30" i="1"/>
  <c r="RS37" i="1"/>
  <c r="RS41" i="1"/>
  <c r="RS20" i="1"/>
  <c r="OO18" i="1"/>
  <c r="OO31" i="1"/>
  <c r="MZ22" i="1"/>
  <c r="MZ38" i="1"/>
  <c r="MZ34" i="1"/>
  <c r="QD20" i="1"/>
  <c r="OO28" i="1"/>
  <c r="PI50" i="1"/>
  <c r="PJ50" i="1"/>
  <c r="PJ52" i="1" s="1"/>
  <c r="NU50" i="1"/>
  <c r="NU52" i="1" s="1"/>
  <c r="ME50" i="1"/>
  <c r="TR50" i="1"/>
  <c r="TR52" i="1" s="1"/>
  <c r="TU50" i="1"/>
  <c r="TU52" i="1" s="1"/>
  <c r="MF50" i="1"/>
  <c r="MF52" i="1" s="1"/>
  <c r="UA50" i="1"/>
  <c r="UA52" i="1" s="1"/>
  <c r="TI50" i="1"/>
  <c r="PC50" i="1"/>
  <c r="QY50" i="1"/>
  <c r="QY52" i="1" s="1"/>
  <c r="QX50" i="1"/>
  <c r="QU50" i="1"/>
  <c r="QO50" i="1"/>
  <c r="QI50" i="1"/>
  <c r="QL50" i="1"/>
  <c r="QR50" i="1"/>
  <c r="PF50" i="1"/>
  <c r="OZ50" i="1"/>
  <c r="OW50" i="1"/>
  <c r="OT50" i="1"/>
  <c r="FS19" i="1"/>
  <c r="FS32" i="1"/>
  <c r="CM46" i="1"/>
  <c r="FS29" i="1"/>
  <c r="NT50" i="1"/>
  <c r="NQ50" i="1"/>
  <c r="NH50" i="1"/>
  <c r="NK50" i="1"/>
  <c r="NN50" i="1"/>
  <c r="NE50" i="1"/>
  <c r="LV50" i="1"/>
  <c r="MB50" i="1"/>
  <c r="LY50" i="1"/>
  <c r="LP50" i="1"/>
  <c r="LS50" i="1"/>
  <c r="FS38" i="1"/>
  <c r="FV21" i="1"/>
  <c r="FS27" i="1"/>
  <c r="IY50" i="1"/>
  <c r="IS50" i="1"/>
  <c r="IM50" i="1"/>
  <c r="CM18" i="1"/>
  <c r="FV19" i="1"/>
  <c r="FS44" i="1"/>
  <c r="CM34" i="1"/>
  <c r="FV18" i="1"/>
  <c r="FS30" i="1"/>
  <c r="CM30" i="1"/>
  <c r="FV31" i="1"/>
  <c r="FS21" i="1"/>
  <c r="FV44" i="1"/>
  <c r="FS41" i="1"/>
  <c r="FS24" i="1"/>
  <c r="FS35" i="1"/>
  <c r="FV20" i="1"/>
  <c r="CG19" i="1"/>
  <c r="CG22" i="1"/>
  <c r="CG26" i="1"/>
  <c r="CG34" i="1"/>
  <c r="CG38" i="1"/>
  <c r="CG42" i="1"/>
  <c r="FS48" i="1"/>
  <c r="CM42" i="1"/>
  <c r="CM26" i="1"/>
  <c r="FS18" i="1"/>
  <c r="FS20" i="1"/>
  <c r="FS22" i="1"/>
  <c r="FS25" i="1"/>
  <c r="FS33" i="1"/>
  <c r="FS36" i="1"/>
  <c r="FS39" i="1"/>
  <c r="FS42" i="1"/>
  <c r="CM45" i="1"/>
  <c r="CM29" i="1"/>
  <c r="CM38" i="1"/>
  <c r="CM22" i="1"/>
  <c r="FS28" i="1"/>
  <c r="FS31" i="1"/>
  <c r="CM37" i="1"/>
  <c r="CM21" i="1"/>
  <c r="FS23" i="1"/>
  <c r="FS26" i="1"/>
  <c r="FS34" i="1"/>
  <c r="FS37" i="1"/>
  <c r="FS40" i="1"/>
  <c r="FS43" i="1"/>
  <c r="FS46" i="1"/>
  <c r="JC50" i="1"/>
  <c r="JC52" i="1" s="1"/>
  <c r="JB50" i="1"/>
  <c r="IP50" i="1"/>
  <c r="IV50" i="1"/>
  <c r="FV24" i="1"/>
  <c r="FV29" i="1"/>
  <c r="FV46" i="1"/>
  <c r="FV48" i="1"/>
  <c r="FS49" i="1"/>
  <c r="FP25" i="1"/>
  <c r="FP30" i="1"/>
  <c r="FM18" i="1"/>
  <c r="FM22" i="1"/>
  <c r="FM26" i="1"/>
  <c r="FM28" i="1"/>
  <c r="FM34" i="1"/>
  <c r="FM39" i="1"/>
  <c r="FM41" i="1"/>
  <c r="FM43" i="1"/>
  <c r="FM30" i="1"/>
  <c r="FM21" i="1"/>
  <c r="FM25" i="1"/>
  <c r="FM29" i="1"/>
  <c r="FM35" i="1"/>
  <c r="FM40" i="1"/>
  <c r="FM42" i="1"/>
  <c r="FV22" i="1"/>
  <c r="FV37" i="1"/>
  <c r="FV23" i="1"/>
  <c r="FV25" i="1"/>
  <c r="FV26" i="1"/>
  <c r="FV27" i="1"/>
  <c r="FV30" i="1"/>
  <c r="FV33" i="1"/>
  <c r="FV34" i="1"/>
  <c r="FV35" i="1"/>
  <c r="FV38" i="1"/>
  <c r="FS45" i="1"/>
  <c r="FP18" i="1"/>
  <c r="FP19" i="1"/>
  <c r="FP20" i="1"/>
  <c r="FP26" i="1"/>
  <c r="FP27" i="1"/>
  <c r="FP35" i="1"/>
  <c r="FP36" i="1"/>
  <c r="FP39" i="1"/>
  <c r="FP44" i="1"/>
  <c r="FP45" i="1"/>
  <c r="FP32" i="1"/>
  <c r="FP21" i="1"/>
  <c r="FP40" i="1"/>
  <c r="FP41" i="1"/>
  <c r="FP42" i="1"/>
  <c r="FP43" i="1"/>
  <c r="FP31" i="1"/>
  <c r="FP34" i="1"/>
  <c r="FP37" i="1"/>
  <c r="FP38" i="1"/>
  <c r="FP46" i="1"/>
  <c r="FP47" i="1"/>
  <c r="FP22" i="1"/>
  <c r="FP23" i="1"/>
  <c r="FP24" i="1"/>
  <c r="FP28" i="1"/>
  <c r="FP29" i="1"/>
  <c r="FP33" i="1"/>
  <c r="FP48" i="1"/>
  <c r="FM19" i="1"/>
  <c r="FM23" i="1"/>
  <c r="FM27" i="1"/>
  <c r="FM31" i="1"/>
  <c r="FM36" i="1"/>
  <c r="FM37" i="1"/>
  <c r="FM45" i="1"/>
  <c r="FM46" i="1"/>
  <c r="FM20" i="1"/>
  <c r="FM24" i="1"/>
  <c r="FM32" i="1"/>
  <c r="FM33" i="1"/>
  <c r="FM38" i="1"/>
  <c r="FM47" i="1"/>
  <c r="FM48" i="1"/>
  <c r="FM49" i="1"/>
  <c r="FJ48" i="1"/>
  <c r="FJ40" i="1"/>
  <c r="FJ19" i="1"/>
  <c r="FJ21" i="1"/>
  <c r="FJ23" i="1"/>
  <c r="FJ25" i="1"/>
  <c r="FJ27" i="1"/>
  <c r="FJ29" i="1"/>
  <c r="FJ31" i="1"/>
  <c r="FJ35" i="1"/>
  <c r="FJ44" i="1"/>
  <c r="FJ38" i="1"/>
  <c r="FJ18" i="1"/>
  <c r="FJ20" i="1"/>
  <c r="FJ22" i="1"/>
  <c r="FJ24" i="1"/>
  <c r="FJ26" i="1"/>
  <c r="FJ30" i="1"/>
  <c r="FJ32" i="1"/>
  <c r="FJ34" i="1"/>
  <c r="FJ36" i="1"/>
  <c r="FJ41" i="1"/>
  <c r="FJ46" i="1"/>
  <c r="FJ28" i="1"/>
  <c r="FJ33" i="1"/>
  <c r="FJ37" i="1"/>
  <c r="FJ39" i="1"/>
  <c r="FV49" i="1"/>
  <c r="FV47" i="1"/>
  <c r="FV45" i="1"/>
  <c r="FV43" i="1"/>
  <c r="FV41" i="1"/>
  <c r="FV28" i="1"/>
  <c r="FV32" i="1"/>
  <c r="FV36" i="1"/>
  <c r="FV40" i="1"/>
  <c r="FV42" i="1"/>
  <c r="FJ49" i="1"/>
  <c r="FJ47" i="1"/>
  <c r="FJ45" i="1"/>
  <c r="FJ43" i="1"/>
  <c r="CS18" i="1"/>
  <c r="CS30" i="1"/>
  <c r="CS19" i="1"/>
  <c r="CS46" i="1"/>
  <c r="CS38" i="1"/>
  <c r="CS42" i="1"/>
  <c r="CS26" i="1"/>
  <c r="CS22" i="1"/>
  <c r="CM49" i="1"/>
  <c r="CM41" i="1"/>
  <c r="CM33" i="1"/>
  <c r="CM25" i="1"/>
  <c r="CJ42" i="1"/>
  <c r="CJ26" i="1"/>
  <c r="CJ49" i="1"/>
  <c r="CJ41" i="1"/>
  <c r="CJ33" i="1"/>
  <c r="CJ25" i="1"/>
  <c r="CJ18" i="1"/>
  <c r="CJ34" i="1"/>
  <c r="CJ46" i="1"/>
  <c r="CJ38" i="1"/>
  <c r="CJ30" i="1"/>
  <c r="CJ22" i="1"/>
  <c r="CJ45" i="1"/>
  <c r="CJ37" i="1"/>
  <c r="CJ29" i="1"/>
  <c r="CJ21" i="1"/>
  <c r="CG46" i="1"/>
  <c r="CG30" i="1"/>
  <c r="CP46" i="1"/>
  <c r="CP19" i="1"/>
  <c r="CP23" i="1"/>
  <c r="CP27" i="1"/>
  <c r="CP31" i="1"/>
  <c r="CP35" i="1"/>
  <c r="CP39" i="1"/>
  <c r="CP43" i="1"/>
  <c r="CP47" i="1"/>
  <c r="CP33" i="1"/>
  <c r="CP45" i="1"/>
  <c r="CP20" i="1"/>
  <c r="CP24" i="1"/>
  <c r="CP28" i="1"/>
  <c r="CP32" i="1"/>
  <c r="CP36" i="1"/>
  <c r="CP40" i="1"/>
  <c r="CP44" i="1"/>
  <c r="CP48" i="1"/>
  <c r="CP21" i="1"/>
  <c r="CP25" i="1"/>
  <c r="CP29" i="1"/>
  <c r="CP37" i="1"/>
  <c r="CP41" i="1"/>
  <c r="CP49" i="1"/>
  <c r="CP42" i="1"/>
  <c r="CP26" i="1"/>
  <c r="CP18" i="1"/>
  <c r="CP34" i="1"/>
  <c r="CP38" i="1"/>
  <c r="CP22" i="1"/>
  <c r="CG45" i="1"/>
  <c r="CG37" i="1"/>
  <c r="CG33" i="1"/>
  <c r="CG21" i="1"/>
  <c r="CS49" i="1"/>
  <c r="CS45" i="1"/>
  <c r="CS41" i="1"/>
  <c r="CS37" i="1"/>
  <c r="CS33" i="1"/>
  <c r="CS29" i="1"/>
  <c r="CS21" i="1"/>
  <c r="CG48" i="1"/>
  <c r="CG44" i="1"/>
  <c r="CG40" i="1"/>
  <c r="CG36" i="1"/>
  <c r="CG32" i="1"/>
  <c r="CG28" i="1"/>
  <c r="CG24" i="1"/>
  <c r="CG20" i="1"/>
  <c r="CJ48" i="1"/>
  <c r="CJ44" i="1"/>
  <c r="CJ40" i="1"/>
  <c r="CJ36" i="1"/>
  <c r="CJ32" i="1"/>
  <c r="CJ28" i="1"/>
  <c r="CJ24" i="1"/>
  <c r="CJ20" i="1"/>
  <c r="CM48" i="1"/>
  <c r="CM44" i="1"/>
  <c r="CM40" i="1"/>
  <c r="CM36" i="1"/>
  <c r="CM32" i="1"/>
  <c r="CM28" i="1"/>
  <c r="CM24" i="1"/>
  <c r="CM20" i="1"/>
  <c r="CS48" i="1"/>
  <c r="CS44" i="1"/>
  <c r="CS40" i="1"/>
  <c r="CS36" i="1"/>
  <c r="CS32" i="1"/>
  <c r="DQ32" i="1" s="1"/>
  <c r="CS28" i="1"/>
  <c r="CS24" i="1"/>
  <c r="CS20" i="1"/>
  <c r="CG49" i="1"/>
  <c r="CG41" i="1"/>
  <c r="CG29" i="1"/>
  <c r="CG25" i="1"/>
  <c r="CS25" i="1"/>
  <c r="CG47" i="1"/>
  <c r="CG43" i="1"/>
  <c r="CG39" i="1"/>
  <c r="CG35" i="1"/>
  <c r="CG31" i="1"/>
  <c r="CG27" i="1"/>
  <c r="CG23" i="1"/>
  <c r="CJ47" i="1"/>
  <c r="CJ43" i="1"/>
  <c r="CJ39" i="1"/>
  <c r="CJ35" i="1"/>
  <c r="CJ31" i="1"/>
  <c r="CJ27" i="1"/>
  <c r="CJ23" i="1"/>
  <c r="CM47" i="1"/>
  <c r="CM43" i="1"/>
  <c r="CM39" i="1"/>
  <c r="CM35" i="1"/>
  <c r="CM31" i="1"/>
  <c r="CM27" i="1"/>
  <c r="CM23" i="1"/>
  <c r="CS47" i="1"/>
  <c r="CS43" i="1"/>
  <c r="CS39" i="1"/>
  <c r="CS35" i="1"/>
  <c r="CS31" i="1"/>
  <c r="CS27" i="1"/>
  <c r="CS23" i="1"/>
  <c r="O3" i="1"/>
  <c r="DQ46" i="1" l="1"/>
  <c r="GT40" i="1"/>
  <c r="DQ43" i="1"/>
  <c r="DQ45" i="1"/>
  <c r="DQ34" i="1"/>
  <c r="GT49" i="1"/>
  <c r="DQ36" i="1"/>
  <c r="GT42" i="1"/>
  <c r="DQ48" i="1"/>
  <c r="GT39" i="1"/>
  <c r="DQ27" i="1"/>
  <c r="DQ20" i="1"/>
  <c r="DQ21" i="1"/>
  <c r="GT28" i="1"/>
  <c r="GT37" i="1"/>
  <c r="GT44" i="1"/>
  <c r="DQ41" i="1"/>
  <c r="GT47" i="1"/>
  <c r="GT27" i="1"/>
  <c r="DQ24" i="1"/>
  <c r="DQ26" i="1"/>
  <c r="GT48" i="1"/>
  <c r="GT19" i="1"/>
  <c r="DQ47" i="1"/>
  <c r="GT35" i="1"/>
  <c r="DQ40" i="1"/>
  <c r="DQ29" i="1"/>
  <c r="DQ19" i="1"/>
  <c r="GT26" i="1"/>
  <c r="GT46" i="1"/>
  <c r="DQ35" i="1"/>
  <c r="DQ28" i="1"/>
  <c r="DQ44" i="1"/>
  <c r="DQ33" i="1"/>
  <c r="DQ49" i="1"/>
  <c r="DQ42" i="1"/>
  <c r="DQ30" i="1"/>
  <c r="GT36" i="1"/>
  <c r="GT43" i="1"/>
  <c r="GT33" i="1"/>
  <c r="GT25" i="1"/>
  <c r="GT29" i="1"/>
  <c r="GT31" i="1"/>
  <c r="GT21" i="1"/>
  <c r="DQ22" i="1"/>
  <c r="GT20" i="1"/>
  <c r="DQ31" i="1"/>
  <c r="GT41" i="1"/>
  <c r="GT34" i="1"/>
  <c r="GT22" i="1"/>
  <c r="GT18" i="1"/>
  <c r="DQ23" i="1"/>
  <c r="DQ39" i="1"/>
  <c r="DQ25" i="1"/>
  <c r="DQ37" i="1"/>
  <c r="DQ38" i="1"/>
  <c r="DQ18" i="1"/>
  <c r="GT32" i="1"/>
  <c r="GT45" i="1"/>
  <c r="GT38" i="1"/>
  <c r="GT30" i="1"/>
  <c r="GT23" i="1"/>
  <c r="GT24" i="1"/>
  <c r="O13" i="1"/>
  <c r="TJ38" i="1" s="1"/>
  <c r="K77" i="1" s="1"/>
  <c r="O6" i="1"/>
  <c r="O5" i="1"/>
  <c r="FY50" i="1"/>
  <c r="O12" i="1"/>
  <c r="RT24" i="1" s="1"/>
  <c r="J63" i="1" s="1"/>
  <c r="O11" i="1"/>
  <c r="QE43" i="1" s="1"/>
  <c r="I82" i="1" s="1"/>
  <c r="RS50" i="1"/>
  <c r="QD50" i="1"/>
  <c r="O8" i="1"/>
  <c r="O10" i="1"/>
  <c r="OP22" i="1" s="1"/>
  <c r="H61" i="1" s="1"/>
  <c r="O9" i="1"/>
  <c r="NA38" i="1" s="1"/>
  <c r="G77" i="1" s="1"/>
  <c r="OO50" i="1"/>
  <c r="MZ50" i="1"/>
  <c r="JW50" i="1"/>
  <c r="FS50" i="1"/>
  <c r="O4" i="1"/>
  <c r="CM50" i="1"/>
  <c r="FZ50" i="1"/>
  <c r="FZ52" i="1" s="1"/>
  <c r="FP50" i="1"/>
  <c r="FM50" i="1"/>
  <c r="FJ50" i="1"/>
  <c r="FV50" i="1"/>
  <c r="CS50" i="1"/>
  <c r="CP50" i="1"/>
  <c r="CJ50" i="1"/>
  <c r="CG50" i="1"/>
  <c r="F50" i="1"/>
  <c r="G26" i="1" s="1"/>
  <c r="I50" i="1"/>
  <c r="L50" i="1"/>
  <c r="M21" i="1" s="1"/>
  <c r="O50" i="1"/>
  <c r="P21" i="1" s="1"/>
  <c r="R50" i="1"/>
  <c r="TJ19" i="1" l="1"/>
  <c r="K58" i="1" s="1"/>
  <c r="TJ34" i="1"/>
  <c r="K73" i="1" s="1"/>
  <c r="TJ28" i="1"/>
  <c r="K67" i="1" s="1"/>
  <c r="TJ26" i="1"/>
  <c r="K65" i="1" s="1"/>
  <c r="TJ22" i="1"/>
  <c r="K61" i="1" s="1"/>
  <c r="TJ41" i="1"/>
  <c r="K80" i="1" s="1"/>
  <c r="TJ44" i="1"/>
  <c r="K83" i="1" s="1"/>
  <c r="TJ47" i="1"/>
  <c r="K86" i="1" s="1"/>
  <c r="TJ30" i="1"/>
  <c r="K69" i="1" s="1"/>
  <c r="TJ31" i="1"/>
  <c r="K70" i="1" s="1"/>
  <c r="TJ46" i="1"/>
  <c r="K85" i="1" s="1"/>
  <c r="TJ27" i="1"/>
  <c r="K66" i="1" s="1"/>
  <c r="TJ39" i="1"/>
  <c r="K78" i="1" s="1"/>
  <c r="TJ33" i="1"/>
  <c r="K72" i="1" s="1"/>
  <c r="TJ42" i="1"/>
  <c r="K81" i="1" s="1"/>
  <c r="TJ18" i="1"/>
  <c r="K57" i="1" s="1"/>
  <c r="TJ25" i="1"/>
  <c r="K64" i="1" s="1"/>
  <c r="TJ29" i="1"/>
  <c r="K68" i="1" s="1"/>
  <c r="TJ24" i="1"/>
  <c r="K63" i="1" s="1"/>
  <c r="TJ43" i="1"/>
  <c r="K82" i="1" s="1"/>
  <c r="TJ35" i="1"/>
  <c r="K74" i="1" s="1"/>
  <c r="TJ23" i="1"/>
  <c r="K62" i="1" s="1"/>
  <c r="RT25" i="1"/>
  <c r="J64" i="1" s="1"/>
  <c r="RT18" i="1"/>
  <c r="J57" i="1" s="1"/>
  <c r="RT46" i="1"/>
  <c r="J85" i="1" s="1"/>
  <c r="RT47" i="1"/>
  <c r="J86" i="1" s="1"/>
  <c r="RT29" i="1"/>
  <c r="J68" i="1" s="1"/>
  <c r="QE45" i="1"/>
  <c r="I84" i="1" s="1"/>
  <c r="R8" i="1"/>
  <c r="R9" i="1" s="1"/>
  <c r="RT23" i="1"/>
  <c r="J62" i="1" s="1"/>
  <c r="RT38" i="1"/>
  <c r="J77" i="1" s="1"/>
  <c r="TJ36" i="1"/>
  <c r="K75" i="1" s="1"/>
  <c r="TJ32" i="1"/>
  <c r="K71" i="1" s="1"/>
  <c r="TJ48" i="1"/>
  <c r="K87" i="1" s="1"/>
  <c r="TJ37" i="1"/>
  <c r="K76" i="1" s="1"/>
  <c r="TJ49" i="1"/>
  <c r="K88" i="1" s="1"/>
  <c r="TJ21" i="1"/>
  <c r="K60" i="1" s="1"/>
  <c r="TJ45" i="1"/>
  <c r="K84" i="1" s="1"/>
  <c r="TJ40" i="1"/>
  <c r="K79" i="1" s="1"/>
  <c r="OP38" i="1"/>
  <c r="H77" i="1" s="1"/>
  <c r="OP48" i="1"/>
  <c r="H87" i="1" s="1"/>
  <c r="OP40" i="1"/>
  <c r="H79" i="1" s="1"/>
  <c r="OP25" i="1"/>
  <c r="H64" i="1" s="1"/>
  <c r="OP31" i="1"/>
  <c r="H70" i="1" s="1"/>
  <c r="RT20" i="1"/>
  <c r="J59" i="1" s="1"/>
  <c r="RT49" i="1"/>
  <c r="J88" i="1" s="1"/>
  <c r="TJ20" i="1"/>
  <c r="K59" i="1" s="1"/>
  <c r="SO50" i="1"/>
  <c r="SO52" i="1" s="1"/>
  <c r="SN50" i="1"/>
  <c r="OP33" i="1"/>
  <c r="H72" i="1" s="1"/>
  <c r="OP34" i="1"/>
  <c r="H73" i="1" s="1"/>
  <c r="RT19" i="1"/>
  <c r="J58" i="1" s="1"/>
  <c r="RT21" i="1"/>
  <c r="J60" i="1" s="1"/>
  <c r="QE27" i="1"/>
  <c r="I66" i="1" s="1"/>
  <c r="RT48" i="1"/>
  <c r="J87" i="1" s="1"/>
  <c r="QE40" i="1"/>
  <c r="I79" i="1" s="1"/>
  <c r="RT31" i="1"/>
  <c r="J70" i="1" s="1"/>
  <c r="RT41" i="1"/>
  <c r="J80" i="1" s="1"/>
  <c r="QE28" i="1"/>
  <c r="I67" i="1" s="1"/>
  <c r="QE34" i="1"/>
  <c r="I73" i="1" s="1"/>
  <c r="QE22" i="1"/>
  <c r="I61" i="1" s="1"/>
  <c r="QE36" i="1"/>
  <c r="I75" i="1" s="1"/>
  <c r="QE25" i="1"/>
  <c r="I64" i="1" s="1"/>
  <c r="QE38" i="1"/>
  <c r="I77" i="1" s="1"/>
  <c r="QE23" i="1"/>
  <c r="I62" i="1" s="1"/>
  <c r="RT44" i="1"/>
  <c r="J83" i="1" s="1"/>
  <c r="RT26" i="1"/>
  <c r="J65" i="1" s="1"/>
  <c r="QE29" i="1"/>
  <c r="I68" i="1" s="1"/>
  <c r="QE31" i="1"/>
  <c r="I70" i="1" s="1"/>
  <c r="QE44" i="1"/>
  <c r="I83" i="1" s="1"/>
  <c r="QE20" i="1"/>
  <c r="I59" i="1" s="1"/>
  <c r="QE35" i="1"/>
  <c r="I74" i="1" s="1"/>
  <c r="QE24" i="1"/>
  <c r="I63" i="1" s="1"/>
  <c r="OP20" i="1"/>
  <c r="H59" i="1" s="1"/>
  <c r="QE26" i="1"/>
  <c r="I65" i="1" s="1"/>
  <c r="RT42" i="1"/>
  <c r="J81" i="1" s="1"/>
  <c r="QE41" i="1"/>
  <c r="I80" i="1" s="1"/>
  <c r="RT37" i="1"/>
  <c r="J76" i="1" s="1"/>
  <c r="QE46" i="1"/>
  <c r="I85" i="1" s="1"/>
  <c r="QE30" i="1"/>
  <c r="I69" i="1" s="1"/>
  <c r="QE33" i="1"/>
  <c r="I72" i="1" s="1"/>
  <c r="RT43" i="1"/>
  <c r="J82" i="1" s="1"/>
  <c r="QE19" i="1"/>
  <c r="I58" i="1" s="1"/>
  <c r="QE42" i="1"/>
  <c r="I81" i="1" s="1"/>
  <c r="RT40" i="1"/>
  <c r="J79" i="1" s="1"/>
  <c r="RT22" i="1"/>
  <c r="J61" i="1" s="1"/>
  <c r="RT30" i="1"/>
  <c r="J69" i="1" s="1"/>
  <c r="RT32" i="1"/>
  <c r="J71" i="1" s="1"/>
  <c r="RT45" i="1"/>
  <c r="J84" i="1" s="1"/>
  <c r="RT35" i="1"/>
  <c r="J74" i="1" s="1"/>
  <c r="RT27" i="1"/>
  <c r="J66" i="1" s="1"/>
  <c r="RT36" i="1"/>
  <c r="J75" i="1" s="1"/>
  <c r="RT34" i="1"/>
  <c r="J73" i="1" s="1"/>
  <c r="QE32" i="1"/>
  <c r="I71" i="1" s="1"/>
  <c r="QE18" i="1"/>
  <c r="I57" i="1" s="1"/>
  <c r="QE47" i="1"/>
  <c r="I86" i="1" s="1"/>
  <c r="RT39" i="1"/>
  <c r="J78" i="1" s="1"/>
  <c r="QE39" i="1"/>
  <c r="I78" i="1" s="1"/>
  <c r="QE21" i="1"/>
  <c r="I60" i="1" s="1"/>
  <c r="QE49" i="1"/>
  <c r="I88" i="1" s="1"/>
  <c r="QE37" i="1"/>
  <c r="I76" i="1" s="1"/>
  <c r="QE48" i="1"/>
  <c r="I87" i="1" s="1"/>
  <c r="RT33" i="1"/>
  <c r="J72" i="1" s="1"/>
  <c r="RT28" i="1"/>
  <c r="J67" i="1" s="1"/>
  <c r="NA36" i="1"/>
  <c r="G75" i="1" s="1"/>
  <c r="NA46" i="1"/>
  <c r="G85" i="1" s="1"/>
  <c r="NA45" i="1"/>
  <c r="G84" i="1" s="1"/>
  <c r="OP36" i="1"/>
  <c r="H75" i="1" s="1"/>
  <c r="OP18" i="1"/>
  <c r="H57" i="1" s="1"/>
  <c r="NA39" i="1"/>
  <c r="G78" i="1" s="1"/>
  <c r="NA37" i="1"/>
  <c r="G76" i="1" s="1"/>
  <c r="NA18" i="1"/>
  <c r="G57" i="1" s="1"/>
  <c r="NA23" i="1"/>
  <c r="G62" i="1" s="1"/>
  <c r="OP32" i="1"/>
  <c r="H71" i="1" s="1"/>
  <c r="NA44" i="1"/>
  <c r="G83" i="1" s="1"/>
  <c r="OP47" i="1"/>
  <c r="H86" i="1" s="1"/>
  <c r="NA29" i="1"/>
  <c r="G68" i="1" s="1"/>
  <c r="NA25" i="1"/>
  <c r="G64" i="1" s="1"/>
  <c r="NA48" i="1"/>
  <c r="G87" i="1" s="1"/>
  <c r="OP43" i="1"/>
  <c r="H82" i="1" s="1"/>
  <c r="NA42" i="1"/>
  <c r="G81" i="1" s="1"/>
  <c r="OP44" i="1"/>
  <c r="H83" i="1" s="1"/>
  <c r="NA41" i="1"/>
  <c r="G80" i="1" s="1"/>
  <c r="OP37" i="1"/>
  <c r="H76" i="1" s="1"/>
  <c r="NA43" i="1"/>
  <c r="G82" i="1" s="1"/>
  <c r="OP45" i="1"/>
  <c r="H84" i="1" s="1"/>
  <c r="NA40" i="1"/>
  <c r="G79" i="1" s="1"/>
  <c r="OP46" i="1"/>
  <c r="H85" i="1" s="1"/>
  <c r="NA30" i="1"/>
  <c r="G69" i="1" s="1"/>
  <c r="NA21" i="1"/>
  <c r="G60" i="1" s="1"/>
  <c r="NA19" i="1"/>
  <c r="G58" i="1" s="1"/>
  <c r="NA22" i="1"/>
  <c r="G61" i="1" s="1"/>
  <c r="NA28" i="1"/>
  <c r="G67" i="1" s="1"/>
  <c r="OP28" i="1"/>
  <c r="H67" i="1" s="1"/>
  <c r="OP35" i="1"/>
  <c r="H74" i="1" s="1"/>
  <c r="NA31" i="1"/>
  <c r="G70" i="1" s="1"/>
  <c r="OP27" i="1"/>
  <c r="H66" i="1" s="1"/>
  <c r="OP21" i="1"/>
  <c r="H60" i="1" s="1"/>
  <c r="NA27" i="1"/>
  <c r="G66" i="1" s="1"/>
  <c r="NA35" i="1"/>
  <c r="G74" i="1" s="1"/>
  <c r="OP24" i="1"/>
  <c r="H63" i="1" s="1"/>
  <c r="OP29" i="1"/>
  <c r="H68" i="1" s="1"/>
  <c r="NA32" i="1"/>
  <c r="G71" i="1" s="1"/>
  <c r="OP23" i="1"/>
  <c r="H62" i="1" s="1"/>
  <c r="NA26" i="1"/>
  <c r="G65" i="1" s="1"/>
  <c r="NA24" i="1"/>
  <c r="G63" i="1" s="1"/>
  <c r="OP41" i="1"/>
  <c r="H80" i="1" s="1"/>
  <c r="NA33" i="1"/>
  <c r="G72" i="1" s="1"/>
  <c r="NA47" i="1"/>
  <c r="G86" i="1" s="1"/>
  <c r="OP26" i="1"/>
  <c r="H65" i="1" s="1"/>
  <c r="OP49" i="1"/>
  <c r="H88" i="1" s="1"/>
  <c r="OP42" i="1"/>
  <c r="H81" i="1" s="1"/>
  <c r="OP19" i="1"/>
  <c r="H58" i="1" s="1"/>
  <c r="NA20" i="1"/>
  <c r="G59" i="1" s="1"/>
  <c r="OP30" i="1"/>
  <c r="H69" i="1" s="1"/>
  <c r="OP39" i="1"/>
  <c r="H78" i="1" s="1"/>
  <c r="NA34" i="1"/>
  <c r="G73" i="1" s="1"/>
  <c r="NA49" i="1"/>
  <c r="G88" i="1" s="1"/>
  <c r="G46" i="1"/>
  <c r="S20" i="1"/>
  <c r="T20" i="1" s="1"/>
  <c r="CW49" i="1"/>
  <c r="CW43" i="1"/>
  <c r="CW37" i="1"/>
  <c r="CW31" i="1"/>
  <c r="CW25" i="1"/>
  <c r="CW19" i="1"/>
  <c r="CW48" i="1"/>
  <c r="CW42" i="1"/>
  <c r="CW36" i="1"/>
  <c r="CW30" i="1"/>
  <c r="CW24" i="1"/>
  <c r="CW46" i="1"/>
  <c r="CW34" i="1"/>
  <c r="CW28" i="1"/>
  <c r="CW47" i="1"/>
  <c r="CW41" i="1"/>
  <c r="CW35" i="1"/>
  <c r="CW29" i="1"/>
  <c r="CW23" i="1"/>
  <c r="CW40" i="1"/>
  <c r="CW22" i="1"/>
  <c r="CW45" i="1"/>
  <c r="CW32" i="1"/>
  <c r="CW27" i="1"/>
  <c r="CW44" i="1"/>
  <c r="CW26" i="1"/>
  <c r="CW39" i="1"/>
  <c r="CW21" i="1"/>
  <c r="CW38" i="1"/>
  <c r="CW20" i="1"/>
  <c r="CW33" i="1"/>
  <c r="S47" i="1"/>
  <c r="T47" i="1" s="1"/>
  <c r="S39" i="1"/>
  <c r="T39" i="1" s="1"/>
  <c r="S34" i="1"/>
  <c r="T34" i="1" s="1"/>
  <c r="S31" i="1"/>
  <c r="T31" i="1" s="1"/>
  <c r="GT50" i="1"/>
  <c r="DQ50" i="1"/>
  <c r="S42" i="1"/>
  <c r="T42" i="1" s="1"/>
  <c r="S23" i="1"/>
  <c r="T23" i="1" s="1"/>
  <c r="P24" i="1"/>
  <c r="M36" i="1"/>
  <c r="M32" i="1"/>
  <c r="M48" i="1"/>
  <c r="M24" i="1"/>
  <c r="S22" i="1"/>
  <c r="T22" i="1" s="1"/>
  <c r="M40" i="1"/>
  <c r="M20" i="1"/>
  <c r="S46" i="1"/>
  <c r="T46" i="1" s="1"/>
  <c r="S38" i="1"/>
  <c r="T38" i="1" s="1"/>
  <c r="S30" i="1"/>
  <c r="T30" i="1" s="1"/>
  <c r="S19" i="1"/>
  <c r="T19" i="1" s="1"/>
  <c r="G18" i="1"/>
  <c r="S43" i="1"/>
  <c r="T43" i="1" s="1"/>
  <c r="S35" i="1"/>
  <c r="T35" i="1" s="1"/>
  <c r="S27" i="1"/>
  <c r="T27" i="1" s="1"/>
  <c r="P40" i="1"/>
  <c r="M44" i="1"/>
  <c r="M28" i="1"/>
  <c r="S26" i="1"/>
  <c r="T26" i="1" s="1"/>
  <c r="S18" i="1"/>
  <c r="P36" i="1"/>
  <c r="P20" i="1"/>
  <c r="M47" i="1"/>
  <c r="M43" i="1"/>
  <c r="M39" i="1"/>
  <c r="M35" i="1"/>
  <c r="M31" i="1"/>
  <c r="M27" i="1"/>
  <c r="M23" i="1"/>
  <c r="M19" i="1"/>
  <c r="P48" i="1"/>
  <c r="P32" i="1"/>
  <c r="M18" i="1"/>
  <c r="M46" i="1"/>
  <c r="M42" i="1"/>
  <c r="M38" i="1"/>
  <c r="M34" i="1"/>
  <c r="M30" i="1"/>
  <c r="M26" i="1"/>
  <c r="M22" i="1"/>
  <c r="P44" i="1"/>
  <c r="P28" i="1"/>
  <c r="M49" i="1"/>
  <c r="M45" i="1"/>
  <c r="M41" i="1"/>
  <c r="M37" i="1"/>
  <c r="M33" i="1"/>
  <c r="M29" i="1"/>
  <c r="M25" i="1"/>
  <c r="G19" i="1"/>
  <c r="P47" i="1"/>
  <c r="P39" i="1"/>
  <c r="P31" i="1"/>
  <c r="P23" i="1"/>
  <c r="P19" i="1"/>
  <c r="G42" i="1"/>
  <c r="S49" i="1"/>
  <c r="T49" i="1" s="1"/>
  <c r="S41" i="1"/>
  <c r="T41" i="1" s="1"/>
  <c r="S29" i="1"/>
  <c r="T29" i="1" s="1"/>
  <c r="S21" i="1"/>
  <c r="T21" i="1" s="1"/>
  <c r="P46" i="1"/>
  <c r="P38" i="1"/>
  <c r="P30" i="1"/>
  <c r="P43" i="1"/>
  <c r="P35" i="1"/>
  <c r="P27" i="1"/>
  <c r="S45" i="1"/>
  <c r="T45" i="1" s="1"/>
  <c r="S37" i="1"/>
  <c r="T37" i="1" s="1"/>
  <c r="S33" i="1"/>
  <c r="T33" i="1" s="1"/>
  <c r="S25" i="1"/>
  <c r="T25" i="1" s="1"/>
  <c r="P18" i="1"/>
  <c r="P42" i="1"/>
  <c r="P34" i="1"/>
  <c r="P26" i="1"/>
  <c r="P22" i="1"/>
  <c r="S48" i="1"/>
  <c r="T48" i="1" s="1"/>
  <c r="S44" i="1"/>
  <c r="T44" i="1" s="1"/>
  <c r="S40" i="1"/>
  <c r="T40" i="1" s="1"/>
  <c r="S36" i="1"/>
  <c r="T36" i="1" s="1"/>
  <c r="S32" i="1"/>
  <c r="T32" i="1" s="1"/>
  <c r="S28" i="1"/>
  <c r="T28" i="1" s="1"/>
  <c r="S24" i="1"/>
  <c r="T24" i="1" s="1"/>
  <c r="P49" i="1"/>
  <c r="P45" i="1"/>
  <c r="P41" i="1"/>
  <c r="P37" i="1"/>
  <c r="P33" i="1"/>
  <c r="P29" i="1"/>
  <c r="P25" i="1"/>
  <c r="G49" i="1"/>
  <c r="G45" i="1"/>
  <c r="G41" i="1"/>
  <c r="G25" i="1"/>
  <c r="G48" i="1"/>
  <c r="G44" i="1"/>
  <c r="G34" i="1"/>
  <c r="G47" i="1"/>
  <c r="G43" i="1"/>
  <c r="G33" i="1"/>
  <c r="G38" i="1"/>
  <c r="G30" i="1"/>
  <c r="G22" i="1"/>
  <c r="G37" i="1"/>
  <c r="G29" i="1"/>
  <c r="G21" i="1"/>
  <c r="G40" i="1"/>
  <c r="G36" i="1"/>
  <c r="G32" i="1"/>
  <c r="G28" i="1"/>
  <c r="G24" i="1"/>
  <c r="G20" i="1"/>
  <c r="G39" i="1"/>
  <c r="G35" i="1"/>
  <c r="G31" i="1"/>
  <c r="G27" i="1"/>
  <c r="G23" i="1"/>
  <c r="J21" i="1"/>
  <c r="C50" i="1"/>
  <c r="AC50" i="1" l="1"/>
  <c r="AC52" i="1" s="1"/>
  <c r="K89" i="1"/>
  <c r="J89" i="1"/>
  <c r="TJ50" i="1"/>
  <c r="TJ52" i="1" s="1"/>
  <c r="D19" i="1"/>
  <c r="D18" i="1"/>
  <c r="I89" i="1"/>
  <c r="H89" i="1"/>
  <c r="G89" i="1"/>
  <c r="RT50" i="1"/>
  <c r="RT52" i="1" s="1"/>
  <c r="QE50" i="1"/>
  <c r="QE52" i="1" s="1"/>
  <c r="NA50" i="1"/>
  <c r="NA52" i="1" s="1"/>
  <c r="OP50" i="1"/>
  <c r="OP52" i="1" s="1"/>
  <c r="CV50" i="1"/>
  <c r="CW18" i="1"/>
  <c r="CW50" i="1" s="1"/>
  <c r="CW52" i="1" s="1"/>
  <c r="M50" i="1"/>
  <c r="T18" i="1"/>
  <c r="S50" i="1"/>
  <c r="G50" i="1"/>
  <c r="P50" i="1"/>
  <c r="J44" i="1"/>
  <c r="J32" i="1"/>
  <c r="J20" i="1"/>
  <c r="AN20" i="1" s="1"/>
  <c r="J47" i="1"/>
  <c r="AN47" i="1" s="1"/>
  <c r="J35" i="1"/>
  <c r="J27" i="1"/>
  <c r="J23" i="1"/>
  <c r="J19" i="1"/>
  <c r="J40" i="1"/>
  <c r="J24" i="1"/>
  <c r="AN24" i="1" s="1"/>
  <c r="J18" i="1"/>
  <c r="J39" i="1"/>
  <c r="AN39" i="1" s="1"/>
  <c r="J42" i="1"/>
  <c r="J34" i="1"/>
  <c r="J30" i="1"/>
  <c r="J26" i="1"/>
  <c r="J22" i="1"/>
  <c r="J48" i="1"/>
  <c r="J36" i="1"/>
  <c r="AN36" i="1" s="1"/>
  <c r="J28" i="1"/>
  <c r="J43" i="1"/>
  <c r="J31" i="1"/>
  <c r="J46" i="1"/>
  <c r="J38" i="1"/>
  <c r="J49" i="1"/>
  <c r="J45" i="1"/>
  <c r="J41" i="1"/>
  <c r="AN41" i="1" s="1"/>
  <c r="J37" i="1"/>
  <c r="AN37" i="1" s="1"/>
  <c r="J33" i="1"/>
  <c r="J29" i="1"/>
  <c r="J25" i="1"/>
  <c r="AN25" i="1" s="1"/>
  <c r="D46" i="1"/>
  <c r="D42" i="1"/>
  <c r="D38" i="1"/>
  <c r="D34" i="1"/>
  <c r="D30" i="1"/>
  <c r="D26" i="1"/>
  <c r="D22" i="1"/>
  <c r="D49" i="1"/>
  <c r="D45" i="1"/>
  <c r="D41" i="1"/>
  <c r="D37" i="1"/>
  <c r="D33" i="1"/>
  <c r="D29" i="1"/>
  <c r="D25" i="1"/>
  <c r="D21" i="1"/>
  <c r="AN21" i="1" s="1"/>
  <c r="D48" i="1"/>
  <c r="D44" i="1"/>
  <c r="D40" i="1"/>
  <c r="D36" i="1"/>
  <c r="D32" i="1"/>
  <c r="D28" i="1"/>
  <c r="D24" i="1"/>
  <c r="D20" i="1"/>
  <c r="D47" i="1"/>
  <c r="D43" i="1"/>
  <c r="D39" i="1"/>
  <c r="D35" i="1"/>
  <c r="D31" i="1"/>
  <c r="D27" i="1"/>
  <c r="D23" i="1"/>
  <c r="D3" i="1"/>
  <c r="E3" i="1"/>
  <c r="F3" i="1"/>
  <c r="G3" i="1"/>
  <c r="C3" i="1"/>
  <c r="AN48" i="1" l="1"/>
  <c r="AN28" i="1"/>
  <c r="AN45" i="1"/>
  <c r="AN32" i="1"/>
  <c r="AN49" i="1"/>
  <c r="AN22" i="1"/>
  <c r="AN40" i="1"/>
  <c r="AN44" i="1"/>
  <c r="AN38" i="1"/>
  <c r="AN26" i="1"/>
  <c r="AN19" i="1"/>
  <c r="AN46" i="1"/>
  <c r="AN30" i="1"/>
  <c r="AN23" i="1"/>
  <c r="AN29" i="1"/>
  <c r="AN31" i="1"/>
  <c r="AN34" i="1"/>
  <c r="AN27" i="1"/>
  <c r="AN18" i="1"/>
  <c r="AN33" i="1"/>
  <c r="AN43" i="1"/>
  <c r="AN42" i="1"/>
  <c r="AN35" i="1"/>
  <c r="F13" i="1"/>
  <c r="SI21" i="1" s="1"/>
  <c r="F5" i="1"/>
  <c r="G13" i="1"/>
  <c r="SL34" i="1" s="1"/>
  <c r="G5" i="1"/>
  <c r="D13" i="1"/>
  <c r="SC26" i="1" s="1"/>
  <c r="D5" i="1"/>
  <c r="E13" i="1"/>
  <c r="SF24" i="1" s="1"/>
  <c r="E5" i="1"/>
  <c r="C13" i="1"/>
  <c r="RZ39" i="1" s="1"/>
  <c r="C5" i="1"/>
  <c r="T50" i="1"/>
  <c r="T52" i="1" s="1"/>
  <c r="D11" i="1"/>
  <c r="D12" i="1"/>
  <c r="G12" i="1"/>
  <c r="G11" i="1"/>
  <c r="C12" i="1"/>
  <c r="C11" i="1"/>
  <c r="F12" i="1"/>
  <c r="F11" i="1"/>
  <c r="E11" i="1"/>
  <c r="E12" i="1"/>
  <c r="C8" i="1"/>
  <c r="C10" i="1"/>
  <c r="C9" i="1"/>
  <c r="F8" i="1"/>
  <c r="IW20" i="1" s="1"/>
  <c r="F10" i="1"/>
  <c r="F9" i="1"/>
  <c r="E8" i="1"/>
  <c r="IT28" i="1" s="1"/>
  <c r="E10" i="1"/>
  <c r="E9" i="1"/>
  <c r="D8" i="1"/>
  <c r="D9" i="1"/>
  <c r="D10" i="1"/>
  <c r="G8" i="1"/>
  <c r="IZ34" i="1" s="1"/>
  <c r="G10" i="1"/>
  <c r="G9" i="1"/>
  <c r="F6" i="1"/>
  <c r="F4" i="1"/>
  <c r="N21" i="1" s="1"/>
  <c r="E6" i="1"/>
  <c r="E4" i="1"/>
  <c r="AO47" i="1" s="1"/>
  <c r="C86" i="1" s="1"/>
  <c r="D6" i="1"/>
  <c r="D4" i="1"/>
  <c r="C6" i="1"/>
  <c r="C4" i="1"/>
  <c r="C14" i="1" s="1"/>
  <c r="G6" i="1"/>
  <c r="G4" i="1"/>
  <c r="Q40" i="1" s="1"/>
  <c r="D50" i="1"/>
  <c r="J50" i="1"/>
  <c r="AO37" i="1" l="1"/>
  <c r="C76" i="1" s="1"/>
  <c r="E18" i="1"/>
  <c r="AO36" i="1"/>
  <c r="C75" i="1" s="1"/>
  <c r="AO43" i="1"/>
  <c r="C82" i="1" s="1"/>
  <c r="AO48" i="1"/>
  <c r="C87" i="1" s="1"/>
  <c r="P87" i="1" s="1"/>
  <c r="AO38" i="1"/>
  <c r="C77" i="1" s="1"/>
  <c r="AO32" i="1"/>
  <c r="C71" i="1" s="1"/>
  <c r="AO26" i="1"/>
  <c r="C65" i="1" s="1"/>
  <c r="C102" i="1" s="1"/>
  <c r="E102" i="1" s="1"/>
  <c r="JX41" i="1"/>
  <c r="F80" i="1" s="1"/>
  <c r="JX19" i="1"/>
  <c r="F58" i="1" s="1"/>
  <c r="JX20" i="1"/>
  <c r="F59" i="1" s="1"/>
  <c r="JX46" i="1"/>
  <c r="F85" i="1" s="1"/>
  <c r="JX35" i="1"/>
  <c r="F74" i="1" s="1"/>
  <c r="JX27" i="1"/>
  <c r="F66" i="1" s="1"/>
  <c r="JX31" i="1"/>
  <c r="F70" i="1" s="1"/>
  <c r="JX44" i="1"/>
  <c r="F83" i="1" s="1"/>
  <c r="JX30" i="1"/>
  <c r="F69" i="1" s="1"/>
  <c r="JX23" i="1"/>
  <c r="F62" i="1" s="1"/>
  <c r="JX40" i="1"/>
  <c r="F79" i="1" s="1"/>
  <c r="JX38" i="1"/>
  <c r="F77" i="1" s="1"/>
  <c r="JX42" i="1"/>
  <c r="F81" i="1" s="1"/>
  <c r="JX39" i="1"/>
  <c r="F78" i="1" s="1"/>
  <c r="JX18" i="1"/>
  <c r="JX28" i="1"/>
  <c r="F67" i="1" s="1"/>
  <c r="JX26" i="1"/>
  <c r="F65" i="1" s="1"/>
  <c r="JX43" i="1"/>
  <c r="F82" i="1" s="1"/>
  <c r="JX36" i="1"/>
  <c r="F75" i="1" s="1"/>
  <c r="JX47" i="1"/>
  <c r="F86" i="1" s="1"/>
  <c r="JX33" i="1"/>
  <c r="F72" i="1" s="1"/>
  <c r="M72" i="1" s="1"/>
  <c r="JX21" i="1"/>
  <c r="F60" i="1" s="1"/>
  <c r="JX49" i="1"/>
  <c r="F88" i="1" s="1"/>
  <c r="JX37" i="1"/>
  <c r="F76" i="1" s="1"/>
  <c r="JX34" i="1"/>
  <c r="F73" i="1" s="1"/>
  <c r="JX29" i="1"/>
  <c r="F68" i="1" s="1"/>
  <c r="JX22" i="1"/>
  <c r="F61" i="1" s="1"/>
  <c r="JX24" i="1"/>
  <c r="F63" i="1" s="1"/>
  <c r="JX48" i="1"/>
  <c r="F87" i="1" s="1"/>
  <c r="JX45" i="1"/>
  <c r="F84" i="1" s="1"/>
  <c r="JX25" i="1"/>
  <c r="F64" i="1" s="1"/>
  <c r="JX32" i="1"/>
  <c r="F71" i="1" s="1"/>
  <c r="AO33" i="1"/>
  <c r="C72" i="1" s="1"/>
  <c r="AO41" i="1"/>
  <c r="C80" i="1" s="1"/>
  <c r="AO39" i="1"/>
  <c r="C78" i="1" s="1"/>
  <c r="AO45" i="1"/>
  <c r="C84" i="1" s="1"/>
  <c r="AO19" i="1"/>
  <c r="C58" i="1" s="1"/>
  <c r="DR32" i="1"/>
  <c r="D71" i="1" s="1"/>
  <c r="DR46" i="1"/>
  <c r="D85" i="1" s="1"/>
  <c r="DR42" i="1"/>
  <c r="D81" i="1" s="1"/>
  <c r="DR39" i="1"/>
  <c r="D78" i="1" s="1"/>
  <c r="DR48" i="1"/>
  <c r="D87" i="1" s="1"/>
  <c r="DR44" i="1"/>
  <c r="D83" i="1" s="1"/>
  <c r="DR34" i="1"/>
  <c r="D73" i="1" s="1"/>
  <c r="DR19" i="1"/>
  <c r="D58" i="1" s="1"/>
  <c r="DR36" i="1"/>
  <c r="D75" i="1" s="1"/>
  <c r="DR23" i="1"/>
  <c r="D62" i="1" s="1"/>
  <c r="DR37" i="1"/>
  <c r="D76" i="1" s="1"/>
  <c r="C113" i="1" s="1"/>
  <c r="E113" i="1" s="1"/>
  <c r="DR41" i="1"/>
  <c r="D80" i="1" s="1"/>
  <c r="DR49" i="1"/>
  <c r="D88" i="1" s="1"/>
  <c r="DR45" i="1"/>
  <c r="D84" i="1" s="1"/>
  <c r="DR26" i="1"/>
  <c r="D65" i="1" s="1"/>
  <c r="DR28" i="1"/>
  <c r="D67" i="1" s="1"/>
  <c r="DR27" i="1"/>
  <c r="D66" i="1" s="1"/>
  <c r="DR38" i="1"/>
  <c r="D77" i="1" s="1"/>
  <c r="DR25" i="1"/>
  <c r="D64" i="1" s="1"/>
  <c r="DR22" i="1"/>
  <c r="D61" i="1" s="1"/>
  <c r="DR21" i="1"/>
  <c r="D60" i="1" s="1"/>
  <c r="DR29" i="1"/>
  <c r="D68" i="1" s="1"/>
  <c r="DR43" i="1"/>
  <c r="D82" i="1" s="1"/>
  <c r="DR47" i="1"/>
  <c r="D86" i="1" s="1"/>
  <c r="M86" i="1" s="1"/>
  <c r="DR20" i="1"/>
  <c r="D59" i="1" s="1"/>
  <c r="DR30" i="1"/>
  <c r="D69" i="1" s="1"/>
  <c r="DR31" i="1"/>
  <c r="D70" i="1" s="1"/>
  <c r="DR24" i="1"/>
  <c r="D63" i="1" s="1"/>
  <c r="DR40" i="1"/>
  <c r="D79" i="1" s="1"/>
  <c r="DR33" i="1"/>
  <c r="D72" i="1" s="1"/>
  <c r="DR18" i="1"/>
  <c r="DR35" i="1"/>
  <c r="D74" i="1" s="1"/>
  <c r="M74" i="1" s="1"/>
  <c r="IW39" i="1"/>
  <c r="AO21" i="1"/>
  <c r="C60" i="1" s="1"/>
  <c r="AO23" i="1"/>
  <c r="C62" i="1" s="1"/>
  <c r="C99" i="1" s="1"/>
  <c r="E99" i="1" s="1"/>
  <c r="AO44" i="1"/>
  <c r="C83" i="1" s="1"/>
  <c r="AO20" i="1"/>
  <c r="C59" i="1" s="1"/>
  <c r="AO35" i="1"/>
  <c r="C74" i="1" s="1"/>
  <c r="AO29" i="1"/>
  <c r="C68" i="1" s="1"/>
  <c r="AO18" i="1"/>
  <c r="AO30" i="1"/>
  <c r="C69" i="1" s="1"/>
  <c r="AO40" i="1"/>
  <c r="C79" i="1" s="1"/>
  <c r="AO28" i="1"/>
  <c r="C67" i="1" s="1"/>
  <c r="AO31" i="1"/>
  <c r="C70" i="1" s="1"/>
  <c r="AO42" i="1"/>
  <c r="C81" i="1" s="1"/>
  <c r="AO27" i="1"/>
  <c r="C66" i="1" s="1"/>
  <c r="AO46" i="1"/>
  <c r="C85" i="1" s="1"/>
  <c r="AO22" i="1"/>
  <c r="C61" i="1" s="1"/>
  <c r="AO24" i="1"/>
  <c r="C63" i="1" s="1"/>
  <c r="GU40" i="1"/>
  <c r="E79" i="1" s="1"/>
  <c r="GU19" i="1"/>
  <c r="E58" i="1" s="1"/>
  <c r="GU27" i="1"/>
  <c r="E66" i="1" s="1"/>
  <c r="GU18" i="1"/>
  <c r="GU41" i="1"/>
  <c r="E80" i="1" s="1"/>
  <c r="GU21" i="1"/>
  <c r="E60" i="1" s="1"/>
  <c r="GU44" i="1"/>
  <c r="E83" i="1" s="1"/>
  <c r="GU37" i="1"/>
  <c r="E76" i="1" s="1"/>
  <c r="GU31" i="1"/>
  <c r="E70" i="1" s="1"/>
  <c r="GU28" i="1"/>
  <c r="E67" i="1" s="1"/>
  <c r="GU35" i="1"/>
  <c r="E74" i="1" s="1"/>
  <c r="GU33" i="1"/>
  <c r="E72" i="1" s="1"/>
  <c r="GU48" i="1"/>
  <c r="E87" i="1" s="1"/>
  <c r="GU23" i="1"/>
  <c r="E62" i="1" s="1"/>
  <c r="GU32" i="1"/>
  <c r="E71" i="1" s="1"/>
  <c r="GU47" i="1"/>
  <c r="E86" i="1" s="1"/>
  <c r="GU22" i="1"/>
  <c r="E61" i="1" s="1"/>
  <c r="GU43" i="1"/>
  <c r="E82" i="1" s="1"/>
  <c r="P82" i="1" s="1"/>
  <c r="GU34" i="1"/>
  <c r="E73" i="1" s="1"/>
  <c r="GU25" i="1"/>
  <c r="E64" i="1" s="1"/>
  <c r="GU20" i="1"/>
  <c r="E59" i="1" s="1"/>
  <c r="GU49" i="1"/>
  <c r="E88" i="1" s="1"/>
  <c r="GU24" i="1"/>
  <c r="E63" i="1" s="1"/>
  <c r="P63" i="1" s="1"/>
  <c r="GU29" i="1"/>
  <c r="E68" i="1" s="1"/>
  <c r="GU45" i="1"/>
  <c r="E84" i="1" s="1"/>
  <c r="GU36" i="1"/>
  <c r="E75" i="1" s="1"/>
  <c r="P75" i="1" s="1"/>
  <c r="GU38" i="1"/>
  <c r="E77" i="1" s="1"/>
  <c r="GU30" i="1"/>
  <c r="E69" i="1" s="1"/>
  <c r="GU42" i="1"/>
  <c r="E81" i="1" s="1"/>
  <c r="GU26" i="1"/>
  <c r="E65" i="1" s="1"/>
  <c r="GU39" i="1"/>
  <c r="E78" i="1" s="1"/>
  <c r="GU46" i="1"/>
  <c r="E85" i="1" s="1"/>
  <c r="AO34" i="1"/>
  <c r="C73" i="1" s="1"/>
  <c r="AO25" i="1"/>
  <c r="C64" i="1" s="1"/>
  <c r="AO49" i="1"/>
  <c r="C88" i="1" s="1"/>
  <c r="Q3" i="1"/>
  <c r="S3" i="1"/>
  <c r="SL49" i="1"/>
  <c r="SL27" i="1"/>
  <c r="SF41" i="1"/>
  <c r="SI18" i="1"/>
  <c r="SI24" i="1"/>
  <c r="SI39" i="1"/>
  <c r="SI36" i="1"/>
  <c r="SI37" i="1"/>
  <c r="SI20" i="1"/>
  <c r="SF48" i="1"/>
  <c r="SL43" i="1"/>
  <c r="SF43" i="1"/>
  <c r="SL38" i="1"/>
  <c r="RZ29" i="1"/>
  <c r="SC40" i="1"/>
  <c r="SI19" i="1"/>
  <c r="SI30" i="1"/>
  <c r="SC39" i="1"/>
  <c r="SI45" i="1"/>
  <c r="SI48" i="1"/>
  <c r="SI29" i="1"/>
  <c r="SI44" i="1"/>
  <c r="SI40" i="1"/>
  <c r="SI27" i="1"/>
  <c r="SI26" i="1"/>
  <c r="SI22" i="1"/>
  <c r="SC49" i="1"/>
  <c r="SC27" i="1"/>
  <c r="SC47" i="1"/>
  <c r="G14" i="1"/>
  <c r="SI46" i="1"/>
  <c r="SI34" i="1"/>
  <c r="SI49" i="1"/>
  <c r="SI35" i="1"/>
  <c r="SI41" i="1"/>
  <c r="SI28" i="1"/>
  <c r="SI25" i="1"/>
  <c r="SI33" i="1"/>
  <c r="SC44" i="1"/>
  <c r="SC42" i="1"/>
  <c r="SC41" i="1"/>
  <c r="SI38" i="1"/>
  <c r="SI43" i="1"/>
  <c r="SI42" i="1"/>
  <c r="SI32" i="1"/>
  <c r="SI23" i="1"/>
  <c r="SI47" i="1"/>
  <c r="SI31" i="1"/>
  <c r="SC22" i="1"/>
  <c r="SC31" i="1"/>
  <c r="SC37" i="1"/>
  <c r="IT19" i="1"/>
  <c r="SL31" i="1"/>
  <c r="SL42" i="1"/>
  <c r="SF36" i="1"/>
  <c r="SF31" i="1"/>
  <c r="SL32" i="1"/>
  <c r="SL35" i="1"/>
  <c r="SF34" i="1"/>
  <c r="K38" i="1"/>
  <c r="E14" i="1"/>
  <c r="SL21" i="1"/>
  <c r="SL25" i="1"/>
  <c r="SL23" i="1"/>
  <c r="SF49" i="1"/>
  <c r="SF38" i="1"/>
  <c r="SF30" i="1"/>
  <c r="H26" i="1"/>
  <c r="D14" i="1"/>
  <c r="IW28" i="1"/>
  <c r="SL48" i="1"/>
  <c r="SL44" i="1"/>
  <c r="SL18" i="1"/>
  <c r="SL28" i="1"/>
  <c r="SL24" i="1"/>
  <c r="SL29" i="1"/>
  <c r="SL22" i="1"/>
  <c r="SL20" i="1"/>
  <c r="SF18" i="1"/>
  <c r="SF20" i="1"/>
  <c r="SF21" i="1"/>
  <c r="SF32" i="1"/>
  <c r="SF37" i="1"/>
  <c r="S5" i="1"/>
  <c r="IZ48" i="1"/>
  <c r="SL46" i="1"/>
  <c r="SL33" i="1"/>
  <c r="SL45" i="1"/>
  <c r="SL47" i="1"/>
  <c r="SL26" i="1"/>
  <c r="SF29" i="1"/>
  <c r="SF25" i="1"/>
  <c r="SF35" i="1"/>
  <c r="N20" i="1"/>
  <c r="F14" i="1"/>
  <c r="IW23" i="1"/>
  <c r="SL40" i="1"/>
  <c r="SL36" i="1"/>
  <c r="SL19" i="1"/>
  <c r="SL39" i="1"/>
  <c r="SL30" i="1"/>
  <c r="SL37" i="1"/>
  <c r="SL41" i="1"/>
  <c r="SF23" i="1"/>
  <c r="SF45" i="1"/>
  <c r="SF22" i="1"/>
  <c r="SF44" i="1"/>
  <c r="SF39" i="1"/>
  <c r="SF47" i="1"/>
  <c r="IT47" i="1"/>
  <c r="IZ49" i="1"/>
  <c r="SF42" i="1"/>
  <c r="RZ23" i="1"/>
  <c r="RZ40" i="1"/>
  <c r="IT43" i="1"/>
  <c r="IW37" i="1"/>
  <c r="SF46" i="1"/>
  <c r="SF27" i="1"/>
  <c r="SF28" i="1"/>
  <c r="SF19" i="1"/>
  <c r="SF33" i="1"/>
  <c r="SF40" i="1"/>
  <c r="SF26" i="1"/>
  <c r="RZ36" i="1"/>
  <c r="RZ46" i="1"/>
  <c r="N31" i="1"/>
  <c r="E27" i="1"/>
  <c r="Q5" i="1"/>
  <c r="IW43" i="1"/>
  <c r="IW45" i="1"/>
  <c r="IW18" i="1"/>
  <c r="IW47" i="1"/>
  <c r="RZ32" i="1"/>
  <c r="RZ47" i="1"/>
  <c r="RZ25" i="1"/>
  <c r="RZ31" i="1"/>
  <c r="RZ34" i="1"/>
  <c r="N27" i="1"/>
  <c r="IW26" i="1"/>
  <c r="IW21" i="1"/>
  <c r="IW30" i="1"/>
  <c r="IW29" i="1"/>
  <c r="RZ43" i="1"/>
  <c r="RZ37" i="1"/>
  <c r="RZ20" i="1"/>
  <c r="RZ42" i="1"/>
  <c r="RZ22" i="1"/>
  <c r="SC46" i="1"/>
  <c r="SC34" i="1"/>
  <c r="SC30" i="1"/>
  <c r="SC25" i="1"/>
  <c r="SC28" i="1"/>
  <c r="N24" i="1"/>
  <c r="IW44" i="1"/>
  <c r="IW42" i="1"/>
  <c r="IW22" i="1"/>
  <c r="IW49" i="1"/>
  <c r="IW33" i="1"/>
  <c r="RZ38" i="1"/>
  <c r="RZ48" i="1"/>
  <c r="RZ26" i="1"/>
  <c r="RZ19" i="1"/>
  <c r="RZ30" i="1"/>
  <c r="RZ33" i="1"/>
  <c r="SC32" i="1"/>
  <c r="SC19" i="1"/>
  <c r="SC33" i="1"/>
  <c r="SC24" i="1"/>
  <c r="SC18" i="1"/>
  <c r="IW36" i="1"/>
  <c r="IW41" i="1"/>
  <c r="IW38" i="1"/>
  <c r="IW48" i="1"/>
  <c r="RZ27" i="1"/>
  <c r="RZ18" i="1"/>
  <c r="RZ41" i="1"/>
  <c r="RZ45" i="1"/>
  <c r="RZ49" i="1"/>
  <c r="RZ21" i="1"/>
  <c r="SC20" i="1"/>
  <c r="SC43" i="1"/>
  <c r="SC36" i="1"/>
  <c r="SC35" i="1"/>
  <c r="SC38" i="1"/>
  <c r="IW32" i="1"/>
  <c r="H45" i="1"/>
  <c r="IT35" i="1"/>
  <c r="IW40" i="1"/>
  <c r="IW19" i="1"/>
  <c r="IW31" i="1"/>
  <c r="IW34" i="1"/>
  <c r="IW24" i="1"/>
  <c r="RZ28" i="1"/>
  <c r="RZ44" i="1"/>
  <c r="RZ24" i="1"/>
  <c r="RZ35" i="1"/>
  <c r="SC48" i="1"/>
  <c r="SC45" i="1"/>
  <c r="SC21" i="1"/>
  <c r="SC23" i="1"/>
  <c r="SC29" i="1"/>
  <c r="P86" i="1"/>
  <c r="P72" i="1"/>
  <c r="M80" i="1"/>
  <c r="P80" i="1"/>
  <c r="K44" i="1"/>
  <c r="IT44" i="1"/>
  <c r="IT38" i="1"/>
  <c r="TX50" i="1"/>
  <c r="TX52" i="1" s="1"/>
  <c r="IT21" i="1"/>
  <c r="IT29" i="1"/>
  <c r="IT18" i="1"/>
  <c r="IT33" i="1"/>
  <c r="IT31" i="1"/>
  <c r="IW25" i="1"/>
  <c r="IW35" i="1"/>
  <c r="IW46" i="1"/>
  <c r="IW27" i="1"/>
  <c r="IZ37" i="1"/>
  <c r="IZ47" i="1"/>
  <c r="IZ22" i="1"/>
  <c r="QS33" i="1"/>
  <c r="QS42" i="1"/>
  <c r="QS28" i="1"/>
  <c r="QS39" i="1"/>
  <c r="QS45" i="1"/>
  <c r="QS31" i="1"/>
  <c r="QS35" i="1"/>
  <c r="QS46" i="1"/>
  <c r="QS49" i="1"/>
  <c r="QS22" i="1"/>
  <c r="QS41" i="1"/>
  <c r="QS21" i="1"/>
  <c r="QS20" i="1"/>
  <c r="QS37" i="1"/>
  <c r="QS47" i="1"/>
  <c r="QS40" i="1"/>
  <c r="QS29" i="1"/>
  <c r="QS30" i="1"/>
  <c r="QS32" i="1"/>
  <c r="QS19" i="1"/>
  <c r="QS34" i="1"/>
  <c r="QS26" i="1"/>
  <c r="QS36" i="1"/>
  <c r="QS48" i="1"/>
  <c r="QS43" i="1"/>
  <c r="QS44" i="1"/>
  <c r="QS27" i="1"/>
  <c r="QS38" i="1"/>
  <c r="QS23" i="1"/>
  <c r="QS18" i="1"/>
  <c r="QS24" i="1"/>
  <c r="QS25" i="1"/>
  <c r="QV43" i="1"/>
  <c r="QV34" i="1"/>
  <c r="QV18" i="1"/>
  <c r="QV42" i="1"/>
  <c r="QV47" i="1"/>
  <c r="QV23" i="1"/>
  <c r="QV21" i="1"/>
  <c r="QV29" i="1"/>
  <c r="QV40" i="1"/>
  <c r="QV35" i="1"/>
  <c r="QV26" i="1"/>
  <c r="QV33" i="1"/>
  <c r="QV41" i="1"/>
  <c r="QV45" i="1"/>
  <c r="QV36" i="1"/>
  <c r="QV48" i="1"/>
  <c r="QV19" i="1"/>
  <c r="QV49" i="1"/>
  <c r="QV30" i="1"/>
  <c r="QV24" i="1"/>
  <c r="QV28" i="1"/>
  <c r="QV22" i="1"/>
  <c r="QV20" i="1"/>
  <c r="QV37" i="1"/>
  <c r="QV32" i="1"/>
  <c r="QV44" i="1"/>
  <c r="QV39" i="1"/>
  <c r="QV46" i="1"/>
  <c r="QV25" i="1"/>
  <c r="QV38" i="1"/>
  <c r="QV31" i="1"/>
  <c r="QV27" i="1"/>
  <c r="PG25" i="1"/>
  <c r="PG44" i="1"/>
  <c r="PG22" i="1"/>
  <c r="PG26" i="1"/>
  <c r="PG20" i="1"/>
  <c r="PG21" i="1"/>
  <c r="PG43" i="1"/>
  <c r="PG40" i="1"/>
  <c r="PG37" i="1"/>
  <c r="PG46" i="1"/>
  <c r="PG23" i="1"/>
  <c r="PG36" i="1"/>
  <c r="PG19" i="1"/>
  <c r="PG24" i="1"/>
  <c r="PG29" i="1"/>
  <c r="PG32" i="1"/>
  <c r="PG42" i="1"/>
  <c r="PG27" i="1"/>
  <c r="PG49" i="1"/>
  <c r="PG45" i="1"/>
  <c r="PG28" i="1"/>
  <c r="PG31" i="1"/>
  <c r="PG34" i="1"/>
  <c r="PG35" i="1"/>
  <c r="PG48" i="1"/>
  <c r="PG41" i="1"/>
  <c r="PG18" i="1"/>
  <c r="PG39" i="1"/>
  <c r="PG38" i="1"/>
  <c r="PG33" i="1"/>
  <c r="PG30" i="1"/>
  <c r="PG47" i="1"/>
  <c r="H36" i="1"/>
  <c r="IZ39" i="1"/>
  <c r="IZ18" i="1"/>
  <c r="IZ30" i="1"/>
  <c r="QP49" i="1"/>
  <c r="QP38" i="1"/>
  <c r="QP47" i="1"/>
  <c r="QP39" i="1"/>
  <c r="QP48" i="1"/>
  <c r="QP24" i="1"/>
  <c r="QP30" i="1"/>
  <c r="QP46" i="1"/>
  <c r="QP29" i="1"/>
  <c r="QP40" i="1"/>
  <c r="QP35" i="1"/>
  <c r="QP34" i="1"/>
  <c r="QP32" i="1"/>
  <c r="QP19" i="1"/>
  <c r="QP45" i="1"/>
  <c r="QP31" i="1"/>
  <c r="QP28" i="1"/>
  <c r="QP44" i="1"/>
  <c r="QP43" i="1"/>
  <c r="QP22" i="1"/>
  <c r="QP33" i="1"/>
  <c r="QP21" i="1"/>
  <c r="QP36" i="1"/>
  <c r="QP27" i="1"/>
  <c r="QP23" i="1"/>
  <c r="QP41" i="1"/>
  <c r="QP37" i="1"/>
  <c r="QP20" i="1"/>
  <c r="QP42" i="1"/>
  <c r="QP25" i="1"/>
  <c r="QP18" i="1"/>
  <c r="QP26" i="1"/>
  <c r="OU21" i="1"/>
  <c r="OU18" i="1"/>
  <c r="OU47" i="1"/>
  <c r="OU43" i="1"/>
  <c r="OU41" i="1"/>
  <c r="OU29" i="1"/>
  <c r="OU28" i="1"/>
  <c r="OU30" i="1"/>
  <c r="OU27" i="1"/>
  <c r="OU45" i="1"/>
  <c r="OU38" i="1"/>
  <c r="OU44" i="1"/>
  <c r="OU49" i="1"/>
  <c r="OU33" i="1"/>
  <c r="OU32" i="1"/>
  <c r="OU34" i="1"/>
  <c r="OU46" i="1"/>
  <c r="OU42" i="1"/>
  <c r="OU23" i="1"/>
  <c r="OU24" i="1"/>
  <c r="OU26" i="1"/>
  <c r="OS8" i="1" s="1"/>
  <c r="OU36" i="1"/>
  <c r="OU40" i="1"/>
  <c r="OU37" i="1"/>
  <c r="OU19" i="1"/>
  <c r="OU48" i="1"/>
  <c r="OU39" i="1"/>
  <c r="OU35" i="1"/>
  <c r="OU20" i="1"/>
  <c r="OU31" i="1"/>
  <c r="OU22" i="1"/>
  <c r="OU25" i="1"/>
  <c r="QM21" i="1"/>
  <c r="QM35" i="1"/>
  <c r="QM34" i="1"/>
  <c r="QM20" i="1"/>
  <c r="QM47" i="1"/>
  <c r="QM49" i="1"/>
  <c r="QM27" i="1"/>
  <c r="QM28" i="1"/>
  <c r="QM43" i="1"/>
  <c r="QM22" i="1"/>
  <c r="QM45" i="1"/>
  <c r="QM24" i="1"/>
  <c r="QM44" i="1"/>
  <c r="QM40" i="1"/>
  <c r="QM39" i="1"/>
  <c r="QM33" i="1"/>
  <c r="QM23" i="1"/>
  <c r="QM46" i="1"/>
  <c r="QM32" i="1"/>
  <c r="QM25" i="1"/>
  <c r="QM29" i="1"/>
  <c r="QM36" i="1"/>
  <c r="QM30" i="1"/>
  <c r="QM19" i="1"/>
  <c r="QM38" i="1"/>
  <c r="QM26" i="1"/>
  <c r="QM48" i="1"/>
  <c r="QM42" i="1"/>
  <c r="QM41" i="1"/>
  <c r="QM18" i="1"/>
  <c r="QM37" i="1"/>
  <c r="QM31" i="1"/>
  <c r="PD48" i="1"/>
  <c r="PD46" i="1"/>
  <c r="PD22" i="1"/>
  <c r="PD27" i="1"/>
  <c r="PD36" i="1"/>
  <c r="PD42" i="1"/>
  <c r="PD34" i="1"/>
  <c r="PD37" i="1"/>
  <c r="PD49" i="1"/>
  <c r="PD45" i="1"/>
  <c r="PD23" i="1"/>
  <c r="PD30" i="1"/>
  <c r="PD26" i="1"/>
  <c r="PD31" i="1"/>
  <c r="PD25" i="1"/>
  <c r="PD41" i="1"/>
  <c r="PD18" i="1"/>
  <c r="PD28" i="1"/>
  <c r="PD21" i="1"/>
  <c r="PD33" i="1"/>
  <c r="PD43" i="1"/>
  <c r="PD38" i="1"/>
  <c r="PD40" i="1"/>
  <c r="PD44" i="1"/>
  <c r="PD35" i="1"/>
  <c r="PD47" i="1"/>
  <c r="PD19" i="1"/>
  <c r="PD20" i="1"/>
  <c r="PD32" i="1"/>
  <c r="PD29" i="1"/>
  <c r="PD24" i="1"/>
  <c r="PD39" i="1"/>
  <c r="IZ31" i="1"/>
  <c r="IZ45" i="1"/>
  <c r="IZ35" i="1"/>
  <c r="PA43" i="1"/>
  <c r="PA41" i="1"/>
  <c r="PA24" i="1"/>
  <c r="PA19" i="1"/>
  <c r="PA47" i="1"/>
  <c r="PA18" i="1"/>
  <c r="PA26" i="1"/>
  <c r="PA31" i="1"/>
  <c r="PA23" i="1"/>
  <c r="PA20" i="1"/>
  <c r="PA36" i="1"/>
  <c r="PA33" i="1"/>
  <c r="PA35" i="1"/>
  <c r="PA27" i="1"/>
  <c r="PA28" i="1"/>
  <c r="PA21" i="1"/>
  <c r="PA30" i="1"/>
  <c r="PA37" i="1"/>
  <c r="PA39" i="1"/>
  <c r="PA22" i="1"/>
  <c r="PA42" i="1"/>
  <c r="PA46" i="1"/>
  <c r="PA29" i="1"/>
  <c r="PA40" i="1"/>
  <c r="PA25" i="1"/>
  <c r="PA48" i="1"/>
  <c r="PA34" i="1"/>
  <c r="PA49" i="1"/>
  <c r="PA45" i="1"/>
  <c r="PA38" i="1"/>
  <c r="PA32" i="1"/>
  <c r="PA44" i="1"/>
  <c r="QJ45" i="1"/>
  <c r="QJ37" i="1"/>
  <c r="QJ48" i="1"/>
  <c r="QJ36" i="1"/>
  <c r="QJ46" i="1"/>
  <c r="QJ43" i="1"/>
  <c r="QJ21" i="1"/>
  <c r="QJ23" i="1"/>
  <c r="QJ39" i="1"/>
  <c r="QJ40" i="1"/>
  <c r="QJ20" i="1"/>
  <c r="QJ24" i="1"/>
  <c r="QJ25" i="1"/>
  <c r="QJ28" i="1"/>
  <c r="QJ30" i="1"/>
  <c r="QJ33" i="1"/>
  <c r="QJ32" i="1"/>
  <c r="QJ47" i="1"/>
  <c r="QJ49" i="1"/>
  <c r="QJ42" i="1"/>
  <c r="QJ38" i="1"/>
  <c r="QJ18" i="1"/>
  <c r="QJ44" i="1"/>
  <c r="QJ27" i="1"/>
  <c r="QJ34" i="1"/>
  <c r="QJ31" i="1"/>
  <c r="QJ29" i="1"/>
  <c r="QJ35" i="1"/>
  <c r="QJ26" i="1"/>
  <c r="QJ41" i="1"/>
  <c r="QJ19" i="1"/>
  <c r="QJ22" i="1"/>
  <c r="OX49" i="1"/>
  <c r="OX42" i="1"/>
  <c r="OX28" i="1"/>
  <c r="OX24" i="1"/>
  <c r="OX25" i="1"/>
  <c r="OX36" i="1"/>
  <c r="OX34" i="1"/>
  <c r="OX35" i="1"/>
  <c r="OX26" i="1"/>
  <c r="OX38" i="1"/>
  <c r="OX45" i="1"/>
  <c r="OX23" i="1"/>
  <c r="OX48" i="1"/>
  <c r="OX21" i="1"/>
  <c r="OX47" i="1"/>
  <c r="OX18" i="1"/>
  <c r="OX32" i="1"/>
  <c r="OX31" i="1"/>
  <c r="OX22" i="1"/>
  <c r="OX41" i="1"/>
  <c r="OX44" i="1"/>
  <c r="OX20" i="1"/>
  <c r="OX43" i="1"/>
  <c r="OX27" i="1"/>
  <c r="OX46" i="1"/>
  <c r="OX33" i="1"/>
  <c r="OX30" i="1"/>
  <c r="OX29" i="1"/>
  <c r="OX39" i="1"/>
  <c r="OX40" i="1"/>
  <c r="OX37" i="1"/>
  <c r="OX19" i="1"/>
  <c r="H41" i="1"/>
  <c r="IT22" i="1"/>
  <c r="IT39" i="1"/>
  <c r="IT30" i="1"/>
  <c r="IT48" i="1"/>
  <c r="IT26" i="1"/>
  <c r="IZ24" i="1"/>
  <c r="IZ41" i="1"/>
  <c r="IZ32" i="1"/>
  <c r="IZ44" i="1"/>
  <c r="IZ40" i="1"/>
  <c r="IZ38" i="1"/>
  <c r="NI49" i="1"/>
  <c r="NI48" i="1"/>
  <c r="NI34" i="1"/>
  <c r="NI30" i="1"/>
  <c r="NI44" i="1"/>
  <c r="NI42" i="1"/>
  <c r="NI29" i="1"/>
  <c r="NI19" i="1"/>
  <c r="NI23" i="1"/>
  <c r="NI25" i="1"/>
  <c r="NI26" i="1"/>
  <c r="NI39" i="1"/>
  <c r="NI46" i="1"/>
  <c r="NI22" i="1"/>
  <c r="NI40" i="1"/>
  <c r="NI18" i="1"/>
  <c r="NI41" i="1"/>
  <c r="NI38" i="1"/>
  <c r="NI37" i="1"/>
  <c r="NI33" i="1"/>
  <c r="NI35" i="1"/>
  <c r="NI31" i="1"/>
  <c r="NI27" i="1"/>
  <c r="NI32" i="1"/>
  <c r="NI45" i="1"/>
  <c r="NI28" i="1"/>
  <c r="NI24" i="1"/>
  <c r="NI21" i="1"/>
  <c r="NI20" i="1"/>
  <c r="NI43" i="1"/>
  <c r="NI36" i="1"/>
  <c r="NI47" i="1"/>
  <c r="LZ47" i="1"/>
  <c r="LZ19" i="1"/>
  <c r="LZ48" i="1"/>
  <c r="LZ44" i="1"/>
  <c r="LZ23" i="1"/>
  <c r="LZ45" i="1"/>
  <c r="LZ20" i="1"/>
  <c r="LZ24" i="1"/>
  <c r="LZ49" i="1"/>
  <c r="LZ43" i="1"/>
  <c r="LZ42" i="1"/>
  <c r="LZ36" i="1"/>
  <c r="LZ31" i="1"/>
  <c r="LZ46" i="1"/>
  <c r="LZ30" i="1"/>
  <c r="LZ27" i="1"/>
  <c r="LZ25" i="1"/>
  <c r="LZ33" i="1"/>
  <c r="LZ37" i="1"/>
  <c r="LZ38" i="1"/>
  <c r="LZ28" i="1"/>
  <c r="LZ26" i="1"/>
  <c r="LZ21" i="1"/>
  <c r="LZ35" i="1"/>
  <c r="LZ29" i="1"/>
  <c r="LZ39" i="1"/>
  <c r="LZ41" i="1"/>
  <c r="LZ32" i="1"/>
  <c r="LZ22" i="1"/>
  <c r="LZ40" i="1"/>
  <c r="LZ18" i="1"/>
  <c r="LZ34" i="1"/>
  <c r="IT24" i="1"/>
  <c r="IT20" i="1"/>
  <c r="IT32" i="1"/>
  <c r="IT40" i="1"/>
  <c r="IT23" i="1"/>
  <c r="IT25" i="1"/>
  <c r="IZ19" i="1"/>
  <c r="IZ36" i="1"/>
  <c r="IZ43" i="1"/>
  <c r="IZ42" i="1"/>
  <c r="IZ23" i="1"/>
  <c r="LT49" i="1"/>
  <c r="LT48" i="1"/>
  <c r="LT43" i="1"/>
  <c r="LT24" i="1"/>
  <c r="LT23" i="1"/>
  <c r="LT45" i="1"/>
  <c r="LT47" i="1"/>
  <c r="LT33" i="1"/>
  <c r="LT30" i="1"/>
  <c r="LT32" i="1"/>
  <c r="LT34" i="1"/>
  <c r="LT44" i="1"/>
  <c r="LT26" i="1"/>
  <c r="LT20" i="1"/>
  <c r="LT25" i="1"/>
  <c r="LT42" i="1"/>
  <c r="LT19" i="1"/>
  <c r="LT41" i="1"/>
  <c r="LT46" i="1"/>
  <c r="LT18" i="1"/>
  <c r="LT40" i="1"/>
  <c r="LT21" i="1"/>
  <c r="LT31" i="1"/>
  <c r="LT28" i="1"/>
  <c r="LT27" i="1"/>
  <c r="LT29" i="1"/>
  <c r="LT39" i="1"/>
  <c r="LT38" i="1"/>
  <c r="LT36" i="1"/>
  <c r="LT22" i="1"/>
  <c r="LT35" i="1"/>
  <c r="LT37" i="1"/>
  <c r="H24" i="1"/>
  <c r="H19" i="1"/>
  <c r="Q49" i="1"/>
  <c r="IT37" i="1"/>
  <c r="IT46" i="1"/>
  <c r="IT41" i="1"/>
  <c r="IT27" i="1"/>
  <c r="IT42" i="1"/>
  <c r="IZ29" i="1"/>
  <c r="IZ27" i="1"/>
  <c r="IZ46" i="1"/>
  <c r="IZ25" i="1"/>
  <c r="IZ20" i="1"/>
  <c r="MC40" i="1"/>
  <c r="MC49" i="1"/>
  <c r="MC32" i="1"/>
  <c r="MC19" i="1"/>
  <c r="MC48" i="1"/>
  <c r="MC31" i="1"/>
  <c r="MC23" i="1"/>
  <c r="MC44" i="1"/>
  <c r="MC24" i="1"/>
  <c r="MC26" i="1"/>
  <c r="MC46" i="1"/>
  <c r="MC30" i="1"/>
  <c r="MC25" i="1"/>
  <c r="MC34" i="1"/>
  <c r="MC29" i="1"/>
  <c r="MC22" i="1"/>
  <c r="MC38" i="1"/>
  <c r="MC20" i="1"/>
  <c r="MC27" i="1"/>
  <c r="MC45" i="1"/>
  <c r="MC47" i="1"/>
  <c r="MC28" i="1"/>
  <c r="MC43" i="1"/>
  <c r="MC33" i="1"/>
  <c r="MC42" i="1"/>
  <c r="MC35" i="1"/>
  <c r="MC39" i="1"/>
  <c r="MC36" i="1"/>
  <c r="MC37" i="1"/>
  <c r="MC21" i="1"/>
  <c r="MC41" i="1"/>
  <c r="MC18" i="1"/>
  <c r="LW37" i="1"/>
  <c r="LW25" i="1"/>
  <c r="LW27" i="1"/>
  <c r="LW19" i="1"/>
  <c r="LW47" i="1"/>
  <c r="LW34" i="1"/>
  <c r="LW35" i="1"/>
  <c r="LW33" i="1"/>
  <c r="LW45" i="1"/>
  <c r="LW36" i="1"/>
  <c r="LW32" i="1"/>
  <c r="LW28" i="1"/>
  <c r="LW30" i="1"/>
  <c r="LW41" i="1"/>
  <c r="LW48" i="1"/>
  <c r="LW40" i="1"/>
  <c r="LW29" i="1"/>
  <c r="LW44" i="1"/>
  <c r="LW23" i="1"/>
  <c r="LW43" i="1"/>
  <c r="LW46" i="1"/>
  <c r="LW22" i="1"/>
  <c r="LW49" i="1"/>
  <c r="LW38" i="1"/>
  <c r="LW42" i="1"/>
  <c r="LW20" i="1"/>
  <c r="LW39" i="1"/>
  <c r="LW31" i="1"/>
  <c r="LW26" i="1"/>
  <c r="LW21" i="1"/>
  <c r="LW18" i="1"/>
  <c r="LW24" i="1"/>
  <c r="LQ49" i="1"/>
  <c r="LQ42" i="1"/>
  <c r="LQ48" i="1"/>
  <c r="LQ23" i="1"/>
  <c r="LQ37" i="1"/>
  <c r="LQ30" i="1"/>
  <c r="LQ35" i="1"/>
  <c r="LQ28" i="1"/>
  <c r="LQ32" i="1"/>
  <c r="LQ18" i="1"/>
  <c r="LQ24" i="1"/>
  <c r="LQ43" i="1"/>
  <c r="LQ25" i="1"/>
  <c r="LQ40" i="1"/>
  <c r="LQ29" i="1"/>
  <c r="LQ47" i="1"/>
  <c r="LQ19" i="1"/>
  <c r="LQ41" i="1"/>
  <c r="LQ22" i="1"/>
  <c r="LQ20" i="1"/>
  <c r="LQ39" i="1"/>
  <c r="LQ36" i="1"/>
  <c r="LQ46" i="1"/>
  <c r="LQ26" i="1"/>
  <c r="LQ44" i="1"/>
  <c r="LQ34" i="1"/>
  <c r="LQ27" i="1"/>
  <c r="LQ21" i="1"/>
  <c r="LQ45" i="1"/>
  <c r="LQ31" i="1"/>
  <c r="LQ38" i="1"/>
  <c r="LQ33" i="1"/>
  <c r="NO47" i="1"/>
  <c r="NO45" i="1"/>
  <c r="NO33" i="1"/>
  <c r="NO38" i="1"/>
  <c r="NO40" i="1"/>
  <c r="NO22" i="1"/>
  <c r="NO31" i="1"/>
  <c r="NO39" i="1"/>
  <c r="NO29" i="1"/>
  <c r="NO25" i="1"/>
  <c r="NO30" i="1"/>
  <c r="NO42" i="1"/>
  <c r="NO18" i="1"/>
  <c r="NO46" i="1"/>
  <c r="NO48" i="1"/>
  <c r="NO41" i="1"/>
  <c r="NO36" i="1"/>
  <c r="NO34" i="1"/>
  <c r="NO21" i="1"/>
  <c r="NO26" i="1"/>
  <c r="NO23" i="1"/>
  <c r="NO20" i="1"/>
  <c r="NO35" i="1"/>
  <c r="NO32" i="1"/>
  <c r="NO28" i="1"/>
  <c r="NO24" i="1"/>
  <c r="NO19" i="1"/>
  <c r="NO49" i="1"/>
  <c r="NO44" i="1"/>
  <c r="NO43" i="1"/>
  <c r="NO27" i="1"/>
  <c r="NO37" i="1"/>
  <c r="H42" i="1"/>
  <c r="Q22" i="1"/>
  <c r="IT34" i="1"/>
  <c r="IT49" i="1"/>
  <c r="IT45" i="1"/>
  <c r="IT36" i="1"/>
  <c r="IZ26" i="1"/>
  <c r="IZ28" i="1"/>
  <c r="IZ33" i="1"/>
  <c r="IZ21" i="1"/>
  <c r="NR48" i="1"/>
  <c r="NR29" i="1"/>
  <c r="NR28" i="1"/>
  <c r="NR24" i="1"/>
  <c r="NR31" i="1"/>
  <c r="NR34" i="1"/>
  <c r="NR18" i="1"/>
  <c r="NR46" i="1"/>
  <c r="NR20" i="1"/>
  <c r="NR21" i="1"/>
  <c r="NR22" i="1"/>
  <c r="NR19" i="1"/>
  <c r="NR42" i="1"/>
  <c r="NR35" i="1"/>
  <c r="NR40" i="1"/>
  <c r="NR36" i="1"/>
  <c r="NR33" i="1"/>
  <c r="NR43" i="1"/>
  <c r="NR23" i="1"/>
  <c r="NR32" i="1"/>
  <c r="NR38" i="1"/>
  <c r="NR37" i="1"/>
  <c r="NR27" i="1"/>
  <c r="NR44" i="1"/>
  <c r="NR41" i="1"/>
  <c r="NR30" i="1"/>
  <c r="NR49" i="1"/>
  <c r="NR25" i="1"/>
  <c r="NR39" i="1"/>
  <c r="NR47" i="1"/>
  <c r="NR45" i="1"/>
  <c r="NR26" i="1"/>
  <c r="NL47" i="1"/>
  <c r="NL18" i="1"/>
  <c r="NL44" i="1"/>
  <c r="NL27" i="1"/>
  <c r="NL22" i="1"/>
  <c r="NL28" i="1"/>
  <c r="NL31" i="1"/>
  <c r="NL43" i="1"/>
  <c r="NL39" i="1"/>
  <c r="NL34" i="1"/>
  <c r="NL32" i="1"/>
  <c r="NL40" i="1"/>
  <c r="NL19" i="1"/>
  <c r="NL38" i="1"/>
  <c r="NL26" i="1"/>
  <c r="NL29" i="1"/>
  <c r="NL23" i="1"/>
  <c r="NL35" i="1"/>
  <c r="NL36" i="1"/>
  <c r="NL33" i="1"/>
  <c r="NL24" i="1"/>
  <c r="NL46" i="1"/>
  <c r="NL45" i="1"/>
  <c r="NL21" i="1"/>
  <c r="NL49" i="1"/>
  <c r="NL37" i="1"/>
  <c r="NL20" i="1"/>
  <c r="NL42" i="1"/>
  <c r="NL48" i="1"/>
  <c r="NL30" i="1"/>
  <c r="NL25" i="1"/>
  <c r="NL41" i="1"/>
  <c r="NF49" i="1"/>
  <c r="NF31" i="1"/>
  <c r="NF40" i="1"/>
  <c r="NF21" i="1"/>
  <c r="NF38" i="1"/>
  <c r="NF34" i="1"/>
  <c r="NF30" i="1"/>
  <c r="NF35" i="1"/>
  <c r="NF42" i="1"/>
  <c r="NF18" i="1"/>
  <c r="NF26" i="1"/>
  <c r="NF33" i="1"/>
  <c r="NF37" i="1"/>
  <c r="NF28" i="1"/>
  <c r="NF48" i="1"/>
  <c r="NF29" i="1"/>
  <c r="NF25" i="1"/>
  <c r="NF47" i="1"/>
  <c r="NF36" i="1"/>
  <c r="NF22" i="1"/>
  <c r="NF32" i="1"/>
  <c r="NF43" i="1"/>
  <c r="NF44" i="1"/>
  <c r="NF45" i="1"/>
  <c r="NF20" i="1"/>
  <c r="NF24" i="1"/>
  <c r="NF46" i="1"/>
  <c r="NF41" i="1"/>
  <c r="NF23" i="1"/>
  <c r="NF39" i="1"/>
  <c r="NF19" i="1"/>
  <c r="NF27" i="1"/>
  <c r="K48" i="1"/>
  <c r="K37" i="1"/>
  <c r="E33" i="1"/>
  <c r="E42" i="1"/>
  <c r="E47" i="1"/>
  <c r="E38" i="1"/>
  <c r="E43" i="1"/>
  <c r="E49" i="1"/>
  <c r="E36" i="1"/>
  <c r="E23" i="1"/>
  <c r="K42" i="1"/>
  <c r="K27" i="1"/>
  <c r="FW39" i="1"/>
  <c r="FW28" i="1"/>
  <c r="FW48" i="1"/>
  <c r="FW44" i="1"/>
  <c r="FW38" i="1"/>
  <c r="FW41" i="1"/>
  <c r="FW46" i="1"/>
  <c r="FW40" i="1"/>
  <c r="FW19" i="1"/>
  <c r="FW22" i="1"/>
  <c r="FW27" i="1"/>
  <c r="FW26" i="1"/>
  <c r="FW25" i="1"/>
  <c r="FW37" i="1"/>
  <c r="FW49" i="1"/>
  <c r="FW20" i="1"/>
  <c r="FW35" i="1"/>
  <c r="FW23" i="1"/>
  <c r="FW33" i="1"/>
  <c r="FW45" i="1"/>
  <c r="FW34" i="1"/>
  <c r="FW32" i="1"/>
  <c r="FW43" i="1"/>
  <c r="FW36" i="1"/>
  <c r="FW42" i="1"/>
  <c r="FW24" i="1"/>
  <c r="FW47" i="1"/>
  <c r="FW31" i="1"/>
  <c r="FW29" i="1"/>
  <c r="FW30" i="1"/>
  <c r="FW18" i="1"/>
  <c r="FW21" i="1"/>
  <c r="E46" i="1"/>
  <c r="E41" i="1"/>
  <c r="E32" i="1"/>
  <c r="K18" i="1"/>
  <c r="N43" i="1"/>
  <c r="K49" i="1"/>
  <c r="K40" i="1"/>
  <c r="FN44" i="1"/>
  <c r="FN38" i="1"/>
  <c r="FN36" i="1"/>
  <c r="FN34" i="1"/>
  <c r="FN24" i="1"/>
  <c r="FN33" i="1"/>
  <c r="FN45" i="1"/>
  <c r="FN48" i="1"/>
  <c r="FN19" i="1"/>
  <c r="FN32" i="1"/>
  <c r="FN20" i="1"/>
  <c r="FN21" i="1"/>
  <c r="FN30" i="1"/>
  <c r="FN29" i="1"/>
  <c r="FN43" i="1"/>
  <c r="FN42" i="1"/>
  <c r="FN22" i="1"/>
  <c r="FN27" i="1"/>
  <c r="FN47" i="1"/>
  <c r="FN28" i="1"/>
  <c r="FN40" i="1"/>
  <c r="FN49" i="1"/>
  <c r="FN39" i="1"/>
  <c r="FN46" i="1"/>
  <c r="FN26" i="1"/>
  <c r="FN41" i="1"/>
  <c r="FN35" i="1"/>
  <c r="FN31" i="1"/>
  <c r="FN25" i="1"/>
  <c r="FN23" i="1"/>
  <c r="FN37" i="1"/>
  <c r="FN18" i="1"/>
  <c r="FT32" i="1"/>
  <c r="FT29" i="1"/>
  <c r="FT47" i="1"/>
  <c r="FT38" i="1"/>
  <c r="FT19" i="1"/>
  <c r="FT45" i="1"/>
  <c r="FT43" i="1"/>
  <c r="FT26" i="1"/>
  <c r="FT36" i="1"/>
  <c r="FT20" i="1"/>
  <c r="FT27" i="1"/>
  <c r="FT46" i="1"/>
  <c r="FT39" i="1"/>
  <c r="FT24" i="1"/>
  <c r="FT37" i="1"/>
  <c r="FT44" i="1"/>
  <c r="FT23" i="1"/>
  <c r="FT22" i="1"/>
  <c r="FT30" i="1"/>
  <c r="FT28" i="1"/>
  <c r="FT42" i="1"/>
  <c r="FT48" i="1"/>
  <c r="FT33" i="1"/>
  <c r="FT49" i="1"/>
  <c r="FT25" i="1"/>
  <c r="FT35" i="1"/>
  <c r="FT18" i="1"/>
  <c r="FT34" i="1"/>
  <c r="FT41" i="1"/>
  <c r="FT31" i="1"/>
  <c r="FT21" i="1"/>
  <c r="FT40" i="1"/>
  <c r="E25" i="1"/>
  <c r="K25" i="1"/>
  <c r="K36" i="1"/>
  <c r="K24" i="1"/>
  <c r="FQ49" i="1"/>
  <c r="FQ35" i="1"/>
  <c r="FQ46" i="1"/>
  <c r="FQ24" i="1"/>
  <c r="FQ32" i="1"/>
  <c r="FQ47" i="1"/>
  <c r="FQ42" i="1"/>
  <c r="FQ39" i="1"/>
  <c r="FQ25" i="1"/>
  <c r="FQ29" i="1"/>
  <c r="FQ37" i="1"/>
  <c r="FQ31" i="1"/>
  <c r="FQ27" i="1"/>
  <c r="FQ43" i="1"/>
  <c r="FQ20" i="1"/>
  <c r="FQ19" i="1"/>
  <c r="FQ44" i="1"/>
  <c r="FQ40" i="1"/>
  <c r="FQ45" i="1"/>
  <c r="FQ18" i="1"/>
  <c r="FQ23" i="1"/>
  <c r="FQ26" i="1"/>
  <c r="FQ48" i="1"/>
  <c r="FQ33" i="1"/>
  <c r="FQ36" i="1"/>
  <c r="FQ34" i="1"/>
  <c r="FQ28" i="1"/>
  <c r="FQ21" i="1"/>
  <c r="FQ22" i="1"/>
  <c r="FQ30" i="1"/>
  <c r="FQ38" i="1"/>
  <c r="FQ41" i="1"/>
  <c r="E22" i="1"/>
  <c r="E48" i="1"/>
  <c r="E39" i="1"/>
  <c r="K46" i="1"/>
  <c r="FK42" i="1"/>
  <c r="FK18" i="1"/>
  <c r="FK44" i="1"/>
  <c r="FK26" i="1"/>
  <c r="FK35" i="1"/>
  <c r="FK39" i="1"/>
  <c r="FK27" i="1"/>
  <c r="FK23" i="1"/>
  <c r="FK36" i="1"/>
  <c r="FK33" i="1"/>
  <c r="FK20" i="1"/>
  <c r="FK28" i="1"/>
  <c r="FK45" i="1"/>
  <c r="FK21" i="1"/>
  <c r="FK37" i="1"/>
  <c r="FK43" i="1"/>
  <c r="FK22" i="1"/>
  <c r="FK49" i="1"/>
  <c r="FK38" i="1"/>
  <c r="FK31" i="1"/>
  <c r="FK29" i="1"/>
  <c r="FK32" i="1"/>
  <c r="FK30" i="1"/>
  <c r="FK47" i="1"/>
  <c r="FK19" i="1"/>
  <c r="FK40" i="1"/>
  <c r="FK48" i="1"/>
  <c r="FK46" i="1"/>
  <c r="FK25" i="1"/>
  <c r="FK41" i="1"/>
  <c r="FK34" i="1"/>
  <c r="FK24" i="1"/>
  <c r="E40" i="1"/>
  <c r="E31" i="1"/>
  <c r="N30" i="1"/>
  <c r="K32" i="1"/>
  <c r="H20" i="1"/>
  <c r="H48" i="1"/>
  <c r="H31" i="1"/>
  <c r="N26" i="1"/>
  <c r="N36" i="1"/>
  <c r="Q34" i="1"/>
  <c r="Q26" i="1"/>
  <c r="E30" i="1"/>
  <c r="E29" i="1"/>
  <c r="E24" i="1"/>
  <c r="E19" i="1"/>
  <c r="H44" i="1"/>
  <c r="H27" i="1"/>
  <c r="K34" i="1"/>
  <c r="N37" i="1"/>
  <c r="N44" i="1"/>
  <c r="Q36" i="1"/>
  <c r="Q42" i="1"/>
  <c r="K41" i="1"/>
  <c r="K43" i="1"/>
  <c r="H37" i="1"/>
  <c r="H38" i="1"/>
  <c r="Q46" i="1"/>
  <c r="Q47" i="1"/>
  <c r="H29" i="1"/>
  <c r="H43" i="1"/>
  <c r="H30" i="1"/>
  <c r="N33" i="1"/>
  <c r="N48" i="1"/>
  <c r="Q20" i="1"/>
  <c r="Q44" i="1"/>
  <c r="H21" i="1"/>
  <c r="H28" i="1"/>
  <c r="H35" i="1"/>
  <c r="H46" i="1"/>
  <c r="H22" i="1"/>
  <c r="Q41" i="1"/>
  <c r="Q43" i="1"/>
  <c r="Q33" i="1"/>
  <c r="Q30" i="1"/>
  <c r="Q19" i="1"/>
  <c r="Q24" i="1"/>
  <c r="H33" i="1"/>
  <c r="H40" i="1"/>
  <c r="H47" i="1"/>
  <c r="H23" i="1"/>
  <c r="H34" i="1"/>
  <c r="Q35" i="1"/>
  <c r="Q48" i="1"/>
  <c r="Q38" i="1"/>
  <c r="Q18" i="1"/>
  <c r="Q39" i="1"/>
  <c r="Q29" i="1"/>
  <c r="Q31" i="1"/>
  <c r="Q27" i="1"/>
  <c r="Q21" i="1"/>
  <c r="Q32" i="1"/>
  <c r="H49" i="1"/>
  <c r="H25" i="1"/>
  <c r="H32" i="1"/>
  <c r="H39" i="1"/>
  <c r="H18" i="1"/>
  <c r="Q23" i="1"/>
  <c r="Q45" i="1"/>
  <c r="Q28" i="1"/>
  <c r="Q25" i="1"/>
  <c r="Q37" i="1"/>
  <c r="CT34" i="1"/>
  <c r="CT21" i="1"/>
  <c r="CT42" i="1"/>
  <c r="CT45" i="1"/>
  <c r="CT28" i="1"/>
  <c r="CT49" i="1"/>
  <c r="CT36" i="1"/>
  <c r="CT47" i="1"/>
  <c r="CT19" i="1"/>
  <c r="CT31" i="1"/>
  <c r="CT24" i="1"/>
  <c r="CT43" i="1"/>
  <c r="CT33" i="1"/>
  <c r="CT27" i="1"/>
  <c r="CT46" i="1"/>
  <c r="CT32" i="1"/>
  <c r="CT20" i="1"/>
  <c r="CT41" i="1"/>
  <c r="CT22" i="1"/>
  <c r="CT23" i="1"/>
  <c r="CT40" i="1"/>
  <c r="CT37" i="1"/>
  <c r="CT29" i="1"/>
  <c r="CT35" i="1"/>
  <c r="CT44" i="1"/>
  <c r="CT25" i="1"/>
  <c r="CT30" i="1"/>
  <c r="CT26" i="1"/>
  <c r="CT18" i="1"/>
  <c r="CT38" i="1"/>
  <c r="CT39" i="1"/>
  <c r="CT48" i="1"/>
  <c r="N19" i="1"/>
  <c r="N41" i="1"/>
  <c r="CQ30" i="1"/>
  <c r="CQ35" i="1"/>
  <c r="CQ25" i="1"/>
  <c r="CQ28" i="1"/>
  <c r="CQ49" i="1"/>
  <c r="CQ42" i="1"/>
  <c r="CQ45" i="1"/>
  <c r="CQ36" i="1"/>
  <c r="CQ32" i="1"/>
  <c r="CQ43" i="1"/>
  <c r="CQ48" i="1"/>
  <c r="CQ38" i="1"/>
  <c r="CQ34" i="1"/>
  <c r="CQ47" i="1"/>
  <c r="CQ19" i="1"/>
  <c r="CQ18" i="1"/>
  <c r="CQ24" i="1"/>
  <c r="CQ37" i="1"/>
  <c r="CQ40" i="1"/>
  <c r="CQ46" i="1"/>
  <c r="CQ41" i="1"/>
  <c r="CQ29" i="1"/>
  <c r="CQ23" i="1"/>
  <c r="CQ27" i="1"/>
  <c r="CQ39" i="1"/>
  <c r="CQ44" i="1"/>
  <c r="CQ20" i="1"/>
  <c r="CQ31" i="1"/>
  <c r="CQ26" i="1"/>
  <c r="CQ33" i="1"/>
  <c r="CQ21" i="1"/>
  <c r="CQ22" i="1"/>
  <c r="E34" i="1"/>
  <c r="E45" i="1"/>
  <c r="E21" i="1"/>
  <c r="E28" i="1"/>
  <c r="E35" i="1"/>
  <c r="K31" i="1"/>
  <c r="N35" i="1"/>
  <c r="N39" i="1"/>
  <c r="N38" i="1"/>
  <c r="N34" i="1"/>
  <c r="N40" i="1"/>
  <c r="K35" i="1"/>
  <c r="K20" i="1"/>
  <c r="K26" i="1"/>
  <c r="CH19" i="1"/>
  <c r="CH18" i="1"/>
  <c r="CH25" i="1"/>
  <c r="CH33" i="1"/>
  <c r="CH42" i="1"/>
  <c r="CH23" i="1"/>
  <c r="CH20" i="1"/>
  <c r="CH38" i="1"/>
  <c r="CH41" i="1"/>
  <c r="CH37" i="1"/>
  <c r="CH47" i="1"/>
  <c r="CH44" i="1"/>
  <c r="CH36" i="1"/>
  <c r="CH34" i="1"/>
  <c r="CH46" i="1"/>
  <c r="CH43" i="1"/>
  <c r="CH40" i="1"/>
  <c r="CH29" i="1"/>
  <c r="CH27" i="1"/>
  <c r="CH24" i="1"/>
  <c r="CH26" i="1"/>
  <c r="CH21" i="1"/>
  <c r="CH30" i="1"/>
  <c r="CH49" i="1"/>
  <c r="CH45" i="1"/>
  <c r="CH32" i="1"/>
  <c r="CH22" i="1"/>
  <c r="CH48" i="1"/>
  <c r="CH35" i="1"/>
  <c r="CH31" i="1"/>
  <c r="CH28" i="1"/>
  <c r="CH39" i="1"/>
  <c r="N23" i="1"/>
  <c r="N49" i="1"/>
  <c r="N28" i="1"/>
  <c r="K47" i="1"/>
  <c r="K45" i="1"/>
  <c r="N18" i="1"/>
  <c r="N29" i="1"/>
  <c r="N47" i="1"/>
  <c r="N45" i="1"/>
  <c r="N32" i="1"/>
  <c r="K39" i="1"/>
  <c r="K22" i="1"/>
  <c r="K28" i="1"/>
  <c r="K21" i="1"/>
  <c r="CN19" i="1"/>
  <c r="CN30" i="1"/>
  <c r="CN34" i="1"/>
  <c r="CN18" i="1"/>
  <c r="CN46" i="1"/>
  <c r="CN23" i="1"/>
  <c r="CN26" i="1"/>
  <c r="CN25" i="1"/>
  <c r="CN49" i="1"/>
  <c r="CN35" i="1"/>
  <c r="CN40" i="1"/>
  <c r="CN28" i="1"/>
  <c r="CN48" i="1"/>
  <c r="CN38" i="1"/>
  <c r="CN41" i="1"/>
  <c r="CN29" i="1"/>
  <c r="CN36" i="1"/>
  <c r="CN20" i="1"/>
  <c r="CN43" i="1"/>
  <c r="CN22" i="1"/>
  <c r="CN39" i="1"/>
  <c r="CN44" i="1"/>
  <c r="CN24" i="1"/>
  <c r="CN33" i="1"/>
  <c r="CN37" i="1"/>
  <c r="CN47" i="1"/>
  <c r="CN31" i="1"/>
  <c r="CN21" i="1"/>
  <c r="CN27" i="1"/>
  <c r="CN32" i="1"/>
  <c r="CN42" i="1"/>
  <c r="CN45" i="1"/>
  <c r="E26" i="1"/>
  <c r="E37" i="1"/>
  <c r="E44" i="1"/>
  <c r="E20" i="1"/>
  <c r="K19" i="1"/>
  <c r="K29" i="1"/>
  <c r="N25" i="1"/>
  <c r="N22" i="1"/>
  <c r="N46" i="1"/>
  <c r="N42" i="1"/>
  <c r="K23" i="1"/>
  <c r="K30" i="1"/>
  <c r="K33" i="1"/>
  <c r="CK19" i="1"/>
  <c r="CK40" i="1"/>
  <c r="CK39" i="1"/>
  <c r="CK23" i="1"/>
  <c r="CK24" i="1"/>
  <c r="CK41" i="1"/>
  <c r="CK20" i="1"/>
  <c r="CK34" i="1"/>
  <c r="CK35" i="1"/>
  <c r="CK45" i="1"/>
  <c r="CK47" i="1"/>
  <c r="CK48" i="1"/>
  <c r="CK31" i="1"/>
  <c r="CK32" i="1"/>
  <c r="CK26" i="1"/>
  <c r="CK18" i="1"/>
  <c r="CK21" i="1"/>
  <c r="CK46" i="1"/>
  <c r="CK42" i="1"/>
  <c r="CK43" i="1"/>
  <c r="CK29" i="1"/>
  <c r="CK36" i="1"/>
  <c r="CK33" i="1"/>
  <c r="CK44" i="1"/>
  <c r="CK38" i="1"/>
  <c r="CK22" i="1"/>
  <c r="CK27" i="1"/>
  <c r="CK28" i="1"/>
  <c r="CK49" i="1"/>
  <c r="CK25" i="1"/>
  <c r="CK37" i="1"/>
  <c r="CK30" i="1"/>
  <c r="AN50" i="1"/>
  <c r="P74" i="1" l="1"/>
  <c r="M58" i="1"/>
  <c r="C110" i="1"/>
  <c r="E110" i="1" s="1"/>
  <c r="M84" i="1"/>
  <c r="M61" i="1"/>
  <c r="P79" i="1"/>
  <c r="C97" i="1"/>
  <c r="E97" i="1" s="1"/>
  <c r="M69" i="1"/>
  <c r="P77" i="1"/>
  <c r="M88" i="1"/>
  <c r="M68" i="1"/>
  <c r="M63" i="1"/>
  <c r="P59" i="1"/>
  <c r="M66" i="1"/>
  <c r="P78" i="1"/>
  <c r="M77" i="1"/>
  <c r="M87" i="1"/>
  <c r="P84" i="1"/>
  <c r="P68" i="1"/>
  <c r="C123" i="1"/>
  <c r="E123" i="1" s="1"/>
  <c r="P66" i="1"/>
  <c r="M59" i="1"/>
  <c r="C103" i="1"/>
  <c r="E103" i="1" s="1"/>
  <c r="M78" i="1"/>
  <c r="C101" i="1"/>
  <c r="E101" i="1" s="1"/>
  <c r="M67" i="1"/>
  <c r="P61" i="1"/>
  <c r="P88" i="1"/>
  <c r="M70" i="1"/>
  <c r="P81" i="1"/>
  <c r="P85" i="1"/>
  <c r="M83" i="1"/>
  <c r="P70" i="1"/>
  <c r="C116" i="1"/>
  <c r="E116" i="1" s="1"/>
  <c r="C108" i="1"/>
  <c r="E108" i="1" s="1"/>
  <c r="P83" i="1"/>
  <c r="M65" i="1"/>
  <c r="C100" i="1"/>
  <c r="E100" i="1" s="1"/>
  <c r="C106" i="1"/>
  <c r="E106" i="1" s="1"/>
  <c r="C114" i="1"/>
  <c r="E114" i="1" s="1"/>
  <c r="M82" i="1"/>
  <c r="P62" i="1"/>
  <c r="M75" i="1"/>
  <c r="M81" i="1"/>
  <c r="M64" i="1"/>
  <c r="M60" i="1"/>
  <c r="C98" i="1"/>
  <c r="E98" i="1" s="1"/>
  <c r="C95" i="1"/>
  <c r="E95" i="1" s="1"/>
  <c r="C124" i="1"/>
  <c r="E124" i="1" s="1"/>
  <c r="C104" i="1"/>
  <c r="E104" i="1" s="1"/>
  <c r="M62" i="1"/>
  <c r="P67" i="1"/>
  <c r="P64" i="1"/>
  <c r="P60" i="1"/>
  <c r="C122" i="1"/>
  <c r="E122" i="1" s="1"/>
  <c r="C105" i="1"/>
  <c r="E105" i="1" s="1"/>
  <c r="D57" i="1"/>
  <c r="D89" i="1" s="1"/>
  <c r="DR50" i="1"/>
  <c r="DR52" i="1" s="1"/>
  <c r="C121" i="1"/>
  <c r="E121" i="1" s="1"/>
  <c r="C119" i="1"/>
  <c r="E119" i="1" s="1"/>
  <c r="F57" i="1"/>
  <c r="F89" i="1" s="1"/>
  <c r="JX50" i="1"/>
  <c r="JX52" i="1" s="1"/>
  <c r="P69" i="1"/>
  <c r="M85" i="1"/>
  <c r="P71" i="1"/>
  <c r="P73" i="1"/>
  <c r="M76" i="1"/>
  <c r="P58" i="1"/>
  <c r="C111" i="1"/>
  <c r="E111" i="1" s="1"/>
  <c r="C115" i="1"/>
  <c r="E115" i="1" s="1"/>
  <c r="C112" i="1"/>
  <c r="E112" i="1" s="1"/>
  <c r="P65" i="1"/>
  <c r="M71" i="1"/>
  <c r="M73" i="1"/>
  <c r="P76" i="1"/>
  <c r="E57" i="1"/>
  <c r="E89" i="1" s="1"/>
  <c r="GU50" i="1"/>
  <c r="C118" i="1"/>
  <c r="E118" i="1" s="1"/>
  <c r="C96" i="1"/>
  <c r="E96" i="1" s="1"/>
  <c r="C117" i="1"/>
  <c r="E117" i="1" s="1"/>
  <c r="M79" i="1"/>
  <c r="C125" i="1"/>
  <c r="E125" i="1" s="1"/>
  <c r="C107" i="1"/>
  <c r="E107" i="1" s="1"/>
  <c r="C120" i="1"/>
  <c r="E120" i="1" s="1"/>
  <c r="C109" i="1"/>
  <c r="E109" i="1" s="1"/>
  <c r="SI50" i="1"/>
  <c r="SI52" i="1" s="1"/>
  <c r="SL50" i="1"/>
  <c r="SL52" i="1" s="1"/>
  <c r="SC50" i="1"/>
  <c r="SC52" i="1" s="1"/>
  <c r="SF50" i="1"/>
  <c r="SF52" i="1" s="1"/>
  <c r="RZ50" i="1"/>
  <c r="RZ52" i="1" s="1"/>
  <c r="IW50" i="1"/>
  <c r="IW52" i="1" s="1"/>
  <c r="AO50" i="1"/>
  <c r="C57" i="1"/>
  <c r="IT50" i="1"/>
  <c r="IT52" i="1" s="1"/>
  <c r="IQ50" i="1"/>
  <c r="IQ52" i="1" s="1"/>
  <c r="IZ50" i="1"/>
  <c r="IZ52" i="1" s="1"/>
  <c r="OX50" i="1"/>
  <c r="OX52" i="1" s="1"/>
  <c r="PG50" i="1"/>
  <c r="PG52" i="1" s="1"/>
  <c r="QS50" i="1"/>
  <c r="QS52" i="1" s="1"/>
  <c r="PD50" i="1"/>
  <c r="PD52" i="1" s="1"/>
  <c r="QP50" i="1"/>
  <c r="QP52" i="1" s="1"/>
  <c r="QV50" i="1"/>
  <c r="QV52" i="1" s="1"/>
  <c r="IN50" i="1"/>
  <c r="IN52" i="1" s="1"/>
  <c r="QJ50" i="1"/>
  <c r="QJ52" i="1" s="1"/>
  <c r="PA50" i="1"/>
  <c r="PA52" i="1" s="1"/>
  <c r="QM50" i="1"/>
  <c r="QM52" i="1" s="1"/>
  <c r="OU50" i="1"/>
  <c r="OU52" i="1" s="1"/>
  <c r="NF50" i="1"/>
  <c r="NF52" i="1" s="1"/>
  <c r="NL50" i="1"/>
  <c r="NL52" i="1" s="1"/>
  <c r="LQ50" i="1"/>
  <c r="LQ52" i="1" s="1"/>
  <c r="MC50" i="1"/>
  <c r="MC52" i="1" s="1"/>
  <c r="LT50" i="1"/>
  <c r="LT52" i="1" s="1"/>
  <c r="LZ50" i="1"/>
  <c r="LZ52" i="1" s="1"/>
  <c r="NR50" i="1"/>
  <c r="NR52" i="1" s="1"/>
  <c r="NI50" i="1"/>
  <c r="NI52" i="1" s="1"/>
  <c r="NO50" i="1"/>
  <c r="NO52" i="1" s="1"/>
  <c r="LW50" i="1"/>
  <c r="LW52" i="1" s="1"/>
  <c r="FN50" i="1"/>
  <c r="FN52" i="1" s="1"/>
  <c r="FT50" i="1"/>
  <c r="FT52" i="1" s="1"/>
  <c r="FK50" i="1"/>
  <c r="FK52" i="1" s="1"/>
  <c r="FW50" i="1"/>
  <c r="FW52" i="1" s="1"/>
  <c r="FQ50" i="1"/>
  <c r="FQ52" i="1" s="1"/>
  <c r="Q50" i="1"/>
  <c r="Q52" i="1" s="1"/>
  <c r="H50" i="1"/>
  <c r="H52" i="1" s="1"/>
  <c r="N50" i="1"/>
  <c r="N52" i="1" s="1"/>
  <c r="K50" i="1"/>
  <c r="K52" i="1" s="1"/>
  <c r="E50" i="1"/>
  <c r="E52" i="1" s="1"/>
  <c r="CT50" i="1"/>
  <c r="CT52" i="1" s="1"/>
  <c r="CH50" i="1"/>
  <c r="CH52" i="1" s="1"/>
  <c r="CQ50" i="1"/>
  <c r="CQ52" i="1" s="1"/>
  <c r="CK50" i="1"/>
  <c r="CK52" i="1" s="1"/>
  <c r="CN50" i="1"/>
  <c r="CN52" i="1" s="1"/>
  <c r="C94" i="1" l="1"/>
  <c r="E94" i="1" s="1"/>
  <c r="C89" i="1"/>
  <c r="C126" i="1" s="1"/>
  <c r="E126" i="1" s="1"/>
  <c r="M57" i="1"/>
  <c r="P57" i="1"/>
  <c r="P89" i="1" s="1"/>
  <c r="P91" i="1" s="1"/>
  <c r="N57" i="1" l="1"/>
  <c r="N58" i="1"/>
  <c r="M89" i="1"/>
  <c r="N60" i="1"/>
  <c r="N70" i="1"/>
  <c r="N72" i="1"/>
  <c r="N76" i="1"/>
  <c r="N78" i="1"/>
  <c r="N87" i="1"/>
  <c r="N68" i="1"/>
  <c r="N86" i="1"/>
  <c r="N67" i="1"/>
  <c r="N59" i="1"/>
  <c r="N73" i="1"/>
  <c r="N71" i="1"/>
  <c r="N74" i="1"/>
  <c r="N88" i="1"/>
  <c r="N75" i="1"/>
  <c r="N80" i="1"/>
  <c r="N77" i="1"/>
  <c r="N63" i="1"/>
  <c r="N69" i="1"/>
  <c r="N84" i="1"/>
  <c r="N83" i="1"/>
  <c r="N81" i="1"/>
  <c r="N61" i="1"/>
  <c r="N79" i="1"/>
  <c r="N66" i="1"/>
  <c r="N82" i="1"/>
  <c r="N85" i="1"/>
  <c r="N64" i="1"/>
  <c r="N62" i="1"/>
  <c r="N65" i="1"/>
</calcChain>
</file>

<file path=xl/sharedStrings.xml><?xml version="1.0" encoding="utf-8"?>
<sst xmlns="http://schemas.openxmlformats.org/spreadsheetml/2006/main" count="9478" uniqueCount="186">
  <si>
    <t>estado</t>
  </si>
  <si>
    <t xml:space="preserve">    Aguascalientes</t>
  </si>
  <si>
    <t xml:space="preserve">    Baja California</t>
  </si>
  <si>
    <t xml:space="preserve">    Baja California Sur</t>
  </si>
  <si>
    <t xml:space="preserve">    Campeche</t>
  </si>
  <si>
    <t xml:space="preserve">    Coahuila</t>
  </si>
  <si>
    <t xml:space="preserve">    Colima</t>
  </si>
  <si>
    <t xml:space="preserve">    Chiapas</t>
  </si>
  <si>
    <t xml:space="preserve">    Chihuahua</t>
  </si>
  <si>
    <t xml:space="preserve">    Ciudad de México</t>
  </si>
  <si>
    <t xml:space="preserve">    Durango</t>
  </si>
  <si>
    <t xml:space="preserve">    Guanajuato</t>
  </si>
  <si>
    <t xml:space="preserve">    Guerrero</t>
  </si>
  <si>
    <t xml:space="preserve">    Hidalgo</t>
  </si>
  <si>
    <t xml:space="preserve">    Jalisco</t>
  </si>
  <si>
    <t xml:space="preserve">    México</t>
  </si>
  <si>
    <t xml:space="preserve">    Michoacán</t>
  </si>
  <si>
    <t xml:space="preserve">    Morelos</t>
  </si>
  <si>
    <t xml:space="preserve">    Nayarit</t>
  </si>
  <si>
    <t xml:space="preserve">    Nuevo León</t>
  </si>
  <si>
    <t xml:space="preserve">    Oaxaca</t>
  </si>
  <si>
    <t xml:space="preserve">    Puebla</t>
  </si>
  <si>
    <t xml:space="preserve">    Querétaro</t>
  </si>
  <si>
    <t xml:space="preserve">    Quintana Roo</t>
  </si>
  <si>
    <t xml:space="preserve">    San Luis Potosí</t>
  </si>
  <si>
    <t xml:space="preserve">    Sinaloa</t>
  </si>
  <si>
    <t xml:space="preserve">    Sonora</t>
  </si>
  <si>
    <t xml:space="preserve">    Tabasco</t>
  </si>
  <si>
    <t xml:space="preserve">    Tamaulipas</t>
  </si>
  <si>
    <t xml:space="preserve">    Tlaxcala</t>
  </si>
  <si>
    <t xml:space="preserve">    Veracruz</t>
  </si>
  <si>
    <t xml:space="preserve">    Yucatán</t>
  </si>
  <si>
    <t xml:space="preserve">    Zacatecas</t>
  </si>
  <si>
    <t>IEPS Tabaco - 8%</t>
  </si>
  <si>
    <t>IEPS Tabaco</t>
  </si>
  <si>
    <t>enero</t>
  </si>
  <si>
    <t>febrero</t>
  </si>
  <si>
    <t>marzo</t>
  </si>
  <si>
    <t>abril</t>
  </si>
  <si>
    <t>mayo</t>
  </si>
  <si>
    <t>FGP</t>
  </si>
  <si>
    <t>TOTAL</t>
  </si>
  <si>
    <t>Comprobación</t>
  </si>
  <si>
    <t>coeficiente</t>
  </si>
  <si>
    <t>IEPS Tabaco estado</t>
  </si>
  <si>
    <t>Coeficiente</t>
  </si>
  <si>
    <t>junio</t>
  </si>
  <si>
    <t>julio</t>
  </si>
  <si>
    <t>agosto</t>
  </si>
  <si>
    <t>septiembre</t>
  </si>
  <si>
    <t>octubre</t>
  </si>
  <si>
    <t>noviembre</t>
  </si>
  <si>
    <t>diciembre</t>
  </si>
  <si>
    <t>Anual 2020</t>
  </si>
  <si>
    <t>Anual 2020 (LIF 2020)</t>
  </si>
  <si>
    <t>Litoral</t>
  </si>
  <si>
    <t>FFM</t>
  </si>
  <si>
    <t>Cifras en millones de pesos corrientes</t>
  </si>
  <si>
    <t>Fondo General de Participaciones (art 2 LCF). Estadìsticas oportunas</t>
  </si>
  <si>
    <t>0.136% de la Recaudación Federal Participable (art 2A fr. I; LCF). Estadìsticas oportunas</t>
  </si>
  <si>
    <t>Fondo de Fomento Municipal (art 2A fr. III; LCF). Estadìsticas oportunas</t>
  </si>
  <si>
    <t>FF</t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</si>
  <si>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FGP</t>
    </r>
    <r>
      <rPr>
        <sz val="11"/>
        <color theme="1"/>
        <rFont val="Calibri"/>
        <family val="2"/>
        <scheme val="minor"/>
      </rPr>
      <t xml:space="preserve"> (20%)</t>
    </r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</si>
  <si>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FFM</t>
    </r>
    <r>
      <rPr>
        <sz val="11"/>
        <color theme="1"/>
        <rFont val="Calibri"/>
        <family val="2"/>
        <scheme val="minor"/>
      </rPr>
      <t xml:space="preserve"> (1.0%)</t>
    </r>
  </si>
  <si>
    <r>
      <t xml:space="preserve">IEPS Tabaco </t>
    </r>
    <r>
      <rPr>
        <b/>
        <sz val="11"/>
        <color rgb="FF0070C0"/>
        <rFont val="Calibri"/>
        <family val="2"/>
        <scheme val="minor"/>
      </rPr>
      <t>Directo</t>
    </r>
    <r>
      <rPr>
        <b/>
        <sz val="11"/>
        <color rgb="FFFF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(8%)</t>
    </r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</si>
  <si>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FFR</t>
    </r>
    <r>
      <rPr>
        <sz val="11"/>
        <color theme="1"/>
        <rFont val="Calibri"/>
        <family val="2"/>
        <scheme val="minor"/>
      </rPr>
      <t xml:space="preserve"> (1.25%)</t>
    </r>
  </si>
  <si>
    <r>
      <t xml:space="preserve">IEPS Tabaco </t>
    </r>
    <r>
      <rPr>
        <i/>
        <sz val="11"/>
        <color theme="1"/>
        <rFont val="Calibri"/>
        <family val="2"/>
        <scheme val="minor"/>
      </rPr>
      <t>(Estadísticas oportunas)</t>
    </r>
  </si>
  <si>
    <t>Fondo de Fiscalización y Recaudación (art 4; LCF). Estadísticas oportunas</t>
  </si>
  <si>
    <t>Participaciones</t>
  </si>
  <si>
    <t>Aportaciones</t>
  </si>
  <si>
    <t>FAISE</t>
  </si>
  <si>
    <t>FAISM</t>
  </si>
  <si>
    <t>FAIS Municipal (art.32; LCF)</t>
  </si>
  <si>
    <t>FAIS Estatal (art.32; LCF)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</si>
  <si>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FAIS Estatal</t>
    </r>
    <r>
      <rPr>
        <sz val="11"/>
        <color theme="1"/>
        <rFont val="Calibri"/>
        <family val="2"/>
        <scheme val="minor"/>
      </rPr>
      <t xml:space="preserve"> (0.3066%)</t>
    </r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</si>
  <si>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FAIS Municipal</t>
    </r>
    <r>
      <rPr>
        <sz val="11"/>
        <color theme="1"/>
        <rFont val="Calibri"/>
        <family val="2"/>
        <scheme val="minor"/>
      </rPr>
      <t xml:space="preserve"> (2.2228%)</t>
    </r>
  </si>
  <si>
    <t>FORTAMUN (art.36; LCF)</t>
  </si>
  <si>
    <t>FORTAMUN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</si>
  <si>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FAM</t>
    </r>
    <r>
      <rPr>
        <sz val="11"/>
        <color theme="1"/>
        <rFont val="Calibri"/>
        <family val="2"/>
        <scheme val="minor"/>
      </rPr>
      <t xml:space="preserve"> (0.814%)</t>
    </r>
  </si>
  <si>
    <t>FAM (art.39; LCF)</t>
  </si>
  <si>
    <t>FAM</t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</si>
  <si>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FORTAMUN</t>
    </r>
    <r>
      <rPr>
        <sz val="11"/>
        <color theme="1"/>
        <rFont val="Calibri"/>
        <family val="2"/>
        <scheme val="minor"/>
      </rPr>
      <t xml:space="preserve"> (2.5623%)</t>
    </r>
  </si>
  <si>
    <r>
      <t xml:space="preserve">IEPS tabaco en </t>
    </r>
    <r>
      <rPr>
        <b/>
        <sz val="11"/>
        <color rgb="FFFF0000"/>
        <rFont val="Calibri"/>
        <family val="2"/>
        <scheme val="minor"/>
      </rPr>
      <t>FAFEF</t>
    </r>
    <r>
      <rPr>
        <sz val="11"/>
        <color theme="1"/>
        <rFont val="Calibri"/>
        <family val="2"/>
        <scheme val="minor"/>
      </rPr>
      <t xml:space="preserve"> (1.4%)</t>
    </r>
  </si>
  <si>
    <t>FAFEF (art.46; LCF)</t>
  </si>
  <si>
    <t>FAFEF</t>
  </si>
  <si>
    <t>Directo</t>
  </si>
  <si>
    <t>PESOS</t>
  </si>
  <si>
    <t>Participaciones en el IEPS Tabaco (8%) (art.3A; LCF)</t>
  </si>
  <si>
    <t>MDP</t>
  </si>
  <si>
    <t>IEPS Tabaco total en 2020</t>
  </si>
  <si>
    <r>
      <t xml:space="preserve">IEPS Tabaco en </t>
    </r>
    <r>
      <rPr>
        <b/>
        <sz val="11"/>
        <color rgb="FF0070C0"/>
        <rFont val="Calibri"/>
        <family val="2"/>
        <scheme val="minor"/>
      </rPr>
      <t>Litoral</t>
    </r>
    <r>
      <rPr>
        <sz val="11"/>
        <color theme="1"/>
        <rFont val="Calibri"/>
        <family val="2"/>
        <scheme val="minor"/>
      </rPr>
      <t xml:space="preserve"> (0.136%)</t>
    </r>
  </si>
  <si>
    <t>IEPS a tabaco para estados por participaciones</t>
  </si>
  <si>
    <t>% del IEPS a tabaco</t>
  </si>
  <si>
    <t>Anualizado</t>
  </si>
  <si>
    <t>% Máximo de particiaciones</t>
  </si>
  <si>
    <t>% de la RFP</t>
  </si>
  <si>
    <t>IEPS de tabaco por estado en 2020 en mdp nominales (Participaciones y aportaciones)</t>
  </si>
  <si>
    <t>IEPS de tabaco por estado en 2020 en mdp nominales (Sólo Participaciones)</t>
  </si>
  <si>
    <t>IEPS de tabaco por estados, participaciones</t>
  </si>
  <si>
    <t>Poblacion a mediados 2020</t>
  </si>
  <si>
    <t>IEPS per capita</t>
  </si>
  <si>
    <t>Anual 2021</t>
  </si>
  <si>
    <t>Anual</t>
  </si>
  <si>
    <t>Anual 2021 (LIF 2021)</t>
  </si>
  <si>
    <t>ene_dic</t>
  </si>
  <si>
    <t>enero_dic</t>
  </si>
  <si>
    <t>Total participaciones en 2020</t>
  </si>
  <si>
    <t>IEPS de tabaco por estado en 2021 en mdp nominales (Participaciones y aportaciones)</t>
  </si>
  <si>
    <t>IEPS Tabaco total en 2021</t>
  </si>
  <si>
    <t>x</t>
  </si>
  <si>
    <t>IEPS de tabaco por estado en 2021 en mdp nominales (Sólo Participaciones)</t>
  </si>
  <si>
    <t>IEPS a tabaco por participaciones</t>
  </si>
  <si>
    <t>Poblacion a mitad de año en 2021</t>
  </si>
  <si>
    <t>ene_sept</t>
  </si>
  <si>
    <t>enero_marzo</t>
  </si>
  <si>
    <t>entidad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</si>
  <si>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</si>
  <si>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</si>
  <si>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</si>
  <si>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</si>
  <si>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</si>
  <si>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</si>
  <si>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</si>
  <si>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</si>
  <si>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</si>
  <si>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</si>
  <si>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</si>
  <si>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</si>
  <si>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</si>
  <si>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</si>
  <si>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</si>
  <si>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</si>
  <si>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</si>
  <si>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</si>
  <si>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</si>
  <si>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</si>
  <si>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</si>
  <si>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</si>
  <si>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</si>
  <si>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</si>
  <si>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</si>
  <si>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t>Total</t>
  </si>
  <si>
    <t>cve_ent</t>
  </si>
  <si>
    <t>IEPS Tabaco - 92%</t>
  </si>
  <si>
    <t>fgp</t>
  </si>
  <si>
    <t>Yucatán</t>
  </si>
  <si>
    <t>Nuevo León</t>
  </si>
  <si>
    <t>Querétaro</t>
  </si>
  <si>
    <t>litoral</t>
  </si>
  <si>
    <t>ffr</t>
  </si>
  <si>
    <t>ffm</t>
  </si>
  <si>
    <t>IEPS Tabaco (Estadísticas oportunas)</t>
  </si>
  <si>
    <t>IEPS Tabaco Directo (8%)</t>
  </si>
  <si>
    <t>IEPS Tabaco en FGP (20%)</t>
  </si>
  <si>
    <t>IEPS Tabaco en Litoral (0.136%)</t>
  </si>
  <si>
    <t>IEPS Tabaco en FFM (1.0%)</t>
  </si>
  <si>
    <t>IEPS tabaco en FFR (1.25%)</t>
  </si>
  <si>
    <t>IEPS tabaco en FAIS Estatal (0.3066%)</t>
  </si>
  <si>
    <t>IEPS tabaco en FAIS Municipal (2.2228%)</t>
  </si>
  <si>
    <t>IEPS tabaco en FORTAMUN (2.5623%)</t>
  </si>
  <si>
    <t>IEPS tabaco en FAM (0.814%)</t>
  </si>
  <si>
    <t>IEPS tabaco en FAFEF (1.4%)</t>
  </si>
  <si>
    <t>Participaciones Distribuidas</t>
  </si>
  <si>
    <t>directo</t>
  </si>
  <si>
    <t>Michoacán</t>
  </si>
  <si>
    <t>México</t>
  </si>
  <si>
    <t>*La distribución directa es la única que se busca en DOF, las demás en ESTOPOR</t>
  </si>
  <si>
    <t>impuesto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</si>
  <si>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</si>
  <si>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</si>
  <si>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</si>
  <si>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</si>
  <si>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</si>
  <si>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</si>
  <si>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</si>
  <si>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</si>
  <si>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</si>
  <si>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 xml:space="preserve">jul </t>
  </si>
  <si>
    <t>mes</t>
  </si>
  <si>
    <t>monto</t>
  </si>
  <si>
    <t>Ciudad de México</t>
  </si>
  <si>
    <t>San Luis Potosí</t>
  </si>
  <si>
    <t>oct</t>
  </si>
  <si>
    <t>nov</t>
  </si>
  <si>
    <t>dic</t>
  </si>
  <si>
    <t>Anual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</si>
</sst>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#,##0.0"/>
    <numFmt numFmtId="165" formatCode="#,##0.00000"/>
    <numFmt numFmtId="166" formatCode="#,##0.00000000"/>
    <numFmt numFmtId="167" formatCode="0.0"/>
    <numFmt numFmtId="168" formatCode="0.000"/>
    <numFmt numFmtId="169" formatCode="#,##0.0000"/>
    <numFmt numFmtId="170" formatCode="0.0000000"/>
    <numFmt numFmtId="171" formatCode="0.0000%"/>
    <numFmt numFmtId="172" formatCode="0.0000"/>
    <numFmt numFmtId="173" formatCode="#,##0.0000000000"/>
    <numFmt numFmtId="174" formatCode="#,##0.000000000000"/>
    <numFmt numFmtId="175" formatCode="#,##0.0000000000000"/>
    <numFmt numFmtId="176" formatCode="#,##0.00000000000000"/>
    <numFmt numFmtId="177" formatCode="#,##0.000000000000000"/>
    <numFmt numFmtId="178" formatCode="#,##0.0000000"/>
    <numFmt numFmtId="179" formatCode="#,##0.0000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9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" applyNumberFormat="0" applyFill="0" applyAlignment="0" applyProtection="0"/>
    <xf numFmtId="0" fontId="27" fillId="0" borderId="2" applyNumberFormat="0" applyFill="0" applyAlignment="0" applyProtection="0"/>
    <xf numFmtId="0" fontId="28" fillId="0" borderId="3" applyNumberFormat="0" applyFill="0" applyAlignment="0" applyProtection="0"/>
    <xf numFmtId="0" fontId="28" fillId="0" borderId="0" applyNumberFormat="0" applyFill="0" applyBorder="0" applyAlignment="0" applyProtection="0"/>
    <xf numFmtId="0" fontId="29" fillId="9" borderId="0" applyNumberFormat="0" applyBorder="0" applyAlignment="0" applyProtection="0"/>
    <xf numFmtId="0" fontId="30" fillId="10" borderId="0" applyNumberFormat="0" applyBorder="0" applyAlignment="0" applyProtection="0"/>
    <xf numFmtId="0" fontId="31" fillId="11" borderId="0" applyNumberFormat="0" applyBorder="0" applyAlignment="0" applyProtection="0"/>
    <xf numFmtId="0" fontId="32" fillId="12" borderId="4" applyNumberFormat="0" applyAlignment="0" applyProtection="0"/>
    <xf numFmtId="0" fontId="33" fillId="13" borderId="5" applyNumberFormat="0" applyAlignment="0" applyProtection="0"/>
    <xf numFmtId="0" fontId="34" fillId="13" borderId="4" applyNumberFormat="0" applyAlignment="0" applyProtection="0"/>
    <xf numFmtId="0" fontId="35" fillId="0" borderId="6" applyNumberFormat="0" applyFill="0" applyAlignment="0" applyProtection="0"/>
    <xf numFmtId="0" fontId="36" fillId="14" borderId="7" applyNumberFormat="0" applyAlignment="0" applyProtection="0"/>
    <xf numFmtId="0" fontId="10" fillId="0" borderId="0" applyNumberFormat="0" applyFill="0" applyBorder="0" applyAlignment="0" applyProtection="0"/>
    <xf numFmtId="0" fontId="19" fillId="15" borderId="8" applyNumberFormat="0" applyFont="0" applyAlignment="0" applyProtection="0"/>
    <xf numFmtId="0" fontId="3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3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3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3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3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3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38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38" borderId="0" applyNumberFormat="0" applyBorder="0" applyAlignment="0" applyProtection="0"/>
    <xf numFmtId="0" fontId="19" fillId="39" borderId="0" applyNumberFormat="0" applyBorder="0" applyAlignment="0" applyProtection="0"/>
  </cellStyleXfs>
  <cellXfs count="91">
    <xf numFmtId="0" fontId="0" fillId="0" borderId="0" xfId="0"/>
    <xf numFmtId="0" fontId="1" fillId="0" borderId="0" xfId="0" applyFont="1"/>
    <xf numFmtId="164" fontId="0" fillId="0" borderId="0" xfId="0" applyNumberFormat="1"/>
    <xf numFmtId="0" fontId="4" fillId="0" borderId="0" xfId="0" applyFont="1"/>
    <xf numFmtId="0" fontId="6" fillId="0" borderId="0" xfId="0" applyFont="1"/>
    <xf numFmtId="164" fontId="6" fillId="0" borderId="0" xfId="0" applyNumberFormat="1" applyFont="1"/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4" fillId="0" borderId="0" xfId="0" applyNumberFormat="1" applyFont="1"/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7" fillId="0" borderId="0" xfId="0" applyFont="1"/>
    <xf numFmtId="166" fontId="0" fillId="0" borderId="0" xfId="0" applyNumberFormat="1"/>
    <xf numFmtId="0" fontId="1" fillId="2" borderId="0" xfId="0" applyFont="1" applyFill="1"/>
    <xf numFmtId="0" fontId="5" fillId="3" borderId="0" xfId="0" applyFont="1" applyFill="1" applyAlignment="1">
      <alignment horizontal="center"/>
    </xf>
    <xf numFmtId="0" fontId="1" fillId="3" borderId="0" xfId="0" applyFont="1" applyFill="1"/>
    <xf numFmtId="4" fontId="0" fillId="0" borderId="0" xfId="0" applyNumberFormat="1" applyAlignment="1">
      <alignment horizontal="center"/>
    </xf>
    <xf numFmtId="0" fontId="8" fillId="4" borderId="0" xfId="0" applyFont="1" applyFill="1"/>
    <xf numFmtId="164" fontId="8" fillId="4" borderId="0" xfId="0" applyNumberFormat="1" applyFont="1" applyFill="1" applyAlignment="1">
      <alignment horizontal="center"/>
    </xf>
    <xf numFmtId="0" fontId="9" fillId="0" borderId="0" xfId="0" applyFont="1"/>
    <xf numFmtId="2" fontId="0" fillId="0" borderId="0" xfId="0" applyNumberFormat="1"/>
    <xf numFmtId="0" fontId="11" fillId="0" borderId="0" xfId="0" applyFont="1"/>
    <xf numFmtId="0" fontId="12" fillId="0" borderId="0" xfId="0" applyFont="1"/>
    <xf numFmtId="0" fontId="14" fillId="5" borderId="0" xfId="0" applyFont="1" applyFill="1"/>
    <xf numFmtId="0" fontId="10" fillId="0" borderId="0" xfId="0" applyFont="1"/>
    <xf numFmtId="0" fontId="15" fillId="0" borderId="0" xfId="0" applyFont="1" applyAlignment="1">
      <alignment horizontal="center"/>
    </xf>
    <xf numFmtId="167" fontId="15" fillId="0" borderId="0" xfId="0" applyNumberFormat="1" applyFont="1" applyAlignment="1">
      <alignment horizontal="center"/>
    </xf>
    <xf numFmtId="3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164" fontId="15" fillId="0" borderId="0" xfId="0" applyNumberFormat="1" applyFont="1"/>
    <xf numFmtId="0" fontId="15" fillId="0" borderId="0" xfId="0" applyFont="1"/>
    <xf numFmtId="164" fontId="15" fillId="0" borderId="0" xfId="0" applyNumberFormat="1" applyFont="1" applyAlignment="1">
      <alignment horizontal="center"/>
    </xf>
    <xf numFmtId="168" fontId="0" fillId="0" borderId="0" xfId="0" applyNumberFormat="1"/>
    <xf numFmtId="0" fontId="0" fillId="6" borderId="0" xfId="0" applyFill="1"/>
    <xf numFmtId="164" fontId="0" fillId="6" borderId="0" xfId="0" applyNumberFormat="1" applyFill="1" applyAlignment="1">
      <alignment horizontal="center"/>
    </xf>
    <xf numFmtId="0" fontId="16" fillId="6" borderId="0" xfId="0" applyFont="1" applyFill="1"/>
    <xf numFmtId="0" fontId="17" fillId="6" borderId="0" xfId="0" applyFont="1" applyFill="1"/>
    <xf numFmtId="3" fontId="0" fillId="0" borderId="0" xfId="0" applyNumberFormat="1"/>
    <xf numFmtId="3" fontId="6" fillId="0" borderId="0" xfId="0" applyNumberFormat="1" applyFont="1" applyAlignment="1">
      <alignment horizontal="center"/>
    </xf>
    <xf numFmtId="0" fontId="1" fillId="8" borderId="0" xfId="0" applyFont="1" applyFill="1"/>
    <xf numFmtId="164" fontId="0" fillId="7" borderId="0" xfId="0" applyNumberFormat="1" applyFill="1"/>
    <xf numFmtId="164" fontId="6" fillId="7" borderId="0" xfId="0" applyNumberFormat="1" applyFont="1" applyFill="1"/>
    <xf numFmtId="169" fontId="1" fillId="0" borderId="0" xfId="0" applyNumberFormat="1" applyFont="1"/>
    <xf numFmtId="0" fontId="18" fillId="0" borderId="0" xfId="0" applyFont="1"/>
    <xf numFmtId="170" fontId="0" fillId="0" borderId="0" xfId="0" applyNumberFormat="1"/>
    <xf numFmtId="3" fontId="1" fillId="0" borderId="0" xfId="0" applyNumberFormat="1" applyFont="1"/>
    <xf numFmtId="171" fontId="0" fillId="0" borderId="0" xfId="1" applyNumberFormat="1" applyFont="1"/>
    <xf numFmtId="164" fontId="20" fillId="0" borderId="0" xfId="0" applyNumberFormat="1" applyFont="1" applyAlignment="1">
      <alignment horizontal="center"/>
    </xf>
    <xf numFmtId="0" fontId="20" fillId="0" borderId="0" xfId="0" applyFont="1"/>
    <xf numFmtId="164" fontId="20" fillId="0" borderId="0" xfId="0" applyNumberFormat="1" applyFont="1"/>
    <xf numFmtId="165" fontId="20" fillId="0" borderId="0" xfId="0" applyNumberFormat="1" applyFont="1" applyAlignment="1">
      <alignment horizontal="center"/>
    </xf>
    <xf numFmtId="171" fontId="20" fillId="0" borderId="0" xfId="1" applyNumberFormat="1" applyFont="1"/>
    <xf numFmtId="171" fontId="1" fillId="0" borderId="0" xfId="1" applyNumberFormat="1" applyFont="1"/>
    <xf numFmtId="0" fontId="21" fillId="0" borderId="0" xfId="0" applyFont="1"/>
    <xf numFmtId="0" fontId="23" fillId="0" borderId="0" xfId="0" applyFont="1"/>
    <xf numFmtId="164" fontId="0" fillId="0" borderId="0" xfId="0" applyNumberFormat="1" applyAlignment="1">
      <alignment horizontal="left"/>
    </xf>
    <xf numFmtId="171" fontId="4" fillId="0" borderId="0" xfId="1" applyNumberFormat="1" applyFont="1"/>
    <xf numFmtId="167" fontId="1" fillId="0" borderId="0" xfId="0" applyNumberFormat="1" applyFont="1"/>
    <xf numFmtId="164" fontId="24" fillId="0" borderId="0" xfId="0" applyNumberFormat="1" applyFont="1"/>
    <xf numFmtId="0" fontId="24" fillId="0" borderId="0" xfId="0" applyFont="1"/>
    <xf numFmtId="167" fontId="6" fillId="0" borderId="0" xfId="0" applyNumberFormat="1" applyFont="1"/>
    <xf numFmtId="172" fontId="1" fillId="0" borderId="0" xfId="0" applyNumberFormat="1" applyFont="1"/>
    <xf numFmtId="2" fontId="6" fillId="0" borderId="0" xfId="0" applyNumberFormat="1" applyFont="1"/>
    <xf numFmtId="3" fontId="0" fillId="0" borderId="0" xfId="0" applyNumberFormat="1" applyAlignment="1">
      <alignment wrapText="1"/>
    </xf>
    <xf numFmtId="0" fontId="6" fillId="0" borderId="0" xfId="0" applyFont="1" applyAlignment="1">
      <alignment horizontal="center"/>
    </xf>
    <xf numFmtId="3" fontId="22" fillId="0" borderId="0" xfId="0" applyNumberFormat="1" applyFont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1" fillId="6" borderId="0" xfId="0" applyFont="1" applyFill="1"/>
    <xf numFmtId="0" fontId="5" fillId="6" borderId="0" xfId="0" applyFont="1" applyFill="1" applyAlignment="1">
      <alignment horizontal="center"/>
    </xf>
    <xf numFmtId="175" fontId="0" fillId="6" borderId="0" xfId="0" applyNumberFormat="1" applyFill="1"/>
    <xf numFmtId="164" fontId="6" fillId="6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174" fontId="6" fillId="0" borderId="0" xfId="0" applyNumberFormat="1" applyFont="1"/>
    <xf numFmtId="0" fontId="20" fillId="0" borderId="0" xfId="0" applyFont="1" applyAlignment="1">
      <alignment wrapText="1"/>
    </xf>
    <xf numFmtId="165" fontId="20" fillId="0" borderId="0" xfId="0" applyNumberFormat="1" applyFont="1" applyAlignment="1">
      <alignment horizontal="center" wrapText="1"/>
    </xf>
    <xf numFmtId="3" fontId="39" fillId="0" borderId="0" xfId="0" applyNumberFormat="1" applyFont="1" applyAlignment="1">
      <alignment horizontal="right" vertical="center"/>
    </xf>
    <xf numFmtId="3" fontId="6" fillId="0" borderId="0" xfId="0" applyNumberFormat="1" applyFont="1"/>
    <xf numFmtId="164" fontId="39" fillId="0" borderId="0" xfId="0" applyNumberFormat="1" applyFont="1" applyAlignment="1">
      <alignment horizontal="right" vertical="center"/>
    </xf>
    <xf numFmtId="4" fontId="39" fillId="0" borderId="0" xfId="0" applyNumberFormat="1" applyFont="1" applyAlignment="1">
      <alignment horizontal="right" vertical="center"/>
    </xf>
    <xf numFmtId="178" fontId="39" fillId="0" borderId="0" xfId="0" applyNumberFormat="1" applyFont="1" applyAlignment="1">
      <alignment horizontal="right" vertical="center"/>
    </xf>
    <xf numFmtId="173" fontId="39" fillId="0" borderId="0" xfId="0" applyNumberFormat="1" applyFont="1" applyAlignment="1">
      <alignment horizontal="right" vertical="center"/>
    </xf>
    <xf numFmtId="179" fontId="39" fillId="0" borderId="0" xfId="0" applyNumberFormat="1" applyFont="1" applyAlignment="1">
      <alignment horizontal="right" vertical="center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A229-A5FB-48AD-B21E-9B5066252F8D}">
  <dimension ref="A1:WM231"/>
  <sheetViews>
    <sheetView zoomScale="70" zoomScaleNormal="70" workbookViewId="0">
      <pane xSplit="2" ySplit="1" topLeftCell="TF2" activePane="bottomRight" state="frozen"/>
      <selection pane="topRight" activeCell="C1" sqref="C1"/>
      <selection pane="bottomLeft" activeCell="A2" sqref="A2"/>
      <selection pane="bottomRight" activeCell="TO19" sqref="TO19"/>
    </sheetView>
  </sheetViews>
  <sheetFormatPr baseColWidth="10" defaultColWidth="11.42578125" defaultRowHeight="15" x14ac:dyDescent="0.25"/>
  <cols>
    <col min="1" max="1" width="14.42578125" bestFit="1" customWidth="1"/>
    <col min="2" max="2" width="48.28515625" bestFit="1" customWidth="1"/>
    <col min="3" max="3" width="12.7109375" bestFit="1" customWidth="1"/>
    <col min="4" max="4" width="15.5703125" customWidth="1"/>
    <col min="5" max="5" width="19.7109375" bestFit="1" customWidth="1"/>
    <col min="6" max="6" width="16.85546875" customWidth="1"/>
    <col min="7" max="7" width="14.7109375" bestFit="1" customWidth="1"/>
    <col min="8" max="8" width="18.7109375" bestFit="1" customWidth="1"/>
    <col min="9" max="9" width="15.7109375" customWidth="1"/>
    <col min="12" max="12" width="11.42578125" customWidth="1"/>
    <col min="16" max="16" width="14.140625" bestFit="1" customWidth="1"/>
    <col min="18" max="21" width="11.42578125" customWidth="1"/>
    <col min="22" max="22" width="12.7109375" customWidth="1"/>
    <col min="23" max="38" width="11.42578125" customWidth="1"/>
    <col min="40" max="40" width="15.5703125" bestFit="1" customWidth="1"/>
    <col min="49" max="49" width="12.5703125" bestFit="1" customWidth="1"/>
    <col min="80" max="80" width="15.5703125" bestFit="1" customWidth="1"/>
    <col min="81" max="81" width="13.5703125" bestFit="1" customWidth="1"/>
    <col min="99" max="119" width="11.42578125" customWidth="1"/>
    <col min="121" max="121" width="15.5703125" bestFit="1" customWidth="1"/>
    <col min="161" max="161" width="17.7109375" bestFit="1" customWidth="1"/>
    <col min="180" max="200" width="11.42578125" customWidth="1"/>
    <col min="202" max="202" width="14.5703125" bestFit="1" customWidth="1"/>
    <col min="242" max="242" width="16.7109375" bestFit="1" customWidth="1"/>
    <col min="261" max="281" width="11.42578125" customWidth="1"/>
    <col min="283" max="283" width="15.5703125" bestFit="1" customWidth="1"/>
    <col min="323" max="323" width="15.5703125" bestFit="1" customWidth="1"/>
    <col min="342" max="362" width="11.42578125" customWidth="1"/>
    <col min="383" max="403" width="11.42578125" customWidth="1"/>
    <col min="424" max="444" width="11.42578125" customWidth="1"/>
    <col min="465" max="485" width="11.42578125" customWidth="1"/>
    <col min="507" max="527" width="11.42578125" customWidth="1"/>
    <col min="532" max="532" width="19" customWidth="1"/>
    <col min="533" max="533" width="14.140625" bestFit="1" customWidth="1"/>
    <col min="534" max="534" width="13.42578125" bestFit="1" customWidth="1"/>
    <col min="536" max="536" width="18.7109375" customWidth="1"/>
    <col min="539" max="539" width="19.5703125" customWidth="1"/>
    <col min="542" max="542" width="15.85546875" customWidth="1"/>
    <col min="545" max="545" width="12.7109375" customWidth="1"/>
    <col min="548" max="548" width="14.140625" bestFit="1" customWidth="1"/>
    <col min="549" max="550" width="11.42578125" customWidth="1"/>
    <col min="551" max="551" width="14.140625" bestFit="1" customWidth="1"/>
    <col min="552" max="553" width="11.42578125" customWidth="1"/>
    <col min="554" max="554" width="14.140625" bestFit="1" customWidth="1"/>
    <col min="555" max="556" width="11.42578125" customWidth="1"/>
    <col min="557" max="557" width="14.140625" bestFit="1" customWidth="1"/>
    <col min="558" max="559" width="11.42578125" customWidth="1"/>
    <col min="560" max="560" width="14.140625" bestFit="1" customWidth="1"/>
    <col min="561" max="562" width="11.42578125" customWidth="1"/>
    <col min="563" max="563" width="14.140625" bestFit="1" customWidth="1"/>
    <col min="564" max="565" width="11.42578125" customWidth="1"/>
    <col min="566" max="566" width="14.140625" bestFit="1" customWidth="1"/>
    <col min="567" max="568" width="11.42578125" customWidth="1"/>
    <col min="573" max="573" width="18.7109375" customWidth="1"/>
    <col min="576" max="576" width="15.85546875" bestFit="1" customWidth="1"/>
    <col min="579" max="579" width="14.140625" bestFit="1" customWidth="1"/>
    <col min="582" max="582" width="13" bestFit="1" customWidth="1"/>
    <col min="585" max="585" width="13" bestFit="1" customWidth="1"/>
    <col min="588" max="588" width="14.140625" bestFit="1" customWidth="1"/>
    <col min="591" max="591" width="14.140625" bestFit="1" customWidth="1"/>
    <col min="594" max="594" width="14.140625" bestFit="1" customWidth="1"/>
    <col min="610" max="610" width="16.5703125" bestFit="1" customWidth="1"/>
  </cols>
  <sheetData>
    <row r="1" spans="1:61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R1" s="1" t="s">
        <v>94</v>
      </c>
      <c r="S1" s="1">
        <f>20+0.136+1+8+1.25</f>
        <v>30.385999999999999</v>
      </c>
      <c r="T1">
        <f>S1-8</f>
        <v>22.385999999999999</v>
      </c>
      <c r="V1" s="58" t="s">
        <v>95</v>
      </c>
      <c r="W1" t="str">
        <f>C1</f>
        <v>enero</v>
      </c>
      <c r="X1" t="str">
        <f t="shared" ref="X1:AC1" si="0">D1</f>
        <v>febrero</v>
      </c>
      <c r="Y1" t="str">
        <f t="shared" si="0"/>
        <v>marzo</v>
      </c>
      <c r="Z1" t="str">
        <f t="shared" si="0"/>
        <v>abril</v>
      </c>
      <c r="AA1" t="str">
        <f t="shared" si="0"/>
        <v>mayo</v>
      </c>
      <c r="AB1" t="str">
        <f t="shared" si="0"/>
        <v>junio</v>
      </c>
      <c r="AC1" t="str">
        <f t="shared" si="0"/>
        <v>julio</v>
      </c>
      <c r="AD1" t="str">
        <f>J1</f>
        <v>agosto</v>
      </c>
      <c r="AE1" t="str">
        <f>K1</f>
        <v>septiembre</v>
      </c>
      <c r="AF1" t="str">
        <f>L1</f>
        <v>octubre</v>
      </c>
      <c r="AG1" t="str">
        <f>M1</f>
        <v>noviembre</v>
      </c>
      <c r="AH1" t="str">
        <f>N1</f>
        <v>diciembre</v>
      </c>
      <c r="AI1" t="s">
        <v>103</v>
      </c>
    </row>
    <row r="2" spans="1:611" ht="45" x14ac:dyDescent="0.25">
      <c r="A2" s="37">
        <f>18.4+0.1256+0.92+1.15</f>
        <v>20.595599999999997</v>
      </c>
      <c r="B2" t="s">
        <v>66</v>
      </c>
      <c r="C2" s="6">
        <v>3961.1858099999999</v>
      </c>
      <c r="D2" s="6">
        <v>19570.027600000001</v>
      </c>
      <c r="E2" s="6">
        <v>100.84937600000001</v>
      </c>
      <c r="F2" s="6">
        <v>91.207409999999996</v>
      </c>
      <c r="G2" s="6">
        <v>537.66454799999997</v>
      </c>
      <c r="H2" s="6">
        <v>1326.355065</v>
      </c>
      <c r="I2" s="6">
        <v>1903.48287</v>
      </c>
      <c r="J2" s="6">
        <v>1939.1591189999999</v>
      </c>
      <c r="K2" s="6">
        <v>11756.54852</v>
      </c>
      <c r="L2" s="6">
        <v>3938.039096</v>
      </c>
      <c r="M2" s="6">
        <v>3300.5213749999998</v>
      </c>
      <c r="N2" s="6">
        <v>3392.2507390000001</v>
      </c>
      <c r="O2" s="21">
        <v>52000</v>
      </c>
      <c r="V2" s="80" t="str">
        <f>B2</f>
        <v>IEPS Tabaco (Estadísticas oportunas)</v>
      </c>
      <c r="W2" s="13">
        <v>3928.5240199999998</v>
      </c>
      <c r="X2" s="13">
        <v>13472.180039999999</v>
      </c>
      <c r="Y2" s="13">
        <v>1293.130934</v>
      </c>
      <c r="Z2">
        <v>1175.387352</v>
      </c>
      <c r="AB2">
        <v>2347.9800110000001</v>
      </c>
      <c r="AC2">
        <v>2977.535691</v>
      </c>
      <c r="AD2">
        <v>3985.4420399999999</v>
      </c>
      <c r="AE2">
        <v>3921.2703660000002</v>
      </c>
      <c r="AI2" s="6">
        <v>42649.9</v>
      </c>
    </row>
    <row r="3" spans="1:611" x14ac:dyDescent="0.25">
      <c r="B3" s="22" t="s">
        <v>143</v>
      </c>
      <c r="C3" s="23">
        <f>C2*0.92</f>
        <v>3644.2909451999999</v>
      </c>
      <c r="D3" s="23">
        <f t="shared" ref="D3:N3" si="1">D2*0.92</f>
        <v>18004.425392000001</v>
      </c>
      <c r="E3" s="23">
        <f t="shared" si="1"/>
        <v>92.781425920000004</v>
      </c>
      <c r="F3" s="23">
        <f t="shared" si="1"/>
        <v>83.910817199999997</v>
      </c>
      <c r="G3" s="23">
        <f t="shared" si="1"/>
        <v>494.65138415999996</v>
      </c>
      <c r="H3" s="23">
        <f t="shared" si="1"/>
        <v>1220.2466598000001</v>
      </c>
      <c r="I3" s="23">
        <f t="shared" si="1"/>
        <v>1751.2042404000001</v>
      </c>
      <c r="J3" s="23">
        <f t="shared" si="1"/>
        <v>1784.02638948</v>
      </c>
      <c r="K3" s="23">
        <f t="shared" si="1"/>
        <v>10816.0246384</v>
      </c>
      <c r="L3" s="23">
        <f t="shared" si="1"/>
        <v>3622.99596832</v>
      </c>
      <c r="M3" s="23">
        <f t="shared" si="1"/>
        <v>3036.4796649999998</v>
      </c>
      <c r="N3" s="23">
        <f t="shared" si="1"/>
        <v>3120.8706798800004</v>
      </c>
      <c r="O3" s="23">
        <f>O2*0.92</f>
        <v>47840</v>
      </c>
      <c r="P3" t="s">
        <v>104</v>
      </c>
      <c r="Q3" s="2">
        <f>SUM(C4:N8)</f>
        <v>14817.216693181432</v>
      </c>
      <c r="R3" t="s">
        <v>105</v>
      </c>
      <c r="S3" s="2">
        <f>SUM(C4:N8)</f>
        <v>14817.216693181432</v>
      </c>
      <c r="V3" s="22" t="s">
        <v>33</v>
      </c>
      <c r="W3" s="23">
        <f>W2*0.92</f>
        <v>3614.2420984</v>
      </c>
      <c r="X3" s="23">
        <f t="shared" ref="X3:AH3" si="2">X2*0.92</f>
        <v>12394.4056368</v>
      </c>
      <c r="Y3" s="23">
        <f t="shared" si="2"/>
        <v>1189.6804592800002</v>
      </c>
      <c r="Z3" s="23">
        <f t="shared" si="2"/>
        <v>1081.3563638400001</v>
      </c>
      <c r="AA3" s="23">
        <f t="shared" si="2"/>
        <v>0</v>
      </c>
      <c r="AB3" s="23">
        <f t="shared" si="2"/>
        <v>2160.1416101200002</v>
      </c>
      <c r="AC3" s="23">
        <f t="shared" si="2"/>
        <v>2739.3328357200003</v>
      </c>
      <c r="AD3" s="23">
        <f t="shared" si="2"/>
        <v>3666.6066768000001</v>
      </c>
      <c r="AE3" s="23">
        <f>AE2*0.92</f>
        <v>3607.5687367200003</v>
      </c>
      <c r="AF3" s="23">
        <f t="shared" si="2"/>
        <v>0</v>
      </c>
      <c r="AG3" s="23">
        <f t="shared" si="2"/>
        <v>0</v>
      </c>
      <c r="AH3" s="23">
        <f t="shared" si="2"/>
        <v>0</v>
      </c>
      <c r="AI3" s="23">
        <f>AI2*0.92</f>
        <v>39237.908000000003</v>
      </c>
      <c r="AJ3" t="s">
        <v>113</v>
      </c>
      <c r="AK3" s="2">
        <f>SUM(W4:AE8)</f>
        <v>9465.3994790618453</v>
      </c>
      <c r="AL3" t="s">
        <v>114</v>
      </c>
      <c r="AM3" s="2">
        <f>SUM(W4:Y8)</f>
        <v>5345.5245491362921</v>
      </c>
    </row>
    <row r="4" spans="1:611" x14ac:dyDescent="0.25">
      <c r="A4" s="27" t="s">
        <v>68</v>
      </c>
      <c r="B4" t="s">
        <v>62</v>
      </c>
      <c r="C4" s="6">
        <f>C$3*0.2</f>
        <v>728.85818904000007</v>
      </c>
      <c r="D4" s="6">
        <f t="shared" ref="D4:N4" si="3">D$3*0.2</f>
        <v>3600.8850784000006</v>
      </c>
      <c r="E4" s="6">
        <f t="shared" si="3"/>
        <v>18.556285184</v>
      </c>
      <c r="F4" s="6">
        <f t="shared" si="3"/>
        <v>16.782163440000001</v>
      </c>
      <c r="G4" s="6">
        <f t="shared" si="3"/>
        <v>98.930276832000004</v>
      </c>
      <c r="H4" s="6">
        <f t="shared" si="3"/>
        <v>244.04933196000002</v>
      </c>
      <c r="I4" s="6">
        <f t="shared" si="3"/>
        <v>350.24084808000003</v>
      </c>
      <c r="J4" s="6">
        <f t="shared" si="3"/>
        <v>356.80527789600001</v>
      </c>
      <c r="K4" s="6">
        <f t="shared" si="3"/>
        <v>2163.2049276800003</v>
      </c>
      <c r="L4" s="6">
        <f t="shared" si="3"/>
        <v>724.59919366400004</v>
      </c>
      <c r="M4" s="6">
        <f t="shared" si="3"/>
        <v>607.29593299999999</v>
      </c>
      <c r="N4" s="6">
        <f t="shared" si="3"/>
        <v>624.17413597600012</v>
      </c>
      <c r="O4" s="6">
        <f>O3*0.2</f>
        <v>9568</v>
      </c>
      <c r="Q4" s="2">
        <f>SUM(C2:N2)</f>
        <v>51817.291528000002</v>
      </c>
      <c r="S4" s="2">
        <f>SUM(C2:N2)</f>
        <v>51817.291528000002</v>
      </c>
      <c r="U4" s="59" t="str">
        <f t="shared" ref="U4:U13" si="4">A4</f>
        <v>Participaciones</v>
      </c>
      <c r="V4" t="str">
        <f t="shared" ref="V4:V13" si="5">B4</f>
        <v>IEPS Tabaco en FGP (20%)</v>
      </c>
      <c r="W4" s="6">
        <f>W$3*0.2</f>
        <v>722.84841968000001</v>
      </c>
      <c r="X4" s="6">
        <f t="shared" ref="X4:AH4" si="6">X$3*0.2</f>
        <v>2478.8811273600004</v>
      </c>
      <c r="Y4" s="6">
        <f t="shared" si="6"/>
        <v>237.93609185600005</v>
      </c>
      <c r="Z4" s="6">
        <f t="shared" si="6"/>
        <v>216.27127276800002</v>
      </c>
      <c r="AA4" s="6">
        <f t="shared" si="6"/>
        <v>0</v>
      </c>
      <c r="AB4" s="6">
        <f t="shared" si="6"/>
        <v>432.02832202400009</v>
      </c>
      <c r="AC4" s="6">
        <f t="shared" si="6"/>
        <v>547.8665671440001</v>
      </c>
      <c r="AD4" s="6">
        <f t="shared" si="6"/>
        <v>733.32133536000003</v>
      </c>
      <c r="AE4" s="6">
        <f>AE$3*0.2</f>
        <v>721.51374734400008</v>
      </c>
      <c r="AF4" s="6">
        <f t="shared" si="6"/>
        <v>0</v>
      </c>
      <c r="AG4" s="6">
        <f t="shared" si="6"/>
        <v>0</v>
      </c>
      <c r="AH4" s="6">
        <f t="shared" si="6"/>
        <v>0</v>
      </c>
      <c r="AI4" s="6">
        <f>AI3*0.2</f>
        <v>7847.5816000000013</v>
      </c>
      <c r="AK4" s="2">
        <f>SUM(W2:AE2)</f>
        <v>33101.450453999998</v>
      </c>
      <c r="AM4" s="2">
        <f>SUM(W2:Y2)</f>
        <v>18693.834994000001</v>
      </c>
    </row>
    <row r="5" spans="1:611" x14ac:dyDescent="0.25">
      <c r="A5" s="27" t="s">
        <v>68</v>
      </c>
      <c r="B5" t="s">
        <v>90</v>
      </c>
      <c r="C5" s="6">
        <f>C$3*0.00136</f>
        <v>4.9562356854720004</v>
      </c>
      <c r="D5" s="6">
        <f t="shared" ref="D5:N5" si="7">D$3*0.00136</f>
        <v>24.486018533120003</v>
      </c>
      <c r="E5" s="6">
        <f t="shared" si="7"/>
        <v>0.12618273925120002</v>
      </c>
      <c r="F5" s="6">
        <f t="shared" si="7"/>
        <v>0.114118711392</v>
      </c>
      <c r="G5" s="6">
        <f t="shared" si="7"/>
        <v>0.67272588245760001</v>
      </c>
      <c r="H5" s="6">
        <f t="shared" si="7"/>
        <v>1.6595354573280003</v>
      </c>
      <c r="I5" s="6">
        <f t="shared" si="7"/>
        <v>2.3816377669440003</v>
      </c>
      <c r="J5" s="6">
        <f t="shared" si="7"/>
        <v>2.4262758896928003</v>
      </c>
      <c r="K5" s="6">
        <f t="shared" si="7"/>
        <v>14.709793508224001</v>
      </c>
      <c r="L5" s="6">
        <f t="shared" si="7"/>
        <v>4.9272745169152001</v>
      </c>
      <c r="M5" s="6">
        <f t="shared" si="7"/>
        <v>4.1296123443999999</v>
      </c>
      <c r="N5" s="6">
        <f t="shared" si="7"/>
        <v>4.2443841246368006</v>
      </c>
      <c r="O5" s="6">
        <f>O$3*0.00136</f>
        <v>65.062400000000011</v>
      </c>
      <c r="Q5" s="51">
        <f>Q3/Q4</f>
        <v>0.28595119999999996</v>
      </c>
      <c r="R5" s="51"/>
      <c r="S5" s="51">
        <f>S3/S4</f>
        <v>0.28595119999999996</v>
      </c>
      <c r="U5" s="59" t="str">
        <f t="shared" si="4"/>
        <v>Participaciones</v>
      </c>
      <c r="V5" t="str">
        <f t="shared" si="5"/>
        <v>IEPS Tabaco en Litoral (0.136%)</v>
      </c>
      <c r="W5" s="6">
        <f>W$3*0.00136</f>
        <v>4.9153692538240001</v>
      </c>
      <c r="X5" s="6">
        <f t="shared" ref="X5:AI5" si="8">X$3*0.00136</f>
        <v>16.856391666048001</v>
      </c>
      <c r="Y5" s="6">
        <f t="shared" si="8"/>
        <v>1.6179654246208004</v>
      </c>
      <c r="Z5" s="6">
        <f t="shared" si="8"/>
        <v>1.4706446548224001</v>
      </c>
      <c r="AA5" s="6">
        <f t="shared" si="8"/>
        <v>0</v>
      </c>
      <c r="AB5" s="6">
        <f t="shared" si="8"/>
        <v>2.9377925897632005</v>
      </c>
      <c r="AC5" s="6">
        <f t="shared" si="8"/>
        <v>3.7254926565792008</v>
      </c>
      <c r="AD5" s="6">
        <f t="shared" si="8"/>
        <v>4.9865850804480001</v>
      </c>
      <c r="AE5" s="6">
        <f>AE$3*0.00136</f>
        <v>4.9062934819392003</v>
      </c>
      <c r="AF5" s="6">
        <f t="shared" si="8"/>
        <v>0</v>
      </c>
      <c r="AG5" s="6">
        <f t="shared" si="8"/>
        <v>0</v>
      </c>
      <c r="AH5" s="6">
        <f t="shared" si="8"/>
        <v>0</v>
      </c>
      <c r="AI5" s="6">
        <f t="shared" si="8"/>
        <v>53.363554880000009</v>
      </c>
      <c r="AK5" s="51">
        <f>AK3/AK4</f>
        <v>0.28595120000000002</v>
      </c>
      <c r="AL5" s="51"/>
      <c r="AM5" s="51">
        <f>AM3/AM4</f>
        <v>0.28595119999999996</v>
      </c>
    </row>
    <row r="6" spans="1:611" x14ac:dyDescent="0.25">
      <c r="A6" s="27" t="s">
        <v>68</v>
      </c>
      <c r="B6" t="s">
        <v>63</v>
      </c>
      <c r="C6" s="6">
        <f>C$3*0.01</f>
        <v>36.442909452000002</v>
      </c>
      <c r="D6" s="6">
        <f t="shared" ref="D6:N6" si="9">D$3*0.01</f>
        <v>180.04425392000002</v>
      </c>
      <c r="E6" s="6">
        <f t="shared" si="9"/>
        <v>0.92781425920000005</v>
      </c>
      <c r="F6" s="6">
        <f t="shared" si="9"/>
        <v>0.83910817199999999</v>
      </c>
      <c r="G6" s="6">
        <f t="shared" si="9"/>
        <v>4.9465138415999999</v>
      </c>
      <c r="H6" s="6">
        <f t="shared" si="9"/>
        <v>12.202466598000001</v>
      </c>
      <c r="I6" s="6">
        <f t="shared" si="9"/>
        <v>17.512042404000002</v>
      </c>
      <c r="J6" s="6">
        <f t="shared" si="9"/>
        <v>17.8402638948</v>
      </c>
      <c r="K6" s="6">
        <f t="shared" si="9"/>
        <v>108.160246384</v>
      </c>
      <c r="L6" s="6">
        <f t="shared" si="9"/>
        <v>36.229959683200001</v>
      </c>
      <c r="M6" s="6">
        <f t="shared" si="9"/>
        <v>30.364796649999999</v>
      </c>
      <c r="N6" s="6">
        <f t="shared" si="9"/>
        <v>31.208706798800005</v>
      </c>
      <c r="O6" s="6">
        <f>O$3*0.01</f>
        <v>478.40000000000003</v>
      </c>
      <c r="Q6" s="48"/>
      <c r="U6" s="59" t="str">
        <f t="shared" si="4"/>
        <v>Participaciones</v>
      </c>
      <c r="V6" t="str">
        <f t="shared" si="5"/>
        <v>IEPS Tabaco en FFM (1.0%)</v>
      </c>
      <c r="W6" s="6">
        <f>W$3*0.01</f>
        <v>36.142420984000005</v>
      </c>
      <c r="X6" s="6">
        <f t="shared" ref="X6:AH6" si="10">X$3*0.01</f>
        <v>123.94405636800001</v>
      </c>
      <c r="Y6" s="6">
        <f t="shared" si="10"/>
        <v>11.896804592800002</v>
      </c>
      <c r="Z6" s="6">
        <f t="shared" si="10"/>
        <v>10.813563638400002</v>
      </c>
      <c r="AA6" s="6">
        <f t="shared" si="10"/>
        <v>0</v>
      </c>
      <c r="AB6" s="6">
        <f t="shared" si="10"/>
        <v>21.601416101200002</v>
      </c>
      <c r="AC6" s="6">
        <f t="shared" si="10"/>
        <v>27.393328357200005</v>
      </c>
      <c r="AD6" s="6">
        <f t="shared" si="10"/>
        <v>36.666066768</v>
      </c>
      <c r="AE6" s="6">
        <f>AE$3*0.01</f>
        <v>36.075687367200004</v>
      </c>
      <c r="AF6" s="6">
        <f t="shared" si="10"/>
        <v>0</v>
      </c>
      <c r="AG6" s="6">
        <f t="shared" si="10"/>
        <v>0</v>
      </c>
      <c r="AH6" s="6">
        <f t="shared" si="10"/>
        <v>0</v>
      </c>
      <c r="AI6" s="6">
        <f>AI$3*0.01</f>
        <v>392.37908000000004</v>
      </c>
      <c r="AK6" s="48"/>
    </row>
    <row r="7" spans="1:611" x14ac:dyDescent="0.25">
      <c r="A7" s="27" t="s">
        <v>68</v>
      </c>
      <c r="B7" s="38" t="s">
        <v>64</v>
      </c>
      <c r="C7" s="39">
        <f>C2*0.08</f>
        <v>316.89486479999999</v>
      </c>
      <c r="D7" s="39">
        <f t="shared" ref="D7:O7" si="11">D2*0.08</f>
        <v>1565.6022080000002</v>
      </c>
      <c r="E7" s="39">
        <f t="shared" si="11"/>
        <v>8.067950080000001</v>
      </c>
      <c r="F7" s="39">
        <f t="shared" si="11"/>
        <v>7.2965928</v>
      </c>
      <c r="G7" s="39">
        <f t="shared" si="11"/>
        <v>43.013163839999997</v>
      </c>
      <c r="H7" s="39">
        <f t="shared" si="11"/>
        <v>106.10840519999999</v>
      </c>
      <c r="I7" s="39">
        <f t="shared" si="11"/>
        <v>152.27862960000002</v>
      </c>
      <c r="J7" s="39">
        <f>J2*0.08</f>
        <v>155.13272952</v>
      </c>
      <c r="K7" s="39">
        <f>K2*0.08</f>
        <v>940.5238816000001</v>
      </c>
      <c r="L7" s="39">
        <f>L2*0.08</f>
        <v>315.04312768</v>
      </c>
      <c r="M7" s="39">
        <f>M2*0.08</f>
        <v>264.04170999999997</v>
      </c>
      <c r="N7" s="39">
        <f>N2*0.08</f>
        <v>271.38005912</v>
      </c>
      <c r="O7" s="39">
        <f t="shared" si="11"/>
        <v>4160</v>
      </c>
      <c r="P7" s="52"/>
      <c r="Q7" s="53" t="s">
        <v>93</v>
      </c>
      <c r="R7" s="52"/>
      <c r="S7" s="6"/>
      <c r="T7" s="6"/>
      <c r="U7" s="59" t="str">
        <f t="shared" si="4"/>
        <v>Participaciones</v>
      </c>
      <c r="V7" t="str">
        <f t="shared" si="5"/>
        <v>IEPS Tabaco Directo (8%)</v>
      </c>
      <c r="W7" s="39">
        <f>W2*0.08</f>
        <v>314.28192159999998</v>
      </c>
      <c r="X7" s="39">
        <f t="shared" ref="X7:AH7" si="12">X2*0.08</f>
        <v>1077.7744032000001</v>
      </c>
      <c r="Y7" s="39">
        <f t="shared" si="12"/>
        <v>103.45047472</v>
      </c>
      <c r="Z7" s="39">
        <f t="shared" si="12"/>
        <v>94.030988159999993</v>
      </c>
      <c r="AA7" s="39">
        <f t="shared" si="12"/>
        <v>0</v>
      </c>
      <c r="AB7" s="39">
        <f t="shared" si="12"/>
        <v>187.83840088000002</v>
      </c>
      <c r="AC7" s="39">
        <f t="shared" si="12"/>
        <v>238.20285527999999</v>
      </c>
      <c r="AD7" s="39">
        <f t="shared" si="12"/>
        <v>318.83536320000002</v>
      </c>
      <c r="AE7" s="39">
        <f>AE2*0.08</f>
        <v>313.70162928000002</v>
      </c>
      <c r="AF7" s="39">
        <f t="shared" si="12"/>
        <v>0</v>
      </c>
      <c r="AG7" s="39">
        <f t="shared" si="12"/>
        <v>0</v>
      </c>
      <c r="AH7" s="39">
        <f t="shared" si="12"/>
        <v>0</v>
      </c>
      <c r="AI7" s="39">
        <f>AI2*0.08</f>
        <v>3411.9920000000002</v>
      </c>
      <c r="AJ7" s="52"/>
      <c r="AK7" s="53" t="s">
        <v>93</v>
      </c>
      <c r="AL7" s="52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</row>
    <row r="8" spans="1:611" x14ac:dyDescent="0.25">
      <c r="A8" s="27" t="s">
        <v>68</v>
      </c>
      <c r="B8" t="s">
        <v>65</v>
      </c>
      <c r="C8" s="6">
        <f>C$3*0.0125</f>
        <v>45.553636815000004</v>
      </c>
      <c r="D8" s="6">
        <f t="shared" ref="D8:N8" si="13">D$3*0.0125</f>
        <v>225.05531740000004</v>
      </c>
      <c r="E8" s="6">
        <f t="shared" si="13"/>
        <v>1.159767824</v>
      </c>
      <c r="F8" s="6">
        <f t="shared" si="13"/>
        <v>1.0488852150000001</v>
      </c>
      <c r="G8" s="6">
        <f t="shared" si="13"/>
        <v>6.1831423020000003</v>
      </c>
      <c r="H8" s="6">
        <f t="shared" si="13"/>
        <v>15.253083247500001</v>
      </c>
      <c r="I8" s="6">
        <f t="shared" si="13"/>
        <v>21.890053005000002</v>
      </c>
      <c r="J8" s="6">
        <f t="shared" si="13"/>
        <v>22.3003298685</v>
      </c>
      <c r="K8" s="6">
        <f t="shared" si="13"/>
        <v>135.20030798000002</v>
      </c>
      <c r="L8" s="6">
        <f t="shared" si="13"/>
        <v>45.287449604000003</v>
      </c>
      <c r="M8" s="6">
        <f t="shared" si="13"/>
        <v>37.955995812499999</v>
      </c>
      <c r="N8" s="6">
        <f t="shared" si="13"/>
        <v>39.010883498500007</v>
      </c>
      <c r="O8" s="6">
        <f>O$3*0.0125</f>
        <v>598</v>
      </c>
      <c r="P8" s="53"/>
      <c r="Q8" s="53" t="s">
        <v>91</v>
      </c>
      <c r="R8" s="54">
        <f>SUM(O4:O8)</f>
        <v>14869.4624</v>
      </c>
      <c r="U8" s="59" t="str">
        <f t="shared" si="4"/>
        <v>Participaciones</v>
      </c>
      <c r="V8" t="str">
        <f t="shared" si="5"/>
        <v>IEPS tabaco en FFR (1.25%)</v>
      </c>
      <c r="W8" s="6">
        <f>W$3*0.0125</f>
        <v>45.17802623</v>
      </c>
      <c r="X8" s="6">
        <f t="shared" ref="X8:AH8" si="14">X$3*0.0125</f>
        <v>154.93007046000002</v>
      </c>
      <c r="Y8" s="6">
        <f t="shared" si="14"/>
        <v>14.871005741000003</v>
      </c>
      <c r="Z8" s="6">
        <f t="shared" si="14"/>
        <v>13.516954548000001</v>
      </c>
      <c r="AA8" s="6">
        <f t="shared" si="14"/>
        <v>0</v>
      </c>
      <c r="AB8" s="6">
        <f t="shared" si="14"/>
        <v>27.001770126500006</v>
      </c>
      <c r="AC8" s="6">
        <f t="shared" si="14"/>
        <v>34.241660446500006</v>
      </c>
      <c r="AD8" s="6">
        <f t="shared" si="14"/>
        <v>45.832583460000002</v>
      </c>
      <c r="AE8" s="6">
        <f t="shared" si="14"/>
        <v>45.094609209000005</v>
      </c>
      <c r="AF8" s="6">
        <f t="shared" si="14"/>
        <v>0</v>
      </c>
      <c r="AG8" s="6">
        <f t="shared" si="14"/>
        <v>0</v>
      </c>
      <c r="AH8" s="6">
        <f t="shared" si="14"/>
        <v>0</v>
      </c>
      <c r="AI8" s="6">
        <f>AI$3*0.0125</f>
        <v>490.47385000000008</v>
      </c>
      <c r="AJ8" s="53"/>
      <c r="AK8" s="53" t="s">
        <v>91</v>
      </c>
      <c r="AL8" s="54">
        <f>SUM(AI4:AI8)</f>
        <v>12195.790084880002</v>
      </c>
      <c r="OS8">
        <f>OU26/C3</f>
        <v>2.1229999965165784E-3</v>
      </c>
    </row>
    <row r="9" spans="1:611" x14ac:dyDescent="0.25">
      <c r="A9" s="29" t="s">
        <v>69</v>
      </c>
      <c r="B9" t="s">
        <v>74</v>
      </c>
      <c r="C9" s="6">
        <f>C$3*0.003066</f>
        <v>11.173396037983201</v>
      </c>
      <c r="D9" s="6">
        <f t="shared" ref="D9:N9" si="15">D$3*0.003066</f>
        <v>55.201568251872004</v>
      </c>
      <c r="E9" s="6">
        <f t="shared" si="15"/>
        <v>0.28446785187072005</v>
      </c>
      <c r="F9" s="6">
        <f t="shared" si="15"/>
        <v>0.2572705655352</v>
      </c>
      <c r="G9" s="6">
        <f t="shared" si="15"/>
        <v>1.5166011438345599</v>
      </c>
      <c r="H9" s="6">
        <f t="shared" si="15"/>
        <v>3.7412762589468005</v>
      </c>
      <c r="I9" s="6">
        <f t="shared" si="15"/>
        <v>5.3691922010664008</v>
      </c>
      <c r="J9" s="6">
        <f t="shared" si="15"/>
        <v>5.4698249101456806</v>
      </c>
      <c r="K9" s="6">
        <f t="shared" si="15"/>
        <v>33.161931541334404</v>
      </c>
      <c r="L9" s="6">
        <f t="shared" si="15"/>
        <v>11.108105638869121</v>
      </c>
      <c r="M9" s="6">
        <f t="shared" si="15"/>
        <v>9.3098466528900001</v>
      </c>
      <c r="N9" s="6">
        <f t="shared" si="15"/>
        <v>9.5685895045120812</v>
      </c>
      <c r="O9" s="6">
        <f>O$3*0.003066</f>
        <v>146.67744000000002</v>
      </c>
      <c r="P9" s="53"/>
      <c r="Q9" s="55" t="s">
        <v>92</v>
      </c>
      <c r="R9" s="56">
        <f>R8/O2</f>
        <v>0.28595120000000002</v>
      </c>
      <c r="U9" s="29" t="str">
        <f t="shared" si="4"/>
        <v>Aportaciones</v>
      </c>
      <c r="V9" t="str">
        <f t="shared" si="5"/>
        <v>IEPS tabaco en FAIS Estatal (0.3066%)</v>
      </c>
      <c r="W9" s="6">
        <f>W$3*0.003066</f>
        <v>11.0812662736944</v>
      </c>
      <c r="X9" s="6">
        <f t="shared" ref="X9:AI9" si="16">X$3*0.003066</f>
        <v>38.001247682428804</v>
      </c>
      <c r="Y9" s="6">
        <f t="shared" si="16"/>
        <v>3.6475602881524805</v>
      </c>
      <c r="Z9" s="6">
        <f t="shared" si="16"/>
        <v>3.3154386115334402</v>
      </c>
      <c r="AA9" s="6">
        <f t="shared" si="16"/>
        <v>0</v>
      </c>
      <c r="AB9" s="6">
        <f t="shared" si="16"/>
        <v>6.6229941766279214</v>
      </c>
      <c r="AC9" s="6">
        <f t="shared" si="16"/>
        <v>8.3987944743175209</v>
      </c>
      <c r="AD9" s="6">
        <f t="shared" si="16"/>
        <v>11.241816071068801</v>
      </c>
      <c r="AE9" s="6">
        <f t="shared" si="16"/>
        <v>11.060805746783521</v>
      </c>
      <c r="AF9" s="6">
        <f t="shared" si="16"/>
        <v>0</v>
      </c>
      <c r="AG9" s="6">
        <f t="shared" si="16"/>
        <v>0</v>
      </c>
      <c r="AH9" s="6">
        <f t="shared" si="16"/>
        <v>0</v>
      </c>
      <c r="AI9" s="6">
        <f t="shared" si="16"/>
        <v>120.30342592800001</v>
      </c>
      <c r="AJ9" s="53"/>
      <c r="AK9" s="55" t="s">
        <v>92</v>
      </c>
      <c r="AL9" s="56">
        <f>AL8/AI2</f>
        <v>0.28595120000000002</v>
      </c>
    </row>
    <row r="10" spans="1:611" x14ac:dyDescent="0.25">
      <c r="A10" s="29" t="s">
        <v>69</v>
      </c>
      <c r="B10" t="s">
        <v>75</v>
      </c>
      <c r="C10" s="6">
        <f>C$3*0.022228</f>
        <v>81.005299129905609</v>
      </c>
      <c r="D10" s="6">
        <f>D$3*0.022228</f>
        <v>400.20236761337605</v>
      </c>
      <c r="E10" s="6">
        <f t="shared" ref="E10:N10" si="17">E$3*0.022228</f>
        <v>2.0623455353497602</v>
      </c>
      <c r="F10" s="6">
        <f t="shared" si="17"/>
        <v>1.8651696447216</v>
      </c>
      <c r="G10" s="6">
        <f t="shared" si="17"/>
        <v>10.995110967108479</v>
      </c>
      <c r="H10" s="6">
        <f t="shared" si="17"/>
        <v>27.123642754034403</v>
      </c>
      <c r="I10" s="6">
        <f t="shared" si="17"/>
        <v>38.925767855611205</v>
      </c>
      <c r="J10" s="6">
        <f t="shared" si="17"/>
        <v>39.655338585361442</v>
      </c>
      <c r="K10" s="6">
        <f t="shared" si="17"/>
        <v>240.41859566235522</v>
      </c>
      <c r="L10" s="6">
        <f t="shared" si="17"/>
        <v>80.531954383816966</v>
      </c>
      <c r="M10" s="6">
        <f t="shared" si="17"/>
        <v>67.49486999362</v>
      </c>
      <c r="N10" s="6">
        <f t="shared" si="17"/>
        <v>69.370713472372657</v>
      </c>
      <c r="O10" s="6">
        <f>O$3*0.022228</f>
        <v>1063.38752</v>
      </c>
      <c r="U10" s="29" t="str">
        <f t="shared" si="4"/>
        <v>Aportaciones</v>
      </c>
      <c r="V10" t="str">
        <f t="shared" si="5"/>
        <v>IEPS tabaco en FAIS Municipal (2.2228%)</v>
      </c>
      <c r="W10" s="6">
        <f>W$3*0.022228</f>
        <v>80.337373363235201</v>
      </c>
      <c r="X10" s="6">
        <f>X$3*0.022228</f>
        <v>275.50284849479044</v>
      </c>
      <c r="Y10" s="6">
        <f t="shared" ref="Y10:AI10" si="18">Y$3*0.022228</f>
        <v>26.444217248875844</v>
      </c>
      <c r="Z10" s="6">
        <f t="shared" si="18"/>
        <v>24.036389255435523</v>
      </c>
      <c r="AA10" s="6">
        <f t="shared" si="18"/>
        <v>0</v>
      </c>
      <c r="AB10" s="6">
        <f t="shared" si="18"/>
        <v>48.01562770974737</v>
      </c>
      <c r="AC10" s="6">
        <f t="shared" si="18"/>
        <v>60.889890272384172</v>
      </c>
      <c r="AD10" s="6">
        <f t="shared" si="18"/>
        <v>81.501333211910406</v>
      </c>
      <c r="AE10" s="6">
        <f t="shared" si="18"/>
        <v>80.189037879812176</v>
      </c>
      <c r="AF10" s="6">
        <f t="shared" si="18"/>
        <v>0</v>
      </c>
      <c r="AG10" s="6">
        <f t="shared" si="18"/>
        <v>0</v>
      </c>
      <c r="AH10" s="6">
        <f t="shared" si="18"/>
        <v>0</v>
      </c>
      <c r="AI10" s="6">
        <f t="shared" si="18"/>
        <v>872.18021902400017</v>
      </c>
    </row>
    <row r="11" spans="1:611" x14ac:dyDescent="0.25">
      <c r="A11" s="29" t="s">
        <v>69</v>
      </c>
      <c r="B11" t="s">
        <v>81</v>
      </c>
      <c r="C11" s="6">
        <f>C$3*0.025623</f>
        <v>93.377666888859594</v>
      </c>
      <c r="D11" s="6">
        <f t="shared" ref="D11:N11" si="19">D$3*0.025623</f>
        <v>461.32739181921602</v>
      </c>
      <c r="E11" s="6">
        <f t="shared" si="19"/>
        <v>2.37733847634816</v>
      </c>
      <c r="F11" s="6">
        <f t="shared" si="19"/>
        <v>2.1500468691156001</v>
      </c>
      <c r="G11" s="6">
        <f t="shared" si="19"/>
        <v>12.674452416331679</v>
      </c>
      <c r="H11" s="6">
        <f t="shared" si="19"/>
        <v>31.266380164055402</v>
      </c>
      <c r="I11" s="6">
        <f t="shared" si="19"/>
        <v>44.871106251769206</v>
      </c>
      <c r="J11" s="6">
        <f t="shared" si="19"/>
        <v>45.712108177646044</v>
      </c>
      <c r="K11" s="6">
        <f t="shared" si="19"/>
        <v>277.1389993097232</v>
      </c>
      <c r="L11" s="6">
        <f t="shared" si="19"/>
        <v>92.832025696263358</v>
      </c>
      <c r="M11" s="6">
        <f t="shared" si="19"/>
        <v>77.803718456295002</v>
      </c>
      <c r="N11" s="6">
        <f t="shared" si="19"/>
        <v>79.966069430565256</v>
      </c>
      <c r="O11" s="6">
        <f>O$3*0.025623</f>
        <v>1225.80432</v>
      </c>
      <c r="U11" s="29" t="str">
        <f t="shared" si="4"/>
        <v>Aportaciones</v>
      </c>
      <c r="V11" t="str">
        <f t="shared" si="5"/>
        <v>IEPS tabaco en FORTAMUN (2.5623%)</v>
      </c>
      <c r="W11" s="6">
        <f>W$3*0.025623</f>
        <v>92.607725287303197</v>
      </c>
      <c r="X11" s="6">
        <f t="shared" ref="X11:AI11" si="20">X$3*0.025623</f>
        <v>317.5818556317264</v>
      </c>
      <c r="Y11" s="6">
        <f t="shared" si="20"/>
        <v>30.483182408131444</v>
      </c>
      <c r="Z11" s="6">
        <f t="shared" si="20"/>
        <v>27.707594110672321</v>
      </c>
      <c r="AA11" s="6">
        <f t="shared" si="20"/>
        <v>0</v>
      </c>
      <c r="AB11" s="6">
        <f t="shared" si="20"/>
        <v>55.349308476104767</v>
      </c>
      <c r="AC11" s="6">
        <f t="shared" si="20"/>
        <v>70.189925249653569</v>
      </c>
      <c r="AD11" s="6">
        <f t="shared" si="20"/>
        <v>93.949462879646404</v>
      </c>
      <c r="AE11" s="6">
        <f t="shared" si="20"/>
        <v>92.436733740976564</v>
      </c>
      <c r="AF11" s="6">
        <f t="shared" si="20"/>
        <v>0</v>
      </c>
      <c r="AG11" s="6">
        <f t="shared" si="20"/>
        <v>0</v>
      </c>
      <c r="AH11" s="6">
        <f t="shared" si="20"/>
        <v>0</v>
      </c>
      <c r="AI11" s="6">
        <f t="shared" si="20"/>
        <v>1005.3929166840001</v>
      </c>
    </row>
    <row r="12" spans="1:611" x14ac:dyDescent="0.25">
      <c r="A12" s="29" t="s">
        <v>69</v>
      </c>
      <c r="B12" t="s">
        <v>78</v>
      </c>
      <c r="C12" s="6">
        <f>C$3*0.00814</f>
        <v>29.664528293927997</v>
      </c>
      <c r="D12" s="6">
        <f t="shared" ref="D12:N12" si="21">D$3*0.00814</f>
        <v>146.55602269088001</v>
      </c>
      <c r="E12" s="6">
        <f t="shared" si="21"/>
        <v>0.75524080698880003</v>
      </c>
      <c r="F12" s="6">
        <f t="shared" si="21"/>
        <v>0.68303405200799994</v>
      </c>
      <c r="G12" s="6">
        <f t="shared" si="21"/>
        <v>4.0264622670623993</v>
      </c>
      <c r="H12" s="6">
        <f t="shared" si="21"/>
        <v>9.932807810772001</v>
      </c>
      <c r="I12" s="6">
        <f t="shared" si="21"/>
        <v>14.254802516856</v>
      </c>
      <c r="J12" s="6">
        <f t="shared" si="21"/>
        <v>14.521974810367199</v>
      </c>
      <c r="K12" s="6">
        <f t="shared" si="21"/>
        <v>88.042440556575997</v>
      </c>
      <c r="L12" s="6">
        <f t="shared" si="21"/>
        <v>29.491187182124797</v>
      </c>
      <c r="M12" s="6">
        <f t="shared" si="21"/>
        <v>24.716944473099996</v>
      </c>
      <c r="N12" s="6">
        <f t="shared" si="21"/>
        <v>25.403887334223203</v>
      </c>
      <c r="O12" s="6">
        <f>O$3*0.00814</f>
        <v>389.41759999999999</v>
      </c>
      <c r="U12" s="29" t="str">
        <f t="shared" si="4"/>
        <v>Aportaciones</v>
      </c>
      <c r="V12" t="str">
        <f t="shared" si="5"/>
        <v>IEPS tabaco en FAM (0.814%)</v>
      </c>
      <c r="W12" s="6">
        <f>W$3*0.00814</f>
        <v>29.419930680975998</v>
      </c>
      <c r="X12" s="6">
        <f t="shared" ref="X12:AI12" si="22">X$3*0.00814</f>
        <v>100.89046188355199</v>
      </c>
      <c r="Y12" s="6">
        <f t="shared" si="22"/>
        <v>9.6839989385392009</v>
      </c>
      <c r="Z12" s="6">
        <f t="shared" si="22"/>
        <v>8.8022408016576001</v>
      </c>
      <c r="AA12" s="6">
        <f t="shared" si="22"/>
        <v>0</v>
      </c>
      <c r="AB12" s="6">
        <f t="shared" si="22"/>
        <v>17.5835527063768</v>
      </c>
      <c r="AC12" s="6">
        <f t="shared" si="22"/>
        <v>22.298169282760803</v>
      </c>
      <c r="AD12" s="6">
        <f t="shared" si="22"/>
        <v>29.846178349151998</v>
      </c>
      <c r="AE12" s="6">
        <f t="shared" si="22"/>
        <v>29.3656095169008</v>
      </c>
      <c r="AF12" s="6">
        <f t="shared" si="22"/>
        <v>0</v>
      </c>
      <c r="AG12" s="6">
        <f t="shared" si="22"/>
        <v>0</v>
      </c>
      <c r="AH12" s="6">
        <f t="shared" si="22"/>
        <v>0</v>
      </c>
      <c r="AI12" s="6">
        <f t="shared" si="22"/>
        <v>319.39657112000003</v>
      </c>
      <c r="AK12" s="6"/>
      <c r="AW12" s="71">
        <f>AVERAGE(AR18,AU18,AX18)</f>
        <v>1.0533942873720593E-2</v>
      </c>
    </row>
    <row r="13" spans="1:611" x14ac:dyDescent="0.25">
      <c r="A13" s="29" t="s">
        <v>69</v>
      </c>
      <c r="B13" t="s">
        <v>82</v>
      </c>
      <c r="C13" s="6">
        <f t="shared" ref="C13:N13" si="23">C$3*0.014</f>
        <v>51.020073232800002</v>
      </c>
      <c r="D13" s="6">
        <f t="shared" si="23"/>
        <v>252.06195548800002</v>
      </c>
      <c r="E13" s="6">
        <f t="shared" si="23"/>
        <v>1.29893996288</v>
      </c>
      <c r="F13" s="6">
        <f t="shared" si="23"/>
        <v>1.1747514407999999</v>
      </c>
      <c r="G13" s="6">
        <f t="shared" si="23"/>
        <v>6.9251193782399998</v>
      </c>
      <c r="H13" s="6">
        <f t="shared" si="23"/>
        <v>17.083453237200001</v>
      </c>
      <c r="I13" s="6">
        <f t="shared" si="23"/>
        <v>24.516859365600002</v>
      </c>
      <c r="J13" s="6">
        <f t="shared" si="23"/>
        <v>24.97636945272</v>
      </c>
      <c r="K13" s="6">
        <f t="shared" si="23"/>
        <v>151.42434493760001</v>
      </c>
      <c r="L13" s="6">
        <f t="shared" si="23"/>
        <v>50.721943556479999</v>
      </c>
      <c r="M13" s="6">
        <f t="shared" si="23"/>
        <v>42.510715310000002</v>
      </c>
      <c r="N13" s="6">
        <f t="shared" si="23"/>
        <v>43.692189518320006</v>
      </c>
      <c r="O13" s="6">
        <f>O$3*0.014</f>
        <v>669.76</v>
      </c>
      <c r="U13" s="29" t="str">
        <f t="shared" si="4"/>
        <v>Aportaciones</v>
      </c>
      <c r="V13" t="str">
        <f t="shared" si="5"/>
        <v>IEPS tabaco en FAFEF (1.4%)</v>
      </c>
      <c r="W13" s="6">
        <f t="shared" ref="W13:AH13" si="24">W$3*0.014</f>
        <v>50.599389377600005</v>
      </c>
      <c r="X13" s="6">
        <f t="shared" si="24"/>
        <v>173.5216789152</v>
      </c>
      <c r="Y13" s="6">
        <f t="shared" si="24"/>
        <v>16.655526429920002</v>
      </c>
      <c r="Z13" s="6">
        <f t="shared" si="24"/>
        <v>15.138989093760001</v>
      </c>
      <c r="AA13" s="6">
        <f t="shared" si="24"/>
        <v>0</v>
      </c>
      <c r="AB13" s="6">
        <f t="shared" si="24"/>
        <v>30.241982541680002</v>
      </c>
      <c r="AC13" s="6">
        <f t="shared" si="24"/>
        <v>38.350659700080001</v>
      </c>
      <c r="AD13" s="6">
        <f t="shared" si="24"/>
        <v>51.332493475200003</v>
      </c>
      <c r="AE13" s="6">
        <f t="shared" si="24"/>
        <v>50.505962314080008</v>
      </c>
      <c r="AF13" s="6">
        <f t="shared" si="24"/>
        <v>0</v>
      </c>
      <c r="AG13" s="6">
        <f t="shared" si="24"/>
        <v>0</v>
      </c>
      <c r="AH13" s="6">
        <f t="shared" si="24"/>
        <v>0</v>
      </c>
      <c r="AI13" s="6">
        <f>AI$3*0.014</f>
        <v>549.33071200000006</v>
      </c>
      <c r="AM13" s="47"/>
    </row>
    <row r="14" spans="1:611" x14ac:dyDescent="0.25">
      <c r="C14" s="2">
        <f>SUM(C4:C8)/C3</f>
        <v>0.31081652173913044</v>
      </c>
      <c r="D14" s="2">
        <f t="shared" ref="D14:I14" si="25">SUM(D4:D8)/D3</f>
        <v>0.31081652173913038</v>
      </c>
      <c r="E14" s="2">
        <f t="shared" si="25"/>
        <v>0.31081652173913044</v>
      </c>
      <c r="F14" s="2">
        <f t="shared" si="25"/>
        <v>0.31081652173913044</v>
      </c>
      <c r="G14" s="2">
        <f t="shared" si="25"/>
        <v>0.31081652173913044</v>
      </c>
      <c r="H14" s="2">
        <f t="shared" si="25"/>
        <v>0.31081652173913044</v>
      </c>
      <c r="I14" s="2">
        <f t="shared" si="25"/>
        <v>0.31081652173913044</v>
      </c>
      <c r="O14" s="2"/>
      <c r="AQ14">
        <v>2021</v>
      </c>
      <c r="CF14">
        <v>2020</v>
      </c>
      <c r="DT14">
        <v>2021</v>
      </c>
      <c r="FH14">
        <v>2020</v>
      </c>
      <c r="GW14">
        <v>2021</v>
      </c>
      <c r="IK14">
        <v>2020</v>
      </c>
      <c r="JZ14">
        <v>2021</v>
      </c>
      <c r="LN14">
        <v>2020</v>
      </c>
      <c r="NC14">
        <v>2020</v>
      </c>
      <c r="OR14">
        <v>2020</v>
      </c>
      <c r="QG14">
        <v>2020</v>
      </c>
      <c r="RW14">
        <v>2021</v>
      </c>
      <c r="TL14">
        <v>2020</v>
      </c>
      <c r="VA14">
        <v>2021</v>
      </c>
    </row>
    <row r="15" spans="1:611" x14ac:dyDescent="0.25">
      <c r="C15" s="26" t="s">
        <v>58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6" t="s">
        <v>58</v>
      </c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6" t="s">
        <v>59</v>
      </c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  <c r="DJ15" s="27"/>
      <c r="DK15" s="27"/>
      <c r="DL15" s="27"/>
      <c r="DM15" s="27"/>
      <c r="DN15" s="27"/>
      <c r="DO15" s="27"/>
      <c r="DP15" s="27"/>
      <c r="DQ15" s="27"/>
      <c r="DR15" s="27"/>
      <c r="DS15" s="27"/>
      <c r="DT15" s="26" t="s">
        <v>59</v>
      </c>
      <c r="DU15" s="27"/>
      <c r="DV15" s="27"/>
      <c r="DW15" s="27"/>
      <c r="DX15" s="27"/>
      <c r="DY15" s="27"/>
      <c r="DZ15" s="27"/>
      <c r="EA15" s="27"/>
      <c r="EB15" s="27"/>
      <c r="EC15" s="27"/>
      <c r="ED15" s="27"/>
      <c r="EE15" s="27"/>
      <c r="EF15" s="27"/>
      <c r="EG15" s="27"/>
      <c r="EH15" s="27"/>
      <c r="EI15" s="27"/>
      <c r="EJ15" s="27"/>
      <c r="EK15" s="27"/>
      <c r="EL15" s="27"/>
      <c r="EM15" s="27"/>
      <c r="EN15" s="27"/>
      <c r="EO15" s="27"/>
      <c r="EP15" s="27"/>
      <c r="EQ15" s="27"/>
      <c r="ER15" s="27"/>
      <c r="ES15" s="27"/>
      <c r="ET15" s="27"/>
      <c r="EU15" s="27"/>
      <c r="EV15" s="27"/>
      <c r="EW15" s="27"/>
      <c r="EX15" s="27"/>
      <c r="EY15" s="27"/>
      <c r="EZ15" s="27"/>
      <c r="FA15" s="27"/>
      <c r="FB15" s="27"/>
      <c r="FC15" s="27"/>
      <c r="FD15" s="27"/>
      <c r="FE15" s="27"/>
      <c r="FF15" s="27"/>
      <c r="FG15" s="27"/>
      <c r="FH15" s="26" t="s">
        <v>60</v>
      </c>
      <c r="FI15" s="26"/>
      <c r="FJ15" s="27"/>
      <c r="FK15" s="27"/>
      <c r="FL15" s="27"/>
      <c r="FM15" s="27"/>
      <c r="FN15" s="27"/>
      <c r="FO15" s="27"/>
      <c r="FP15" s="27"/>
      <c r="FQ15" s="27"/>
      <c r="FR15" s="27"/>
      <c r="FS15" s="27"/>
      <c r="FT15" s="27"/>
      <c r="FU15" s="27"/>
      <c r="FV15" s="27"/>
      <c r="FW15" s="27"/>
      <c r="FX15" s="27"/>
      <c r="FY15" s="27"/>
      <c r="FZ15" s="27"/>
      <c r="GA15" s="27"/>
      <c r="GB15" s="27"/>
      <c r="GC15" s="27"/>
      <c r="GD15" s="27"/>
      <c r="GE15" s="27"/>
      <c r="GF15" s="27"/>
      <c r="GG15" s="27"/>
      <c r="GH15" s="27"/>
      <c r="GI15" s="27"/>
      <c r="GJ15" s="27"/>
      <c r="GK15" s="27"/>
      <c r="GL15" s="27"/>
      <c r="GM15" s="27"/>
      <c r="GN15" s="27"/>
      <c r="GO15" s="27"/>
      <c r="GP15" s="27"/>
      <c r="GQ15" s="27"/>
      <c r="GR15" s="27"/>
      <c r="GS15" s="27"/>
      <c r="GT15" s="27"/>
      <c r="GU15" s="27"/>
      <c r="GW15" s="26" t="s">
        <v>60</v>
      </c>
      <c r="GX15" s="27"/>
      <c r="GY15" s="27"/>
      <c r="GZ15" s="27"/>
      <c r="HA15" s="27"/>
      <c r="HB15" s="27"/>
      <c r="HC15" s="27"/>
      <c r="HD15" s="27"/>
      <c r="HE15" s="27"/>
      <c r="HF15" s="27"/>
      <c r="HG15" s="27"/>
      <c r="HH15" s="27"/>
      <c r="HI15" s="27"/>
      <c r="HJ15" s="27"/>
      <c r="HK15" s="27"/>
      <c r="HL15" s="27"/>
      <c r="HM15" s="27"/>
      <c r="HN15" s="27"/>
      <c r="HO15" s="27"/>
      <c r="HP15" s="27"/>
      <c r="HQ15" s="27"/>
      <c r="HR15" s="27"/>
      <c r="HS15" s="27"/>
      <c r="HT15" s="27"/>
      <c r="HU15" s="27"/>
      <c r="HV15" s="27"/>
      <c r="HW15" s="27"/>
      <c r="HX15" s="27"/>
      <c r="HY15" s="27"/>
      <c r="HZ15" s="27"/>
      <c r="IA15" s="27"/>
      <c r="IB15" s="27"/>
      <c r="IC15" s="27"/>
      <c r="ID15" s="27"/>
      <c r="IE15" s="27"/>
      <c r="IF15" s="27"/>
      <c r="IG15" s="27"/>
      <c r="IH15" s="27"/>
      <c r="II15" s="27"/>
      <c r="IJ15" s="27"/>
      <c r="IK15" s="26" t="s">
        <v>67</v>
      </c>
      <c r="IL15" s="24"/>
      <c r="JZ15" s="26" t="s">
        <v>67</v>
      </c>
      <c r="LN15" s="24" t="s">
        <v>73</v>
      </c>
      <c r="LO15" s="24"/>
      <c r="NC15" s="24" t="s">
        <v>72</v>
      </c>
      <c r="ND15" s="24"/>
      <c r="OR15" s="24" t="s">
        <v>76</v>
      </c>
      <c r="OS15" s="24"/>
      <c r="QG15" s="24" t="s">
        <v>79</v>
      </c>
      <c r="QH15" s="24"/>
      <c r="RW15" s="24" t="s">
        <v>83</v>
      </c>
      <c r="RX15" s="24"/>
      <c r="TL15" s="40" t="s">
        <v>87</v>
      </c>
      <c r="TM15" s="80"/>
      <c r="TO15" s="41" t="s">
        <v>86</v>
      </c>
      <c r="TP15" s="41" t="s">
        <v>86</v>
      </c>
      <c r="TQ15" s="41" t="s">
        <v>86</v>
      </c>
      <c r="TR15" s="41" t="s">
        <v>86</v>
      </c>
      <c r="TS15" s="41" t="s">
        <v>86</v>
      </c>
      <c r="TT15" s="41" t="s">
        <v>86</v>
      </c>
      <c r="TU15" s="41" t="s">
        <v>86</v>
      </c>
      <c r="TV15" s="41" t="s">
        <v>86</v>
      </c>
      <c r="TW15" s="41" t="s">
        <v>86</v>
      </c>
      <c r="TX15" s="41" t="s">
        <v>86</v>
      </c>
      <c r="TY15" s="41" t="s">
        <v>86</v>
      </c>
      <c r="TZ15" s="41" t="s">
        <v>86</v>
      </c>
      <c r="UA15" s="41" t="s">
        <v>86</v>
      </c>
      <c r="UB15" s="41" t="s">
        <v>86</v>
      </c>
      <c r="UC15" s="41" t="s">
        <v>86</v>
      </c>
      <c r="UD15" s="41" t="s">
        <v>86</v>
      </c>
      <c r="UE15" s="41" t="s">
        <v>86</v>
      </c>
      <c r="UF15" s="41" t="s">
        <v>86</v>
      </c>
      <c r="UG15" s="41" t="s">
        <v>86</v>
      </c>
      <c r="UH15" s="41" t="s">
        <v>86</v>
      </c>
      <c r="UI15" s="41" t="s">
        <v>86</v>
      </c>
      <c r="UJ15" s="41" t="s">
        <v>86</v>
      </c>
      <c r="UK15" s="41" t="s">
        <v>86</v>
      </c>
      <c r="UL15" s="41" t="s">
        <v>86</v>
      </c>
      <c r="UM15" s="41" t="s">
        <v>86</v>
      </c>
      <c r="UN15" s="41" t="s">
        <v>86</v>
      </c>
      <c r="UO15" s="41" t="s">
        <v>86</v>
      </c>
      <c r="UP15" s="41" t="s">
        <v>86</v>
      </c>
      <c r="UQ15" s="41" t="s">
        <v>86</v>
      </c>
      <c r="UR15" s="41" t="s">
        <v>86</v>
      </c>
      <c r="US15" s="41" t="s">
        <v>86</v>
      </c>
      <c r="UT15" s="41" t="s">
        <v>86</v>
      </c>
      <c r="UU15" s="41" t="s">
        <v>86</v>
      </c>
      <c r="UV15" s="41" t="s">
        <v>86</v>
      </c>
      <c r="UW15" s="41" t="s">
        <v>86</v>
      </c>
      <c r="UX15" s="41" t="s">
        <v>86</v>
      </c>
      <c r="UY15" s="41" t="s">
        <v>88</v>
      </c>
      <c r="VA15" s="40" t="s">
        <v>87</v>
      </c>
      <c r="VC15" s="41" t="s">
        <v>86</v>
      </c>
      <c r="VD15" s="41" t="s">
        <v>86</v>
      </c>
      <c r="VE15" s="41" t="s">
        <v>86</v>
      </c>
      <c r="VF15" s="41" t="s">
        <v>86</v>
      </c>
      <c r="VG15" s="41" t="s">
        <v>86</v>
      </c>
      <c r="VH15" s="41" t="s">
        <v>86</v>
      </c>
      <c r="VI15" s="41" t="s">
        <v>86</v>
      </c>
      <c r="VJ15" s="41" t="s">
        <v>86</v>
      </c>
      <c r="VK15" s="41" t="s">
        <v>86</v>
      </c>
      <c r="VL15" s="41" t="s">
        <v>86</v>
      </c>
      <c r="VM15" s="41" t="s">
        <v>86</v>
      </c>
      <c r="VN15" s="41" t="s">
        <v>86</v>
      </c>
      <c r="VO15" s="41" t="s">
        <v>86</v>
      </c>
      <c r="VP15" s="41" t="s">
        <v>86</v>
      </c>
      <c r="VQ15" s="41" t="s">
        <v>86</v>
      </c>
      <c r="VR15" s="41" t="s">
        <v>86</v>
      </c>
      <c r="VS15" s="41" t="s">
        <v>86</v>
      </c>
      <c r="VT15" s="41" t="s">
        <v>86</v>
      </c>
      <c r="VU15" s="41" t="s">
        <v>86</v>
      </c>
      <c r="VV15" s="41" t="s">
        <v>86</v>
      </c>
      <c r="VW15" s="41" t="s">
        <v>86</v>
      </c>
      <c r="VX15" s="41" t="s">
        <v>86</v>
      </c>
      <c r="VY15" s="41" t="s">
        <v>86</v>
      </c>
      <c r="VZ15" s="41" t="s">
        <v>86</v>
      </c>
      <c r="WA15" s="41" t="s">
        <v>86</v>
      </c>
      <c r="WB15" s="41" t="s">
        <v>86</v>
      </c>
      <c r="WC15" s="41" t="s">
        <v>86</v>
      </c>
      <c r="WD15" s="41" t="s">
        <v>86</v>
      </c>
      <c r="WE15" s="41" t="s">
        <v>86</v>
      </c>
      <c r="WF15" s="41" t="s">
        <v>86</v>
      </c>
      <c r="WG15" s="41" t="s">
        <v>86</v>
      </c>
      <c r="WH15" s="41" t="s">
        <v>86</v>
      </c>
      <c r="WI15" s="41" t="s">
        <v>86</v>
      </c>
      <c r="WJ15" s="41" t="s">
        <v>86</v>
      </c>
      <c r="WK15" s="41" t="s">
        <v>86</v>
      </c>
      <c r="WL15" s="41" t="s">
        <v>86</v>
      </c>
      <c r="WM15" s="41" t="s">
        <v>88</v>
      </c>
    </row>
    <row r="16" spans="1:611" x14ac:dyDescent="0.25">
      <c r="C16" s="1" t="s">
        <v>35</v>
      </c>
      <c r="D16" s="1" t="s">
        <v>35</v>
      </c>
      <c r="E16" s="1" t="s">
        <v>35</v>
      </c>
      <c r="F16" s="1" t="s">
        <v>36</v>
      </c>
      <c r="G16" s="1" t="s">
        <v>36</v>
      </c>
      <c r="H16" s="1" t="s">
        <v>36</v>
      </c>
      <c r="I16" s="1" t="s">
        <v>37</v>
      </c>
      <c r="J16" s="1" t="s">
        <v>37</v>
      </c>
      <c r="K16" s="1" t="s">
        <v>37</v>
      </c>
      <c r="L16" s="1" t="s">
        <v>38</v>
      </c>
      <c r="M16" s="1" t="s">
        <v>38</v>
      </c>
      <c r="N16" s="1" t="s">
        <v>38</v>
      </c>
      <c r="O16" s="1" t="s">
        <v>39</v>
      </c>
      <c r="P16" s="1" t="s">
        <v>39</v>
      </c>
      <c r="Q16" s="1" t="s">
        <v>39</v>
      </c>
      <c r="R16" s="1" t="s">
        <v>46</v>
      </c>
      <c r="S16" s="1" t="s">
        <v>46</v>
      </c>
      <c r="T16" s="1" t="s">
        <v>46</v>
      </c>
      <c r="U16" s="1" t="s">
        <v>47</v>
      </c>
      <c r="V16" s="1" t="s">
        <v>47</v>
      </c>
      <c r="W16" s="1" t="s">
        <v>47</v>
      </c>
      <c r="X16" s="1" t="s">
        <v>48</v>
      </c>
      <c r="Y16" s="1" t="s">
        <v>48</v>
      </c>
      <c r="Z16" s="1" t="s">
        <v>48</v>
      </c>
      <c r="AA16" s="1" t="s">
        <v>49</v>
      </c>
      <c r="AB16" s="1" t="s">
        <v>49</v>
      </c>
      <c r="AC16" s="1" t="s">
        <v>49</v>
      </c>
      <c r="AD16" s="1" t="s">
        <v>50</v>
      </c>
      <c r="AE16" s="1" t="s">
        <v>50</v>
      </c>
      <c r="AF16" s="1" t="s">
        <v>50</v>
      </c>
      <c r="AG16" s="1" t="s">
        <v>51</v>
      </c>
      <c r="AH16" s="1" t="s">
        <v>51</v>
      </c>
      <c r="AI16" s="1" t="s">
        <v>51</v>
      </c>
      <c r="AJ16" s="1" t="s">
        <v>52</v>
      </c>
      <c r="AK16" s="1" t="s">
        <v>52</v>
      </c>
      <c r="AL16" s="1" t="s">
        <v>52</v>
      </c>
      <c r="AM16" s="18" t="s">
        <v>53</v>
      </c>
      <c r="AN16" s="18" t="s">
        <v>53</v>
      </c>
      <c r="AO16" s="18" t="s">
        <v>53</v>
      </c>
      <c r="AP16" s="1"/>
      <c r="AQ16" s="1" t="s">
        <v>35</v>
      </c>
      <c r="AR16" s="1" t="s">
        <v>35</v>
      </c>
      <c r="AS16" s="1" t="s">
        <v>35</v>
      </c>
      <c r="AT16" s="1" t="s">
        <v>36</v>
      </c>
      <c r="AU16" s="1" t="s">
        <v>36</v>
      </c>
      <c r="AV16" s="1" t="s">
        <v>36</v>
      </c>
      <c r="AW16" s="1" t="s">
        <v>37</v>
      </c>
      <c r="AX16" s="1" t="s">
        <v>37</v>
      </c>
      <c r="AY16" s="1" t="s">
        <v>37</v>
      </c>
      <c r="AZ16" s="1" t="s">
        <v>38</v>
      </c>
      <c r="BA16" s="1" t="s">
        <v>38</v>
      </c>
      <c r="BB16" s="1" t="s">
        <v>38</v>
      </c>
      <c r="BC16" s="1" t="s">
        <v>39</v>
      </c>
      <c r="BD16" s="1" t="s">
        <v>39</v>
      </c>
      <c r="BE16" s="1" t="s">
        <v>39</v>
      </c>
      <c r="BF16" s="1" t="s">
        <v>46</v>
      </c>
      <c r="BG16" s="1" t="s">
        <v>46</v>
      </c>
      <c r="BH16" s="1" t="s">
        <v>46</v>
      </c>
      <c r="BI16" s="1" t="s">
        <v>47</v>
      </c>
      <c r="BJ16" s="1" t="s">
        <v>47</v>
      </c>
      <c r="BK16" s="1" t="s">
        <v>47</v>
      </c>
      <c r="BL16" s="1" t="s">
        <v>48</v>
      </c>
      <c r="BM16" s="1" t="s">
        <v>48</v>
      </c>
      <c r="BN16" s="1" t="s">
        <v>48</v>
      </c>
      <c r="BO16" s="1" t="s">
        <v>49</v>
      </c>
      <c r="BP16" s="1" t="s">
        <v>49</v>
      </c>
      <c r="BQ16" s="1" t="s">
        <v>49</v>
      </c>
      <c r="BR16" s="1" t="s">
        <v>50</v>
      </c>
      <c r="BS16" s="1" t="s">
        <v>50</v>
      </c>
      <c r="BT16" s="1" t="s">
        <v>50</v>
      </c>
      <c r="BU16" s="1" t="s">
        <v>51</v>
      </c>
      <c r="BV16" s="1" t="s">
        <v>51</v>
      </c>
      <c r="BW16" s="1" t="s">
        <v>51</v>
      </c>
      <c r="BX16" s="1" t="s">
        <v>52</v>
      </c>
      <c r="BY16" s="1" t="s">
        <v>52</v>
      </c>
      <c r="BZ16" s="1" t="s">
        <v>52</v>
      </c>
      <c r="CA16" s="18" t="s">
        <v>101</v>
      </c>
      <c r="CB16" s="18" t="s">
        <v>101</v>
      </c>
      <c r="CC16" s="18" t="s">
        <v>101</v>
      </c>
      <c r="CD16" s="1"/>
      <c r="CF16" s="1" t="s">
        <v>35</v>
      </c>
      <c r="CG16" s="1" t="s">
        <v>35</v>
      </c>
      <c r="CH16" s="1" t="s">
        <v>35</v>
      </c>
      <c r="CI16" s="1" t="s">
        <v>36</v>
      </c>
      <c r="CJ16" s="1" t="s">
        <v>36</v>
      </c>
      <c r="CK16" s="1" t="s">
        <v>36</v>
      </c>
      <c r="CL16" s="1" t="s">
        <v>37</v>
      </c>
      <c r="CM16" s="1" t="s">
        <v>37</v>
      </c>
      <c r="CN16" s="1" t="s">
        <v>37</v>
      </c>
      <c r="CO16" s="1" t="s">
        <v>38</v>
      </c>
      <c r="CP16" s="1" t="s">
        <v>38</v>
      </c>
      <c r="CQ16" s="1" t="s">
        <v>38</v>
      </c>
      <c r="CR16" s="1" t="s">
        <v>39</v>
      </c>
      <c r="CS16" s="1" t="s">
        <v>39</v>
      </c>
      <c r="CT16" s="1" t="s">
        <v>39</v>
      </c>
      <c r="CU16" s="1" t="s">
        <v>46</v>
      </c>
      <c r="CV16" s="1" t="s">
        <v>46</v>
      </c>
      <c r="CW16" s="1" t="s">
        <v>46</v>
      </c>
      <c r="CX16" s="1" t="s">
        <v>47</v>
      </c>
      <c r="CY16" s="1" t="s">
        <v>47</v>
      </c>
      <c r="CZ16" s="1" t="s">
        <v>47</v>
      </c>
      <c r="DA16" s="1" t="s">
        <v>48</v>
      </c>
      <c r="DB16" s="1" t="s">
        <v>48</v>
      </c>
      <c r="DC16" s="1" t="s">
        <v>48</v>
      </c>
      <c r="DD16" s="1" t="s">
        <v>49</v>
      </c>
      <c r="DE16" s="1" t="s">
        <v>49</v>
      </c>
      <c r="DF16" s="1" t="s">
        <v>49</v>
      </c>
      <c r="DG16" s="1" t="s">
        <v>50</v>
      </c>
      <c r="DH16" s="1" t="s">
        <v>50</v>
      </c>
      <c r="DI16" s="1" t="s">
        <v>50</v>
      </c>
      <c r="DJ16" s="1" t="s">
        <v>51</v>
      </c>
      <c r="DK16" s="1" t="s">
        <v>51</v>
      </c>
      <c r="DL16" s="1" t="s">
        <v>51</v>
      </c>
      <c r="DM16" s="1" t="s">
        <v>52</v>
      </c>
      <c r="DN16" s="1" t="s">
        <v>52</v>
      </c>
      <c r="DO16" s="1" t="s">
        <v>52</v>
      </c>
      <c r="DP16" s="18" t="s">
        <v>53</v>
      </c>
      <c r="DQ16" s="18" t="s">
        <v>53</v>
      </c>
      <c r="DR16" s="18" t="s">
        <v>53</v>
      </c>
      <c r="DS16" s="1"/>
      <c r="DT16" s="1" t="s">
        <v>35</v>
      </c>
      <c r="DU16" s="1" t="s">
        <v>35</v>
      </c>
      <c r="DV16" s="1" t="s">
        <v>35</v>
      </c>
      <c r="DW16" s="1" t="s">
        <v>36</v>
      </c>
      <c r="DX16" s="1" t="s">
        <v>36</v>
      </c>
      <c r="DY16" s="1" t="s">
        <v>36</v>
      </c>
      <c r="DZ16" s="1" t="s">
        <v>37</v>
      </c>
      <c r="EA16" s="1" t="s">
        <v>37</v>
      </c>
      <c r="EB16" s="1" t="s">
        <v>37</v>
      </c>
      <c r="EC16" s="1" t="s">
        <v>38</v>
      </c>
      <c r="ED16" s="1" t="s">
        <v>38</v>
      </c>
      <c r="EE16" s="1" t="s">
        <v>38</v>
      </c>
      <c r="EF16" s="1" t="s">
        <v>39</v>
      </c>
      <c r="EG16" s="1" t="s">
        <v>39</v>
      </c>
      <c r="EH16" s="1" t="s">
        <v>39</v>
      </c>
      <c r="EI16" s="1" t="s">
        <v>46</v>
      </c>
      <c r="EJ16" s="1" t="s">
        <v>46</v>
      </c>
      <c r="EK16" s="1" t="s">
        <v>46</v>
      </c>
      <c r="EL16" s="1" t="s">
        <v>47</v>
      </c>
      <c r="EM16" s="1" t="s">
        <v>47</v>
      </c>
      <c r="EN16" s="1" t="s">
        <v>47</v>
      </c>
      <c r="EO16" s="1" t="s">
        <v>48</v>
      </c>
      <c r="EP16" s="1" t="s">
        <v>48</v>
      </c>
      <c r="EQ16" s="1" t="s">
        <v>48</v>
      </c>
      <c r="ER16" s="1" t="s">
        <v>49</v>
      </c>
      <c r="ES16" s="1" t="s">
        <v>49</v>
      </c>
      <c r="ET16" s="1" t="s">
        <v>49</v>
      </c>
      <c r="EU16" s="1" t="s">
        <v>50</v>
      </c>
      <c r="EV16" s="1" t="s">
        <v>50</v>
      </c>
      <c r="EW16" s="1" t="s">
        <v>50</v>
      </c>
      <c r="EX16" s="1" t="s">
        <v>51</v>
      </c>
      <c r="EY16" s="1" t="s">
        <v>51</v>
      </c>
      <c r="EZ16" s="1" t="s">
        <v>51</v>
      </c>
      <c r="FA16" s="1" t="s">
        <v>52</v>
      </c>
      <c r="FB16" s="1" t="s">
        <v>52</v>
      </c>
      <c r="FC16" s="1" t="s">
        <v>52</v>
      </c>
      <c r="FD16" s="18" t="s">
        <v>101</v>
      </c>
      <c r="FE16" s="18" t="s">
        <v>101</v>
      </c>
      <c r="FF16" s="18" t="s">
        <v>101</v>
      </c>
      <c r="FI16" s="1" t="s">
        <v>35</v>
      </c>
      <c r="FJ16" s="1" t="s">
        <v>35</v>
      </c>
      <c r="FK16" s="1" t="s">
        <v>35</v>
      </c>
      <c r="FL16" s="1" t="s">
        <v>36</v>
      </c>
      <c r="FM16" s="1" t="s">
        <v>36</v>
      </c>
      <c r="FN16" s="1" t="s">
        <v>36</v>
      </c>
      <c r="FO16" s="1" t="s">
        <v>37</v>
      </c>
      <c r="FP16" s="1" t="s">
        <v>37</v>
      </c>
      <c r="FQ16" s="1" t="s">
        <v>37</v>
      </c>
      <c r="FR16" s="1" t="s">
        <v>38</v>
      </c>
      <c r="FS16" s="1" t="s">
        <v>38</v>
      </c>
      <c r="FT16" s="1" t="s">
        <v>38</v>
      </c>
      <c r="FU16" s="1" t="s">
        <v>39</v>
      </c>
      <c r="FV16" s="1" t="s">
        <v>39</v>
      </c>
      <c r="FW16" s="1" t="s">
        <v>39</v>
      </c>
      <c r="FX16" s="1" t="s">
        <v>46</v>
      </c>
      <c r="FY16" s="1" t="s">
        <v>46</v>
      </c>
      <c r="FZ16" s="1" t="s">
        <v>46</v>
      </c>
      <c r="GA16" s="1" t="s">
        <v>47</v>
      </c>
      <c r="GB16" s="1" t="s">
        <v>47</v>
      </c>
      <c r="GC16" s="1" t="s">
        <v>47</v>
      </c>
      <c r="GD16" s="1" t="s">
        <v>48</v>
      </c>
      <c r="GE16" s="1" t="s">
        <v>48</v>
      </c>
      <c r="GF16" s="1" t="s">
        <v>48</v>
      </c>
      <c r="GG16" s="1" t="s">
        <v>49</v>
      </c>
      <c r="GH16" s="1" t="s">
        <v>49</v>
      </c>
      <c r="GI16" s="1" t="s">
        <v>49</v>
      </c>
      <c r="GJ16" s="1" t="s">
        <v>50</v>
      </c>
      <c r="GK16" s="1" t="s">
        <v>50</v>
      </c>
      <c r="GL16" s="1" t="s">
        <v>50</v>
      </c>
      <c r="GM16" s="1" t="s">
        <v>51</v>
      </c>
      <c r="GN16" s="1" t="s">
        <v>51</v>
      </c>
      <c r="GO16" s="1" t="s">
        <v>51</v>
      </c>
      <c r="GP16" s="1" t="s">
        <v>52</v>
      </c>
      <c r="GQ16" s="1" t="s">
        <v>52</v>
      </c>
      <c r="GR16" s="1" t="s">
        <v>52</v>
      </c>
      <c r="GS16" s="18" t="s">
        <v>53</v>
      </c>
      <c r="GT16" s="18" t="s">
        <v>53</v>
      </c>
      <c r="GU16" s="18" t="s">
        <v>53</v>
      </c>
      <c r="GW16" s="1" t="s">
        <v>35</v>
      </c>
      <c r="GX16" s="1" t="s">
        <v>35</v>
      </c>
      <c r="GY16" s="1" t="s">
        <v>35</v>
      </c>
      <c r="GZ16" s="1" t="s">
        <v>36</v>
      </c>
      <c r="HA16" s="1" t="s">
        <v>36</v>
      </c>
      <c r="HB16" s="1" t="s">
        <v>36</v>
      </c>
      <c r="HC16" s="1" t="s">
        <v>37</v>
      </c>
      <c r="HD16" s="1" t="s">
        <v>37</v>
      </c>
      <c r="HE16" s="1" t="s">
        <v>37</v>
      </c>
      <c r="HF16" s="1" t="s">
        <v>38</v>
      </c>
      <c r="HG16" s="1" t="s">
        <v>38</v>
      </c>
      <c r="HH16" s="1" t="s">
        <v>38</v>
      </c>
      <c r="HI16" s="1" t="s">
        <v>39</v>
      </c>
      <c r="HJ16" s="1" t="s">
        <v>39</v>
      </c>
      <c r="HK16" s="1" t="s">
        <v>39</v>
      </c>
      <c r="HL16" s="1" t="s">
        <v>46</v>
      </c>
      <c r="HM16" s="1" t="s">
        <v>46</v>
      </c>
      <c r="HN16" s="1" t="s">
        <v>46</v>
      </c>
      <c r="HO16" s="1" t="s">
        <v>47</v>
      </c>
      <c r="HP16" s="1" t="s">
        <v>47</v>
      </c>
      <c r="HQ16" s="1" t="s">
        <v>47</v>
      </c>
      <c r="HR16" s="1" t="s">
        <v>48</v>
      </c>
      <c r="HS16" s="1" t="s">
        <v>48</v>
      </c>
      <c r="HT16" s="1" t="s">
        <v>48</v>
      </c>
      <c r="HU16" s="1" t="s">
        <v>49</v>
      </c>
      <c r="HV16" s="1" t="s">
        <v>49</v>
      </c>
      <c r="HW16" s="1" t="s">
        <v>49</v>
      </c>
      <c r="HX16" s="1" t="s">
        <v>50</v>
      </c>
      <c r="HY16" s="1" t="s">
        <v>50</v>
      </c>
      <c r="HZ16" s="1" t="s">
        <v>50</v>
      </c>
      <c r="IA16" s="1" t="s">
        <v>51</v>
      </c>
      <c r="IB16" s="1" t="s">
        <v>51</v>
      </c>
      <c r="IC16" s="1" t="s">
        <v>51</v>
      </c>
      <c r="ID16" s="1" t="s">
        <v>52</v>
      </c>
      <c r="IE16" s="1" t="s">
        <v>52</v>
      </c>
      <c r="IF16" s="1" t="s">
        <v>52</v>
      </c>
      <c r="IG16" s="18" t="s">
        <v>101</v>
      </c>
      <c r="IH16" s="18" t="s">
        <v>101</v>
      </c>
      <c r="II16" s="18" t="s">
        <v>101</v>
      </c>
      <c r="IL16" s="1" t="s">
        <v>35</v>
      </c>
      <c r="IM16" s="1" t="s">
        <v>35</v>
      </c>
      <c r="IN16" s="1" t="s">
        <v>35</v>
      </c>
      <c r="IO16" s="1" t="s">
        <v>36</v>
      </c>
      <c r="IP16" s="1" t="s">
        <v>36</v>
      </c>
      <c r="IQ16" s="1" t="s">
        <v>36</v>
      </c>
      <c r="IR16" s="1" t="s">
        <v>37</v>
      </c>
      <c r="IS16" s="1" t="s">
        <v>37</v>
      </c>
      <c r="IT16" s="1" t="s">
        <v>37</v>
      </c>
      <c r="IU16" s="1" t="s">
        <v>38</v>
      </c>
      <c r="IV16" s="1" t="s">
        <v>38</v>
      </c>
      <c r="IW16" s="1" t="s">
        <v>38</v>
      </c>
      <c r="IX16" s="1" t="s">
        <v>39</v>
      </c>
      <c r="IY16" s="1" t="s">
        <v>39</v>
      </c>
      <c r="IZ16" s="1" t="s">
        <v>39</v>
      </c>
      <c r="JA16" s="1" t="s">
        <v>46</v>
      </c>
      <c r="JB16" s="1" t="s">
        <v>46</v>
      </c>
      <c r="JC16" s="1" t="s">
        <v>46</v>
      </c>
      <c r="JD16" s="1" t="s">
        <v>47</v>
      </c>
      <c r="JE16" s="1" t="s">
        <v>47</v>
      </c>
      <c r="JF16" s="1" t="s">
        <v>47</v>
      </c>
      <c r="JG16" s="1" t="s">
        <v>48</v>
      </c>
      <c r="JH16" s="1" t="s">
        <v>48</v>
      </c>
      <c r="JI16" s="1" t="s">
        <v>48</v>
      </c>
      <c r="JJ16" s="1" t="s">
        <v>49</v>
      </c>
      <c r="JK16" s="1" t="s">
        <v>49</v>
      </c>
      <c r="JL16" s="1" t="s">
        <v>49</v>
      </c>
      <c r="JM16" s="1" t="s">
        <v>50</v>
      </c>
      <c r="JN16" s="1" t="s">
        <v>50</v>
      </c>
      <c r="JO16" s="1" t="s">
        <v>50</v>
      </c>
      <c r="JP16" s="1" t="s">
        <v>51</v>
      </c>
      <c r="JQ16" s="1" t="s">
        <v>51</v>
      </c>
      <c r="JR16" s="1" t="s">
        <v>51</v>
      </c>
      <c r="JS16" s="1" t="s">
        <v>52</v>
      </c>
      <c r="JT16" s="1" t="s">
        <v>52</v>
      </c>
      <c r="JU16" s="1" t="s">
        <v>52</v>
      </c>
      <c r="JV16" s="18" t="s">
        <v>53</v>
      </c>
      <c r="JW16" s="18" t="s">
        <v>53</v>
      </c>
      <c r="JX16" s="18" t="s">
        <v>53</v>
      </c>
      <c r="JZ16" s="1" t="s">
        <v>35</v>
      </c>
      <c r="KA16" s="1" t="s">
        <v>35</v>
      </c>
      <c r="KB16" s="1" t="s">
        <v>35</v>
      </c>
      <c r="KC16" s="1" t="s">
        <v>36</v>
      </c>
      <c r="KD16" s="1" t="s">
        <v>36</v>
      </c>
      <c r="KE16" s="1" t="s">
        <v>36</v>
      </c>
      <c r="KF16" s="1" t="s">
        <v>37</v>
      </c>
      <c r="KG16" s="1" t="s">
        <v>37</v>
      </c>
      <c r="KH16" s="1" t="s">
        <v>37</v>
      </c>
      <c r="KI16" s="1" t="s">
        <v>38</v>
      </c>
      <c r="KJ16" s="1" t="s">
        <v>38</v>
      </c>
      <c r="KK16" s="1" t="s">
        <v>38</v>
      </c>
      <c r="KL16" s="1" t="s">
        <v>39</v>
      </c>
      <c r="KM16" s="1" t="s">
        <v>39</v>
      </c>
      <c r="KN16" s="1" t="s">
        <v>39</v>
      </c>
      <c r="KO16" s="1" t="s">
        <v>46</v>
      </c>
      <c r="KP16" s="1" t="s">
        <v>46</v>
      </c>
      <c r="KQ16" s="1" t="s">
        <v>46</v>
      </c>
      <c r="KR16" s="1" t="s">
        <v>47</v>
      </c>
      <c r="KS16" s="1" t="s">
        <v>47</v>
      </c>
      <c r="KT16" s="1" t="s">
        <v>47</v>
      </c>
      <c r="KU16" s="1" t="s">
        <v>48</v>
      </c>
      <c r="KV16" s="1" t="s">
        <v>48</v>
      </c>
      <c r="KW16" s="1" t="s">
        <v>48</v>
      </c>
      <c r="KX16" s="1" t="s">
        <v>49</v>
      </c>
      <c r="KY16" s="1" t="s">
        <v>49</v>
      </c>
      <c r="KZ16" s="1" t="s">
        <v>49</v>
      </c>
      <c r="LA16" s="1" t="s">
        <v>50</v>
      </c>
      <c r="LB16" s="1" t="s">
        <v>50</v>
      </c>
      <c r="LC16" s="1" t="s">
        <v>50</v>
      </c>
      <c r="LD16" s="1" t="s">
        <v>51</v>
      </c>
      <c r="LE16" s="1" t="s">
        <v>51</v>
      </c>
      <c r="LF16" s="1" t="s">
        <v>51</v>
      </c>
      <c r="LG16" s="1" t="s">
        <v>52</v>
      </c>
      <c r="LH16" s="1" t="s">
        <v>52</v>
      </c>
      <c r="LI16" s="1" t="s">
        <v>52</v>
      </c>
      <c r="LJ16" s="18" t="s">
        <v>101</v>
      </c>
      <c r="LK16" s="76" t="s">
        <v>101</v>
      </c>
      <c r="LL16" s="18" t="s">
        <v>101</v>
      </c>
      <c r="LO16" s="1" t="s">
        <v>35</v>
      </c>
      <c r="LP16" s="1" t="s">
        <v>35</v>
      </c>
      <c r="LQ16" s="1" t="s">
        <v>35</v>
      </c>
      <c r="LR16" s="1" t="s">
        <v>36</v>
      </c>
      <c r="LS16" s="1" t="s">
        <v>36</v>
      </c>
      <c r="LT16" s="1" t="s">
        <v>36</v>
      </c>
      <c r="LU16" s="1" t="s">
        <v>37</v>
      </c>
      <c r="LV16" s="1" t="s">
        <v>37</v>
      </c>
      <c r="LW16" s="1" t="s">
        <v>37</v>
      </c>
      <c r="LX16" s="1" t="s">
        <v>38</v>
      </c>
      <c r="LY16" s="1" t="s">
        <v>38</v>
      </c>
      <c r="LZ16" s="1" t="s">
        <v>38</v>
      </c>
      <c r="MA16" s="1" t="s">
        <v>39</v>
      </c>
      <c r="MB16" s="1" t="s">
        <v>39</v>
      </c>
      <c r="MC16" s="1" t="s">
        <v>39</v>
      </c>
      <c r="MD16" s="1" t="s">
        <v>46</v>
      </c>
      <c r="ME16" s="1" t="s">
        <v>46</v>
      </c>
      <c r="MF16" s="1" t="s">
        <v>46</v>
      </c>
      <c r="MG16" s="1" t="s">
        <v>47</v>
      </c>
      <c r="MH16" s="1" t="s">
        <v>47</v>
      </c>
      <c r="MI16" s="1" t="s">
        <v>47</v>
      </c>
      <c r="MJ16" s="1" t="s">
        <v>48</v>
      </c>
      <c r="MK16" s="1" t="s">
        <v>48</v>
      </c>
      <c r="ML16" s="1" t="s">
        <v>48</v>
      </c>
      <c r="MM16" s="1" t="s">
        <v>49</v>
      </c>
      <c r="MN16" s="1" t="s">
        <v>49</v>
      </c>
      <c r="MO16" s="1" t="s">
        <v>49</v>
      </c>
      <c r="MP16" s="1" t="s">
        <v>50</v>
      </c>
      <c r="MQ16" s="1" t="s">
        <v>50</v>
      </c>
      <c r="MR16" s="1" t="s">
        <v>50</v>
      </c>
      <c r="MS16" s="1" t="s">
        <v>51</v>
      </c>
      <c r="MT16" s="1" t="s">
        <v>51</v>
      </c>
      <c r="MU16" s="1" t="s">
        <v>51</v>
      </c>
      <c r="MV16" s="1" t="s">
        <v>52</v>
      </c>
      <c r="MW16" s="1" t="s">
        <v>52</v>
      </c>
      <c r="MX16" s="1" t="s">
        <v>52</v>
      </c>
      <c r="MY16" s="18" t="s">
        <v>53</v>
      </c>
      <c r="MZ16" s="18" t="s">
        <v>53</v>
      </c>
      <c r="NA16" s="18" t="s">
        <v>53</v>
      </c>
      <c r="ND16" s="1" t="s">
        <v>35</v>
      </c>
      <c r="NE16" s="1" t="s">
        <v>35</v>
      </c>
      <c r="NF16" s="1" t="s">
        <v>35</v>
      </c>
      <c r="NG16" s="1" t="s">
        <v>36</v>
      </c>
      <c r="NH16" s="1" t="s">
        <v>36</v>
      </c>
      <c r="NI16" s="1" t="s">
        <v>36</v>
      </c>
      <c r="NJ16" s="1" t="s">
        <v>37</v>
      </c>
      <c r="NK16" s="1" t="s">
        <v>37</v>
      </c>
      <c r="NL16" s="1" t="s">
        <v>37</v>
      </c>
      <c r="NM16" s="1" t="s">
        <v>38</v>
      </c>
      <c r="NN16" s="1" t="s">
        <v>38</v>
      </c>
      <c r="NO16" s="1" t="s">
        <v>38</v>
      </c>
      <c r="NP16" s="1" t="s">
        <v>39</v>
      </c>
      <c r="NQ16" s="1" t="s">
        <v>39</v>
      </c>
      <c r="NR16" s="1" t="s">
        <v>39</v>
      </c>
      <c r="NS16" s="1" t="s">
        <v>46</v>
      </c>
      <c r="NT16" s="1" t="s">
        <v>46</v>
      </c>
      <c r="NU16" s="1" t="s">
        <v>46</v>
      </c>
      <c r="NV16" s="1" t="s">
        <v>47</v>
      </c>
      <c r="NW16" s="1" t="s">
        <v>47</v>
      </c>
      <c r="NX16" s="1" t="s">
        <v>47</v>
      </c>
      <c r="NY16" s="1" t="s">
        <v>48</v>
      </c>
      <c r="NZ16" s="1" t="s">
        <v>48</v>
      </c>
      <c r="OA16" s="1" t="s">
        <v>48</v>
      </c>
      <c r="OB16" s="1" t="s">
        <v>49</v>
      </c>
      <c r="OC16" s="1" t="s">
        <v>49</v>
      </c>
      <c r="OD16" s="1" t="s">
        <v>49</v>
      </c>
      <c r="OE16" s="1" t="s">
        <v>50</v>
      </c>
      <c r="OF16" s="1" t="s">
        <v>50</v>
      </c>
      <c r="OG16" s="1" t="s">
        <v>50</v>
      </c>
      <c r="OH16" s="1" t="s">
        <v>51</v>
      </c>
      <c r="OI16" s="1" t="s">
        <v>51</v>
      </c>
      <c r="OJ16" s="1" t="s">
        <v>51</v>
      </c>
      <c r="OK16" s="1" t="s">
        <v>52</v>
      </c>
      <c r="OL16" s="1" t="s">
        <v>52</v>
      </c>
      <c r="OM16" s="1" t="s">
        <v>52</v>
      </c>
      <c r="ON16" s="18" t="s">
        <v>53</v>
      </c>
      <c r="OO16" s="18" t="s">
        <v>53</v>
      </c>
      <c r="OP16" s="18" t="s">
        <v>53</v>
      </c>
      <c r="OS16" s="1" t="s">
        <v>35</v>
      </c>
      <c r="OT16" s="1" t="s">
        <v>35</v>
      </c>
      <c r="OU16" s="1" t="s">
        <v>35</v>
      </c>
      <c r="OV16" s="1" t="s">
        <v>36</v>
      </c>
      <c r="OW16" s="1" t="s">
        <v>36</v>
      </c>
      <c r="OX16" s="1" t="s">
        <v>36</v>
      </c>
      <c r="OY16" s="1" t="s">
        <v>37</v>
      </c>
      <c r="OZ16" s="1" t="s">
        <v>37</v>
      </c>
      <c r="PA16" s="1" t="s">
        <v>37</v>
      </c>
      <c r="PB16" s="1" t="s">
        <v>38</v>
      </c>
      <c r="PC16" s="1" t="s">
        <v>38</v>
      </c>
      <c r="PD16" s="1" t="s">
        <v>38</v>
      </c>
      <c r="PE16" s="1" t="s">
        <v>39</v>
      </c>
      <c r="PF16" s="1" t="s">
        <v>39</v>
      </c>
      <c r="PG16" s="1" t="s">
        <v>39</v>
      </c>
      <c r="PH16" s="1" t="s">
        <v>46</v>
      </c>
      <c r="PI16" s="1" t="s">
        <v>46</v>
      </c>
      <c r="PJ16" s="1" t="s">
        <v>46</v>
      </c>
      <c r="PK16" s="1" t="s">
        <v>47</v>
      </c>
      <c r="PL16" s="1" t="s">
        <v>47</v>
      </c>
      <c r="PM16" s="1" t="s">
        <v>47</v>
      </c>
      <c r="PN16" s="1" t="s">
        <v>48</v>
      </c>
      <c r="PO16" s="1" t="s">
        <v>48</v>
      </c>
      <c r="PP16" s="1" t="s">
        <v>48</v>
      </c>
      <c r="PQ16" s="1" t="s">
        <v>49</v>
      </c>
      <c r="PR16" s="1" t="s">
        <v>49</v>
      </c>
      <c r="PS16" s="1" t="s">
        <v>49</v>
      </c>
      <c r="PT16" s="1" t="s">
        <v>50</v>
      </c>
      <c r="PU16" s="1" t="s">
        <v>50</v>
      </c>
      <c r="PV16" s="1" t="s">
        <v>50</v>
      </c>
      <c r="PW16" s="1" t="s">
        <v>51</v>
      </c>
      <c r="PX16" s="1" t="s">
        <v>51</v>
      </c>
      <c r="PY16" s="1" t="s">
        <v>51</v>
      </c>
      <c r="PZ16" s="1" t="s">
        <v>52</v>
      </c>
      <c r="QA16" s="1" t="s">
        <v>52</v>
      </c>
      <c r="QB16" s="1" t="s">
        <v>52</v>
      </c>
      <c r="QC16" s="18" t="s">
        <v>53</v>
      </c>
      <c r="QD16" s="18" t="s">
        <v>53</v>
      </c>
      <c r="QE16" s="18" t="s">
        <v>53</v>
      </c>
      <c r="QH16" s="1" t="s">
        <v>35</v>
      </c>
      <c r="QI16" s="1" t="s">
        <v>35</v>
      </c>
      <c r="QJ16" s="1" t="s">
        <v>35</v>
      </c>
      <c r="QK16" s="1" t="s">
        <v>36</v>
      </c>
      <c r="QL16" s="1" t="s">
        <v>36</v>
      </c>
      <c r="QM16" s="1" t="s">
        <v>36</v>
      </c>
      <c r="QN16" s="1" t="s">
        <v>37</v>
      </c>
      <c r="QO16" s="1" t="s">
        <v>37</v>
      </c>
      <c r="QP16" s="1" t="s">
        <v>37</v>
      </c>
      <c r="QQ16" s="1" t="s">
        <v>38</v>
      </c>
      <c r="QR16" s="1" t="s">
        <v>38</v>
      </c>
      <c r="QS16" s="1" t="s">
        <v>38</v>
      </c>
      <c r="QT16" s="1" t="s">
        <v>39</v>
      </c>
      <c r="QU16" s="1" t="s">
        <v>39</v>
      </c>
      <c r="QV16" s="1" t="s">
        <v>39</v>
      </c>
      <c r="QW16" s="1" t="s">
        <v>46</v>
      </c>
      <c r="QX16" s="1" t="s">
        <v>46</v>
      </c>
      <c r="QY16" s="1" t="s">
        <v>46</v>
      </c>
      <c r="QZ16" s="1" t="s">
        <v>47</v>
      </c>
      <c r="RA16" s="1" t="s">
        <v>47</v>
      </c>
      <c r="RB16" s="1" t="s">
        <v>47</v>
      </c>
      <c r="RC16" s="1" t="s">
        <v>48</v>
      </c>
      <c r="RD16" s="1" t="s">
        <v>48</v>
      </c>
      <c r="RE16" s="1" t="s">
        <v>48</v>
      </c>
      <c r="RF16" s="1" t="s">
        <v>49</v>
      </c>
      <c r="RG16" s="1" t="s">
        <v>49</v>
      </c>
      <c r="RH16" s="1" t="s">
        <v>49</v>
      </c>
      <c r="RI16" s="1" t="s">
        <v>50</v>
      </c>
      <c r="RJ16" s="1" t="s">
        <v>50</v>
      </c>
      <c r="RK16" s="1" t="s">
        <v>50</v>
      </c>
      <c r="RL16" s="1" t="s">
        <v>51</v>
      </c>
      <c r="RM16" s="1" t="s">
        <v>51</v>
      </c>
      <c r="RN16" s="1" t="s">
        <v>51</v>
      </c>
      <c r="RO16" s="1" t="s">
        <v>52</v>
      </c>
      <c r="RP16" s="1" t="s">
        <v>52</v>
      </c>
      <c r="RQ16" s="1" t="s">
        <v>52</v>
      </c>
      <c r="RR16" s="18" t="s">
        <v>53</v>
      </c>
      <c r="RS16" s="18" t="s">
        <v>53</v>
      </c>
      <c r="RT16" s="18" t="s">
        <v>53</v>
      </c>
      <c r="RX16" s="1" t="s">
        <v>35</v>
      </c>
      <c r="RY16" s="1" t="s">
        <v>35</v>
      </c>
      <c r="RZ16" s="1" t="s">
        <v>35</v>
      </c>
      <c r="SA16" s="1" t="s">
        <v>36</v>
      </c>
      <c r="SB16" s="1" t="s">
        <v>36</v>
      </c>
      <c r="SC16" s="1" t="s">
        <v>36</v>
      </c>
      <c r="SD16" s="1" t="s">
        <v>37</v>
      </c>
      <c r="SE16" s="1" t="s">
        <v>37</v>
      </c>
      <c r="SF16" s="1" t="s">
        <v>37</v>
      </c>
      <c r="SG16" s="1" t="s">
        <v>38</v>
      </c>
      <c r="SH16" s="1" t="s">
        <v>38</v>
      </c>
      <c r="SI16" s="1" t="s">
        <v>38</v>
      </c>
      <c r="SJ16" s="1" t="s">
        <v>39</v>
      </c>
      <c r="SK16" s="1" t="s">
        <v>39</v>
      </c>
      <c r="SL16" s="1" t="s">
        <v>39</v>
      </c>
      <c r="SM16" s="1" t="s">
        <v>46</v>
      </c>
      <c r="SN16" s="1" t="s">
        <v>46</v>
      </c>
      <c r="SO16" s="1" t="s">
        <v>46</v>
      </c>
      <c r="SP16" s="1" t="s">
        <v>47</v>
      </c>
      <c r="SQ16" s="1" t="s">
        <v>47</v>
      </c>
      <c r="SR16" s="1" t="s">
        <v>47</v>
      </c>
      <c r="SS16" s="1" t="s">
        <v>48</v>
      </c>
      <c r="ST16" s="1" t="s">
        <v>48</v>
      </c>
      <c r="SU16" s="1" t="s">
        <v>48</v>
      </c>
      <c r="SV16" s="1" t="s">
        <v>49</v>
      </c>
      <c r="SW16" s="1" t="s">
        <v>49</v>
      </c>
      <c r="SX16" s="1" t="s">
        <v>49</v>
      </c>
      <c r="SY16" s="1" t="s">
        <v>50</v>
      </c>
      <c r="SZ16" s="1" t="s">
        <v>50</v>
      </c>
      <c r="TA16" s="1" t="s">
        <v>50</v>
      </c>
      <c r="TB16" s="1" t="s">
        <v>51</v>
      </c>
      <c r="TC16" s="1" t="s">
        <v>51</v>
      </c>
      <c r="TD16" s="1" t="s">
        <v>51</v>
      </c>
      <c r="TE16" s="1" t="s">
        <v>52</v>
      </c>
      <c r="TF16" s="1" t="s">
        <v>52</v>
      </c>
      <c r="TG16" s="1" t="s">
        <v>52</v>
      </c>
      <c r="TH16" s="18" t="s">
        <v>53</v>
      </c>
      <c r="TI16" s="18" t="s">
        <v>53</v>
      </c>
      <c r="TJ16" s="18" t="s">
        <v>53</v>
      </c>
      <c r="TM16" s="1" t="s">
        <v>35</v>
      </c>
      <c r="TN16" s="1" t="s">
        <v>35</v>
      </c>
      <c r="TO16" s="1" t="s">
        <v>35</v>
      </c>
      <c r="TP16" s="1" t="s">
        <v>36</v>
      </c>
      <c r="TQ16" s="1" t="s">
        <v>36</v>
      </c>
      <c r="TR16" s="1" t="s">
        <v>36</v>
      </c>
      <c r="TS16" s="1" t="s">
        <v>37</v>
      </c>
      <c r="TT16" s="1" t="s">
        <v>37</v>
      </c>
      <c r="TU16" s="1" t="s">
        <v>37</v>
      </c>
      <c r="TV16" s="1" t="s">
        <v>38</v>
      </c>
      <c r="TW16" s="1" t="s">
        <v>38</v>
      </c>
      <c r="TX16" s="1" t="s">
        <v>38</v>
      </c>
      <c r="TY16" s="1" t="s">
        <v>39</v>
      </c>
      <c r="TZ16" s="1" t="s">
        <v>39</v>
      </c>
      <c r="UA16" s="1" t="s">
        <v>39</v>
      </c>
      <c r="UB16" s="1" t="s">
        <v>46</v>
      </c>
      <c r="UC16" s="1" t="s">
        <v>46</v>
      </c>
      <c r="UD16" s="1" t="s">
        <v>46</v>
      </c>
      <c r="UE16" s="1" t="s">
        <v>47</v>
      </c>
      <c r="UF16" s="1" t="s">
        <v>47</v>
      </c>
      <c r="UG16" s="1" t="s">
        <v>47</v>
      </c>
      <c r="UH16" s="1" t="s">
        <v>48</v>
      </c>
      <c r="UI16" s="1" t="s">
        <v>48</v>
      </c>
      <c r="UJ16" s="1" t="s">
        <v>48</v>
      </c>
      <c r="UK16" s="1" t="s">
        <v>49</v>
      </c>
      <c r="UL16" s="1" t="s">
        <v>49</v>
      </c>
      <c r="UM16" s="1" t="s">
        <v>49</v>
      </c>
      <c r="UN16" s="1" t="s">
        <v>50</v>
      </c>
      <c r="UO16" s="1" t="s">
        <v>50</v>
      </c>
      <c r="UP16" s="1" t="s">
        <v>50</v>
      </c>
      <c r="UQ16" s="1" t="s">
        <v>51</v>
      </c>
      <c r="UR16" s="1" t="s">
        <v>51</v>
      </c>
      <c r="US16" s="1" t="s">
        <v>51</v>
      </c>
      <c r="UT16" s="1" t="s">
        <v>52</v>
      </c>
      <c r="UU16" s="1" t="s">
        <v>52</v>
      </c>
      <c r="UV16" s="1" t="s">
        <v>52</v>
      </c>
      <c r="UW16" s="18" t="s">
        <v>53</v>
      </c>
      <c r="UX16" s="18" t="s">
        <v>53</v>
      </c>
      <c r="UY16" s="18" t="s">
        <v>53</v>
      </c>
      <c r="VA16" s="1" t="s">
        <v>35</v>
      </c>
      <c r="VB16" s="1" t="s">
        <v>35</v>
      </c>
      <c r="VC16" s="1" t="s">
        <v>35</v>
      </c>
      <c r="VD16" s="1" t="s">
        <v>36</v>
      </c>
      <c r="VE16" s="1" t="s">
        <v>36</v>
      </c>
      <c r="VF16" s="1" t="s">
        <v>36</v>
      </c>
      <c r="VG16" s="1" t="s">
        <v>37</v>
      </c>
      <c r="VH16" s="1" t="s">
        <v>37</v>
      </c>
      <c r="VI16" s="1" t="s">
        <v>37</v>
      </c>
      <c r="VJ16" s="1" t="s">
        <v>38</v>
      </c>
      <c r="VK16" s="1" t="s">
        <v>38</v>
      </c>
      <c r="VL16" s="1" t="s">
        <v>38</v>
      </c>
      <c r="VM16" s="1" t="s">
        <v>39</v>
      </c>
      <c r="VN16" s="1" t="s">
        <v>39</v>
      </c>
      <c r="VO16" s="1" t="s">
        <v>39</v>
      </c>
      <c r="VP16" s="1" t="s">
        <v>46</v>
      </c>
      <c r="VQ16" s="1" t="s">
        <v>46</v>
      </c>
      <c r="VR16" s="1" t="s">
        <v>46</v>
      </c>
      <c r="VS16" s="1" t="s">
        <v>47</v>
      </c>
      <c r="VT16" s="1" t="s">
        <v>47</v>
      </c>
      <c r="VU16" s="1" t="s">
        <v>47</v>
      </c>
      <c r="VV16" s="1" t="s">
        <v>48</v>
      </c>
      <c r="VW16" s="1" t="s">
        <v>48</v>
      </c>
      <c r="VX16" s="1" t="s">
        <v>48</v>
      </c>
      <c r="VY16" s="1" t="s">
        <v>49</v>
      </c>
      <c r="VZ16" s="1" t="s">
        <v>49</v>
      </c>
      <c r="WA16" s="1" t="s">
        <v>49</v>
      </c>
      <c r="WB16" s="1" t="s">
        <v>50</v>
      </c>
      <c r="WC16" s="1" t="s">
        <v>50</v>
      </c>
      <c r="WD16" s="1" t="s">
        <v>50</v>
      </c>
      <c r="WE16" s="1" t="s">
        <v>51</v>
      </c>
      <c r="WF16" s="1" t="s">
        <v>51</v>
      </c>
      <c r="WG16" s="1" t="s">
        <v>51</v>
      </c>
      <c r="WH16" s="1" t="s">
        <v>52</v>
      </c>
      <c r="WI16" s="1" t="s">
        <v>52</v>
      </c>
      <c r="WJ16" s="1" t="s">
        <v>52</v>
      </c>
      <c r="WK16" s="18" t="s">
        <v>101</v>
      </c>
      <c r="WL16" s="18" t="s">
        <v>101</v>
      </c>
      <c r="WM16" s="18" t="s">
        <v>101</v>
      </c>
    </row>
    <row r="17" spans="2:611" x14ac:dyDescent="0.25">
      <c r="B17" s="1" t="s">
        <v>0</v>
      </c>
      <c r="C17" s="7" t="s">
        <v>40</v>
      </c>
      <c r="D17" s="7" t="s">
        <v>43</v>
      </c>
      <c r="E17" s="1" t="s">
        <v>44</v>
      </c>
      <c r="F17" s="7" t="s">
        <v>40</v>
      </c>
      <c r="G17" s="7" t="s">
        <v>43</v>
      </c>
      <c r="H17" s="7" t="s">
        <v>34</v>
      </c>
      <c r="I17" s="7" t="s">
        <v>40</v>
      </c>
      <c r="J17" s="7" t="s">
        <v>45</v>
      </c>
      <c r="K17" s="1" t="s">
        <v>44</v>
      </c>
      <c r="L17" s="7" t="s">
        <v>40</v>
      </c>
      <c r="M17" s="7" t="s">
        <v>45</v>
      </c>
      <c r="N17" s="1" t="s">
        <v>44</v>
      </c>
      <c r="O17" s="7" t="s">
        <v>40</v>
      </c>
      <c r="P17" s="7" t="s">
        <v>45</v>
      </c>
      <c r="Q17" s="1" t="s">
        <v>44</v>
      </c>
      <c r="R17" s="7" t="s">
        <v>40</v>
      </c>
      <c r="S17" s="7" t="s">
        <v>45</v>
      </c>
      <c r="T17" s="1" t="s">
        <v>44</v>
      </c>
      <c r="U17" s="7" t="s">
        <v>40</v>
      </c>
      <c r="V17" s="7" t="s">
        <v>45</v>
      </c>
      <c r="W17" s="1" t="s">
        <v>44</v>
      </c>
      <c r="X17" s="7" t="s">
        <v>40</v>
      </c>
      <c r="Y17" s="7" t="s">
        <v>45</v>
      </c>
      <c r="Z17" s="1" t="s">
        <v>44</v>
      </c>
      <c r="AA17" s="7" t="s">
        <v>40</v>
      </c>
      <c r="AB17" s="7" t="s">
        <v>45</v>
      </c>
      <c r="AC17" s="1" t="s">
        <v>44</v>
      </c>
      <c r="AD17" s="7" t="s">
        <v>40</v>
      </c>
      <c r="AE17" s="7" t="s">
        <v>45</v>
      </c>
      <c r="AF17" s="1" t="s">
        <v>44</v>
      </c>
      <c r="AG17" s="7" t="s">
        <v>40</v>
      </c>
      <c r="AH17" s="7" t="s">
        <v>45</v>
      </c>
      <c r="AI17" s="1" t="s">
        <v>44</v>
      </c>
      <c r="AJ17" s="7" t="s">
        <v>40</v>
      </c>
      <c r="AK17" s="7" t="s">
        <v>45</v>
      </c>
      <c r="AL17" s="1" t="s">
        <v>44</v>
      </c>
      <c r="AM17" s="19" t="s">
        <v>40</v>
      </c>
      <c r="AN17" s="19" t="s">
        <v>45</v>
      </c>
      <c r="AO17" s="20" t="s">
        <v>44</v>
      </c>
      <c r="AP17" s="1"/>
      <c r="AQ17" s="6" t="str">
        <f>C17</f>
        <v>FGP</v>
      </c>
      <c r="AR17" s="6" t="str">
        <f t="shared" ref="AR17:CC17" si="26">D17</f>
        <v>coeficiente</v>
      </c>
      <c r="AS17" s="60" t="str">
        <f t="shared" si="26"/>
        <v>IEPS Tabaco estado</v>
      </c>
      <c r="AT17" s="6" t="str">
        <f t="shared" si="26"/>
        <v>FGP</v>
      </c>
      <c r="AU17" s="6" t="str">
        <f t="shared" si="26"/>
        <v>coeficiente</v>
      </c>
      <c r="AV17" s="6" t="str">
        <f t="shared" si="26"/>
        <v>IEPS Tabaco</v>
      </c>
      <c r="AW17" s="6" t="str">
        <f t="shared" si="26"/>
        <v>FGP</v>
      </c>
      <c r="AX17" s="6" t="str">
        <f t="shared" si="26"/>
        <v>Coeficiente</v>
      </c>
      <c r="AY17" s="6" t="str">
        <f t="shared" si="26"/>
        <v>IEPS Tabaco estado</v>
      </c>
      <c r="AZ17" s="6" t="str">
        <f t="shared" si="26"/>
        <v>FGP</v>
      </c>
      <c r="BA17" s="6" t="str">
        <f t="shared" si="26"/>
        <v>Coeficiente</v>
      </c>
      <c r="BB17" s="6" t="str">
        <f t="shared" si="26"/>
        <v>IEPS Tabaco estado</v>
      </c>
      <c r="BC17" s="6" t="str">
        <f t="shared" si="26"/>
        <v>FGP</v>
      </c>
      <c r="BD17" s="6" t="str">
        <f t="shared" si="26"/>
        <v>Coeficiente</v>
      </c>
      <c r="BE17" s="6" t="str">
        <f t="shared" si="26"/>
        <v>IEPS Tabaco estado</v>
      </c>
      <c r="BF17" s="6" t="str">
        <f t="shared" si="26"/>
        <v>FGP</v>
      </c>
      <c r="BG17" s="6" t="str">
        <f t="shared" si="26"/>
        <v>Coeficiente</v>
      </c>
      <c r="BH17" s="6" t="str">
        <f t="shared" si="26"/>
        <v>IEPS Tabaco estado</v>
      </c>
      <c r="BI17" s="6" t="str">
        <f t="shared" si="26"/>
        <v>FGP</v>
      </c>
      <c r="BJ17" s="6" t="str">
        <f t="shared" si="26"/>
        <v>Coeficiente</v>
      </c>
      <c r="BK17" s="6" t="str">
        <f>W17</f>
        <v>IEPS Tabaco estado</v>
      </c>
      <c r="BL17" s="6" t="str">
        <f t="shared" si="26"/>
        <v>FGP</v>
      </c>
      <c r="BM17" s="6" t="str">
        <f t="shared" si="26"/>
        <v>Coeficiente</v>
      </c>
      <c r="BN17" s="6" t="str">
        <f t="shared" si="26"/>
        <v>IEPS Tabaco estado</v>
      </c>
      <c r="BO17" s="6" t="str">
        <f t="shared" si="26"/>
        <v>FGP</v>
      </c>
      <c r="BP17" s="6" t="str">
        <f t="shared" si="26"/>
        <v>Coeficiente</v>
      </c>
      <c r="BQ17" s="6" t="str">
        <f t="shared" si="26"/>
        <v>IEPS Tabaco estado</v>
      </c>
      <c r="BR17" s="6" t="str">
        <f t="shared" si="26"/>
        <v>FGP</v>
      </c>
      <c r="BS17" s="6" t="str">
        <f t="shared" si="26"/>
        <v>Coeficiente</v>
      </c>
      <c r="BT17" s="6" t="str">
        <f t="shared" si="26"/>
        <v>IEPS Tabaco estado</v>
      </c>
      <c r="BU17" s="6" t="str">
        <f t="shared" si="26"/>
        <v>FGP</v>
      </c>
      <c r="BV17" s="6" t="str">
        <f t="shared" si="26"/>
        <v>Coeficiente</v>
      </c>
      <c r="BW17" s="6" t="str">
        <f t="shared" si="26"/>
        <v>IEPS Tabaco estado</v>
      </c>
      <c r="BX17" s="6" t="str">
        <f t="shared" si="26"/>
        <v>FGP</v>
      </c>
      <c r="BY17" s="6" t="str">
        <f t="shared" si="26"/>
        <v>Coeficiente</v>
      </c>
      <c r="BZ17" s="6" t="str">
        <f t="shared" si="26"/>
        <v>IEPS Tabaco estado</v>
      </c>
      <c r="CA17" s="6" t="str">
        <f t="shared" si="26"/>
        <v>FGP</v>
      </c>
      <c r="CB17" s="6" t="str">
        <f t="shared" si="26"/>
        <v>Coeficiente</v>
      </c>
      <c r="CC17" s="6" t="str">
        <f t="shared" si="26"/>
        <v>IEPS Tabaco estado</v>
      </c>
      <c r="CD17" s="1"/>
      <c r="CE17" s="1" t="s">
        <v>0</v>
      </c>
      <c r="CF17" s="7" t="s">
        <v>55</v>
      </c>
      <c r="CG17" s="7" t="s">
        <v>43</v>
      </c>
      <c r="CH17" s="1" t="s">
        <v>44</v>
      </c>
      <c r="CI17" s="7" t="s">
        <v>55</v>
      </c>
      <c r="CJ17" s="7" t="s">
        <v>43</v>
      </c>
      <c r="CK17" s="7" t="s">
        <v>34</v>
      </c>
      <c r="CL17" s="7" t="s">
        <v>55</v>
      </c>
      <c r="CM17" s="7" t="s">
        <v>45</v>
      </c>
      <c r="CN17" s="1" t="s">
        <v>44</v>
      </c>
      <c r="CO17" s="7" t="s">
        <v>55</v>
      </c>
      <c r="CP17" s="7" t="s">
        <v>45</v>
      </c>
      <c r="CQ17" s="1" t="s">
        <v>44</v>
      </c>
      <c r="CR17" s="7" t="s">
        <v>55</v>
      </c>
      <c r="CS17" s="7" t="s">
        <v>45</v>
      </c>
      <c r="CT17" s="1" t="s">
        <v>44</v>
      </c>
      <c r="CU17" s="7" t="s">
        <v>55</v>
      </c>
      <c r="CV17" s="7" t="s">
        <v>45</v>
      </c>
      <c r="CW17" s="1" t="s">
        <v>44</v>
      </c>
      <c r="CX17" s="7" t="s">
        <v>55</v>
      </c>
      <c r="CY17" s="7" t="s">
        <v>45</v>
      </c>
      <c r="CZ17" s="1" t="s">
        <v>44</v>
      </c>
      <c r="DA17" s="7" t="s">
        <v>55</v>
      </c>
      <c r="DB17" s="7" t="s">
        <v>45</v>
      </c>
      <c r="DC17" s="1" t="s">
        <v>44</v>
      </c>
      <c r="DD17" s="7" t="s">
        <v>55</v>
      </c>
      <c r="DE17" s="7" t="s">
        <v>45</v>
      </c>
      <c r="DF17" s="1" t="s">
        <v>44</v>
      </c>
      <c r="DG17" s="7" t="s">
        <v>55</v>
      </c>
      <c r="DH17" s="7" t="s">
        <v>45</v>
      </c>
      <c r="DI17" s="1" t="s">
        <v>44</v>
      </c>
      <c r="DJ17" s="7" t="s">
        <v>55</v>
      </c>
      <c r="DK17" s="7" t="s">
        <v>45</v>
      </c>
      <c r="DL17" s="1" t="s">
        <v>44</v>
      </c>
      <c r="DM17" s="7" t="s">
        <v>55</v>
      </c>
      <c r="DN17" s="7" t="s">
        <v>45</v>
      </c>
      <c r="DO17" s="1" t="s">
        <v>44</v>
      </c>
      <c r="DP17" s="19" t="s">
        <v>55</v>
      </c>
      <c r="DQ17" s="19" t="s">
        <v>45</v>
      </c>
      <c r="DR17" s="20" t="s">
        <v>44</v>
      </c>
      <c r="DS17" s="1"/>
      <c r="DT17" s="7" t="s">
        <v>55</v>
      </c>
      <c r="DU17" s="7" t="s">
        <v>43</v>
      </c>
      <c r="DV17" s="1" t="s">
        <v>44</v>
      </c>
      <c r="DW17" s="7" t="s">
        <v>55</v>
      </c>
      <c r="DX17" s="7" t="s">
        <v>43</v>
      </c>
      <c r="DY17" s="7" t="s">
        <v>34</v>
      </c>
      <c r="DZ17" s="7" t="s">
        <v>55</v>
      </c>
      <c r="EA17" s="7" t="s">
        <v>45</v>
      </c>
      <c r="EB17" s="1" t="s">
        <v>44</v>
      </c>
      <c r="EC17" s="7" t="s">
        <v>55</v>
      </c>
      <c r="ED17" s="7" t="s">
        <v>45</v>
      </c>
      <c r="EE17" s="1" t="s">
        <v>44</v>
      </c>
      <c r="EF17" s="7" t="s">
        <v>55</v>
      </c>
      <c r="EG17" s="7" t="s">
        <v>45</v>
      </c>
      <c r="EH17" s="1" t="s">
        <v>44</v>
      </c>
      <c r="EI17" s="7" t="s">
        <v>55</v>
      </c>
      <c r="EJ17" s="7" t="s">
        <v>45</v>
      </c>
      <c r="EK17" s="1" t="s">
        <v>44</v>
      </c>
      <c r="EL17" s="7" t="s">
        <v>55</v>
      </c>
      <c r="EM17" s="7" t="s">
        <v>45</v>
      </c>
      <c r="EN17" s="1" t="s">
        <v>44</v>
      </c>
      <c r="EO17" s="7" t="s">
        <v>55</v>
      </c>
      <c r="EP17" s="7" t="s">
        <v>45</v>
      </c>
      <c r="EQ17" s="1" t="s">
        <v>44</v>
      </c>
      <c r="ER17" s="7" t="s">
        <v>55</v>
      </c>
      <c r="ES17" s="7" t="s">
        <v>45</v>
      </c>
      <c r="ET17" s="1" t="s">
        <v>44</v>
      </c>
      <c r="EU17" s="7" t="s">
        <v>55</v>
      </c>
      <c r="EV17" s="7" t="s">
        <v>45</v>
      </c>
      <c r="EW17" s="1" t="s">
        <v>44</v>
      </c>
      <c r="EX17" s="7" t="s">
        <v>55</v>
      </c>
      <c r="EY17" s="7" t="s">
        <v>45</v>
      </c>
      <c r="EZ17" s="1" t="s">
        <v>44</v>
      </c>
      <c r="FA17" s="7" t="s">
        <v>55</v>
      </c>
      <c r="FB17" s="7" t="s">
        <v>45</v>
      </c>
      <c r="FC17" s="1" t="s">
        <v>44</v>
      </c>
      <c r="FD17" s="19" t="s">
        <v>55</v>
      </c>
      <c r="FE17" s="19" t="s">
        <v>45</v>
      </c>
      <c r="FF17" s="20" t="s">
        <v>44</v>
      </c>
      <c r="FH17" s="1" t="s">
        <v>0</v>
      </c>
      <c r="FI17" s="7" t="s">
        <v>56</v>
      </c>
      <c r="FJ17" s="7" t="s">
        <v>43</v>
      </c>
      <c r="FK17" s="1" t="s">
        <v>44</v>
      </c>
      <c r="FL17" s="7" t="s">
        <v>56</v>
      </c>
      <c r="FM17" s="7" t="s">
        <v>43</v>
      </c>
      <c r="FN17" s="7" t="s">
        <v>34</v>
      </c>
      <c r="FO17" s="7" t="s">
        <v>56</v>
      </c>
      <c r="FP17" s="7" t="s">
        <v>45</v>
      </c>
      <c r="FQ17" s="1" t="s">
        <v>44</v>
      </c>
      <c r="FR17" s="7" t="s">
        <v>56</v>
      </c>
      <c r="FS17" s="7" t="s">
        <v>45</v>
      </c>
      <c r="FT17" s="1" t="s">
        <v>44</v>
      </c>
      <c r="FU17" s="7" t="s">
        <v>56</v>
      </c>
      <c r="FV17" s="7" t="s">
        <v>45</v>
      </c>
      <c r="FW17" s="1" t="s">
        <v>44</v>
      </c>
      <c r="FX17" s="7" t="s">
        <v>56</v>
      </c>
      <c r="FY17" s="7" t="s">
        <v>45</v>
      </c>
      <c r="FZ17" s="1" t="s">
        <v>44</v>
      </c>
      <c r="GA17" s="7" t="s">
        <v>56</v>
      </c>
      <c r="GB17" s="7" t="s">
        <v>45</v>
      </c>
      <c r="GC17" s="1" t="s">
        <v>44</v>
      </c>
      <c r="GD17" s="7" t="s">
        <v>56</v>
      </c>
      <c r="GE17" s="7" t="s">
        <v>45</v>
      </c>
      <c r="GF17" s="1" t="s">
        <v>44</v>
      </c>
      <c r="GG17" s="7" t="s">
        <v>56</v>
      </c>
      <c r="GH17" s="7" t="s">
        <v>45</v>
      </c>
      <c r="GI17" s="1" t="s">
        <v>44</v>
      </c>
      <c r="GJ17" s="7" t="s">
        <v>56</v>
      </c>
      <c r="GK17" s="7" t="s">
        <v>45</v>
      </c>
      <c r="GL17" s="1" t="s">
        <v>44</v>
      </c>
      <c r="GM17" s="7" t="s">
        <v>56</v>
      </c>
      <c r="GN17" s="7" t="s">
        <v>45</v>
      </c>
      <c r="GO17" s="1" t="s">
        <v>44</v>
      </c>
      <c r="GP17" s="7" t="s">
        <v>56</v>
      </c>
      <c r="GQ17" s="7" t="s">
        <v>45</v>
      </c>
      <c r="GR17" s="1" t="s">
        <v>44</v>
      </c>
      <c r="GS17" s="19" t="s">
        <v>56</v>
      </c>
      <c r="GT17" s="19" t="s">
        <v>45</v>
      </c>
      <c r="GU17" s="20" t="s">
        <v>44</v>
      </c>
      <c r="GV17" s="1"/>
      <c r="GW17" s="7" t="s">
        <v>56</v>
      </c>
      <c r="GX17" s="7" t="s">
        <v>43</v>
      </c>
      <c r="GY17" s="1" t="s">
        <v>44</v>
      </c>
      <c r="GZ17" s="7" t="s">
        <v>56</v>
      </c>
      <c r="HA17" s="7" t="s">
        <v>43</v>
      </c>
      <c r="HB17" s="7" t="s">
        <v>34</v>
      </c>
      <c r="HC17" s="7" t="s">
        <v>56</v>
      </c>
      <c r="HD17" s="7" t="s">
        <v>45</v>
      </c>
      <c r="HE17" s="1" t="s">
        <v>44</v>
      </c>
      <c r="HF17" s="7" t="s">
        <v>56</v>
      </c>
      <c r="HG17" s="7" t="s">
        <v>45</v>
      </c>
      <c r="HH17" s="1" t="s">
        <v>44</v>
      </c>
      <c r="HI17" s="7" t="s">
        <v>56</v>
      </c>
      <c r="HJ17" s="7" t="s">
        <v>45</v>
      </c>
      <c r="HK17" s="1" t="s">
        <v>44</v>
      </c>
      <c r="HL17" s="7" t="s">
        <v>56</v>
      </c>
      <c r="HM17" s="7" t="s">
        <v>45</v>
      </c>
      <c r="HN17" s="1" t="s">
        <v>44</v>
      </c>
      <c r="HO17" s="7" t="s">
        <v>56</v>
      </c>
      <c r="HP17" s="7" t="s">
        <v>45</v>
      </c>
      <c r="HQ17" s="1" t="s">
        <v>44</v>
      </c>
      <c r="HR17" s="7" t="s">
        <v>56</v>
      </c>
      <c r="HS17" s="7" t="s">
        <v>45</v>
      </c>
      <c r="HT17" s="1" t="s">
        <v>44</v>
      </c>
      <c r="HU17" s="7" t="s">
        <v>56</v>
      </c>
      <c r="HV17" s="7" t="s">
        <v>45</v>
      </c>
      <c r="HW17" s="1" t="s">
        <v>44</v>
      </c>
      <c r="HX17" s="7" t="s">
        <v>56</v>
      </c>
      <c r="HY17" s="7" t="s">
        <v>45</v>
      </c>
      <c r="HZ17" s="1" t="s">
        <v>44</v>
      </c>
      <c r="IA17" s="7" t="s">
        <v>56</v>
      </c>
      <c r="IB17" s="7" t="s">
        <v>45</v>
      </c>
      <c r="IC17" s="1" t="s">
        <v>44</v>
      </c>
      <c r="ID17" s="7" t="s">
        <v>56</v>
      </c>
      <c r="IE17" s="7" t="s">
        <v>45</v>
      </c>
      <c r="IF17" s="1" t="s">
        <v>44</v>
      </c>
      <c r="IG17" s="19" t="s">
        <v>56</v>
      </c>
      <c r="IH17" s="19" t="s">
        <v>45</v>
      </c>
      <c r="II17" s="20" t="s">
        <v>44</v>
      </c>
      <c r="IK17" s="1" t="s">
        <v>0</v>
      </c>
      <c r="IL17" s="7" t="s">
        <v>61</v>
      </c>
      <c r="IM17" s="7" t="s">
        <v>43</v>
      </c>
      <c r="IN17" s="1" t="s">
        <v>44</v>
      </c>
      <c r="IO17" s="7" t="s">
        <v>61</v>
      </c>
      <c r="IP17" s="7" t="s">
        <v>43</v>
      </c>
      <c r="IQ17" s="7" t="s">
        <v>34</v>
      </c>
      <c r="IR17" s="7" t="s">
        <v>61</v>
      </c>
      <c r="IS17" s="7" t="s">
        <v>45</v>
      </c>
      <c r="IT17" s="1" t="s">
        <v>44</v>
      </c>
      <c r="IU17" s="7" t="s">
        <v>61</v>
      </c>
      <c r="IV17" s="7" t="s">
        <v>45</v>
      </c>
      <c r="IW17" s="1" t="s">
        <v>44</v>
      </c>
      <c r="IX17" s="7" t="s">
        <v>61</v>
      </c>
      <c r="IY17" s="7" t="s">
        <v>45</v>
      </c>
      <c r="IZ17" s="1" t="s">
        <v>44</v>
      </c>
      <c r="JA17" s="7" t="s">
        <v>61</v>
      </c>
      <c r="JB17" s="7" t="s">
        <v>45</v>
      </c>
      <c r="JC17" s="1" t="s">
        <v>44</v>
      </c>
      <c r="JD17" s="7" t="s">
        <v>61</v>
      </c>
      <c r="JE17" s="7" t="s">
        <v>45</v>
      </c>
      <c r="JF17" s="1" t="s">
        <v>44</v>
      </c>
      <c r="JG17" s="7" t="s">
        <v>61</v>
      </c>
      <c r="JH17" s="7" t="s">
        <v>45</v>
      </c>
      <c r="JI17" s="1" t="s">
        <v>44</v>
      </c>
      <c r="JJ17" s="7" t="s">
        <v>61</v>
      </c>
      <c r="JK17" s="7" t="s">
        <v>45</v>
      </c>
      <c r="JL17" s="1" t="s">
        <v>44</v>
      </c>
      <c r="JM17" s="7" t="s">
        <v>61</v>
      </c>
      <c r="JN17" s="7" t="s">
        <v>45</v>
      </c>
      <c r="JO17" s="1" t="s">
        <v>44</v>
      </c>
      <c r="JP17" s="7" t="s">
        <v>61</v>
      </c>
      <c r="JQ17" s="7" t="s">
        <v>45</v>
      </c>
      <c r="JR17" s="1" t="s">
        <v>44</v>
      </c>
      <c r="JS17" s="7" t="s">
        <v>61</v>
      </c>
      <c r="JT17" s="7" t="s">
        <v>45</v>
      </c>
      <c r="JU17" s="1" t="s">
        <v>44</v>
      </c>
      <c r="JV17" s="19" t="s">
        <v>61</v>
      </c>
      <c r="JW17" s="19" t="s">
        <v>45</v>
      </c>
      <c r="JX17" s="20" t="s">
        <v>44</v>
      </c>
      <c r="JZ17" s="7" t="s">
        <v>61</v>
      </c>
      <c r="KA17" s="7" t="s">
        <v>43</v>
      </c>
      <c r="KB17" s="1" t="s">
        <v>44</v>
      </c>
      <c r="KC17" s="7" t="s">
        <v>61</v>
      </c>
      <c r="KD17" s="7" t="s">
        <v>43</v>
      </c>
      <c r="KE17" s="7" t="s">
        <v>34</v>
      </c>
      <c r="KF17" s="7" t="s">
        <v>61</v>
      </c>
      <c r="KG17" s="7" t="s">
        <v>45</v>
      </c>
      <c r="KH17" s="1" t="s">
        <v>44</v>
      </c>
      <c r="KI17" s="7" t="s">
        <v>61</v>
      </c>
      <c r="KJ17" s="7" t="s">
        <v>45</v>
      </c>
      <c r="KK17" s="1" t="s">
        <v>44</v>
      </c>
      <c r="KL17" s="7" t="s">
        <v>61</v>
      </c>
      <c r="KM17" s="7" t="s">
        <v>45</v>
      </c>
      <c r="KN17" s="1" t="s">
        <v>44</v>
      </c>
      <c r="KO17" s="7" t="s">
        <v>61</v>
      </c>
      <c r="KP17" s="7" t="s">
        <v>45</v>
      </c>
      <c r="KQ17" s="1" t="s">
        <v>44</v>
      </c>
      <c r="KR17" s="7" t="s">
        <v>61</v>
      </c>
      <c r="KS17" s="7" t="s">
        <v>45</v>
      </c>
      <c r="KT17" s="1" t="s">
        <v>44</v>
      </c>
      <c r="KU17" s="7" t="s">
        <v>61</v>
      </c>
      <c r="KV17" s="7" t="s">
        <v>45</v>
      </c>
      <c r="KW17" s="1" t="s">
        <v>44</v>
      </c>
      <c r="KX17" s="7" t="s">
        <v>61</v>
      </c>
      <c r="KY17" s="7" t="s">
        <v>45</v>
      </c>
      <c r="KZ17" s="1" t="s">
        <v>44</v>
      </c>
      <c r="LA17" s="7" t="s">
        <v>61</v>
      </c>
      <c r="LB17" s="7" t="s">
        <v>45</v>
      </c>
      <c r="LC17" s="1" t="s">
        <v>44</v>
      </c>
      <c r="LD17" s="7" t="s">
        <v>61</v>
      </c>
      <c r="LE17" s="7" t="s">
        <v>45</v>
      </c>
      <c r="LF17" s="1" t="s">
        <v>44</v>
      </c>
      <c r="LG17" s="7" t="s">
        <v>61</v>
      </c>
      <c r="LH17" s="7" t="s">
        <v>45</v>
      </c>
      <c r="LI17" s="1" t="s">
        <v>44</v>
      </c>
      <c r="LJ17" s="19" t="s">
        <v>61</v>
      </c>
      <c r="LK17" s="77" t="s">
        <v>45</v>
      </c>
      <c r="LL17" s="20" t="s">
        <v>44</v>
      </c>
      <c r="LN17" s="1" t="s">
        <v>0</v>
      </c>
      <c r="LO17" s="7" t="s">
        <v>70</v>
      </c>
      <c r="LP17" s="7" t="s">
        <v>43</v>
      </c>
      <c r="LQ17" s="1" t="s">
        <v>44</v>
      </c>
      <c r="LR17" s="7" t="s">
        <v>70</v>
      </c>
      <c r="LS17" s="7" t="s">
        <v>43</v>
      </c>
      <c r="LT17" s="7" t="s">
        <v>34</v>
      </c>
      <c r="LU17" s="7" t="s">
        <v>70</v>
      </c>
      <c r="LV17" s="7" t="s">
        <v>45</v>
      </c>
      <c r="LW17" s="1" t="s">
        <v>44</v>
      </c>
      <c r="LX17" s="7" t="s">
        <v>70</v>
      </c>
      <c r="LY17" s="7" t="s">
        <v>45</v>
      </c>
      <c r="LZ17" s="1" t="s">
        <v>44</v>
      </c>
      <c r="MA17" s="7" t="s">
        <v>70</v>
      </c>
      <c r="MB17" s="7" t="s">
        <v>45</v>
      </c>
      <c r="MC17" s="1" t="s">
        <v>44</v>
      </c>
      <c r="MD17" s="7" t="s">
        <v>70</v>
      </c>
      <c r="ME17" s="7" t="s">
        <v>45</v>
      </c>
      <c r="MF17" s="1" t="s">
        <v>44</v>
      </c>
      <c r="MG17" s="7" t="s">
        <v>70</v>
      </c>
      <c r="MH17" s="7" t="s">
        <v>45</v>
      </c>
      <c r="MI17" s="1" t="s">
        <v>44</v>
      </c>
      <c r="MJ17" s="7" t="s">
        <v>70</v>
      </c>
      <c r="MK17" s="7" t="s">
        <v>45</v>
      </c>
      <c r="ML17" s="1" t="s">
        <v>44</v>
      </c>
      <c r="MM17" s="7" t="s">
        <v>70</v>
      </c>
      <c r="MN17" s="7" t="s">
        <v>45</v>
      </c>
      <c r="MO17" s="1" t="s">
        <v>44</v>
      </c>
      <c r="MP17" s="7" t="s">
        <v>70</v>
      </c>
      <c r="MQ17" s="7" t="s">
        <v>45</v>
      </c>
      <c r="MR17" s="1" t="s">
        <v>44</v>
      </c>
      <c r="MS17" s="7" t="s">
        <v>70</v>
      </c>
      <c r="MT17" s="7" t="s">
        <v>45</v>
      </c>
      <c r="MU17" s="1" t="s">
        <v>44</v>
      </c>
      <c r="MV17" s="7" t="s">
        <v>70</v>
      </c>
      <c r="MW17" s="7" t="s">
        <v>45</v>
      </c>
      <c r="MX17" s="1" t="s">
        <v>44</v>
      </c>
      <c r="MY17" s="19" t="s">
        <v>70</v>
      </c>
      <c r="MZ17" s="19" t="s">
        <v>45</v>
      </c>
      <c r="NA17" s="20" t="s">
        <v>44</v>
      </c>
      <c r="NC17" s="1" t="s">
        <v>0</v>
      </c>
      <c r="ND17" s="7" t="s">
        <v>71</v>
      </c>
      <c r="NE17" s="7" t="s">
        <v>43</v>
      </c>
      <c r="NF17" s="1" t="s">
        <v>44</v>
      </c>
      <c r="NG17" s="7" t="s">
        <v>71</v>
      </c>
      <c r="NH17" s="7" t="s">
        <v>43</v>
      </c>
      <c r="NI17" s="7" t="s">
        <v>34</v>
      </c>
      <c r="NJ17" s="7" t="s">
        <v>71</v>
      </c>
      <c r="NK17" s="7" t="s">
        <v>45</v>
      </c>
      <c r="NL17" s="1" t="s">
        <v>44</v>
      </c>
      <c r="NM17" s="7" t="s">
        <v>71</v>
      </c>
      <c r="NN17" s="7" t="s">
        <v>45</v>
      </c>
      <c r="NO17" s="1" t="s">
        <v>44</v>
      </c>
      <c r="NP17" s="7" t="s">
        <v>71</v>
      </c>
      <c r="NQ17" s="7" t="s">
        <v>45</v>
      </c>
      <c r="NR17" s="1" t="s">
        <v>44</v>
      </c>
      <c r="NS17" s="7" t="s">
        <v>71</v>
      </c>
      <c r="NT17" s="7" t="s">
        <v>45</v>
      </c>
      <c r="NU17" s="1" t="s">
        <v>44</v>
      </c>
      <c r="NV17" s="7" t="s">
        <v>71</v>
      </c>
      <c r="NW17" s="7" t="s">
        <v>45</v>
      </c>
      <c r="NX17" s="1" t="s">
        <v>44</v>
      </c>
      <c r="NY17" s="7" t="s">
        <v>71</v>
      </c>
      <c r="NZ17" s="7" t="s">
        <v>45</v>
      </c>
      <c r="OA17" s="1" t="s">
        <v>44</v>
      </c>
      <c r="OB17" s="7" t="s">
        <v>71</v>
      </c>
      <c r="OC17" s="7" t="s">
        <v>45</v>
      </c>
      <c r="OD17" s="1" t="s">
        <v>44</v>
      </c>
      <c r="OE17" s="7" t="s">
        <v>71</v>
      </c>
      <c r="OF17" s="7" t="s">
        <v>45</v>
      </c>
      <c r="OG17" s="1" t="s">
        <v>44</v>
      </c>
      <c r="OH17" s="7" t="s">
        <v>71</v>
      </c>
      <c r="OI17" s="7" t="s">
        <v>45</v>
      </c>
      <c r="OJ17" s="1" t="s">
        <v>44</v>
      </c>
      <c r="OK17" s="7" t="s">
        <v>71</v>
      </c>
      <c r="OL17" s="7" t="s">
        <v>45</v>
      </c>
      <c r="OM17" s="1" t="s">
        <v>44</v>
      </c>
      <c r="ON17" s="19" t="s">
        <v>71</v>
      </c>
      <c r="OO17" s="19" t="s">
        <v>45</v>
      </c>
      <c r="OP17" s="20" t="s">
        <v>44</v>
      </c>
      <c r="OR17" s="1" t="s">
        <v>0</v>
      </c>
      <c r="OS17" s="7" t="s">
        <v>77</v>
      </c>
      <c r="OT17" s="7" t="s">
        <v>43</v>
      </c>
      <c r="OU17" s="1" t="s">
        <v>44</v>
      </c>
      <c r="OV17" s="7" t="s">
        <v>77</v>
      </c>
      <c r="OW17" s="7" t="s">
        <v>43</v>
      </c>
      <c r="OX17" s="7" t="s">
        <v>34</v>
      </c>
      <c r="OY17" s="7" t="s">
        <v>77</v>
      </c>
      <c r="OZ17" s="7" t="s">
        <v>45</v>
      </c>
      <c r="PA17" s="1" t="s">
        <v>44</v>
      </c>
      <c r="PB17" s="7" t="s">
        <v>77</v>
      </c>
      <c r="PC17" s="7" t="s">
        <v>45</v>
      </c>
      <c r="PD17" s="1" t="s">
        <v>44</v>
      </c>
      <c r="PE17" s="7" t="s">
        <v>77</v>
      </c>
      <c r="PF17" s="7" t="s">
        <v>45</v>
      </c>
      <c r="PG17" s="1" t="s">
        <v>44</v>
      </c>
      <c r="PH17" s="7" t="s">
        <v>77</v>
      </c>
      <c r="PI17" s="7" t="s">
        <v>45</v>
      </c>
      <c r="PJ17" s="1" t="s">
        <v>44</v>
      </c>
      <c r="PK17" s="7" t="s">
        <v>77</v>
      </c>
      <c r="PL17" s="7" t="s">
        <v>45</v>
      </c>
      <c r="PM17" s="1" t="s">
        <v>44</v>
      </c>
      <c r="PN17" s="7" t="s">
        <v>77</v>
      </c>
      <c r="PO17" s="7" t="s">
        <v>45</v>
      </c>
      <c r="PP17" s="1" t="s">
        <v>44</v>
      </c>
      <c r="PQ17" s="7" t="s">
        <v>77</v>
      </c>
      <c r="PR17" s="7" t="s">
        <v>45</v>
      </c>
      <c r="PS17" s="1" t="s">
        <v>44</v>
      </c>
      <c r="PT17" s="7" t="s">
        <v>77</v>
      </c>
      <c r="PU17" s="7" t="s">
        <v>45</v>
      </c>
      <c r="PV17" s="1" t="s">
        <v>44</v>
      </c>
      <c r="PW17" s="7" t="s">
        <v>77</v>
      </c>
      <c r="PX17" s="7" t="s">
        <v>45</v>
      </c>
      <c r="PY17" s="1" t="s">
        <v>44</v>
      </c>
      <c r="PZ17" s="7" t="s">
        <v>77</v>
      </c>
      <c r="QA17" s="7" t="s">
        <v>45</v>
      </c>
      <c r="QB17" s="1" t="s">
        <v>44</v>
      </c>
      <c r="QC17" s="19" t="s">
        <v>77</v>
      </c>
      <c r="QD17" s="19" t="s">
        <v>45</v>
      </c>
      <c r="QE17" s="20" t="s">
        <v>44</v>
      </c>
      <c r="QG17" s="1" t="s">
        <v>0</v>
      </c>
      <c r="QH17" s="7" t="s">
        <v>80</v>
      </c>
      <c r="QI17" s="7" t="s">
        <v>43</v>
      </c>
      <c r="QJ17" s="1" t="s">
        <v>44</v>
      </c>
      <c r="QK17" s="7" t="s">
        <v>80</v>
      </c>
      <c r="QL17" s="7" t="s">
        <v>43</v>
      </c>
      <c r="QM17" s="7" t="s">
        <v>34</v>
      </c>
      <c r="QN17" s="7" t="s">
        <v>80</v>
      </c>
      <c r="QO17" s="7" t="s">
        <v>45</v>
      </c>
      <c r="QP17" s="1" t="s">
        <v>44</v>
      </c>
      <c r="QQ17" s="7" t="s">
        <v>80</v>
      </c>
      <c r="QR17" s="7" t="s">
        <v>45</v>
      </c>
      <c r="QS17" s="1" t="s">
        <v>44</v>
      </c>
      <c r="QT17" s="7" t="s">
        <v>80</v>
      </c>
      <c r="QU17" s="7" t="s">
        <v>45</v>
      </c>
      <c r="QV17" s="1" t="s">
        <v>44</v>
      </c>
      <c r="QW17" s="7" t="s">
        <v>80</v>
      </c>
      <c r="QX17" s="7" t="s">
        <v>45</v>
      </c>
      <c r="QY17" s="1" t="s">
        <v>44</v>
      </c>
      <c r="QZ17" s="7" t="s">
        <v>80</v>
      </c>
      <c r="RA17" s="7" t="s">
        <v>45</v>
      </c>
      <c r="RB17" s="1" t="s">
        <v>44</v>
      </c>
      <c r="RC17" s="7" t="s">
        <v>80</v>
      </c>
      <c r="RD17" s="7" t="s">
        <v>45</v>
      </c>
      <c r="RE17" s="1" t="s">
        <v>44</v>
      </c>
      <c r="RF17" s="7" t="s">
        <v>80</v>
      </c>
      <c r="RG17" s="7" t="s">
        <v>45</v>
      </c>
      <c r="RH17" s="1" t="s">
        <v>44</v>
      </c>
      <c r="RI17" s="7" t="s">
        <v>80</v>
      </c>
      <c r="RJ17" s="7" t="s">
        <v>45</v>
      </c>
      <c r="RK17" s="1" t="s">
        <v>44</v>
      </c>
      <c r="RL17" s="7" t="s">
        <v>80</v>
      </c>
      <c r="RM17" s="7" t="s">
        <v>45</v>
      </c>
      <c r="RN17" s="1" t="s">
        <v>44</v>
      </c>
      <c r="RO17" s="7" t="s">
        <v>80</v>
      </c>
      <c r="RP17" s="7" t="s">
        <v>45</v>
      </c>
      <c r="RQ17" s="1" t="s">
        <v>44</v>
      </c>
      <c r="RR17" s="19" t="s">
        <v>80</v>
      </c>
      <c r="RS17" s="19" t="s">
        <v>45</v>
      </c>
      <c r="RT17" s="20" t="s">
        <v>44</v>
      </c>
      <c r="RW17" s="1" t="s">
        <v>0</v>
      </c>
      <c r="RX17" s="7" t="s">
        <v>84</v>
      </c>
      <c r="RY17" s="7" t="s">
        <v>43</v>
      </c>
      <c r="RZ17" s="1" t="s">
        <v>44</v>
      </c>
      <c r="SA17" s="7" t="s">
        <v>84</v>
      </c>
      <c r="SB17" s="7" t="s">
        <v>43</v>
      </c>
      <c r="SC17" s="7" t="s">
        <v>34</v>
      </c>
      <c r="SD17" s="7" t="s">
        <v>84</v>
      </c>
      <c r="SE17" s="7" t="s">
        <v>45</v>
      </c>
      <c r="SF17" s="1" t="s">
        <v>44</v>
      </c>
      <c r="SG17" s="7" t="s">
        <v>84</v>
      </c>
      <c r="SH17" s="7" t="s">
        <v>45</v>
      </c>
      <c r="SI17" s="1" t="s">
        <v>44</v>
      </c>
      <c r="SJ17" s="7" t="s">
        <v>84</v>
      </c>
      <c r="SK17" s="7" t="s">
        <v>45</v>
      </c>
      <c r="SL17" s="1" t="s">
        <v>44</v>
      </c>
      <c r="SM17" s="7" t="s">
        <v>84</v>
      </c>
      <c r="SN17" s="7" t="s">
        <v>45</v>
      </c>
      <c r="SO17" s="1" t="s">
        <v>44</v>
      </c>
      <c r="SP17" s="7" t="s">
        <v>84</v>
      </c>
      <c r="SQ17" s="7" t="s">
        <v>45</v>
      </c>
      <c r="SR17" s="1" t="s">
        <v>44</v>
      </c>
      <c r="SS17" s="7" t="s">
        <v>84</v>
      </c>
      <c r="ST17" s="7" t="s">
        <v>45</v>
      </c>
      <c r="SU17" s="1" t="s">
        <v>44</v>
      </c>
      <c r="SV17" s="7" t="s">
        <v>84</v>
      </c>
      <c r="SW17" s="7" t="s">
        <v>45</v>
      </c>
      <c r="SX17" s="1" t="s">
        <v>44</v>
      </c>
      <c r="SY17" s="7" t="s">
        <v>84</v>
      </c>
      <c r="SZ17" s="7" t="s">
        <v>45</v>
      </c>
      <c r="TA17" s="1" t="s">
        <v>44</v>
      </c>
      <c r="TB17" s="7" t="s">
        <v>84</v>
      </c>
      <c r="TC17" s="7" t="s">
        <v>45</v>
      </c>
      <c r="TD17" s="1" t="s">
        <v>44</v>
      </c>
      <c r="TE17" s="7" t="s">
        <v>84</v>
      </c>
      <c r="TF17" s="7" t="s">
        <v>45</v>
      </c>
      <c r="TG17" s="1" t="s">
        <v>44</v>
      </c>
      <c r="TH17" s="19" t="s">
        <v>84</v>
      </c>
      <c r="TI17" s="19" t="s">
        <v>45</v>
      </c>
      <c r="TJ17" s="20" t="s">
        <v>44</v>
      </c>
      <c r="TL17" s="1" t="s">
        <v>0</v>
      </c>
      <c r="TM17" s="7" t="s">
        <v>85</v>
      </c>
      <c r="TN17" s="7" t="s">
        <v>43</v>
      </c>
      <c r="TO17" s="1" t="s">
        <v>44</v>
      </c>
      <c r="TP17" s="7" t="s">
        <v>85</v>
      </c>
      <c r="TQ17" s="7" t="s">
        <v>43</v>
      </c>
      <c r="TR17" s="7" t="s">
        <v>34</v>
      </c>
      <c r="TS17" s="7" t="s">
        <v>85</v>
      </c>
      <c r="TT17" s="7" t="s">
        <v>45</v>
      </c>
      <c r="TU17" s="1" t="s">
        <v>44</v>
      </c>
      <c r="TV17" s="7" t="s">
        <v>85</v>
      </c>
      <c r="TW17" s="7" t="s">
        <v>45</v>
      </c>
      <c r="TX17" s="1" t="s">
        <v>44</v>
      </c>
      <c r="TY17" s="7" t="s">
        <v>85</v>
      </c>
      <c r="TZ17" s="7" t="s">
        <v>45</v>
      </c>
      <c r="UA17" s="1" t="s">
        <v>44</v>
      </c>
      <c r="UB17" s="7" t="s">
        <v>85</v>
      </c>
      <c r="UC17" s="7" t="s">
        <v>45</v>
      </c>
      <c r="UD17" s="1" t="s">
        <v>44</v>
      </c>
      <c r="UE17" s="7" t="s">
        <v>85</v>
      </c>
      <c r="UF17" s="7" t="s">
        <v>45</v>
      </c>
      <c r="UG17" s="1" t="s">
        <v>44</v>
      </c>
      <c r="UH17" s="7" t="s">
        <v>85</v>
      </c>
      <c r="UI17" s="7" t="s">
        <v>45</v>
      </c>
      <c r="UJ17" s="1" t="s">
        <v>44</v>
      </c>
      <c r="UK17" s="7" t="s">
        <v>85</v>
      </c>
      <c r="UL17" s="7" t="s">
        <v>45</v>
      </c>
      <c r="UM17" s="1" t="s">
        <v>44</v>
      </c>
      <c r="UN17" s="7" t="s">
        <v>85</v>
      </c>
      <c r="UO17" s="7" t="s">
        <v>45</v>
      </c>
      <c r="UP17" s="1" t="s">
        <v>44</v>
      </c>
      <c r="UQ17" s="7" t="s">
        <v>85</v>
      </c>
      <c r="UR17" s="7" t="s">
        <v>45</v>
      </c>
      <c r="US17" s="1" t="s">
        <v>44</v>
      </c>
      <c r="UT17" s="7" t="s">
        <v>85</v>
      </c>
      <c r="UU17" s="7" t="s">
        <v>45</v>
      </c>
      <c r="UV17" s="1" t="s">
        <v>44</v>
      </c>
      <c r="UW17" s="19" t="s">
        <v>85</v>
      </c>
      <c r="UX17" s="19" t="s">
        <v>45</v>
      </c>
      <c r="UY17" s="20" t="s">
        <v>44</v>
      </c>
      <c r="VA17" s="7" t="s">
        <v>85</v>
      </c>
      <c r="VB17" s="7" t="s">
        <v>43</v>
      </c>
      <c r="VC17" s="1" t="s">
        <v>44</v>
      </c>
      <c r="VD17" s="7" t="s">
        <v>85</v>
      </c>
      <c r="VE17" s="7" t="s">
        <v>43</v>
      </c>
      <c r="VF17" s="7" t="s">
        <v>34</v>
      </c>
      <c r="VG17" s="7" t="s">
        <v>85</v>
      </c>
      <c r="VH17" s="7" t="s">
        <v>45</v>
      </c>
      <c r="VI17" s="1" t="s">
        <v>44</v>
      </c>
      <c r="VJ17" s="7" t="s">
        <v>85</v>
      </c>
      <c r="VK17" s="7" t="s">
        <v>45</v>
      </c>
      <c r="VL17" s="1" t="s">
        <v>44</v>
      </c>
      <c r="VM17" s="7" t="s">
        <v>85</v>
      </c>
      <c r="VN17" s="7" t="s">
        <v>45</v>
      </c>
      <c r="VO17" s="1" t="s">
        <v>44</v>
      </c>
      <c r="VP17" s="7" t="s">
        <v>85</v>
      </c>
      <c r="VQ17" s="7" t="s">
        <v>45</v>
      </c>
      <c r="VR17" s="1" t="s">
        <v>44</v>
      </c>
      <c r="VS17" s="7" t="s">
        <v>85</v>
      </c>
      <c r="VT17" s="7" t="s">
        <v>45</v>
      </c>
      <c r="VU17" s="1" t="s">
        <v>44</v>
      </c>
      <c r="VV17" s="7" t="s">
        <v>85</v>
      </c>
      <c r="VW17" s="7" t="s">
        <v>45</v>
      </c>
      <c r="VX17" s="1" t="s">
        <v>44</v>
      </c>
      <c r="VY17" s="7" t="s">
        <v>85</v>
      </c>
      <c r="VZ17" s="7" t="s">
        <v>45</v>
      </c>
      <c r="WA17" s="1" t="s">
        <v>44</v>
      </c>
      <c r="WB17" s="7" t="s">
        <v>85</v>
      </c>
      <c r="WC17" s="7" t="s">
        <v>45</v>
      </c>
      <c r="WD17" s="1" t="s">
        <v>44</v>
      </c>
      <c r="WE17" s="7" t="s">
        <v>85</v>
      </c>
      <c r="WF17" s="7" t="s">
        <v>45</v>
      </c>
      <c r="WG17" s="1" t="s">
        <v>44</v>
      </c>
      <c r="WH17" s="7" t="s">
        <v>85</v>
      </c>
      <c r="WI17" s="7" t="s">
        <v>45</v>
      </c>
      <c r="WJ17" s="1" t="s">
        <v>44</v>
      </c>
      <c r="WK17" s="19" t="s">
        <v>85</v>
      </c>
      <c r="WL17" s="19" t="s">
        <v>45</v>
      </c>
      <c r="WM17" s="20" t="s">
        <v>44</v>
      </c>
    </row>
    <row r="18" spans="2:611" x14ac:dyDescent="0.25">
      <c r="B18" t="s">
        <v>1</v>
      </c>
      <c r="C18" s="6">
        <v>528.84611299999995</v>
      </c>
      <c r="D18" s="10">
        <f>C18/C$50</f>
        <v>1.0700057386627227E-2</v>
      </c>
      <c r="E18" s="13">
        <f>C$4*D18</f>
        <v>7.7988244494411969</v>
      </c>
      <c r="F18" s="11">
        <v>776.64833999999996</v>
      </c>
      <c r="G18" s="10">
        <f>F18/F$50</f>
        <v>1.0542806101355722E-2</v>
      </c>
      <c r="H18" s="13">
        <f>G18*D$4</f>
        <v>37.963433174836304</v>
      </c>
      <c r="I18" s="2">
        <v>530.52417700000001</v>
      </c>
      <c r="J18" s="9">
        <f>I18/I$50</f>
        <v>1.0698693152593017E-2</v>
      </c>
      <c r="K18" s="12">
        <f>J18*E$4</f>
        <v>0.19852800123562406</v>
      </c>
      <c r="L18" s="16">
        <v>766.59025699999995</v>
      </c>
      <c r="M18">
        <f>L18/L$50</f>
        <v>1.0512077741212546E-2</v>
      </c>
      <c r="N18">
        <f>M18*F$4</f>
        <v>0.17641540674701497</v>
      </c>
      <c r="O18">
        <v>539.46957799999996</v>
      </c>
      <c r="P18" s="10">
        <f>O18/O$50</f>
        <v>1.1126411160668591E-2</v>
      </c>
      <c r="Q18">
        <f t="shared" ref="Q18:Q49" si="27">P18*G$4</f>
        <v>1.1007389362715982</v>
      </c>
      <c r="R18">
        <v>426.57473900000002</v>
      </c>
      <c r="S18">
        <f t="shared" ref="S18:S49" si="28">R18/R$50</f>
        <v>1.1031295209935291E-2</v>
      </c>
      <c r="T18">
        <f>S18*H$4</f>
        <v>2.6921802266382562</v>
      </c>
      <c r="U18">
        <v>497.70555400000001</v>
      </c>
      <c r="V18">
        <f t="shared" ref="V18:V49" si="29">U18/U$50</f>
        <v>1.0757661307128782E-2</v>
      </c>
      <c r="W18" s="49">
        <f>V18*I$4</f>
        <v>3.7677724195661866</v>
      </c>
      <c r="X18">
        <v>497.165413</v>
      </c>
      <c r="Y18">
        <f t="shared" ref="Y18:Y49" si="30">X18/X$50</f>
        <v>1.0758377385696195E-2</v>
      </c>
      <c r="Z18" s="49">
        <f>Y18*J$4</f>
        <v>3.838645832813373</v>
      </c>
      <c r="AA18">
        <v>491.36409500000002</v>
      </c>
      <c r="AB18">
        <f>AA18/AA$50</f>
        <v>1.0766173829106E-2</v>
      </c>
      <c r="AC18" s="49">
        <f>AB18*K$4</f>
        <v>23.289440279381555</v>
      </c>
      <c r="AD18">
        <v>479.15238699999998</v>
      </c>
      <c r="AE18">
        <f t="shared" ref="AE18:AE49" si="31">AD18/AD$50</f>
        <v>1.0792553888978892E-2</v>
      </c>
      <c r="AF18" s="49">
        <f>AE18*L$4</f>
        <v>7.8202758455293733</v>
      </c>
      <c r="AG18">
        <v>506.44206800000001</v>
      </c>
      <c r="AH18">
        <f t="shared" ref="AH18:AH49" si="32">AG18/AG$50</f>
        <v>1.0752403239401589E-2</v>
      </c>
      <c r="AI18" s="49">
        <f>AH18*M$4</f>
        <v>6.529890757264611</v>
      </c>
      <c r="AJ18">
        <v>512.34492899999998</v>
      </c>
      <c r="AK18">
        <f t="shared" ref="AK18:AK49" si="33">AJ18/AJ$50</f>
        <v>1.0663681869898125E-2</v>
      </c>
      <c r="AL18" s="49">
        <f>AK18*N$4</f>
        <v>6.6559944174665997</v>
      </c>
      <c r="AN18" s="73">
        <f>AVERAGE(Y18,AB18,AE18,AH18,AK18,P18,M18,J18,G18,D18,S18,V18)</f>
        <v>1.0758516022716831E-2</v>
      </c>
      <c r="AO18">
        <f>AN18*(SUM(A$4:N$4))</f>
        <v>102.575797653031</v>
      </c>
      <c r="AQ18" s="6">
        <v>539.90560700000003</v>
      </c>
      <c r="AR18" s="10">
        <f>AQ18/AQ$50</f>
        <v>1.0627805132210955E-2</v>
      </c>
      <c r="AS18" s="13">
        <f>W$4*AR18</f>
        <v>7.6822921444856824</v>
      </c>
      <c r="AT18" s="11">
        <v>762.10913500000004</v>
      </c>
      <c r="AU18" s="10">
        <f>AT18/AT$50</f>
        <v>1.0305807484289015E-2</v>
      </c>
      <c r="AV18" s="13">
        <f>AU18*X$4</f>
        <v>25.546871675009484</v>
      </c>
      <c r="AW18" s="2">
        <v>511.25679400000001</v>
      </c>
      <c r="AX18" s="9">
        <f>AW18/AW$50</f>
        <v>1.0668216004661812E-2</v>
      </c>
      <c r="AY18" s="12">
        <f>AX18*Y$4</f>
        <v>2.5383536232248627</v>
      </c>
      <c r="AZ18" s="16">
        <v>810.94214599999998</v>
      </c>
      <c r="BA18" s="9">
        <f>AZ18/AZ$50</f>
        <v>1.0415091547146671E-2</v>
      </c>
      <c r="BB18">
        <f>BA18*Z$4</f>
        <v>2.2524851048966492</v>
      </c>
      <c r="BC18">
        <v>521.37613199999998</v>
      </c>
      <c r="BD18" s="9">
        <f>BC18/BC$50</f>
        <v>1.0242846510955842E-2</v>
      </c>
      <c r="BF18">
        <v>708.83567300000004</v>
      </c>
      <c r="BG18" s="9">
        <f>BF18/BF$50</f>
        <v>1.2669408015365388E-2</v>
      </c>
      <c r="BH18">
        <f>BG18*AB$4</f>
        <v>5.4735430859157255</v>
      </c>
      <c r="BI18">
        <v>555.92734700000005</v>
      </c>
      <c r="BJ18" s="9">
        <f>BI18/BI$50</f>
        <v>1.0966913164518392E-2</v>
      </c>
      <c r="BK18" s="49">
        <f>BJ18*AC$4</f>
        <v>6.0084050676110339</v>
      </c>
      <c r="BL18">
        <v>620.68721600000003</v>
      </c>
      <c r="BM18" s="9">
        <f>BL18/BL$50</f>
        <v>1.0900310560581857E-2</v>
      </c>
      <c r="BN18" s="49">
        <f>BM18*AD$4</f>
        <v>7.9934302961245978</v>
      </c>
      <c r="BO18">
        <v>549.000586</v>
      </c>
      <c r="BP18" s="9">
        <f>BO18/BO$50</f>
        <v>1.0946017881799469E-2</v>
      </c>
      <c r="BQ18" s="49">
        <f>BP18*AE$4</f>
        <v>7.8977023803915687</v>
      </c>
      <c r="BT18" s="49"/>
      <c r="BW18" s="49"/>
      <c r="BZ18" s="49"/>
      <c r="CB18" s="73">
        <f>AVERAGE(BM18,BP18,BS18,BV18,BY18,BD18,BA18,AX18,AU18,AR18,BG18,BJ18)</f>
        <v>1.086026847794771E-2</v>
      </c>
      <c r="CC18">
        <f>CB18*AI$4</f>
        <v>85.226843078602471</v>
      </c>
      <c r="CE18" t="s">
        <v>1</v>
      </c>
      <c r="CF18" s="6">
        <v>0</v>
      </c>
      <c r="CG18" s="10">
        <f t="shared" ref="CG18:CG49" si="34">CF18/CF$50</f>
        <v>0</v>
      </c>
      <c r="CH18" s="13">
        <f t="shared" ref="CH18:CH49" si="35">C$5*CG18</f>
        <v>0</v>
      </c>
      <c r="CI18" s="11">
        <v>0</v>
      </c>
      <c r="CJ18" s="10">
        <f t="shared" ref="CJ18:CJ49" si="36">CI18/CI$50</f>
        <v>0</v>
      </c>
      <c r="CK18" s="13">
        <f t="shared" ref="CK18:CK49" si="37">D$5*CJ18</f>
        <v>0</v>
      </c>
      <c r="CL18" s="2">
        <v>0</v>
      </c>
      <c r="CM18" s="9">
        <f t="shared" ref="CM18:CM49" si="38">CL18/CL$50</f>
        <v>0</v>
      </c>
      <c r="CN18" s="12">
        <f t="shared" ref="CN18:CN49" si="39">CM18*E$5</f>
        <v>0</v>
      </c>
      <c r="CO18" s="16">
        <v>0</v>
      </c>
      <c r="CP18">
        <f t="shared" ref="CP18:CP49" si="40">CO18/CO$50</f>
        <v>0</v>
      </c>
      <c r="CQ18">
        <f t="shared" ref="CQ18:CQ49" si="41">CP18*F$5</f>
        <v>0</v>
      </c>
      <c r="CR18">
        <v>0</v>
      </c>
      <c r="CS18" s="10">
        <f t="shared" ref="CS18:CS49" si="42">CR18/CR$50</f>
        <v>0</v>
      </c>
      <c r="CT18">
        <f t="shared" ref="CT18:CT49" si="43">CS18*G$5</f>
        <v>0</v>
      </c>
      <c r="CU18">
        <v>0</v>
      </c>
      <c r="CV18">
        <f>CU18/CU$50</f>
        <v>0</v>
      </c>
      <c r="CW18">
        <f t="shared" ref="CW18:CW49" si="44">CV18*H$5</f>
        <v>0</v>
      </c>
      <c r="CX18">
        <v>0</v>
      </c>
      <c r="CY18">
        <f>CX18/CX$50</f>
        <v>0</v>
      </c>
      <c r="CZ18">
        <f t="shared" ref="CZ18:CZ49" si="45">CY18*I$5</f>
        <v>0</v>
      </c>
      <c r="DA18">
        <v>0</v>
      </c>
      <c r="DB18">
        <f>DA18/DA$50</f>
        <v>0</v>
      </c>
      <c r="DC18">
        <f>DB18*J$5</f>
        <v>0</v>
      </c>
      <c r="DD18">
        <v>0</v>
      </c>
      <c r="DE18">
        <f>DD18/DD$50</f>
        <v>0</v>
      </c>
      <c r="DF18">
        <f>DE18*K$5</f>
        <v>0</v>
      </c>
      <c r="DG18">
        <v>0</v>
      </c>
      <c r="DH18">
        <f>DG18/DG$50</f>
        <v>0</v>
      </c>
      <c r="DI18">
        <f>DH18*L$5</f>
        <v>0</v>
      </c>
      <c r="DJ18">
        <v>0</v>
      </c>
      <c r="DK18">
        <f>DJ18/DJ$50</f>
        <v>0</v>
      </c>
      <c r="DL18">
        <f>DK18*M$5</f>
        <v>0</v>
      </c>
      <c r="DM18">
        <v>0</v>
      </c>
      <c r="DN18">
        <f>DM18/DM$50</f>
        <v>0</v>
      </c>
      <c r="DO18">
        <f>DN18*N$5</f>
        <v>0</v>
      </c>
      <c r="DQ18" s="73">
        <f>AVERAGE(CS18,CP18,CM18,CJ18,CG18,CV18,CY18,DB18,DE18,DH18,DK18,DN18)</f>
        <v>0</v>
      </c>
      <c r="DR18">
        <f>DQ18*(SUM(A$5:N$5))</f>
        <v>0</v>
      </c>
      <c r="DT18">
        <v>0</v>
      </c>
      <c r="DU18">
        <f>DT18/DT$50</f>
        <v>0</v>
      </c>
      <c r="DV18">
        <f>DU18*W$5</f>
        <v>0</v>
      </c>
      <c r="DW18">
        <v>0</v>
      </c>
      <c r="DX18">
        <f>DW18/DW$50</f>
        <v>0</v>
      </c>
      <c r="DY18">
        <f>DX18*X$5</f>
        <v>0</v>
      </c>
      <c r="DZ18">
        <v>0</v>
      </c>
      <c r="EA18">
        <f>DZ18/DZ$50</f>
        <v>0</v>
      </c>
      <c r="EB18">
        <f>EA18*Y$5</f>
        <v>0</v>
      </c>
      <c r="EC18">
        <v>0</v>
      </c>
      <c r="ED18">
        <f>EC18/EC$50</f>
        <v>0</v>
      </c>
      <c r="EE18">
        <f>ED18*Z$5</f>
        <v>0</v>
      </c>
      <c r="EF18">
        <v>0</v>
      </c>
      <c r="EG18">
        <f>EF18/EF$50</f>
        <v>0</v>
      </c>
      <c r="EI18">
        <v>0</v>
      </c>
      <c r="EJ18">
        <f>EI18/EI$50</f>
        <v>0</v>
      </c>
      <c r="EK18">
        <f>EJ18*AB$5</f>
        <v>0</v>
      </c>
      <c r="EL18">
        <v>0</v>
      </c>
      <c r="EM18">
        <f>EL18/EL$50</f>
        <v>0</v>
      </c>
      <c r="EN18">
        <f>EM18*AC$5</f>
        <v>0</v>
      </c>
      <c r="EO18">
        <v>0</v>
      </c>
      <c r="EP18">
        <f>EO18/EO$50</f>
        <v>0</v>
      </c>
      <c r="EQ18">
        <f>EP18*AD$5</f>
        <v>0</v>
      </c>
      <c r="ER18">
        <v>0</v>
      </c>
      <c r="ES18">
        <f>ER18/ER$50</f>
        <v>0</v>
      </c>
      <c r="ET18">
        <f>ES18*AE$5</f>
        <v>0</v>
      </c>
      <c r="FE18" s="75">
        <f>AVERAGE(EP18,ES18,EV18,EY18,FB18,EG18,ED18,EA18,DX18,DU18,EJ18,EM18)</f>
        <v>0</v>
      </c>
      <c r="FF18">
        <f>FE18*AI$5</f>
        <v>0</v>
      </c>
      <c r="FH18" t="s">
        <v>1</v>
      </c>
      <c r="FI18" s="6">
        <v>49.563851</v>
      </c>
      <c r="FJ18" s="10">
        <f t="shared" ref="FJ18:FJ49" si="46">FI18/FI$50</f>
        <v>2.0105160266857918E-2</v>
      </c>
      <c r="FK18" s="13">
        <f t="shared" ref="FK18:FK49" si="47">FJ18*C$6</f>
        <v>0.73269053512305127</v>
      </c>
      <c r="FL18" s="11">
        <v>61.329546000000001</v>
      </c>
      <c r="FM18" s="10">
        <f t="shared" ref="FM18:FM49" si="48">FL18/FL$50</f>
        <v>1.6674912022629818E-2</v>
      </c>
      <c r="FN18" s="13">
        <f t="shared" ref="FN18:FN49" si="49">FM18*D$6</f>
        <v>3.002222094296024</v>
      </c>
      <c r="FO18" s="2">
        <v>49.640686000000002</v>
      </c>
      <c r="FP18" s="9">
        <f t="shared" ref="FP18:FP49" si="50">FO18/FO$50</f>
        <v>2.0075140560509533E-2</v>
      </c>
      <c r="FQ18" s="25">
        <f t="shared" ref="FQ18:FQ49" si="51">FP18*E$6</f>
        <v>1.8626001667485025E-2</v>
      </c>
      <c r="FR18" s="16">
        <v>61.088923999999999</v>
      </c>
      <c r="FS18">
        <f t="shared" ref="FS18:FS49" si="52">FR18/FR$50</f>
        <v>1.6781584562792766E-2</v>
      </c>
      <c r="FT18">
        <f t="shared" ref="FT18:FT49" si="53">FS18*F$6</f>
        <v>1.4081564745748457E-2</v>
      </c>
      <c r="FU18">
        <v>48.021389999999997</v>
      </c>
      <c r="FV18" s="10">
        <f t="shared" ref="FV18:FV49" si="54">FU18/FU$50</f>
        <v>1.9857246352201555E-2</v>
      </c>
      <c r="FW18">
        <f t="shared" ref="FW18:FW49" si="55">FV18*G$6</f>
        <v>9.8224143937226102E-2</v>
      </c>
      <c r="FX18">
        <v>47.894266999999999</v>
      </c>
      <c r="FY18">
        <f>FX18/FX$50</f>
        <v>2.4848186050973525E-2</v>
      </c>
      <c r="FZ18">
        <f t="shared" ref="FZ18:FZ49" si="56">FY18*H$6</f>
        <v>0.30320916030789397</v>
      </c>
      <c r="GA18">
        <v>48.388934999999996</v>
      </c>
      <c r="GB18">
        <f>GA18/GA$50</f>
        <v>2.097181310810568E-2</v>
      </c>
      <c r="GC18">
        <f t="shared" ref="GC18:GC49" si="57">GB18*I$6</f>
        <v>0.36725928043790973</v>
      </c>
      <c r="GD18">
        <v>48.360945000000001</v>
      </c>
      <c r="GE18">
        <f>GD18/GD$50</f>
        <v>2.098391252659906E-2</v>
      </c>
      <c r="GF18">
        <f>GE18*J$6</f>
        <v>0.37435853701992666</v>
      </c>
      <c r="GG18">
        <v>48.060318000000002</v>
      </c>
      <c r="GH18">
        <f>GG18/GG$50</f>
        <v>2.1115649376206389E-2</v>
      </c>
      <c r="GI18">
        <f>GH18*K$6</f>
        <v>2.2838738390886388</v>
      </c>
      <c r="GJ18">
        <v>47.857833999999997</v>
      </c>
      <c r="GK18">
        <f>GJ18/GJ$50</f>
        <v>2.1615598994796818E-2</v>
      </c>
      <c r="GL18">
        <f>GK18*L$6</f>
        <v>0.78313228010970715</v>
      </c>
      <c r="GM18">
        <v>48.832051999999997</v>
      </c>
      <c r="GN18">
        <f>GM18/GM$50</f>
        <v>2.0787654580633343E-2</v>
      </c>
      <c r="GO18">
        <f>GN18*M$6</f>
        <v>0.63121290417137244</v>
      </c>
      <c r="GP18">
        <v>49.329034999999998</v>
      </c>
      <c r="GQ18">
        <f>GP18/GP$50</f>
        <v>2.058498413050287E-2</v>
      </c>
      <c r="GR18">
        <f>GQ18*N$6</f>
        <v>0.64243073418681507</v>
      </c>
      <c r="GT18" s="72">
        <f>AVERAGE(FV18,FS18,FP18,FM18,FJ18, FY18, GB18,GE18,GH18,GK18,GN18,GQ18)</f>
        <v>2.0366820211067439E-2</v>
      </c>
      <c r="GU18">
        <f>GT18*(SUM(A$6:N$6))</f>
        <v>9.7092518354522444</v>
      </c>
      <c r="GW18" s="6">
        <v>50.775091000000003</v>
      </c>
      <c r="GX18" s="10">
        <f t="shared" ref="GX18:GX49" si="58">GW18/GW$50</f>
        <v>2.0038289952204406E-2</v>
      </c>
      <c r="GY18" s="13">
        <f>GX18*W$6</f>
        <v>0.72423231125202903</v>
      </c>
      <c r="GZ18" s="11">
        <v>63.148072999999997</v>
      </c>
      <c r="HA18" s="10">
        <f t="shared" ref="HA18:HA49" si="59">GZ18/GZ$50</f>
        <v>1.7107198340705756E-2</v>
      </c>
      <c r="HB18" s="13">
        <f>HA18*X$6</f>
        <v>2.1203355554389902</v>
      </c>
      <c r="HC18" s="2">
        <v>49.334521000000002</v>
      </c>
      <c r="HD18" s="9">
        <f t="shared" ref="HD18:HD49" si="60">HC18/HC$50</f>
        <v>2.0641973405039152E-2</v>
      </c>
      <c r="HE18" s="25">
        <f>HD18*Y$6</f>
        <v>0.24557352400952528</v>
      </c>
      <c r="HF18" s="16">
        <v>65.249375999999998</v>
      </c>
      <c r="HG18" s="9">
        <f t="shared" ref="HG18:HG49" si="61">HF18/HF$50</f>
        <v>1.6786768637820419E-2</v>
      </c>
      <c r="HH18">
        <f>HG18*Z$6</f>
        <v>0.1815247909481684</v>
      </c>
      <c r="HI18">
        <v>51.261051000000002</v>
      </c>
      <c r="HJ18" s="9">
        <f t="shared" ref="HJ18:HJ49" si="62">HI18/HI$50</f>
        <v>2.0187874463806325E-2</v>
      </c>
      <c r="HL18">
        <v>58.030067000000003</v>
      </c>
      <c r="HM18" s="9">
        <f t="shared" ref="HM18:HM49" si="63">HL18/HL$50</f>
        <v>2.0789829852538858E-2</v>
      </c>
      <c r="HN18">
        <f>HM18*AB$6</f>
        <v>0.44908976531784134</v>
      </c>
      <c r="HO18">
        <v>51.334327000000002</v>
      </c>
      <c r="HP18" s="9">
        <f t="shared" ref="HP18:HP49" si="64">HO18/HO$50</f>
        <v>2.0303981623838969E-2</v>
      </c>
      <c r="HQ18">
        <f>HP18*AC$6</f>
        <v>0.55619363558037582</v>
      </c>
      <c r="HR18">
        <v>54.841628999999998</v>
      </c>
      <c r="HS18" s="9">
        <f t="shared" ref="HS18:HS49" si="65">HR18/HR$50</f>
        <v>1.9304787890550464E-2</v>
      </c>
      <c r="HT18">
        <f>HS18*AD$6</f>
        <v>0.70783064173700116</v>
      </c>
      <c r="HU18">
        <v>51.005780999999999</v>
      </c>
      <c r="HV18" s="9">
        <f t="shared" ref="HV18:HV49" si="66">HU18/HU$50</f>
        <v>2.0390188654820257E-2</v>
      </c>
      <c r="HW18">
        <f>HV18*AE$6</f>
        <v>0.73559007126952403</v>
      </c>
      <c r="IH18" s="74">
        <f>AVERAGE(HJ18,HG18,HD18,HA18,GX18, HM18, HP18,HS18,HV18,HY18,IB18,IE18)</f>
        <v>1.9505654757924956E-2</v>
      </c>
      <c r="II18">
        <f>IH18*AI$6</f>
        <v>7.6536108687122182</v>
      </c>
      <c r="IK18" t="s">
        <v>1</v>
      </c>
      <c r="IL18" s="6">
        <v>40.609181</v>
      </c>
      <c r="IM18" s="10">
        <f t="shared" ref="IM18:IM49" si="67">IL18/IL$50</f>
        <v>9.074352933131016E-3</v>
      </c>
      <c r="IN18" s="13">
        <f>IM18*W$8</f>
        <v>0.40996135483327045</v>
      </c>
      <c r="IO18" s="11">
        <v>19.192848999999999</v>
      </c>
      <c r="IP18" s="10">
        <f t="shared" ref="IP18:IP49" si="68">IO18/IO$50</f>
        <v>8.6342817359900334E-3</v>
      </c>
      <c r="IQ18" s="13">
        <f>IP18*X$8</f>
        <v>1.3377098777284273</v>
      </c>
      <c r="IR18" s="2">
        <v>19.192848999999999</v>
      </c>
      <c r="IS18" s="9">
        <f t="shared" ref="IS18:IS49" si="69">IR18/IR$50</f>
        <v>8.6342817359900334E-3</v>
      </c>
      <c r="IT18" s="12">
        <f t="shared" ref="IT18:IT49" si="70">IS18*E$8</f>
        <v>1.0013762140752103E-2</v>
      </c>
      <c r="IU18" s="16">
        <v>70.373778000000001</v>
      </c>
      <c r="IV18">
        <f t="shared" ref="IV18:IV49" si="71">IU18/IU$50</f>
        <v>9.2565094661476947E-3</v>
      </c>
      <c r="IW18">
        <f t="shared" ref="IW18:IW49" si="72">IV18*F$8</f>
        <v>9.7090159215498604E-3</v>
      </c>
      <c r="IX18">
        <v>18.653058999999999</v>
      </c>
      <c r="IY18" s="10">
        <f t="shared" ref="IY18:IY49" si="73">IX18/IX$50</f>
        <v>8.4277762077826692E-3</v>
      </c>
      <c r="IZ18">
        <f t="shared" ref="IZ18:IZ49" si="74">IY18*G$8</f>
        <v>5.2110139582130163E-2</v>
      </c>
      <c r="JA18">
        <v>19.192848999999999</v>
      </c>
      <c r="JB18">
        <f>JA18/JA$50</f>
        <v>8.6342817359900334E-3</v>
      </c>
      <c r="JC18">
        <f t="shared" ref="JC18:JC49" si="75">JB18*H$8</f>
        <v>0.1316994181014248</v>
      </c>
      <c r="JD18">
        <v>42.809204999999999</v>
      </c>
      <c r="JE18">
        <f>JD18/JD$50</f>
        <v>1.089482461918195E-2</v>
      </c>
      <c r="JF18">
        <f t="shared" ref="JF18:JF49" si="76">JE18*I$8</f>
        <v>0.23848828839407185</v>
      </c>
      <c r="JG18">
        <v>19.192848999999999</v>
      </c>
      <c r="JH18">
        <f>JG18/JG$50</f>
        <v>8.6342817359900334E-3</v>
      </c>
      <c r="JI18">
        <f>JH18*J$8</f>
        <v>0.19254733089014259</v>
      </c>
      <c r="JJ18">
        <v>19.192848999999999</v>
      </c>
      <c r="JK18">
        <f>JJ18/JJ$50</f>
        <v>8.6342817359900334E-3</v>
      </c>
      <c r="JL18">
        <f>JK18*K$8</f>
        <v>1.1673575498919417</v>
      </c>
      <c r="JM18">
        <v>40.297049999999999</v>
      </c>
      <c r="JN18">
        <f>JM18/JM$50</f>
        <v>9.5454356320276833E-3</v>
      </c>
      <c r="JO18">
        <f>JN18*L$8</f>
        <v>0.43228843513367965</v>
      </c>
      <c r="JP18">
        <v>19.192848999999999</v>
      </c>
      <c r="JQ18">
        <f>JP18/JP$50</f>
        <v>8.6342817359900334E-3</v>
      </c>
      <c r="JR18">
        <f>JQ18*M$8</f>
        <v>0.32772276141518292</v>
      </c>
      <c r="JS18">
        <v>19.192848999999999</v>
      </c>
      <c r="JT18">
        <f>JS18/JS$50</f>
        <v>8.6342817359900334E-3</v>
      </c>
      <c r="JU18">
        <f>JT18*N$8</f>
        <v>0.33683095889593356</v>
      </c>
      <c r="JW18" s="73">
        <f>AVERAGE(IY18,IV18,IS18,IP18,IM18,JB18,JE18,JH18,JK18,JN18,JQ18,JT18)</f>
        <v>8.9699059175167711E-3</v>
      </c>
      <c r="JX18">
        <f>JW18*SUM(A$8:N$8)</f>
        <v>5.3451566439270382</v>
      </c>
      <c r="JZ18">
        <v>44.973402999999998</v>
      </c>
      <c r="KA18">
        <f>JZ18/JZ$50</f>
        <v>9.664509922730085E-3</v>
      </c>
      <c r="KB18">
        <f>KA18*W$8</f>
        <v>0.43662348278919505</v>
      </c>
      <c r="KC18">
        <v>19.192848999999999</v>
      </c>
      <c r="KD18">
        <f>KC18/KC$50</f>
        <v>8.6342817359900334E-3</v>
      </c>
      <c r="KE18">
        <f>KD18*X$8</f>
        <v>1.3377098777284273</v>
      </c>
      <c r="KF18">
        <v>19.192848999999999</v>
      </c>
      <c r="KG18">
        <f>KF18/KF$50</f>
        <v>8.6342817359900334E-3</v>
      </c>
      <c r="KH18">
        <f>KG18*Y$8</f>
        <v>0.12840045326531926</v>
      </c>
      <c r="KI18">
        <v>82.420254999999997</v>
      </c>
      <c r="KJ18">
        <f>KI18/KI$50</f>
        <v>1.0712296786394484E-2</v>
      </c>
      <c r="KK18">
        <f>KJ18*Z$8</f>
        <v>0.14479762876638072</v>
      </c>
      <c r="KL18">
        <v>30.684422999999999</v>
      </c>
      <c r="KM18">
        <f>KL18/KL$50</f>
        <v>1.3730655896281739E-2</v>
      </c>
      <c r="KO18">
        <v>19.192848999999999</v>
      </c>
      <c r="KP18">
        <f>KO18/KO$50</f>
        <v>8.6342817359900334E-3</v>
      </c>
      <c r="KQ18">
        <f>KP18*AB$8</f>
        <v>0.23314089064264029</v>
      </c>
      <c r="KR18">
        <v>57.985335999999997</v>
      </c>
      <c r="KS18">
        <f>KR18/KR$50</f>
        <v>1.0831070557856214E-2</v>
      </c>
      <c r="KT18">
        <f>KS18*AC$8</f>
        <v>0.3708738403141959</v>
      </c>
      <c r="KU18">
        <v>19.192848999999999</v>
      </c>
      <c r="KV18">
        <f>KU18/KU$50</f>
        <v>8.7027478202231553E-3</v>
      </c>
      <c r="KW18">
        <f>KV18*AD$8</f>
        <v>0.39886941580171087</v>
      </c>
      <c r="KX18">
        <v>19.192848999999999</v>
      </c>
      <c r="KY18">
        <f>KX18/KX$50</f>
        <v>8.7027478202231553E-3</v>
      </c>
      <c r="KZ18">
        <f>KY18*AE$8</f>
        <v>0.39244701199743981</v>
      </c>
      <c r="LK18" s="78">
        <f>AVERAGE(KM18,KJ18,KG18,KD18,KA18, KP18, KS18,KV18,KY18,LB18,LE18,LH18)</f>
        <v>9.8052082235198807E-3</v>
      </c>
      <c r="LL18">
        <f>LK18*AI$8</f>
        <v>4.8091982274414571</v>
      </c>
      <c r="LN18" t="s">
        <v>1</v>
      </c>
      <c r="LO18" s="6">
        <v>7.1616070000000001</v>
      </c>
      <c r="LP18" s="10">
        <f t="shared" ref="LP18:LP49" si="77">LO18/LO$50</f>
        <v>6.8885960864349862E-3</v>
      </c>
      <c r="LQ18" s="13">
        <f t="shared" ref="LQ18:LQ49" si="78">LP18*C$9</f>
        <v>7.6969012219439262E-2</v>
      </c>
      <c r="LR18" s="2">
        <v>7.1616070000000001</v>
      </c>
      <c r="LS18" s="10">
        <f t="shared" ref="LS18:LS49" si="79">LR18/LR$50</f>
        <v>6.8885960864349862E-3</v>
      </c>
      <c r="LT18" s="13">
        <f t="shared" ref="LT18:LT49" si="80">LS18*D$9</f>
        <v>0.38026130702491928</v>
      </c>
      <c r="LU18" s="2">
        <v>7.1616070000000001</v>
      </c>
      <c r="LV18" s="9">
        <f t="shared" ref="LV18:LV49" si="81">LU18/LU$50</f>
        <v>6.8885960864349862E-3</v>
      </c>
      <c r="LW18" s="37">
        <f t="shared" ref="LW18:LW49" si="82">LV18*E$9</f>
        <v>1.9595841311132096E-3</v>
      </c>
      <c r="LX18" s="16">
        <v>7.1616070000000001</v>
      </c>
      <c r="LY18">
        <f t="shared" ref="LY18:LY49" si="83">LX18/LX$50</f>
        <v>6.8885960864349862E-3</v>
      </c>
      <c r="LZ18">
        <f t="shared" ref="LZ18:LZ49" si="84">LY18*F$9</f>
        <v>1.7722330109006944E-3</v>
      </c>
      <c r="MA18">
        <v>7.1616070000000001</v>
      </c>
      <c r="MB18" s="10">
        <f t="shared" ref="MB18:MB49" si="85">MA18/MA$50</f>
        <v>6.8885960864349862E-3</v>
      </c>
      <c r="MC18">
        <f t="shared" ref="MC18:MC49" si="86">MB18*G$9</f>
        <v>1.0447252704101573E-2</v>
      </c>
      <c r="MD18">
        <v>7.1616070000000001</v>
      </c>
      <c r="ME18">
        <f>MD18/MD$50</f>
        <v>6.8885960864349862E-3</v>
      </c>
      <c r="MF18">
        <f t="shared" ref="MF18:MF49" si="87">ME18*H$9</f>
        <v>2.5772140995653055E-2</v>
      </c>
      <c r="MG18">
        <v>7.1616070000000001</v>
      </c>
      <c r="MH18">
        <f>MG18/MG$50</f>
        <v>6.8885960864349862E-3</v>
      </c>
      <c r="MI18">
        <f t="shared" ref="MI18:MI49" si="88">MH18*I$9</f>
        <v>3.6986196383583261E-2</v>
      </c>
      <c r="MZ18" s="17">
        <f>AVERAGE(MB18,LY18,LV18,LS18,LP18,ME18,MH18)</f>
        <v>6.8885960864349871E-3</v>
      </c>
      <c r="NA18">
        <f t="shared" ref="NA18:NA49" si="89">MZ18*O$9</f>
        <v>1.0104016391523027</v>
      </c>
      <c r="NC18" t="s">
        <v>1</v>
      </c>
      <c r="ND18" s="6">
        <v>51.914963</v>
      </c>
      <c r="NE18" s="10">
        <f t="shared" ref="NE18:NE49" si="90">ND18/ND$50</f>
        <v>6.8878637465675033E-3</v>
      </c>
      <c r="NF18" s="13">
        <f t="shared" ref="NF18:NF49" si="91">NE18*C$10</f>
        <v>0.557953463156733</v>
      </c>
      <c r="NG18" s="2">
        <v>51.914963</v>
      </c>
      <c r="NH18" s="10">
        <f t="shared" ref="NH18:NH49" si="92">NG18/NG$50</f>
        <v>6.8878637465675033E-3</v>
      </c>
      <c r="NI18" s="13">
        <f t="shared" ref="NI18:NI49" si="93">NH18*D$10</f>
        <v>2.7565393791746535</v>
      </c>
      <c r="NJ18" s="2">
        <v>51.914963</v>
      </c>
      <c r="NK18" s="9">
        <f t="shared" ref="NK18:NK49" si="94">NJ18/NJ$50</f>
        <v>6.8878637465675033E-3</v>
      </c>
      <c r="NL18" s="37">
        <f t="shared" ref="NL18:NL49" si="95">NK18*E$10</f>
        <v>1.4205155045830963E-2</v>
      </c>
      <c r="NM18" s="16">
        <v>51.914963</v>
      </c>
      <c r="NN18">
        <f t="shared" ref="NN18:NN49" si="96">NM18/NM$50</f>
        <v>6.8878637465675033E-3</v>
      </c>
      <c r="NO18">
        <f t="shared" ref="NO18:NO49" si="97">NN18*F$10</f>
        <v>1.2847034377076098E-2</v>
      </c>
      <c r="NP18">
        <v>51.914963</v>
      </c>
      <c r="NQ18" s="10">
        <f t="shared" ref="NQ18:NQ49" si="98">NP18/NP$50</f>
        <v>6.8878637465675033E-3</v>
      </c>
      <c r="NR18">
        <f t="shared" ref="NR18:NR49" si="99">NQ18*G$10</f>
        <v>7.5732826219833252E-2</v>
      </c>
      <c r="NS18">
        <v>51.914963</v>
      </c>
      <c r="NT18">
        <f>NS18/NS$50</f>
        <v>6.8878637465675033E-3</v>
      </c>
      <c r="NU18">
        <f t="shared" ref="NU18:NU49" si="100">NT18*H$10</f>
        <v>0.18682395560036191</v>
      </c>
      <c r="NV18">
        <v>51.914963</v>
      </c>
      <c r="NW18">
        <f>NV18/NV$50</f>
        <v>6.8878637465675033E-3</v>
      </c>
      <c r="NX18">
        <f t="shared" ref="NX18:NX49" si="101">NW18*I$10</f>
        <v>0.26811538521996708</v>
      </c>
      <c r="OO18" s="17">
        <f>AVERAGE(NQ18,NN18,NK18,NH18,NE18,NT18,NW18)</f>
        <v>6.8878637465675033E-3</v>
      </c>
      <c r="OP18">
        <f t="shared" ref="OP18:OP49" si="102">OO18*O$10</f>
        <v>7.3244683475603258</v>
      </c>
      <c r="OR18" t="s">
        <v>1</v>
      </c>
      <c r="OS18" s="6">
        <v>76.738555000000005</v>
      </c>
      <c r="OT18" s="10">
        <f t="shared" ref="OT18:OT49" si="103">OS18/OS$50</f>
        <v>1.0598814061916966E-2</v>
      </c>
      <c r="OU18" s="13">
        <f t="shared" ref="OU18:OU49" si="104">OT18*C$11</f>
        <v>0.9896925288906433</v>
      </c>
      <c r="OV18" s="2">
        <v>76.738555000000005</v>
      </c>
      <c r="OW18" s="10">
        <f t="shared" ref="OW18:OW49" si="105">OV18/OV$50</f>
        <v>1.0598814061916966E-2</v>
      </c>
      <c r="OX18" s="13">
        <f t="shared" ref="OX18:OX49" si="106">OW18*D$11</f>
        <v>4.8895232475609847</v>
      </c>
      <c r="OY18" s="2">
        <v>76.738555000000005</v>
      </c>
      <c r="OZ18" s="9">
        <f t="shared" ref="OZ18:OZ49" si="107">OY18/OY$50</f>
        <v>1.0598814061916966E-2</v>
      </c>
      <c r="PA18" s="37">
        <f t="shared" ref="PA18:PA49" si="108">OZ18*E$11</f>
        <v>2.5196968473055133E-2</v>
      </c>
      <c r="PB18" s="16">
        <v>76.738555000000005</v>
      </c>
      <c r="PC18">
        <f t="shared" ref="PC18:PC49" si="109">PB18/PB$50</f>
        <v>1.0598814061916966E-2</v>
      </c>
      <c r="PD18">
        <f t="shared" ref="PD18:PD49" si="110">PC18*F$11</f>
        <v>2.2787946990162969E-2</v>
      </c>
      <c r="PE18">
        <v>76.738555000000005</v>
      </c>
      <c r="PF18" s="10">
        <f t="shared" ref="PF18:PF49" si="111">PE18/PE$50</f>
        <v>1.0598814061916966E-2</v>
      </c>
      <c r="PG18">
        <f t="shared" ref="PG18:PG49" si="112">PF18*G$11</f>
        <v>0.13433416449731367</v>
      </c>
      <c r="PH18">
        <v>76.738555000000005</v>
      </c>
      <c r="PI18">
        <f>PH18/PH$50</f>
        <v>1.0598814061916966E-2</v>
      </c>
      <c r="PJ18">
        <f t="shared" ref="PJ18:PJ49" si="113">PI18*H$11</f>
        <v>0.33138654974803211</v>
      </c>
      <c r="PK18">
        <v>76.738555000000005</v>
      </c>
      <c r="PL18">
        <f>PK18/PK$50</f>
        <v>1.0598814061916966E-2</v>
      </c>
      <c r="PM18">
        <f t="shared" ref="PM18:PM49" si="114">PL18*I$11</f>
        <v>0.47558051191502176</v>
      </c>
      <c r="QD18" s="17">
        <f>AVERAGE(PF18,PC18,OZ18,OW18,OT18,PI18,PL18)</f>
        <v>1.0598814061916968E-2</v>
      </c>
      <c r="QE18">
        <f t="shared" ref="QE18:QE49" si="115">QD18*O$11</f>
        <v>12.992072063974566</v>
      </c>
      <c r="QG18" t="s">
        <v>1</v>
      </c>
      <c r="QH18" s="6">
        <v>31.016165999999998</v>
      </c>
      <c r="QI18" s="10">
        <f t="shared" ref="QI18:QI49" si="116">QH18/QH$50</f>
        <v>1.3444597835597873E-2</v>
      </c>
      <c r="QJ18" s="13">
        <f t="shared" ref="QJ18:QJ49" si="117">QI18*C$12</f>
        <v>0.39882765289457622</v>
      </c>
      <c r="QK18" s="2">
        <v>31.016165999999998</v>
      </c>
      <c r="QL18" s="10">
        <f t="shared" ref="QL18:QL49" si="118">QK18/QK$50</f>
        <v>1.3394085932171874E-2</v>
      </c>
      <c r="QM18" s="13">
        <f t="shared" ref="QM18:QM49" si="119">QL18*D$12</f>
        <v>1.9629839617989779</v>
      </c>
      <c r="QN18" s="2">
        <v>31.016165999999998</v>
      </c>
      <c r="QO18" s="9">
        <f t="shared" ref="QO18:QO49" si="120">QN18/QN$50</f>
        <v>1.3419294350771665E-2</v>
      </c>
      <c r="QP18" s="37">
        <f t="shared" ref="QP18:QP49" si="121">QO18*E$12</f>
        <v>1.0134798694697038E-2</v>
      </c>
      <c r="QQ18" s="16">
        <v>31.016165999999998</v>
      </c>
      <c r="QR18">
        <f t="shared" ref="QR18:QR49" si="122">QQ18/QQ$50</f>
        <v>1.3419294350771665E-2</v>
      </c>
      <c r="QS18">
        <f t="shared" ref="QS18:QS49" si="123">QR18*F$12</f>
        <v>9.1658349954956333E-3</v>
      </c>
      <c r="QT18">
        <v>31.016165999999998</v>
      </c>
      <c r="QU18" s="10">
        <f t="shared" ref="QU18:QU49" si="124">QT18/QT$50</f>
        <v>1.3419294350771665E-2</v>
      </c>
      <c r="QV18">
        <f t="shared" ref="QV18:QV49" si="125">QU18*G$12</f>
        <v>5.4032282353985724E-2</v>
      </c>
      <c r="QW18">
        <v>31.016166999999999</v>
      </c>
      <c r="QX18">
        <f>QW18/QW$50</f>
        <v>1.3419294771814661E-2</v>
      </c>
      <c r="QY18" s="37">
        <f t="shared" ref="QY18:QY49" si="126">QX18*H$12</f>
        <v>0.13329127592453255</v>
      </c>
      <c r="QZ18">
        <v>30.901562999999999</v>
      </c>
      <c r="RA18">
        <f>QZ18/QZ$50</f>
        <v>1.3500430412582559E-2</v>
      </c>
      <c r="RB18">
        <f t="shared" ref="RB18:RB49" si="127">RA18*I$12</f>
        <v>0.19244596942392114</v>
      </c>
      <c r="RS18" s="17">
        <f>AVERAGE(QU18,QR18,QO18,QL18,QI18,QX18,RA18)</f>
        <v>1.3430898857783138E-2</v>
      </c>
      <c r="RT18">
        <f t="shared" ref="RT18:RT49" si="128">RS18*O$12</f>
        <v>5.2302283990406506</v>
      </c>
      <c r="RW18" t="s">
        <v>1</v>
      </c>
      <c r="RX18" s="6">
        <v>76.738555000000005</v>
      </c>
      <c r="RY18" s="10">
        <f t="shared" ref="RY18:RY49" si="129">RX18/RX$50</f>
        <v>1.0598814061916966E-2</v>
      </c>
      <c r="RZ18" s="13">
        <f t="shared" ref="RZ18:RZ49" si="130">RY18*C$13</f>
        <v>0.54075226961983403</v>
      </c>
      <c r="SA18" s="2">
        <v>76.738555000000005</v>
      </c>
      <c r="SB18" s="10">
        <f t="shared" ref="SB18:SB49" si="131">SA18/SA$50</f>
        <v>1.0598814061916966E-2</v>
      </c>
      <c r="SC18" s="13">
        <f t="shared" ref="SC18:SC49" si="132">SB18*D$13</f>
        <v>2.671557798300503</v>
      </c>
      <c r="SD18" s="2">
        <v>76.738555000000005</v>
      </c>
      <c r="SE18" s="9">
        <f t="shared" ref="SE18:SE49" si="133">SD18/SD$50</f>
        <v>1.0598814061916966E-2</v>
      </c>
      <c r="SF18" s="37">
        <f>SE18*$E$13</f>
        <v>1.3767223144158446E-2</v>
      </c>
      <c r="SG18" s="16">
        <v>76.738555000000005</v>
      </c>
      <c r="SH18">
        <f t="shared" ref="SH18:SH49" si="134">SG18/SG$50</f>
        <v>1.0598814061916966E-2</v>
      </c>
      <c r="SI18">
        <f>SH18*$F$13</f>
        <v>1.2450972090008255E-2</v>
      </c>
      <c r="SJ18">
        <v>76.738555000000005</v>
      </c>
      <c r="SK18" s="10">
        <f t="shared" ref="SK18:SK49" si="135">SJ18/SJ$50</f>
        <v>1.0598814061916966E-2</v>
      </c>
      <c r="SL18">
        <f>SK18*$G$13</f>
        <v>7.3398052646543782E-2</v>
      </c>
      <c r="SM18">
        <v>31.130863999999999</v>
      </c>
      <c r="SN18">
        <f>SM18/SM$50</f>
        <v>7.8693121238549348E-3</v>
      </c>
      <c r="SO18">
        <f t="shared" ref="SO18:SO49" si="136">SN18*H$13</f>
        <v>0.13443502567680679</v>
      </c>
      <c r="SP18">
        <v>31.130863999999999</v>
      </c>
      <c r="SQ18">
        <f>SP18/SP$50</f>
        <v>7.8693121238549348E-3</v>
      </c>
      <c r="SR18">
        <f t="shared" ref="SR18:SR49" si="137">SQ18*I$13</f>
        <v>0.19293081864456249</v>
      </c>
      <c r="TI18" s="17">
        <f>AVERAGE(SK18,SH18,SE18,SB18,RY18,SN18,SQ18)</f>
        <v>9.8189563653278151E-3</v>
      </c>
      <c r="TJ18">
        <f>TI18*$O$13</f>
        <v>6.5763442152419573</v>
      </c>
      <c r="TL18" t="s">
        <v>1</v>
      </c>
      <c r="TM18" s="6">
        <v>3868674</v>
      </c>
      <c r="TN18" s="10">
        <f>TM18/TM$50</f>
        <v>1.2208067885278406E-2</v>
      </c>
      <c r="TO18" s="13">
        <f>TN18*$C$7</f>
        <v>3.8686740219745221</v>
      </c>
      <c r="TP18" s="2">
        <v>19112980</v>
      </c>
      <c r="TQ18" s="10">
        <f t="shared" ref="TQ18:TQ49" si="138">TP18/TP$50</f>
        <v>1.2208069154956211E-2</v>
      </c>
      <c r="TR18" s="13">
        <f>TQ18*$D$7</f>
        <v>19.112980024416142</v>
      </c>
      <c r="TS18" s="2">
        <v>98494</v>
      </c>
      <c r="TT18" s="9">
        <f t="shared" ref="TT18:TT49" si="139">TS18/TS$50</f>
        <v>1.2208057808984934E-2</v>
      </c>
      <c r="TU18" s="37">
        <f>TT18*$E$7</f>
        <v>9.8494000976644638E-2</v>
      </c>
      <c r="TV18" s="16">
        <v>89077</v>
      </c>
      <c r="TW18">
        <f t="shared" ref="TW18:TW49" si="140">TV18/TV$50</f>
        <v>1.2208024730442725E-2</v>
      </c>
      <c r="TX18">
        <f>TW18*$F$7</f>
        <v>8.9076985350370327E-2</v>
      </c>
      <c r="TY18" s="42">
        <v>525108</v>
      </c>
      <c r="TZ18" s="10">
        <f t="shared" ref="TZ18:TZ49" si="141">TY18/TY$50</f>
        <v>1.2208076578602773E-2</v>
      </c>
      <c r="UA18">
        <f>TZ18*$G$7</f>
        <v>0.52510799804670771</v>
      </c>
      <c r="UB18" s="42">
        <v>1309183</v>
      </c>
      <c r="UC18">
        <f>UB18/UB$50</f>
        <v>1.2338164917284357E-2</v>
      </c>
      <c r="UD18">
        <f t="shared" ref="UD18:UD49" si="142">UC18*H$7</f>
        <v>1.309183002467633</v>
      </c>
      <c r="UE18" s="42">
        <v>1878839</v>
      </c>
      <c r="UF18">
        <f>UE18/UE$50</f>
        <v>1.2338165981255322E-2</v>
      </c>
      <c r="UG18">
        <f t="shared" ref="UG18:UG49" si="143">UF18*I$7</f>
        <v>1.8788390074028998</v>
      </c>
      <c r="UH18" s="42">
        <v>1914053</v>
      </c>
      <c r="UI18">
        <f>UH18/UH$50</f>
        <v>1.2338163743243142E-2</v>
      </c>
      <c r="UJ18">
        <f>UI18*J$7</f>
        <v>1.914053018754009</v>
      </c>
      <c r="UK18" s="42">
        <v>8364091</v>
      </c>
      <c r="UL18">
        <f>UK18/UK$50</f>
        <v>1.2338164109651771E-2</v>
      </c>
      <c r="UM18">
        <f>UL18*SUM(A$7:N$7)</f>
        <v>51.146419727210585</v>
      </c>
      <c r="UN18" s="42"/>
      <c r="UQ18" s="42">
        <v>3257790</v>
      </c>
      <c r="UR18">
        <f>UQ18/UQ$50</f>
        <v>1.233816425314711E-2</v>
      </c>
      <c r="US18">
        <f>UR18*M$7</f>
        <v>3.2577899876618353</v>
      </c>
      <c r="UT18" s="42">
        <v>3348332</v>
      </c>
      <c r="UU18">
        <f>UT18/UT$50</f>
        <v>1.2338165109337195E-2</v>
      </c>
      <c r="UV18">
        <f>UU18*N$7</f>
        <v>3.3483319768042494</v>
      </c>
      <c r="UX18" s="17">
        <f>AVERAGE(TZ18,TW18,TT18,TQ18,TN18,UC18,UF18,UI18,UL18,UO18,UR18,UU18)</f>
        <v>1.2279025842925813E-2</v>
      </c>
      <c r="UY18">
        <f>UX18*SUM(A$7:N$7)</f>
        <v>50.901268942618621</v>
      </c>
      <c r="VA18" s="42">
        <v>3877662</v>
      </c>
      <c r="VB18">
        <f>VA18/VA$50</f>
        <v>1.2338164370581151E-2</v>
      </c>
      <c r="VC18">
        <f>VB18*W$7</f>
        <v>3.8776620074028982</v>
      </c>
      <c r="VD18" s="42">
        <v>13297757</v>
      </c>
      <c r="VE18">
        <f>VD18/VD$50</f>
        <v>1.2338163708158068E-2</v>
      </c>
      <c r="VF18">
        <f>VE18*X$7</f>
        <v>13.297757027143961</v>
      </c>
      <c r="VG18" s="42">
        <v>1276389</v>
      </c>
      <c r="VH18">
        <f>VG18/VG$50</f>
        <v>1.2338164949714634E-2</v>
      </c>
      <c r="VI18">
        <f>VH18*Y$7</f>
        <v>1.2763890212216438</v>
      </c>
      <c r="VJ18" s="42">
        <v>1160170</v>
      </c>
      <c r="VK18">
        <f>VJ18/VJ$50</f>
        <v>1.2338166385358699E-2</v>
      </c>
      <c r="VL18">
        <f>VK18*Z$7</f>
        <v>1.1601699772977738</v>
      </c>
      <c r="VM18" s="42">
        <v>1097198</v>
      </c>
      <c r="VN18">
        <f>VM18/VM$50</f>
        <v>1.2338160446868925E-2</v>
      </c>
      <c r="VP18" s="42">
        <v>2200434</v>
      </c>
      <c r="VQ18">
        <f>VP18/VP$50</f>
        <v>1.1714505535454885E-2</v>
      </c>
      <c r="VR18">
        <f>VQ18*AB$7</f>
        <v>2.2004339868797542</v>
      </c>
      <c r="VS18" s="42">
        <v>2790429</v>
      </c>
      <c r="VT18">
        <f>VS18/VS$50</f>
        <v>1.1714506849932535E-2</v>
      </c>
      <c r="VU18">
        <f>VT18*AC$7</f>
        <v>2.7904289798510482</v>
      </c>
      <c r="VV18" s="42">
        <v>3734999</v>
      </c>
      <c r="VW18">
        <f>VV18/VV$50</f>
        <v>1.1714506859322337E-2</v>
      </c>
      <c r="VX18">
        <f>VW18*AD$7</f>
        <v>3.7349990492009288</v>
      </c>
      <c r="WL18" s="72">
        <f>AVERAGE(VN18,VK18,VH18,VE18,VB18, VQ18, VT18,VW18,VZ18,WC18,WF18,WI18)</f>
        <v>1.2104292388173905E-2</v>
      </c>
      <c r="WM18" s="12">
        <f>WL18*AI$7</f>
        <v>41.299748794110265</v>
      </c>
    </row>
    <row r="19" spans="2:611" x14ac:dyDescent="0.25">
      <c r="B19" t="s">
        <v>2</v>
      </c>
      <c r="C19" s="14">
        <v>1425.8654650000001</v>
      </c>
      <c r="D19" s="10">
        <f t="shared" ref="D19:D49" si="144">C19/C$50</f>
        <v>2.8849304033950456E-2</v>
      </c>
      <c r="E19" s="13">
        <f t="shared" ref="E19:E49" si="145">C$4*D19</f>
        <v>21.027051493249498</v>
      </c>
      <c r="F19" s="11">
        <v>2134.4298829999998</v>
      </c>
      <c r="G19" s="10">
        <f t="shared" ref="G19:G49" si="146">F19/F$50</f>
        <v>2.8974349437749881E-2</v>
      </c>
      <c r="H19" s="13">
        <f t="shared" ref="H19:H49" si="147">G19*D$4</f>
        <v>104.333302546741</v>
      </c>
      <c r="I19" s="2">
        <v>1430.94192</v>
      </c>
      <c r="J19" s="9">
        <f t="shared" ref="J19:J49" si="148">I19/I$50</f>
        <v>2.8856759380566938E-2</v>
      </c>
      <c r="K19" s="12">
        <f t="shared" ref="K19:K49" si="149">J19*E$4</f>
        <v>0.53547425655186731</v>
      </c>
      <c r="L19" s="16">
        <v>2107.8123820000001</v>
      </c>
      <c r="M19">
        <f t="shared" ref="M19:M49" si="150">L19/L$50</f>
        <v>2.8903951519272178E-2</v>
      </c>
      <c r="N19">
        <f t="shared" ref="N19:N49" si="151">M19*F$4</f>
        <v>0.48507083845826204</v>
      </c>
      <c r="O19">
        <v>1419.1697879999999</v>
      </c>
      <c r="P19" s="10">
        <f t="shared" ref="P19:P49" si="152">O19/O$50</f>
        <v>2.9269985207742107E-2</v>
      </c>
      <c r="Q19">
        <f t="shared" si="27"/>
        <v>2.8956877394704716</v>
      </c>
      <c r="R19">
        <v>1107.5229830000001</v>
      </c>
      <c r="S19">
        <f t="shared" si="28"/>
        <v>2.8640732467895023E-2</v>
      </c>
      <c r="T19">
        <f t="shared" ref="T19:T49" si="153">S19*H$4</f>
        <v>6.9897516256348631</v>
      </c>
      <c r="U19">
        <v>1333.8386170000001</v>
      </c>
      <c r="V19">
        <f t="shared" si="29"/>
        <v>2.8830267142357566E-2</v>
      </c>
      <c r="W19" s="49">
        <f t="shared" ref="W19:W49" si="154">V19*I$4</f>
        <v>10.097537214312274</v>
      </c>
      <c r="X19">
        <v>1332.296519</v>
      </c>
      <c r="Y19">
        <f t="shared" si="30"/>
        <v>2.8830140565412506E-2</v>
      </c>
      <c r="Z19" s="49">
        <f t="shared" ref="Z19:Z49" si="155">Y19*J$4</f>
        <v>10.286746316222752</v>
      </c>
      <c r="AA19">
        <v>1315.733804</v>
      </c>
      <c r="AB19">
        <f t="shared" ref="AB19:AB49" si="156">AA19/AA$50</f>
        <v>2.8828762603614499E-2</v>
      </c>
      <c r="AC19" s="49">
        <f t="shared" ref="AC19:AC49" si="157">AB19*K$4</f>
        <v>62.362521323055802</v>
      </c>
      <c r="AD19">
        <v>1277.7476389999999</v>
      </c>
      <c r="AE19">
        <f t="shared" si="31"/>
        <v>2.8780322554091853E-2</v>
      </c>
      <c r="AF19" s="49">
        <f t="shared" ref="AF19:AF49" si="158">AE19*L$4</f>
        <v>20.854198516084789</v>
      </c>
      <c r="AG19">
        <v>1359.3058060000001</v>
      </c>
      <c r="AH19">
        <f t="shared" si="32"/>
        <v>2.8859775037036989E-2</v>
      </c>
      <c r="AI19" s="49">
        <f t="shared" ref="AI19:AI49" si="159">AH19*M$4</f>
        <v>17.526424007287488</v>
      </c>
      <c r="AJ19">
        <v>1396.8918610000001</v>
      </c>
      <c r="AK19">
        <f t="shared" si="33"/>
        <v>2.9074183365936961E-2</v>
      </c>
      <c r="AL19" s="49">
        <f t="shared" ref="AL19:AL49" si="160">AK19*N$4</f>
        <v>18.147353281641497</v>
      </c>
      <c r="AN19" s="73">
        <f t="shared" ref="AN19:AN49" si="161">AVERAGE(Y19,AB19,AE19,AH19,AK19,P19,M19,J19,G19,D19,S19,V19)</f>
        <v>2.8891544442968913E-2</v>
      </c>
      <c r="AO19">
        <f t="shared" ref="AO19:AO49" si="162">AN19*(SUM(A$4:N$4))</f>
        <v>275.46301092156995</v>
      </c>
      <c r="AQ19" s="14">
        <v>1477.8819309999999</v>
      </c>
      <c r="AR19" s="10">
        <f t="shared" ref="AR19:AR49" si="163">AQ19/AQ$50</f>
        <v>2.9091457779736731E-2</v>
      </c>
      <c r="AS19" s="13">
        <f t="shared" ref="AS19:AS49" si="164">W$4*AR19</f>
        <v>21.028714282270137</v>
      </c>
      <c r="AT19" s="11">
        <v>2189.7451430000001</v>
      </c>
      <c r="AU19" s="10">
        <f t="shared" ref="AU19:AU49" si="165">AT19/AT$50</f>
        <v>2.9611365153646818E-2</v>
      </c>
      <c r="AV19" s="13">
        <f t="shared" ref="AV19:AV49" si="166">AU19*X$4</f>
        <v>73.403054234740651</v>
      </c>
      <c r="AW19" s="2">
        <v>1393.9933880000001</v>
      </c>
      <c r="AX19" s="9">
        <f t="shared" ref="AX19:AX49" si="167">AW19/AW$50</f>
        <v>2.9087970559574301E-2</v>
      </c>
      <c r="AY19" s="12">
        <f t="shared" ref="AY19:AY49" si="168">AX19*Y$4</f>
        <v>6.9210780349674961</v>
      </c>
      <c r="AZ19" s="16">
        <v>2274.6082630000001</v>
      </c>
      <c r="BA19" s="9">
        <f t="shared" ref="BA19:BA49" si="169">AZ19/AZ$50</f>
        <v>2.9213247097705137E-2</v>
      </c>
      <c r="BB19">
        <f t="shared" ref="BB19:BB49" si="170">BA19*Z$4</f>
        <v>6.3179861315067729</v>
      </c>
      <c r="BC19">
        <v>1601.8504270000001</v>
      </c>
      <c r="BD19" s="9">
        <f t="shared" ref="BD19:BD49" si="171">BC19/BC$50</f>
        <v>3.1469618669214564E-2</v>
      </c>
      <c r="BF19">
        <v>1875.83872</v>
      </c>
      <c r="BG19" s="9">
        <f t="shared" ref="BG19:BG49" si="172">BF19/BF$50</f>
        <v>3.352789231687095E-2</v>
      </c>
      <c r="BH19">
        <f t="shared" ref="BH19:BH49" si="173">BG19*AB$4</f>
        <v>14.48499905865912</v>
      </c>
      <c r="BI19">
        <v>1511.999675</v>
      </c>
      <c r="BJ19" s="9">
        <f t="shared" ref="BJ19:BJ49" si="174">BI19/BI$50</f>
        <v>2.9827583100539626E-2</v>
      </c>
      <c r="BK19" s="49">
        <f t="shared" ref="BK19:BK49" si="175">BJ19*AC$4</f>
        <v>16.341535559495036</v>
      </c>
      <c r="BL19">
        <v>1692.0756759999999</v>
      </c>
      <c r="BM19" s="9">
        <f t="shared" ref="BM19:BM49" si="176">BL19/BL$50</f>
        <v>2.9715692356722362E-2</v>
      </c>
      <c r="BN19" s="49">
        <f t="shared" ref="BN19:BN49" si="177">BM19*AD$4</f>
        <v>21.791151200178589</v>
      </c>
      <c r="BO19">
        <v>1486.0265119999999</v>
      </c>
      <c r="BP19" s="9">
        <f t="shared" ref="BP19:BP49" si="178">BO19/BO$50</f>
        <v>2.9628516231092132E-2</v>
      </c>
      <c r="BQ19" s="49">
        <f t="shared" ref="BQ19:BQ49" si="179">BP19*AE$4</f>
        <v>21.377381774137813</v>
      </c>
      <c r="BT19" s="49"/>
      <c r="BW19" s="49"/>
      <c r="BZ19" s="49"/>
      <c r="CB19" s="73">
        <f>AVERAGE(BM19,BP19,BS19,BV19,BY19,BD19,BA19,AX19,AU19,AR19,BG19,BJ19)</f>
        <v>3.013037147390029E-2</v>
      </c>
      <c r="CC19">
        <f t="shared" ref="CC19:CC49" si="180">CB19*AI$4</f>
        <v>236.45054877974485</v>
      </c>
      <c r="CE19" t="s">
        <v>2</v>
      </c>
      <c r="CF19" s="14">
        <v>13.692145999999999</v>
      </c>
      <c r="CG19" s="10">
        <f t="shared" si="34"/>
        <v>4.1842280694620655E-2</v>
      </c>
      <c r="CH19" s="13">
        <f t="shared" si="35"/>
        <v>0.20738020474021504</v>
      </c>
      <c r="CI19" s="11">
        <v>20.427734000000001</v>
      </c>
      <c r="CJ19" s="10">
        <f t="shared" si="36"/>
        <v>4.0193034539838558E-2</v>
      </c>
      <c r="CK19" s="13">
        <f t="shared" si="37"/>
        <v>0.98416738864481934</v>
      </c>
      <c r="CL19" s="2">
        <v>13.733878000000001</v>
      </c>
      <c r="CM19" s="9">
        <f t="shared" si="38"/>
        <v>4.0838999772585358E-2</v>
      </c>
      <c r="CN19" s="12">
        <f t="shared" si="39"/>
        <v>5.153176859583955E-3</v>
      </c>
      <c r="CO19" s="16">
        <v>20.218247999999999</v>
      </c>
      <c r="CP19">
        <f t="shared" si="40"/>
        <v>4.083900028614016E-2</v>
      </c>
      <c r="CQ19">
        <f t="shared" si="41"/>
        <v>4.6604940871918348E-3</v>
      </c>
      <c r="CR19">
        <v>13.431661999999999</v>
      </c>
      <c r="CS19" s="10">
        <f t="shared" si="42"/>
        <v>4.2735991517595828E-2</v>
      </c>
      <c r="CT19">
        <f t="shared" si="43"/>
        <v>2.8749607606375162E-2</v>
      </c>
      <c r="CU19">
        <v>9.6778379999999995</v>
      </c>
      <c r="CV19">
        <f t="shared" ref="CV19:CV49" si="181">CU19/CU$50</f>
        <v>3.4971407559117859E-2</v>
      </c>
      <c r="CW19">
        <f t="shared" si="44"/>
        <v>5.8036290837024544E-2</v>
      </c>
      <c r="CX19">
        <v>12.646189</v>
      </c>
      <c r="CY19">
        <f t="shared" ref="CY19:CY49" si="182">CX19/CX$50</f>
        <v>4.0300522040112467E-2</v>
      </c>
      <c r="CZ19">
        <f t="shared" si="45"/>
        <v>9.5981245318290928E-2</v>
      </c>
      <c r="DA19">
        <v>12.631587</v>
      </c>
      <c r="DB19">
        <f t="shared" ref="DB19:DB49" si="183">DA19/DA$50</f>
        <v>4.0300524507163538E-2</v>
      </c>
      <c r="DC19">
        <f t="shared" ref="DC19:DC49" si="184">DB19*J$5</f>
        <v>9.7780190953704715E-2</v>
      </c>
      <c r="DD19">
        <v>12.474748999999999</v>
      </c>
      <c r="DE19">
        <f t="shared" ref="DE19:DE49" si="185">DD19/DD$50</f>
        <v>4.0300525010267631E-2</v>
      </c>
      <c r="DF19">
        <f t="shared" ref="DF19:DF49" si="186">DE19*K$5</f>
        <v>0.59281240117405376</v>
      </c>
      <c r="DG19">
        <v>11.95736</v>
      </c>
      <c r="DH19">
        <f t="shared" ref="DH19:DH49" si="187">DG19/DG$50</f>
        <v>3.9661642409516744E-2</v>
      </c>
      <c r="DI19">
        <f t="shared" ref="DI19:DI49" si="188">DH19*L$5</f>
        <v>0.19542379994341502</v>
      </c>
      <c r="DJ19">
        <v>12.875055</v>
      </c>
      <c r="DK19">
        <f t="shared" ref="DK19:DK49" si="189">DJ19/DJ$50</f>
        <v>4.0300524248577864E-2</v>
      </c>
      <c r="DL19">
        <f t="shared" ref="DL19:DL49" si="190">DK19*M$5</f>
        <v>0.16642554242271868</v>
      </c>
      <c r="DM19">
        <v>13.134141</v>
      </c>
      <c r="DN19">
        <f t="shared" ref="DN19:DN49" si="191">DM19/DM$50</f>
        <v>4.0300523181642137E-2</v>
      </c>
      <c r="DO19">
        <f t="shared" ref="DO19:DO49" si="192">DN19*N$5</f>
        <v>0.17105090080671925</v>
      </c>
      <c r="DQ19" s="73">
        <f t="shared" ref="DQ19:DQ49" si="193">AVERAGE(CS19,CP19,CM19,CJ19,CG19,CV19,CY19,DB19,DE19,DH19,DK19,DN19)</f>
        <v>4.0215414647264906E-2</v>
      </c>
      <c r="DR19">
        <f t="shared" ref="DR19:DR49" si="194">DQ19*(SUM(A$5:N$5))</f>
        <v>2.6073179555085453</v>
      </c>
      <c r="DT19">
        <v>13.887998</v>
      </c>
      <c r="DU19">
        <f t="shared" ref="DU19:DU49" si="195">DT19/DT$50</f>
        <v>4.0318159093028487E-2</v>
      </c>
      <c r="DV19">
        <f t="shared" ref="DV19:DV49" si="196">DU19*W$5</f>
        <v>0.19817863957665677</v>
      </c>
      <c r="DW19">
        <v>20.231627</v>
      </c>
      <c r="DX19">
        <f t="shared" ref="DX19:DX49" si="197">DW19/DW$50</f>
        <v>4.0318160069721255E-2</v>
      </c>
      <c r="DY19">
        <f t="shared" ref="DY19:DY49" si="198">DX19*X$5</f>
        <v>0.67961869738963865</v>
      </c>
      <c r="DZ19">
        <v>13.099335999999999</v>
      </c>
      <c r="EA19">
        <f t="shared" ref="EA19:EA49" si="199">DZ19/DZ$50</f>
        <v>4.0318157784151924E-2</v>
      </c>
      <c r="EB19">
        <f t="shared" ref="EB19:EB49" si="200">EA19*Y$5</f>
        <v>6.5233385279163794E-2</v>
      </c>
      <c r="EC19">
        <v>21.303885999999999</v>
      </c>
      <c r="ED19">
        <f t="shared" ref="ED19:ED49" si="201">EC19/EC$50</f>
        <v>4.0318157232033018E-2</v>
      </c>
      <c r="EE19">
        <f t="shared" ref="EE19:EE49" si="202">ED19*Z$5</f>
        <v>5.9293682425578455E-2</v>
      </c>
      <c r="EF19">
        <v>13.91703</v>
      </c>
      <c r="EG19">
        <f t="shared" ref="EG19:EG49" si="203">EF19/EF$50</f>
        <v>4.0329848358387307E-2</v>
      </c>
      <c r="EI19">
        <v>21.188755</v>
      </c>
      <c r="EJ19">
        <f t="shared" ref="EJ19:EJ49" si="204">EI19/EI$50</f>
        <v>5.5890806676072484E-2</v>
      </c>
      <c r="EK19">
        <f t="shared" ref="EK19:EK49" si="205">EJ19*AB$5</f>
        <v>0.16419559768885336</v>
      </c>
      <c r="EL19">
        <v>14.847585</v>
      </c>
      <c r="EM19">
        <f t="shared" ref="EM19:EM49" si="206">EL19/EL$50</f>
        <v>4.3193318709818032E-2</v>
      </c>
      <c r="EN19">
        <f t="shared" ref="EN19:EN49" si="207">EM19*AC$5</f>
        <v>0.16091639166671207</v>
      </c>
      <c r="EO19">
        <v>16.683012999999999</v>
      </c>
      <c r="EP19">
        <f>EO19/EO$50</f>
        <v>4.3147254891822993E-2</v>
      </c>
      <c r="EQ19">
        <f t="shared" ref="EQ19:EQ49" si="208">EP19*AD$5</f>
        <v>0.21515745750585152</v>
      </c>
      <c r="ER19">
        <v>14.690187</v>
      </c>
      <c r="ES19">
        <f t="shared" ref="ES19:ES49" si="209">ER19/ER$50</f>
        <v>4.3180757709418302E-2</v>
      </c>
      <c r="ET19">
        <f t="shared" ref="ET19:ET49" si="210">ES19*AE$5</f>
        <v>0.2118574700949149</v>
      </c>
      <c r="FE19" s="75">
        <f t="shared" ref="FE19:FE49" si="211">AVERAGE(EP19,ES19,EV19,EY19,FB19,EG19,ED19,EA19,DX19,DU19,EJ19,EM19)</f>
        <v>4.3001624502717085E-2</v>
      </c>
      <c r="FF19">
        <f t="shared" ref="FF19:FF49" si="212">FE19*AI$5</f>
        <v>2.2947195490798964</v>
      </c>
      <c r="FH19" t="s">
        <v>2</v>
      </c>
      <c r="FI19" s="14">
        <v>44.183667999999997</v>
      </c>
      <c r="FJ19" s="10">
        <f t="shared" si="46"/>
        <v>1.7922734178134014E-2</v>
      </c>
      <c r="FK19" s="13">
        <f t="shared" si="47"/>
        <v>0.65315657878600353</v>
      </c>
      <c r="FL19" s="11">
        <v>70.268741000000006</v>
      </c>
      <c r="FM19" s="10">
        <f t="shared" si="48"/>
        <v>1.9105392922947134E-2</v>
      </c>
      <c r="FN19" s="13">
        <f t="shared" si="49"/>
        <v>3.4398162146604649</v>
      </c>
      <c r="FO19" s="2">
        <v>44.358277999999999</v>
      </c>
      <c r="FP19" s="9">
        <f t="shared" si="50"/>
        <v>1.7938887183633151E-2</v>
      </c>
      <c r="FQ19" s="25">
        <f t="shared" si="51"/>
        <v>1.6643955323154967E-2</v>
      </c>
      <c r="FR19" s="16">
        <v>69.439549</v>
      </c>
      <c r="FS19">
        <f t="shared" si="52"/>
        <v>1.9075563739601828E-2</v>
      </c>
      <c r="FT19">
        <f t="shared" si="53"/>
        <v>1.6006461419406773E-2</v>
      </c>
      <c r="FU19">
        <v>43.443496000000003</v>
      </c>
      <c r="FV19" s="10">
        <f t="shared" si="54"/>
        <v>1.7964248899769102E-2</v>
      </c>
      <c r="FW19">
        <f t="shared" si="55"/>
        <v>8.8860405836655429E-2</v>
      </c>
      <c r="FX19">
        <v>28.376466000000001</v>
      </c>
      <c r="FY19">
        <f t="shared" ref="FY19:FY49" si="213">FX19/FX$50</f>
        <v>1.472208994527726E-2</v>
      </c>
      <c r="FZ19">
        <f t="shared" si="56"/>
        <v>0.17964581080999742</v>
      </c>
      <c r="GA19">
        <v>40.364091999999999</v>
      </c>
      <c r="GB19">
        <f t="shared" ref="GB19:GB49" si="214">GA19/GA$50</f>
        <v>1.7493838078940643E-2</v>
      </c>
      <c r="GC19">
        <f t="shared" si="57"/>
        <v>0.30635283424711851</v>
      </c>
      <c r="GD19">
        <v>40.309074000000003</v>
      </c>
      <c r="GE19">
        <f t="shared" ref="GE19:GE49" si="215">GD19/GD$50</f>
        <v>1.7490189301392033E-2</v>
      </c>
      <c r="GF19">
        <f t="shared" ref="GF19:GF49" si="216">GE19*J$6</f>
        <v>0.3120295927068415</v>
      </c>
      <c r="GG19">
        <v>39.718158000000003</v>
      </c>
      <c r="GH19">
        <f t="shared" ref="GH19:GH49" si="217">GG19/GG$50</f>
        <v>1.745046086038729E-2</v>
      </c>
      <c r="GI19">
        <f t="shared" ref="GI19:GI49" si="218">GH19*K$6</f>
        <v>1.8874461461738381</v>
      </c>
      <c r="GJ19">
        <v>37.887146999999999</v>
      </c>
      <c r="GK19">
        <f t="shared" ref="GK19:GK49" si="219">GJ19/GJ$50</f>
        <v>1.7112211484726185E-2</v>
      </c>
      <c r="GL19">
        <f t="shared" ref="GL19:GL49" si="220">GK19*L$6</f>
        <v>0.6199747321820217</v>
      </c>
      <c r="GM19">
        <v>41.246406999999998</v>
      </c>
      <c r="GN19">
        <f t="shared" ref="GN19:GN49" si="221">GM19/GM$50</f>
        <v>1.7558468798489508E-2</v>
      </c>
      <c r="GO19">
        <f t="shared" ref="GO19:GO49" si="222">GN19*M$6</f>
        <v>0.53315933455150366</v>
      </c>
      <c r="GP19">
        <v>42.224220000000003</v>
      </c>
      <c r="GQ19">
        <f t="shared" ref="GQ19:GQ49" si="223">GP19/GP$50</f>
        <v>1.7620148024847071E-2</v>
      </c>
      <c r="GR19">
        <f t="shared" ref="GR19:GR49" si="224">GQ19*N$6</f>
        <v>0.54990203345890731</v>
      </c>
      <c r="GT19" s="72">
        <f t="shared" ref="GT19:GT49" si="225">AVERAGE(FV19,FS19,FP19,FM19,FJ19, FY19, GB19,GE19,GH19,GK19,GN19,GQ19)</f>
        <v>1.7621186118178769E-2</v>
      </c>
      <c r="GU19">
        <f t="shared" ref="GU19:GU49" si="226">GT19*(SUM(A$6:N$6))</f>
        <v>8.4003556710243075</v>
      </c>
      <c r="GW19" s="14">
        <v>45.069336</v>
      </c>
      <c r="GX19" s="10">
        <f t="shared" si="58"/>
        <v>1.7786524946283688E-2</v>
      </c>
      <c r="GY19" s="13">
        <f t="shared" ref="GY19:GY49" si="227">GX19*W$6</f>
        <v>0.64284807245100317</v>
      </c>
      <c r="GZ19" s="11">
        <v>69.073414999999997</v>
      </c>
      <c r="HA19" s="10">
        <f t="shared" si="59"/>
        <v>1.8712409648270346E-2</v>
      </c>
      <c r="HB19" s="13">
        <f t="shared" ref="HB19:HB49" si="228">HA19*X$6</f>
        <v>2.3192919562263268</v>
      </c>
      <c r="HC19" s="2">
        <v>42.103619000000002</v>
      </c>
      <c r="HD19" s="9">
        <f t="shared" si="60"/>
        <v>1.7616503941609185E-2</v>
      </c>
      <c r="HE19" s="25">
        <f t="shared" ref="HE19:HE49" si="229">HD19*Y$6</f>
        <v>0.2095801050016155</v>
      </c>
      <c r="HF19" s="16">
        <v>73.094555999999997</v>
      </c>
      <c r="HG19" s="9">
        <f t="shared" si="61"/>
        <v>1.8805105511755522E-2</v>
      </c>
      <c r="HH19">
        <f t="shared" ref="HH19:HH49" si="230">HG19*Z$6</f>
        <v>0.20335020517819496</v>
      </c>
      <c r="HI19">
        <v>45.658486000000003</v>
      </c>
      <c r="HJ19" s="9">
        <f t="shared" si="62"/>
        <v>1.7981445280461743E-2</v>
      </c>
      <c r="HL19">
        <v>68.476724000000004</v>
      </c>
      <c r="HM19" s="9">
        <f t="shared" si="63"/>
        <v>2.4532445237729333E-2</v>
      </c>
      <c r="HN19">
        <f t="shared" ref="HN19:HN49" si="231">HM19*AB$6</f>
        <v>0.5299355575600937</v>
      </c>
      <c r="HO19">
        <v>47.169517999999997</v>
      </c>
      <c r="HP19" s="9">
        <f t="shared" si="64"/>
        <v>1.8656697820881949E-2</v>
      </c>
      <c r="HQ19">
        <f t="shared" ref="HQ19:HQ49" si="232">HP19*AC$6</f>
        <v>0.51106904946847709</v>
      </c>
      <c r="HR19">
        <v>54.298169000000001</v>
      </c>
      <c r="HS19" s="9">
        <f t="shared" si="65"/>
        <v>1.9113484674028604E-2</v>
      </c>
      <c r="HT19">
        <f t="shared" ref="HT19:HT49" si="233">HS19*AD$6</f>
        <v>0.7008163052270775</v>
      </c>
      <c r="HU19">
        <v>46.358978</v>
      </c>
      <c r="HV19" s="9">
        <f t="shared" si="66"/>
        <v>1.8532571969923604E-2</v>
      </c>
      <c r="HW19">
        <f t="shared" ref="HW19:HW49" si="234">HV19*AE$6</f>
        <v>0.66857527249709792</v>
      </c>
      <c r="IH19" s="74">
        <f t="shared" ref="IH19:IH49" si="235">AVERAGE(HJ19,HG19,HD19,HA19,GX19, HM19, HP19,HS19,HV19,HY19,IB19,IE19)</f>
        <v>1.9081909892327109E-2</v>
      </c>
      <c r="II19">
        <f t="shared" ref="II19:II49" si="236">IH19*AI$6</f>
        <v>7.4873422481942109</v>
      </c>
      <c r="IK19" t="s">
        <v>2</v>
      </c>
      <c r="IL19" s="14">
        <v>140.265975</v>
      </c>
      <c r="IM19" s="10">
        <f t="shared" si="67"/>
        <v>3.1343231513576493E-2</v>
      </c>
      <c r="IN19" s="13">
        <f t="shared" ref="IN19:IN49" si="237">IM19*W$8</f>
        <v>1.4160253354533214</v>
      </c>
      <c r="IO19" s="11">
        <v>54.666136999999999</v>
      </c>
      <c r="IP19" s="10">
        <f t="shared" si="68"/>
        <v>2.4592640116963823E-2</v>
      </c>
      <c r="IQ19" s="13">
        <f t="shared" ref="IQ19:IQ49" si="238">IP19*X$8</f>
        <v>3.8101394661186285</v>
      </c>
      <c r="IR19" s="2">
        <v>54.666136999999999</v>
      </c>
      <c r="IS19" s="9">
        <f t="shared" si="69"/>
        <v>2.4592640116963823E-2</v>
      </c>
      <c r="IT19" s="12">
        <f t="shared" si="70"/>
        <v>2.852175271486624E-2</v>
      </c>
      <c r="IU19" s="16">
        <v>259.28444200000001</v>
      </c>
      <c r="IV19">
        <f t="shared" si="71"/>
        <v>3.4104590658722671E-2</v>
      </c>
      <c r="IW19">
        <f t="shared" si="72"/>
        <v>3.5771800905561327E-2</v>
      </c>
      <c r="IX19">
        <v>54.648887999999999</v>
      </c>
      <c r="IY19" s="10">
        <f t="shared" si="73"/>
        <v>2.4691317283035443E-2</v>
      </c>
      <c r="IZ19">
        <f t="shared" si="74"/>
        <v>0.15266992838484017</v>
      </c>
      <c r="JA19">
        <v>54.666136999999999</v>
      </c>
      <c r="JB19">
        <f t="shared" ref="JB19:JB49" si="239">JA19/JA$50</f>
        <v>2.4592640116963823E-2</v>
      </c>
      <c r="JC19">
        <f t="shared" si="75"/>
        <v>0.37511358697985736</v>
      </c>
      <c r="JD19">
        <v>135.46836300000001</v>
      </c>
      <c r="JE19">
        <f t="shared" ref="JE19:JE49" si="240">JD19/JD$50</f>
        <v>3.4476324807542612E-2</v>
      </c>
      <c r="JF19">
        <f t="shared" si="76"/>
        <v>0.7546885774547043</v>
      </c>
      <c r="JG19">
        <v>54.666136999999999</v>
      </c>
      <c r="JH19">
        <f t="shared" ref="JH19:JH49" si="241">JG19/JG$50</f>
        <v>2.4592640116963823E-2</v>
      </c>
      <c r="JI19">
        <f t="shared" ref="JI19:JI49" si="242">JH19*J$8</f>
        <v>0.54842398694559968</v>
      </c>
      <c r="JJ19">
        <v>54.666136999999999</v>
      </c>
      <c r="JK19">
        <f t="shared" ref="JK19:JK49" si="243">JJ19/JJ$50</f>
        <v>2.4592640116963823E-2</v>
      </c>
      <c r="JL19">
        <f t="shared" ref="JL19:JL49" si="244">JK19*K$8</f>
        <v>3.3249325178548124</v>
      </c>
      <c r="JM19">
        <v>135.20588100000001</v>
      </c>
      <c r="JN19">
        <f t="shared" ref="JN19:JN49" si="245">JM19/JM$50</f>
        <v>3.2027134347479398E-2</v>
      </c>
      <c r="JO19">
        <f t="shared" ref="JO19:JO49" si="246">JN19*L$8</f>
        <v>1.4504272327220107</v>
      </c>
      <c r="JP19">
        <v>54.666136999999999</v>
      </c>
      <c r="JQ19">
        <f t="shared" ref="JQ19:JQ49" si="247">JP19/JP$50</f>
        <v>2.4592640116963823E-2</v>
      </c>
      <c r="JR19">
        <f t="shared" ref="JR19:JR49" si="248">JQ19*M$8</f>
        <v>0.93343814529779834</v>
      </c>
      <c r="JS19">
        <v>54.666136999999999</v>
      </c>
      <c r="JT19">
        <f t="shared" ref="JT19:JT49" si="249">JS19/JS$50</f>
        <v>2.4592640116963823E-2</v>
      </c>
      <c r="JU19">
        <f t="shared" ref="JU19:JU49" si="250">JT19*N$8</f>
        <v>0.95938061852341328</v>
      </c>
      <c r="JW19" s="73">
        <f t="shared" ref="JW19:JW49" si="251">AVERAGE(IY19,IV19,IS19,IP19,IM19,JB19,JE19,JH19,JK19,JN19,JQ19,JT19)</f>
        <v>2.7399256619091952E-2</v>
      </c>
      <c r="JX19">
        <f t="shared" ref="JX19:JX49" si="252">JW19*SUM(A$8:N$8)</f>
        <v>16.327185580642674</v>
      </c>
      <c r="JZ19">
        <v>151.91777099999999</v>
      </c>
      <c r="KA19">
        <f t="shared" ref="KA19:KA49" si="253">JZ19/JZ$50</f>
        <v>3.2646202140152403E-2</v>
      </c>
      <c r="KB19">
        <f t="shared" ref="KB19:KB49" si="254">KA19*W$8</f>
        <v>1.4748909765976874</v>
      </c>
      <c r="KC19">
        <v>54.666136999999999</v>
      </c>
      <c r="KD19">
        <f t="shared" ref="KD19:KD49" si="255">KC19/KC$50</f>
        <v>2.4592640116963823E-2</v>
      </c>
      <c r="KE19">
        <f t="shared" ref="KE19:KE49" si="256">KD19*X$8</f>
        <v>3.8101394661186285</v>
      </c>
      <c r="KF19">
        <v>54.666136999999999</v>
      </c>
      <c r="KG19">
        <f t="shared" ref="KG19:KG49" si="257">KF19/KF$50</f>
        <v>2.4592640116963823E-2</v>
      </c>
      <c r="KH19">
        <f t="shared" ref="KH19:KH49" si="258">KG19*Y$8</f>
        <v>0.36571729236571598</v>
      </c>
      <c r="KI19">
        <v>298.542034</v>
      </c>
      <c r="KJ19">
        <f t="shared" ref="KJ19:KJ49" si="259">KI19/KI$50</f>
        <v>3.8802001661143525E-2</v>
      </c>
      <c r="KK19">
        <f t="shared" ref="KK19:KK49" si="260">KJ19*Z$8</f>
        <v>0.52448489282509758</v>
      </c>
      <c r="KL19">
        <v>104.980163</v>
      </c>
      <c r="KM19">
        <f t="shared" ref="KM19:KM49" si="261">KL19/KL$50</f>
        <v>4.6976490126230112E-2</v>
      </c>
      <c r="KO19">
        <v>54.666136999999999</v>
      </c>
      <c r="KP19">
        <f t="shared" ref="KP19:KP49" si="262">KO19/KO$50</f>
        <v>2.4592640116963823E-2</v>
      </c>
      <c r="KQ19">
        <f t="shared" ref="KQ19:KQ49" si="263">KP19*AB$8</f>
        <v>0.66404481524199932</v>
      </c>
      <c r="KR19">
        <v>84.963201999999995</v>
      </c>
      <c r="KS19">
        <f t="shared" ref="KS19:KS49" si="264">KR19/KR$50</f>
        <v>1.5870261330957713E-2</v>
      </c>
      <c r="KT19">
        <f t="shared" ref="KT19:KT49" si="265">KS19*AC$8</f>
        <v>0.54342409969187322</v>
      </c>
      <c r="KU19">
        <v>54.666136999999999</v>
      </c>
      <c r="KV19">
        <f t="shared" ref="KV19:KV49" si="266">KU19/KU$50</f>
        <v>2.4787649015358296E-2</v>
      </c>
      <c r="KW19">
        <f t="shared" ref="KW19:KW49" si="267">KV19*AD$8</f>
        <v>1.1360819922735961</v>
      </c>
      <c r="KX19">
        <v>54.666136999999999</v>
      </c>
      <c r="KY19">
        <f t="shared" ref="KY19:KY49" si="268">KX19/KX$50</f>
        <v>2.4787649015358296E-2</v>
      </c>
      <c r="KZ19">
        <f t="shared" ref="KZ19:KZ49" si="269">KY19*AE$8</f>
        <v>1.1177893455574361</v>
      </c>
      <c r="LK19" s="78">
        <f t="shared" ref="LK19:LK48" si="270">AVERAGE(KM19,KJ19,KG19,KD19,KA19, KP19, KS19,KV19,KY19,LB19,LE19,LH19)</f>
        <v>2.8627574848899089E-2</v>
      </c>
      <c r="LL19">
        <f t="shared" ref="LL19:LL49" si="271">LK19*AI$8</f>
        <v>14.041076852302707</v>
      </c>
      <c r="LN19" t="s">
        <v>2</v>
      </c>
      <c r="LO19" s="14">
        <v>6.3959809999999999</v>
      </c>
      <c r="LP19" s="10">
        <f t="shared" si="77"/>
        <v>6.1521568672383902E-3</v>
      </c>
      <c r="LQ19" s="13">
        <f t="shared" si="78"/>
        <v>6.8740485165452572E-2</v>
      </c>
      <c r="LR19" s="2">
        <v>6.3959809999999999</v>
      </c>
      <c r="LS19" s="10">
        <f t="shared" si="79"/>
        <v>6.1521568672383902E-3</v>
      </c>
      <c r="LT19" s="13">
        <f t="shared" si="80"/>
        <v>0.33960870720308306</v>
      </c>
      <c r="LU19" s="2">
        <v>6.3959809999999999</v>
      </c>
      <c r="LV19" s="9">
        <f t="shared" si="81"/>
        <v>6.1521568672383902E-3</v>
      </c>
      <c r="LW19" s="37">
        <f t="shared" si="82"/>
        <v>1.7500908483950035E-3</v>
      </c>
      <c r="LX19" s="16">
        <v>6.3959809999999999</v>
      </c>
      <c r="LY19">
        <f t="shared" si="83"/>
        <v>6.1521568672383902E-3</v>
      </c>
      <c r="LZ19">
        <f t="shared" si="84"/>
        <v>1.5827688764956851E-3</v>
      </c>
      <c r="MA19">
        <v>6.3959809999999999</v>
      </c>
      <c r="MB19" s="10">
        <f t="shared" si="85"/>
        <v>6.1521568672383902E-3</v>
      </c>
      <c r="MC19">
        <f t="shared" si="86"/>
        <v>9.3303681419033852E-3</v>
      </c>
      <c r="MD19">
        <v>6.3959809999999999</v>
      </c>
      <c r="ME19">
        <f t="shared" ref="ME19:ME49" si="272">MD19/MD$50</f>
        <v>6.1521568672383902E-3</v>
      </c>
      <c r="MF19">
        <f t="shared" si="87"/>
        <v>2.3016918428715512E-2</v>
      </c>
      <c r="MG19">
        <v>6.3959809999999999</v>
      </c>
      <c r="MH19">
        <f t="shared" ref="MH19:MH49" si="273">MG19/MG$50</f>
        <v>6.1521568672383902E-3</v>
      </c>
      <c r="MI19">
        <f t="shared" si="88"/>
        <v>3.3032112671313466E-2</v>
      </c>
      <c r="MZ19" s="17">
        <f t="shared" ref="MZ19:MZ49" si="274">AVERAGE(MB19,LY19,LV19,LS19,LP19,ME19,MH19)</f>
        <v>6.1521568672383902E-3</v>
      </c>
      <c r="NA19">
        <f t="shared" si="89"/>
        <v>0.90238261976494705</v>
      </c>
      <c r="NC19" t="s">
        <v>2</v>
      </c>
      <c r="ND19" s="14">
        <v>46.367004000000001</v>
      </c>
      <c r="NE19" s="10">
        <f t="shared" si="90"/>
        <v>6.1517833671296349E-3</v>
      </c>
      <c r="NF19" s="13">
        <f t="shared" si="91"/>
        <v>0.498327051836714</v>
      </c>
      <c r="NG19" s="2">
        <v>46.367004000000001</v>
      </c>
      <c r="NH19" s="10">
        <f t="shared" si="92"/>
        <v>6.1517833671296349E-3</v>
      </c>
      <c r="NI19" s="13">
        <f t="shared" si="93"/>
        <v>2.4619582685698664</v>
      </c>
      <c r="NJ19" s="2">
        <v>46.367004000000001</v>
      </c>
      <c r="NK19" s="9">
        <f t="shared" si="94"/>
        <v>6.1517833671296349E-3</v>
      </c>
      <c r="NL19" s="37">
        <f t="shared" si="95"/>
        <v>1.2687102961638717E-2</v>
      </c>
      <c r="NM19" s="16">
        <v>46.367004000000001</v>
      </c>
      <c r="NN19">
        <f t="shared" si="96"/>
        <v>6.1517833671296349E-3</v>
      </c>
      <c r="NO19">
        <f t="shared" si="97"/>
        <v>1.1474119597273428E-2</v>
      </c>
      <c r="NP19">
        <v>46.367004000000001</v>
      </c>
      <c r="NQ19" s="10">
        <f t="shared" si="98"/>
        <v>6.1517833671296349E-3</v>
      </c>
      <c r="NR19">
        <f t="shared" si="99"/>
        <v>6.7639540767202577E-2</v>
      </c>
      <c r="NS19">
        <v>46.367004000000001</v>
      </c>
      <c r="NT19">
        <f t="shared" ref="NT19:NT49" si="275">NS19/NS$50</f>
        <v>6.1517833671296349E-3</v>
      </c>
      <c r="NU19">
        <f t="shared" si="100"/>
        <v>0.16685877435023508</v>
      </c>
      <c r="NV19">
        <v>46.367004000000001</v>
      </c>
      <c r="NW19">
        <f t="shared" ref="NW19:NW49" si="276">NV19/NV$50</f>
        <v>6.1517833671296349E-3</v>
      </c>
      <c r="NX19">
        <f t="shared" si="101"/>
        <v>0.2394628912468984</v>
      </c>
      <c r="OO19" s="17">
        <f t="shared" ref="OO19:OO49" si="277">AVERAGE(NQ19,NN19,NK19,NH19,NE19,NT19,NW19)</f>
        <v>6.1517833671296341E-3</v>
      </c>
      <c r="OP19">
        <f t="shared" si="102"/>
        <v>6.5417296583492313</v>
      </c>
      <c r="OR19" t="s">
        <v>2</v>
      </c>
      <c r="OS19" s="14">
        <v>208.75461899999999</v>
      </c>
      <c r="OT19" s="10">
        <f t="shared" si="103"/>
        <v>2.8832330649792903E-2</v>
      </c>
      <c r="OU19" s="13">
        <f t="shared" si="104"/>
        <v>2.6922957670458185</v>
      </c>
      <c r="OV19" s="2">
        <v>208.75461899999999</v>
      </c>
      <c r="OW19" s="10">
        <f t="shared" si="105"/>
        <v>2.8832330649792903E-2</v>
      </c>
      <c r="OX19" s="13">
        <f t="shared" si="106"/>
        <v>13.301143898738202</v>
      </c>
      <c r="OY19" s="2">
        <v>208.75461899999999</v>
      </c>
      <c r="OZ19" s="9">
        <f t="shared" si="107"/>
        <v>2.8832330649792903E-2</v>
      </c>
      <c r="PA19" s="37">
        <f t="shared" si="108"/>
        <v>6.854420901654501E-2</v>
      </c>
      <c r="PB19" s="16">
        <v>208.75461899999999</v>
      </c>
      <c r="PC19">
        <f t="shared" si="109"/>
        <v>2.8832330649792903E-2</v>
      </c>
      <c r="PD19">
        <f t="shared" si="110"/>
        <v>6.1990862242892984E-2</v>
      </c>
      <c r="PE19">
        <v>208.75461899999999</v>
      </c>
      <c r="PF19" s="10">
        <f t="shared" si="111"/>
        <v>2.8832330649792903E-2</v>
      </c>
      <c r="PG19">
        <f t="shared" si="112"/>
        <v>0.36543400287274158</v>
      </c>
      <c r="PH19">
        <v>208.75461899999999</v>
      </c>
      <c r="PI19">
        <f t="shared" ref="PI19:PI49" si="278">PH19/PH$50</f>
        <v>2.8832330649792903E-2</v>
      </c>
      <c r="PJ19">
        <f t="shared" si="113"/>
        <v>0.90148261111217143</v>
      </c>
      <c r="PK19">
        <v>208.75461899999999</v>
      </c>
      <c r="PL19">
        <f t="shared" ref="PL19:PL49" si="279">PK19/PK$50</f>
        <v>2.8832330649792903E-2</v>
      </c>
      <c r="PM19">
        <f t="shared" si="114"/>
        <v>1.2937385720729992</v>
      </c>
      <c r="QD19" s="17">
        <f t="shared" ref="QD19:QD49" si="280">AVERAGE(PF19,PC19,OZ19,OW19,OT19,PI19,PL19)</f>
        <v>2.8832330649792903E-2</v>
      </c>
      <c r="QE19">
        <f t="shared" si="115"/>
        <v>35.342795466184548</v>
      </c>
      <c r="QG19" t="s">
        <v>2</v>
      </c>
      <c r="QH19" s="14">
        <v>52.771233000000002</v>
      </c>
      <c r="QI19" s="10">
        <f t="shared" si="116"/>
        <v>2.2874781008511209E-2</v>
      </c>
      <c r="QJ19" s="13">
        <f t="shared" si="117"/>
        <v>0.67856958844438753</v>
      </c>
      <c r="QK19" s="2">
        <v>52.771233000000002</v>
      </c>
      <c r="QL19" s="10">
        <f t="shared" si="118"/>
        <v>2.2788839521579302E-2</v>
      </c>
      <c r="QM19" s="13">
        <f t="shared" si="119"/>
        <v>3.3398416820233994</v>
      </c>
      <c r="QN19" s="2">
        <v>52.771233000000002</v>
      </c>
      <c r="QO19" s="9">
        <f t="shared" si="120"/>
        <v>2.2831729391703519E-2</v>
      </c>
      <c r="QP19" s="37">
        <f t="shared" si="121"/>
        <v>1.7243453730740071E-2</v>
      </c>
      <c r="QQ19" s="16">
        <v>52.771233000000002</v>
      </c>
      <c r="QR19">
        <f t="shared" si="122"/>
        <v>2.2831729391703519E-2</v>
      </c>
      <c r="QS19">
        <f t="shared" si="123"/>
        <v>1.5594848640765402E-2</v>
      </c>
      <c r="QT19">
        <v>52.771233000000002</v>
      </c>
      <c r="QU19" s="10">
        <f t="shared" si="124"/>
        <v>2.2831729391703519E-2</v>
      </c>
      <c r="QV19">
        <f t="shared" si="125"/>
        <v>9.1931096887473765E-2</v>
      </c>
      <c r="QW19">
        <v>52.771233000000002</v>
      </c>
      <c r="QX19">
        <f t="shared" ref="QX19:QX49" si="281">QW19/QW$50</f>
        <v>2.2831729371947003E-2</v>
      </c>
      <c r="QY19" s="37">
        <f t="shared" si="126"/>
        <v>0.2267831798391077</v>
      </c>
      <c r="QZ19">
        <v>52.547286999999997</v>
      </c>
      <c r="RA19">
        <f t="shared" ref="RA19:RA49" si="282">QZ19/QZ$50</f>
        <v>2.2957123285754319E-2</v>
      </c>
      <c r="RB19">
        <f t="shared" si="127"/>
        <v>0.32724925879354416</v>
      </c>
      <c r="RS19" s="17">
        <f t="shared" ref="RS19:RS49" si="283">AVERAGE(QU19,QR19,QO19,QL19,QI19,QX19,RA19)</f>
        <v>2.2849665908986055E-2</v>
      </c>
      <c r="RT19">
        <f t="shared" si="128"/>
        <v>8.8980620590791677</v>
      </c>
      <c r="RW19" t="s">
        <v>2</v>
      </c>
      <c r="RX19" s="14">
        <v>208.75461899999999</v>
      </c>
      <c r="RY19" s="10">
        <f t="shared" si="129"/>
        <v>2.8832330649792903E-2</v>
      </c>
      <c r="RZ19" s="13">
        <f t="shared" si="130"/>
        <v>1.471027621224738</v>
      </c>
      <c r="SA19" s="2">
        <v>208.75461899999999</v>
      </c>
      <c r="SB19" s="10">
        <f t="shared" si="131"/>
        <v>2.8832330649792903E-2</v>
      </c>
      <c r="SC19" s="13">
        <f t="shared" si="132"/>
        <v>7.2675336448633976</v>
      </c>
      <c r="SD19" s="2">
        <v>208.75461899999999</v>
      </c>
      <c r="SE19" s="9">
        <f t="shared" si="133"/>
        <v>2.8832330649792903E-2</v>
      </c>
      <c r="SF19" s="37">
        <f t="shared" ref="SF19:SF49" si="284">SE19*$E$13</f>
        <v>3.7451466503985884E-2</v>
      </c>
      <c r="SG19" s="16">
        <v>208.75461899999999</v>
      </c>
      <c r="SH19">
        <f t="shared" si="134"/>
        <v>2.8832330649792903E-2</v>
      </c>
      <c r="SI19">
        <f t="shared" ref="SI19:SI49" si="285">SH19*$F$13</f>
        <v>3.3870821972466214E-2</v>
      </c>
      <c r="SJ19">
        <v>208.75461899999999</v>
      </c>
      <c r="SK19" s="10">
        <f t="shared" si="135"/>
        <v>2.8832330649792903E-2</v>
      </c>
      <c r="SL19">
        <f t="shared" ref="SL19:SL49" si="286">SK19*$G$13</f>
        <v>0.19966733170270393</v>
      </c>
      <c r="SM19">
        <v>114.346131</v>
      </c>
      <c r="SN19">
        <f t="shared" ref="SN19:SN49" si="287">SM19/SM$50</f>
        <v>2.8904607176794214E-2</v>
      </c>
      <c r="SO19">
        <f t="shared" si="136"/>
        <v>0.49379050504439947</v>
      </c>
      <c r="SP19">
        <v>114.346131</v>
      </c>
      <c r="SQ19">
        <f t="shared" ref="SQ19:SQ49" si="288">SP19/SP$50</f>
        <v>2.8904607176794214E-2</v>
      </c>
      <c r="SR19">
        <f t="shared" si="137"/>
        <v>0.70865018917137623</v>
      </c>
      <c r="TI19" s="17">
        <f t="shared" ref="TI19:TI49" si="289">AVERAGE(SK19,SH19,SE19,SB19,RY19,SN19,SQ19)</f>
        <v>2.8852981086078994E-2</v>
      </c>
      <c r="TJ19">
        <f t="shared" ref="TJ19:TJ49" si="290">TI19*$O$13</f>
        <v>19.324572612212268</v>
      </c>
      <c r="TL19" t="s">
        <v>2</v>
      </c>
      <c r="TM19" s="14">
        <v>10645993</v>
      </c>
      <c r="TN19" s="10">
        <f t="shared" ref="TN19:TN49" si="291">TM19/TM$50</f>
        <v>3.3594716238741933E-2</v>
      </c>
      <c r="TO19" s="13">
        <f t="shared" ref="TO19:TO49" si="292">TN19*$C$7</f>
        <v>10.64599306047049</v>
      </c>
      <c r="TP19" s="2">
        <v>52595961</v>
      </c>
      <c r="TQ19" s="10">
        <f t="shared" si="138"/>
        <v>3.3594715693700296E-2</v>
      </c>
      <c r="TR19" s="13">
        <f t="shared" ref="TR19:TR49" si="293">TQ19*$D$7</f>
        <v>52.595961067189442</v>
      </c>
      <c r="TS19" s="2">
        <v>271040</v>
      </c>
      <c r="TT19" s="9">
        <f t="shared" si="139"/>
        <v>3.3594655395732496E-2</v>
      </c>
      <c r="TU19" s="37">
        <f t="shared" ref="TU19:TU49" si="294">TT19*$E$7</f>
        <v>0.27104000268757245</v>
      </c>
      <c r="TV19" s="16">
        <v>245127</v>
      </c>
      <c r="TW19">
        <f t="shared" si="140"/>
        <v>3.3594715561808701E-2</v>
      </c>
      <c r="TX19">
        <f t="shared" ref="TX19:TX49" si="295">TW19*$F$7</f>
        <v>0.24512695968634132</v>
      </c>
      <c r="TY19" s="42">
        <v>1445015</v>
      </c>
      <c r="TZ19" s="10">
        <f t="shared" si="141"/>
        <v>3.3594715329474487E-2</v>
      </c>
      <c r="UA19">
        <f t="shared" ref="UA19:UA49" si="296">TZ19*$G$7</f>
        <v>1.4450149946248456</v>
      </c>
      <c r="UB19" s="42">
        <v>4419399</v>
      </c>
      <c r="UC19">
        <f t="shared" ref="UC19:UC49" si="297">UB19/UB$50</f>
        <v>4.1649848567604043E-2</v>
      </c>
      <c r="UD19">
        <f t="shared" si="142"/>
        <v>4.419399008329969</v>
      </c>
      <c r="UE19" s="42">
        <v>6342381</v>
      </c>
      <c r="UF19">
        <f t="shared" ref="UF19:UF49" si="298">UE19/UE$50</f>
        <v>4.1649843064977952E-2</v>
      </c>
      <c r="UG19">
        <f t="shared" si="143"/>
        <v>6.3423810249899066</v>
      </c>
      <c r="UH19" s="42">
        <v>6461254</v>
      </c>
      <c r="UI19">
        <f t="shared" ref="UI19:UI49" si="299">UH19/UH$50</f>
        <v>4.1649844512500291E-2</v>
      </c>
      <c r="UJ19">
        <f t="shared" ref="UJ19:UJ49" si="300">UI19*J$7</f>
        <v>6.4612540633077638</v>
      </c>
      <c r="UK19" s="42">
        <v>28234597</v>
      </c>
      <c r="UL19">
        <f t="shared" ref="UL19:UL49" si="301">UK19/UK$50</f>
        <v>4.1649844717839821E-2</v>
      </c>
      <c r="UM19">
        <f t="shared" ref="UM19:UM49" si="302">UL19*SUM(A$7:N$7)</f>
        <v>172.65457166721896</v>
      </c>
      <c r="UN19" s="42"/>
      <c r="UQ19" s="42">
        <v>10997296</v>
      </c>
      <c r="UR19">
        <f t="shared" ref="UR19:UR49" si="303">UQ19/UQ$50</f>
        <v>4.1649843724880273E-2</v>
      </c>
      <c r="US19">
        <f t="shared" ref="US19:US49" si="304">UR19*M$7</f>
        <v>10.997295958350156</v>
      </c>
      <c r="UT19" s="42">
        <v>11302938</v>
      </c>
      <c r="UU19">
        <f t="shared" ref="UU19:UU49" si="305">UT19/UT$50</f>
        <v>4.1649846928142595E-2</v>
      </c>
      <c r="UV19">
        <f t="shared" ref="UV19:UV49" si="306">UU19*N$7</f>
        <v>11.302937921698287</v>
      </c>
      <c r="UX19" s="17">
        <f t="shared" ref="UX19:UX49" si="307">AVERAGE(TZ19,TW19,TT19,TQ19,TN19,UC19,UF19,UI19,UL19,UO19,UR19,UU19)</f>
        <v>3.7988417248672995E-2</v>
      </c>
      <c r="UY19">
        <f t="shared" ref="UY19:UY49" si="308">UX19*SUM(A$7:N$7)</f>
        <v>157.47655130094338</v>
      </c>
      <c r="VA19" s="42">
        <v>13089793</v>
      </c>
      <c r="VB19">
        <f t="shared" ref="VB19:VB49" si="309">VA19/VA$50</f>
        <v>4.1649844058322401E-2</v>
      </c>
      <c r="VC19">
        <f t="shared" ref="VC19:VC49" si="310">VB19*W$7</f>
        <v>13.089793024989905</v>
      </c>
      <c r="VD19" s="42">
        <v>44889137</v>
      </c>
      <c r="VE19">
        <f t="shared" ref="VE19:VE49" si="311">VD19/VD$50</f>
        <v>4.1649845235097578E-2</v>
      </c>
      <c r="VF19">
        <f t="shared" ref="VF19:VF49" si="312">VE19*X$7</f>
        <v>44.889137091629657</v>
      </c>
      <c r="VG19" s="42">
        <v>4308696</v>
      </c>
      <c r="VH19">
        <f t="shared" ref="VH19:VH49" si="313">VG19/VG$50</f>
        <v>4.1649843398976052E-2</v>
      </c>
      <c r="VI19">
        <f t="shared" ref="VI19:VI49" si="314">VH19*Y$7</f>
        <v>4.3086960716377307</v>
      </c>
      <c r="VJ19" s="68">
        <v>3916376</v>
      </c>
      <c r="VK19">
        <f t="shared" ref="VK19:VK49" si="315">VJ19/VJ$50</f>
        <v>4.1649843312295237E-2</v>
      </c>
      <c r="VL19">
        <f t="shared" ref="VL19:VL49" si="316">VK19*Z$7</f>
        <v>3.9163759233642885</v>
      </c>
      <c r="VM19" s="42">
        <v>3703804</v>
      </c>
      <c r="VN19">
        <f t="shared" ref="VN19:VN49" si="317">VM19/VM$50</f>
        <v>4.1649846259066196E-2</v>
      </c>
      <c r="VP19" s="68">
        <v>8457056</v>
      </c>
      <c r="VQ19">
        <f t="shared" ref="VQ19:VQ49" si="318">VP19/VP$50</f>
        <v>4.5023040602741073E-2</v>
      </c>
      <c r="VR19">
        <f t="shared" ref="VR19:VR49" si="319">VQ19*AB$7</f>
        <v>8.4570559495741957</v>
      </c>
      <c r="VS19" s="42">
        <v>10724616</v>
      </c>
      <c r="VT19">
        <f t="shared" ref="VT19:VT49" si="320">VS19/VS$50</f>
        <v>4.5023036814373724E-2</v>
      </c>
      <c r="VU19">
        <f t="shared" ref="VU19:VU49" si="321">VT19*AC$7</f>
        <v>10.724615922560377</v>
      </c>
      <c r="VV19" s="42">
        <v>14354937</v>
      </c>
      <c r="VW19">
        <f t="shared" ref="VW19:VW49" si="322">VV19/VV$50</f>
        <v>4.5023039618388119E-2</v>
      </c>
      <c r="VX19">
        <f t="shared" ref="VX19:VX49" si="323">VW19*AD$7</f>
        <v>14.354937189096766</v>
      </c>
      <c r="WL19" s="72">
        <f>AVERAGE(VN19,VK19,VH19,VE19,VB19, VQ19, VT19,VW19,VZ19,WC19,WF19,WI19)</f>
        <v>4.2914792412407553E-2</v>
      </c>
      <c r="WM19" s="12">
        <f>WL19*AI$7</f>
        <v>146.42492839279527</v>
      </c>
    </row>
    <row r="20" spans="2:611" x14ac:dyDescent="0.25">
      <c r="B20" t="s">
        <v>3</v>
      </c>
      <c r="C20" s="14">
        <v>355.45995699999997</v>
      </c>
      <c r="D20" s="10">
        <f t="shared" si="144"/>
        <v>7.1919634938265049E-3</v>
      </c>
      <c r="E20" s="13">
        <f t="shared" si="145"/>
        <v>5.2419214877521778</v>
      </c>
      <c r="F20" s="11">
        <v>550.27036699999996</v>
      </c>
      <c r="G20" s="10">
        <f t="shared" si="146"/>
        <v>7.4697819898808413E-3</v>
      </c>
      <c r="H20" s="13">
        <f t="shared" si="147"/>
        <v>26.897826506262987</v>
      </c>
      <c r="I20" s="2">
        <v>357.39116999999999</v>
      </c>
      <c r="J20" s="9">
        <f t="shared" si="148"/>
        <v>7.2072463971348975E-3</v>
      </c>
      <c r="K20" s="12">
        <f t="shared" si="149"/>
        <v>0.13373971953659167</v>
      </c>
      <c r="L20" s="16">
        <v>525.116984</v>
      </c>
      <c r="M20">
        <f t="shared" si="150"/>
        <v>7.200809700662638E-3</v>
      </c>
      <c r="N20">
        <f t="shared" si="151"/>
        <v>0.12084516529685788</v>
      </c>
      <c r="O20">
        <v>430.280306</v>
      </c>
      <c r="P20" s="10">
        <f t="shared" si="152"/>
        <v>8.8744125602839771E-3</v>
      </c>
      <c r="Q20">
        <f t="shared" si="27"/>
        <v>0.87794809131027174</v>
      </c>
      <c r="R20">
        <v>260.74266999999998</v>
      </c>
      <c r="S20">
        <f t="shared" si="28"/>
        <v>6.7428497368118602E-3</v>
      </c>
      <c r="T20">
        <f t="shared" si="153"/>
        <v>1.6455879737755965</v>
      </c>
      <c r="U20">
        <v>330.29796700000003</v>
      </c>
      <c r="V20">
        <f t="shared" si="29"/>
        <v>7.1392284672378795E-3</v>
      </c>
      <c r="W20" s="49">
        <f t="shared" si="154"/>
        <v>2.5004494330022737</v>
      </c>
      <c r="X20">
        <v>329.922572</v>
      </c>
      <c r="Y20">
        <f t="shared" si="30"/>
        <v>7.139337220217137E-3</v>
      </c>
      <c r="Z20" s="49">
        <f t="shared" si="155"/>
        <v>2.5473532008528319</v>
      </c>
      <c r="AA20">
        <v>325.89068700000001</v>
      </c>
      <c r="AB20">
        <f t="shared" si="156"/>
        <v>7.1405212982213829E-3</v>
      </c>
      <c r="AC20" s="49">
        <f t="shared" si="157"/>
        <v>15.446410858516488</v>
      </c>
      <c r="AD20">
        <v>312.22408000000001</v>
      </c>
      <c r="AE20">
        <f t="shared" si="31"/>
        <v>7.0326169716793188E-3</v>
      </c>
      <c r="AF20" s="49">
        <f t="shared" si="158"/>
        <v>5.0958285870265962</v>
      </c>
      <c r="AG20">
        <v>337.68938700000001</v>
      </c>
      <c r="AH20">
        <f t="shared" si="32"/>
        <v>7.1695711871438313E-3</v>
      </c>
      <c r="AI20" s="49">
        <f t="shared" si="159"/>
        <v>4.3540514233064309</v>
      </c>
      <c r="AJ20">
        <v>316.85247099999998</v>
      </c>
      <c r="AK20">
        <f t="shared" si="33"/>
        <v>6.5948031476176115E-3</v>
      </c>
      <c r="AL20" s="49">
        <f t="shared" si="160"/>
        <v>4.1163055565960285</v>
      </c>
      <c r="AN20" s="73">
        <f t="shared" si="161"/>
        <v>7.2419285142264894E-3</v>
      </c>
      <c r="AO20">
        <f t="shared" si="162"/>
        <v>69.04731027257624</v>
      </c>
      <c r="AQ20" s="14">
        <v>333.49754200000001</v>
      </c>
      <c r="AR20" s="10">
        <f t="shared" si="163"/>
        <v>6.5647528799369151E-3</v>
      </c>
      <c r="AS20" s="13">
        <f t="shared" si="164"/>
        <v>4.7453212448521276</v>
      </c>
      <c r="AT20" s="11">
        <v>401.52833500000003</v>
      </c>
      <c r="AU20" s="10">
        <f t="shared" si="165"/>
        <v>5.4297652789545778E-3</v>
      </c>
      <c r="AV20" s="13">
        <f t="shared" si="166"/>
        <v>13.459742675995111</v>
      </c>
      <c r="AW20" s="2">
        <v>316.78926100000001</v>
      </c>
      <c r="AX20" s="9">
        <f t="shared" si="167"/>
        <v>6.6103302762274647E-3</v>
      </c>
      <c r="AY20" s="12">
        <f t="shared" si="168"/>
        <v>1.5728361518029561</v>
      </c>
      <c r="AZ20" s="16">
        <v>498.29319199999998</v>
      </c>
      <c r="BA20" s="9">
        <f t="shared" si="169"/>
        <v>6.3996787410774596E-3</v>
      </c>
      <c r="BB20">
        <f t="shared" si="170"/>
        <v>1.3840666666391341</v>
      </c>
      <c r="BC20">
        <v>72.445228999999998</v>
      </c>
      <c r="BD20" s="9">
        <f t="shared" si="171"/>
        <v>1.4232438263937386E-3</v>
      </c>
      <c r="BF20">
        <v>257.16053399999998</v>
      </c>
      <c r="BG20" s="9">
        <f t="shared" si="172"/>
        <v>4.5963709993687672E-3</v>
      </c>
      <c r="BH20">
        <f t="shared" si="173"/>
        <v>1.9857624502570648</v>
      </c>
      <c r="BI20">
        <v>317.85403500000001</v>
      </c>
      <c r="BJ20" s="9">
        <f t="shared" si="174"/>
        <v>6.2703833866924151E-3</v>
      </c>
      <c r="BK20" s="49">
        <f t="shared" si="175"/>
        <v>3.4353334207439428</v>
      </c>
      <c r="BL20">
        <v>351.39272199999999</v>
      </c>
      <c r="BM20" s="9">
        <f t="shared" si="176"/>
        <v>6.1710467040265319E-3</v>
      </c>
      <c r="BN20" s="49">
        <f t="shared" si="177"/>
        <v>4.5253602095656635</v>
      </c>
      <c r="BO20">
        <v>314.178561</v>
      </c>
      <c r="BP20" s="9">
        <f t="shared" si="178"/>
        <v>6.2641174426433591E-3</v>
      </c>
      <c r="BQ20" s="49">
        <f t="shared" si="179"/>
        <v>4.5196468498445244</v>
      </c>
      <c r="BT20" s="49"/>
      <c r="BW20" s="49"/>
      <c r="BZ20" s="49"/>
      <c r="CB20" s="73">
        <f t="shared" ref="CB20:CB49" si="324">AVERAGE(BM20,BP20,BS20,BV20,BY20,BD20,BA20,AX20,AU20,AR20,BG20,BJ20)</f>
        <v>5.5255210594801363E-3</v>
      </c>
      <c r="CC20">
        <f t="shared" si="180"/>
        <v>43.361977396788831</v>
      </c>
      <c r="CE20" t="s">
        <v>3</v>
      </c>
      <c r="CF20" s="14">
        <v>3.5985999999999997E-2</v>
      </c>
      <c r="CG20" s="10">
        <f t="shared" si="34"/>
        <v>1.0997080465521029E-4</v>
      </c>
      <c r="CH20" s="13">
        <f t="shared" si="35"/>
        <v>5.4504122639222367E-4</v>
      </c>
      <c r="CI20" s="11">
        <v>5.3688E-2</v>
      </c>
      <c r="CJ20" s="10">
        <f t="shared" si="36"/>
        <v>1.0563499790896301E-4</v>
      </c>
      <c r="CK20" s="13">
        <f t="shared" si="37"/>
        <v>2.5865805165449611E-3</v>
      </c>
      <c r="CL20" s="2">
        <v>3.6096000000000003E-2</v>
      </c>
      <c r="CM20" s="9">
        <f t="shared" si="38"/>
        <v>1.073349083042125E-4</v>
      </c>
      <c r="CN20" s="12">
        <f t="shared" si="39"/>
        <v>1.354381274710191E-5</v>
      </c>
      <c r="CO20" s="16">
        <v>5.3137999999999998E-2</v>
      </c>
      <c r="CP20">
        <f t="shared" si="40"/>
        <v>1.0733386974009399E-4</v>
      </c>
      <c r="CQ20">
        <f t="shared" si="41"/>
        <v>1.2248802903456308E-5</v>
      </c>
      <c r="CR20">
        <v>3.5302E-2</v>
      </c>
      <c r="CS20" s="10">
        <f t="shared" si="42"/>
        <v>1.1232161534098818E-4</v>
      </c>
      <c r="CT20">
        <f t="shared" si="43"/>
        <v>7.5561657799329374E-5</v>
      </c>
      <c r="CU20">
        <v>3.4733E-2</v>
      </c>
      <c r="CV20">
        <f t="shared" si="181"/>
        <v>1.2550963332418261E-4</v>
      </c>
      <c r="CW20">
        <f t="shared" si="44"/>
        <v>2.0828768673771702E-4</v>
      </c>
      <c r="CX20">
        <v>3.4765999999999998E-2</v>
      </c>
      <c r="CY20">
        <f t="shared" si="182"/>
        <v>1.1079131817866632E-4</v>
      </c>
      <c r="CZ20">
        <f t="shared" si="45"/>
        <v>2.6386478762382108E-4</v>
      </c>
      <c r="DA20">
        <v>3.4726E-2</v>
      </c>
      <c r="DB20">
        <f t="shared" si="183"/>
        <v>1.1079178048140436E-4</v>
      </c>
      <c r="DC20">
        <f t="shared" si="184"/>
        <v>2.6881142575816878E-4</v>
      </c>
      <c r="DD20">
        <v>3.4294999999999999E-2</v>
      </c>
      <c r="DE20">
        <f t="shared" si="185"/>
        <v>1.1079232978772787E-4</v>
      </c>
      <c r="DF20">
        <f t="shared" si="186"/>
        <v>1.6297322934725319E-3</v>
      </c>
      <c r="DG20">
        <v>3.4499000000000002E-2</v>
      </c>
      <c r="DH20">
        <f t="shared" si="187"/>
        <v>1.1443052659499406E-4</v>
      </c>
      <c r="DI20">
        <f t="shared" si="188"/>
        <v>5.6383061764870136E-4</v>
      </c>
      <c r="DJ20">
        <v>3.5395000000000003E-2</v>
      </c>
      <c r="DK20">
        <f t="shared" si="189"/>
        <v>1.1079075435238245E-4</v>
      </c>
      <c r="DL20">
        <f t="shared" si="190"/>
        <v>4.5752286681898663E-4</v>
      </c>
      <c r="DM20">
        <v>3.6107E-2</v>
      </c>
      <c r="DN20">
        <f t="shared" si="191"/>
        <v>1.1078996262637599E-4</v>
      </c>
      <c r="DO20">
        <f t="shared" si="192"/>
        <v>4.702351585404947E-4</v>
      </c>
      <c r="DQ20" s="73">
        <f t="shared" si="193"/>
        <v>1.1137437510793345E-4</v>
      </c>
      <c r="DR20">
        <f t="shared" si="194"/>
        <v>7.2208234218022289E-3</v>
      </c>
      <c r="DT20">
        <v>3.8179999999999999E-2</v>
      </c>
      <c r="DU20">
        <f t="shared" si="195"/>
        <v>1.1084011634879466E-4</v>
      </c>
      <c r="DV20">
        <f t="shared" si="196"/>
        <v>5.4482009999114016E-4</v>
      </c>
      <c r="DW20">
        <v>5.5619000000000002E-2</v>
      </c>
      <c r="DX20">
        <f t="shared" si="197"/>
        <v>1.1083912059657023E-4</v>
      </c>
      <c r="DY20">
        <f t="shared" si="198"/>
        <v>1.8683476286961158E-3</v>
      </c>
      <c r="DZ20">
        <v>3.6012000000000002E-2</v>
      </c>
      <c r="EA20">
        <f t="shared" si="199"/>
        <v>1.1084054169790587E-4</v>
      </c>
      <c r="EB20">
        <f t="shared" si="200"/>
        <v>1.793361641134518E-4</v>
      </c>
      <c r="EC20">
        <v>5.8567000000000001E-2</v>
      </c>
      <c r="ED20">
        <f t="shared" si="201"/>
        <v>1.108395677018023E-4</v>
      </c>
      <c r="EE20">
        <f t="shared" si="202"/>
        <v>1.6300561778348111E-4</v>
      </c>
      <c r="EF20">
        <v>3.8259000000000001E-2</v>
      </c>
      <c r="EG20">
        <f t="shared" si="203"/>
        <v>1.1086989597231161E-4</v>
      </c>
      <c r="EI20">
        <v>-1.584E-2</v>
      </c>
      <c r="EJ20">
        <f t="shared" si="204"/>
        <v>-4.1782085721836328E-5</v>
      </c>
      <c r="EK20">
        <f t="shared" si="205"/>
        <v>-1.2274710181846158E-4</v>
      </c>
      <c r="EL20">
        <v>2.836E-2</v>
      </c>
      <c r="EM20">
        <f t="shared" si="206"/>
        <v>8.2502475561543464E-5</v>
      </c>
      <c r="EN20">
        <f t="shared" si="207"/>
        <v>3.0736236685413517E-4</v>
      </c>
      <c r="EO20">
        <v>3.1865999999999998E-2</v>
      </c>
      <c r="EP20">
        <f t="shared" ref="EP20:EP49" si="325">EO20/EO$50</f>
        <v>8.2414994484679205E-5</v>
      </c>
      <c r="EQ20">
        <f t="shared" si="208"/>
        <v>4.1096938190250551E-4</v>
      </c>
      <c r="ER20">
        <v>2.8060000000000002E-2</v>
      </c>
      <c r="ES20">
        <f t="shared" si="209"/>
        <v>8.2480370149561578E-5</v>
      </c>
      <c r="ET20">
        <f t="shared" si="210"/>
        <v>4.0467290245272655E-4</v>
      </c>
      <c r="FE20" s="75">
        <f>AVERAGE(EP20,ES20,EV20,EY20,FB20,EG20,ED20,EA20,DX20,DU20,EJ20,EM20)</f>
        <v>8.4427221865703621E-5</v>
      </c>
      <c r="FF20">
        <f>FE20*AI$5</f>
        <v>4.5053366873964119E-3</v>
      </c>
      <c r="FH20" t="s">
        <v>3</v>
      </c>
      <c r="FI20" s="14">
        <v>16.660561000000001</v>
      </c>
      <c r="FJ20" s="10">
        <f t="shared" si="46"/>
        <v>6.7582167705403417E-3</v>
      </c>
      <c r="FK20" s="13">
        <f t="shared" si="47"/>
        <v>0.24628908182578954</v>
      </c>
      <c r="FL20" s="11">
        <v>22.687981000000001</v>
      </c>
      <c r="FM20" s="10">
        <f t="shared" si="48"/>
        <v>6.1686432041433478E-3</v>
      </c>
      <c r="FN20" s="13">
        <f t="shared" si="49"/>
        <v>1.1106287633886673</v>
      </c>
      <c r="FO20" s="2">
        <v>16.71255</v>
      </c>
      <c r="FP20" s="9">
        <f t="shared" si="50"/>
        <v>6.7587057595163685E-3</v>
      </c>
      <c r="FQ20" s="25">
        <f t="shared" si="51"/>
        <v>6.2708235774164532E-3</v>
      </c>
      <c r="FR20" s="16">
        <v>22.481366000000001</v>
      </c>
      <c r="FS20">
        <f t="shared" si="52"/>
        <v>6.1757994725213069E-3</v>
      </c>
      <c r="FT20">
        <f t="shared" si="53"/>
        <v>5.1821638060259179E-3</v>
      </c>
      <c r="FU20">
        <v>16.719273000000001</v>
      </c>
      <c r="FV20" s="10">
        <f t="shared" si="54"/>
        <v>6.9135592033198537E-3</v>
      </c>
      <c r="FW20">
        <f t="shared" si="55"/>
        <v>3.4198016293942722E-2</v>
      </c>
      <c r="FX20">
        <v>13.041808</v>
      </c>
      <c r="FY20">
        <f t="shared" si="213"/>
        <v>6.7662643552948605E-3</v>
      </c>
      <c r="FZ20">
        <f t="shared" si="56"/>
        <v>8.256511478872354E-2</v>
      </c>
      <c r="GA20">
        <v>15.793181000000001</v>
      </c>
      <c r="GB20">
        <f t="shared" si="214"/>
        <v>6.8447805332869094E-3</v>
      </c>
      <c r="GC20">
        <f t="shared" si="57"/>
        <v>0.11986608694499411</v>
      </c>
      <c r="GD20">
        <v>15.780530000000001</v>
      </c>
      <c r="GE20">
        <f t="shared" si="215"/>
        <v>6.847204105365854E-3</v>
      </c>
      <c r="GF20">
        <f t="shared" si="216"/>
        <v>0.12215592818128478</v>
      </c>
      <c r="GG20">
        <v>15.644653</v>
      </c>
      <c r="GH20">
        <f t="shared" si="217"/>
        <v>6.8735917927221241E-3</v>
      </c>
      <c r="GI20">
        <f t="shared" si="218"/>
        <v>0.74344938184386522</v>
      </c>
      <c r="GJ20">
        <v>15.211781</v>
      </c>
      <c r="GK20">
        <f t="shared" si="219"/>
        <v>6.8705942289964345E-3</v>
      </c>
      <c r="GL20">
        <f t="shared" si="220"/>
        <v>0.2489213519161674</v>
      </c>
      <c r="GM20">
        <v>16.014681</v>
      </c>
      <c r="GN20">
        <f t="shared" si="221"/>
        <v>6.8174005230628391E-3</v>
      </c>
      <c r="GO20">
        <f t="shared" si="222"/>
        <v>0.20700898056440672</v>
      </c>
      <c r="GP20">
        <v>16.241064000000001</v>
      </c>
      <c r="GQ20">
        <f t="shared" si="223"/>
        <v>6.7773887063163011E-3</v>
      </c>
      <c r="GR20">
        <f t="shared" si="224"/>
        <v>0.21151353699692391</v>
      </c>
      <c r="GT20" s="72">
        <f t="shared" si="225"/>
        <v>6.7143457212572128E-3</v>
      </c>
      <c r="GU20">
        <f t="shared" si="226"/>
        <v>3.2008567288551126</v>
      </c>
      <c r="GW20" s="14">
        <v>16.899761999999999</v>
      </c>
      <c r="GX20" s="10">
        <f t="shared" si="58"/>
        <v>6.6694578859395016E-3</v>
      </c>
      <c r="GY20" s="13">
        <f t="shared" si="227"/>
        <v>0.24105035464868416</v>
      </c>
      <c r="GZ20" s="11">
        <v>22.515397</v>
      </c>
      <c r="HA20" s="10">
        <f t="shared" si="59"/>
        <v>6.0995584488972672E-3</v>
      </c>
      <c r="HB20" s="13">
        <f t="shared" si="228"/>
        <v>0.75600401621003355</v>
      </c>
      <c r="HC20" s="2">
        <v>16.223127999999999</v>
      </c>
      <c r="HD20" s="9">
        <f t="shared" si="60"/>
        <v>6.7878915196631986E-3</v>
      </c>
      <c r="HE20" s="25">
        <f t="shared" si="229"/>
        <v>8.0754219006557326E-2</v>
      </c>
      <c r="HF20" s="16">
        <v>23.422554999999999</v>
      </c>
      <c r="HG20" s="9">
        <f t="shared" si="61"/>
        <v>6.0259428640608587E-3</v>
      </c>
      <c r="HH20">
        <f t="shared" si="230"/>
        <v>6.5161916641884463E-2</v>
      </c>
      <c r="HI20">
        <v>16.948819</v>
      </c>
      <c r="HJ20" s="9">
        <f t="shared" si="62"/>
        <v>6.6748656847042684E-3</v>
      </c>
      <c r="HL20">
        <v>14.231056000000001</v>
      </c>
      <c r="HM20" s="9">
        <f t="shared" si="63"/>
        <v>5.0984127394157969E-3</v>
      </c>
      <c r="HN20">
        <f t="shared" si="231"/>
        <v>0.1101329350397796</v>
      </c>
      <c r="HO20">
        <v>16.407658000000001</v>
      </c>
      <c r="HP20" s="9">
        <f t="shared" si="64"/>
        <v>6.4896299609077269E-3</v>
      </c>
      <c r="HQ20">
        <f t="shared" si="232"/>
        <v>0.17777256443586839</v>
      </c>
      <c r="HR20">
        <v>17.690532999999999</v>
      </c>
      <c r="HS20" s="9">
        <f t="shared" si="65"/>
        <v>6.2272400266553595E-3</v>
      </c>
      <c r="HT20">
        <f t="shared" si="233"/>
        <v>0.22832839859770751</v>
      </c>
      <c r="HU20">
        <v>16.282294</v>
      </c>
      <c r="HV20" s="9">
        <f t="shared" si="66"/>
        <v>6.5090474037295494E-3</v>
      </c>
      <c r="HW20">
        <f t="shared" si="234"/>
        <v>0.23481835919523208</v>
      </c>
      <c r="IH20" s="74">
        <f t="shared" si="235"/>
        <v>6.2868940593303916E-3</v>
      </c>
      <c r="II20">
        <f t="shared" si="236"/>
        <v>2.4668457070575247</v>
      </c>
      <c r="IK20" t="s">
        <v>3</v>
      </c>
      <c r="IL20" s="14">
        <v>25.701653</v>
      </c>
      <c r="IM20" s="10">
        <f t="shared" si="67"/>
        <v>5.7431808409744971E-3</v>
      </c>
      <c r="IN20" s="13">
        <f t="shared" si="237"/>
        <v>0.25946557467717929</v>
      </c>
      <c r="IO20" s="11">
        <v>11.177491</v>
      </c>
      <c r="IP20" s="10">
        <f t="shared" si="68"/>
        <v>5.0284148223899939E-3</v>
      </c>
      <c r="IQ20" s="13">
        <f t="shared" si="238"/>
        <v>0.7790526627349903</v>
      </c>
      <c r="IR20" s="2">
        <v>11.177491</v>
      </c>
      <c r="IS20" s="9">
        <f t="shared" si="69"/>
        <v>5.0284148223899939E-3</v>
      </c>
      <c r="IT20" s="12">
        <f t="shared" si="70"/>
        <v>5.83179371673259E-3</v>
      </c>
      <c r="IU20" s="16">
        <v>46.019905999999999</v>
      </c>
      <c r="IV20">
        <f t="shared" si="71"/>
        <v>6.0531593958225039E-3</v>
      </c>
      <c r="IW20">
        <f t="shared" si="72"/>
        <v>6.3490693943165574E-3</v>
      </c>
      <c r="IX20">
        <v>9.3464779999999994</v>
      </c>
      <c r="IY20" s="10">
        <f t="shared" si="73"/>
        <v>4.2229011828550022E-3</v>
      </c>
      <c r="IZ20">
        <f t="shared" si="74"/>
        <v>2.6110798940876603E-2</v>
      </c>
      <c r="JA20">
        <v>11.177491</v>
      </c>
      <c r="JB20">
        <f t="shared" si="239"/>
        <v>5.0284148223899939E-3</v>
      </c>
      <c r="JC20">
        <f t="shared" si="75"/>
        <v>7.6698829888877509E-2</v>
      </c>
      <c r="JD20">
        <v>35.635344000000003</v>
      </c>
      <c r="JE20">
        <f t="shared" si="240"/>
        <v>9.0690967777658522E-3</v>
      </c>
      <c r="JF20">
        <f t="shared" si="76"/>
        <v>0.19852300917276922</v>
      </c>
      <c r="JG20">
        <v>11.177491</v>
      </c>
      <c r="JH20">
        <f t="shared" si="241"/>
        <v>5.0284148223899939E-3</v>
      </c>
      <c r="JI20">
        <f t="shared" si="242"/>
        <v>0.1121353092549517</v>
      </c>
      <c r="JJ20">
        <v>11.177491</v>
      </c>
      <c r="JK20">
        <f t="shared" si="243"/>
        <v>5.0284148223899939E-3</v>
      </c>
      <c r="JL20">
        <f t="shared" si="244"/>
        <v>0.67984323263832425</v>
      </c>
      <c r="JM20">
        <v>27.909879</v>
      </c>
      <c r="JN20">
        <f t="shared" si="245"/>
        <v>6.6112023955148371E-3</v>
      </c>
      <c r="JO20">
        <f t="shared" si="246"/>
        <v>0.29940449530872226</v>
      </c>
      <c r="JP20">
        <v>11.177491</v>
      </c>
      <c r="JQ20">
        <f t="shared" si="247"/>
        <v>5.0284148223899939E-3</v>
      </c>
      <c r="JR20">
        <f t="shared" si="248"/>
        <v>0.19085849194214755</v>
      </c>
      <c r="JS20">
        <v>11.177491</v>
      </c>
      <c r="JT20">
        <f t="shared" si="249"/>
        <v>5.0284148223899939E-3</v>
      </c>
      <c r="JU20">
        <f t="shared" si="250"/>
        <v>0.19616290481838666</v>
      </c>
      <c r="JW20" s="73">
        <f t="shared" si="251"/>
        <v>5.5748703624718876E-3</v>
      </c>
      <c r="JX20">
        <f t="shared" si="252"/>
        <v>3.3220588522346484</v>
      </c>
      <c r="JZ20">
        <v>32.677385000000001</v>
      </c>
      <c r="KA20">
        <f t="shared" si="253"/>
        <v>7.0221706723276253E-3</v>
      </c>
      <c r="KB20">
        <f t="shared" si="254"/>
        <v>0.31724781082595421</v>
      </c>
      <c r="KC20">
        <v>11.177491</v>
      </c>
      <c r="KD20">
        <f t="shared" si="255"/>
        <v>5.0284148223899939E-3</v>
      </c>
      <c r="KE20">
        <f t="shared" si="256"/>
        <v>0.7790526627349903</v>
      </c>
      <c r="KF20">
        <v>11.177491</v>
      </c>
      <c r="KG20">
        <f t="shared" si="257"/>
        <v>5.0284148223899939E-3</v>
      </c>
      <c r="KH20">
        <f t="shared" si="258"/>
        <v>7.4777585691891107E-2</v>
      </c>
      <c r="KI20">
        <v>64.958240000000004</v>
      </c>
      <c r="KJ20">
        <f t="shared" si="259"/>
        <v>8.4427298314211918E-3</v>
      </c>
      <c r="KK20">
        <f t="shared" si="260"/>
        <v>0.11411999539236396</v>
      </c>
      <c r="KL20">
        <v>26.504276999999998</v>
      </c>
      <c r="KM20">
        <f t="shared" si="261"/>
        <v>1.1860125486691879E-2</v>
      </c>
      <c r="KO20">
        <v>11.177491</v>
      </c>
      <c r="KP20">
        <f t="shared" si="262"/>
        <v>5.0284148223899939E-3</v>
      </c>
      <c r="KQ20">
        <f t="shared" si="263"/>
        <v>0.13577610113485997</v>
      </c>
      <c r="KR20">
        <v>22.134996000000001</v>
      </c>
      <c r="KS20">
        <f t="shared" si="264"/>
        <v>4.1345919505211643E-3</v>
      </c>
      <c r="KT20">
        <f t="shared" si="265"/>
        <v>0.14157529365457786</v>
      </c>
      <c r="KU20">
        <v>11.177491</v>
      </c>
      <c r="KV20">
        <f t="shared" si="266"/>
        <v>5.0682879564057396E-3</v>
      </c>
      <c r="KW20">
        <f t="shared" si="267"/>
        <v>0.2322927307612789</v>
      </c>
      <c r="KX20">
        <v>11.177491</v>
      </c>
      <c r="KY20">
        <f t="shared" si="268"/>
        <v>5.0682879564057396E-3</v>
      </c>
      <c r="KZ20">
        <f t="shared" si="269"/>
        <v>0.22855246475279808</v>
      </c>
      <c r="LK20" s="78">
        <f t="shared" si="270"/>
        <v>6.2979375912159234E-3</v>
      </c>
      <c r="LL20">
        <f t="shared" si="271"/>
        <v>3.0889736974234006</v>
      </c>
      <c r="LN20" t="s">
        <v>3</v>
      </c>
      <c r="LO20" s="14">
        <v>3.5679500000000002</v>
      </c>
      <c r="LP20" s="10">
        <f t="shared" si="77"/>
        <v>3.4319345374014113E-3</v>
      </c>
      <c r="LQ20" s="13">
        <f t="shared" si="78"/>
        <v>3.8346363762818636E-2</v>
      </c>
      <c r="LR20" s="2">
        <v>3.5679500000000002</v>
      </c>
      <c r="LS20" s="10">
        <f t="shared" si="79"/>
        <v>3.4319345374014113E-3</v>
      </c>
      <c r="LT20" s="13">
        <f t="shared" si="80"/>
        <v>0.18944816860232078</v>
      </c>
      <c r="LU20" s="2">
        <v>3.5679500000000002</v>
      </c>
      <c r="LV20" s="9">
        <f t="shared" si="81"/>
        <v>3.4319345374014113E-3</v>
      </c>
      <c r="LW20" s="37">
        <f t="shared" si="82"/>
        <v>9.7627504561551275E-4</v>
      </c>
      <c r="LX20" s="16">
        <v>3.5679500000000002</v>
      </c>
      <c r="LY20">
        <f t="shared" si="83"/>
        <v>3.4319345374014113E-3</v>
      </c>
      <c r="LZ20">
        <f t="shared" si="84"/>
        <v>8.8293573931704612E-4</v>
      </c>
      <c r="MA20">
        <v>3.5679500000000002</v>
      </c>
      <c r="MB20" s="10">
        <f t="shared" si="85"/>
        <v>3.4319345374014113E-3</v>
      </c>
      <c r="MC20">
        <f t="shared" si="86"/>
        <v>5.2048758449883114E-3</v>
      </c>
      <c r="MD20">
        <v>3.5679500000000002</v>
      </c>
      <c r="ME20">
        <f t="shared" si="272"/>
        <v>3.4319345374014113E-3</v>
      </c>
      <c r="MF20">
        <f t="shared" si="87"/>
        <v>1.283981520703947E-2</v>
      </c>
      <c r="MG20">
        <v>3.5679500000000002</v>
      </c>
      <c r="MH20">
        <f t="shared" si="273"/>
        <v>3.4319345374014113E-3</v>
      </c>
      <c r="MI20">
        <f t="shared" si="88"/>
        <v>1.8426716152786085E-2</v>
      </c>
      <c r="MZ20" s="17">
        <f t="shared" si="274"/>
        <v>3.4319345374014118E-3</v>
      </c>
      <c r="NA20">
        <f t="shared" si="89"/>
        <v>0.50338737219362339</v>
      </c>
      <c r="NC20" t="s">
        <v>3</v>
      </c>
      <c r="ND20" s="14">
        <v>25.863498</v>
      </c>
      <c r="NE20" s="10">
        <f t="shared" si="90"/>
        <v>3.4314625290905272E-3</v>
      </c>
      <c r="NF20" s="13">
        <f t="shared" si="91"/>
        <v>0.27796664862204057</v>
      </c>
      <c r="NG20" s="2">
        <v>25.863498</v>
      </c>
      <c r="NH20" s="10">
        <f t="shared" si="92"/>
        <v>3.4314625290905272E-3</v>
      </c>
      <c r="NI20" s="13">
        <f t="shared" si="93"/>
        <v>1.3732794285186123</v>
      </c>
      <c r="NJ20" s="2">
        <v>25.863498</v>
      </c>
      <c r="NK20" s="9">
        <f t="shared" si="94"/>
        <v>3.4314625290905272E-3</v>
      </c>
      <c r="NL20" s="37">
        <f t="shared" si="95"/>
        <v>7.0768614265898453E-3</v>
      </c>
      <c r="NM20" s="16">
        <v>25.863498</v>
      </c>
      <c r="NN20">
        <f t="shared" si="96"/>
        <v>3.4314625290905272E-3</v>
      </c>
      <c r="NO20">
        <f t="shared" si="97"/>
        <v>6.4002597462592611E-3</v>
      </c>
      <c r="NP20">
        <v>25.863498</v>
      </c>
      <c r="NQ20" s="10">
        <f t="shared" si="98"/>
        <v>3.4314625290905272E-3</v>
      </c>
      <c r="NR20">
        <f t="shared" si="99"/>
        <v>3.7729311286825051E-2</v>
      </c>
      <c r="NS20">
        <v>25.863498</v>
      </c>
      <c r="NT20">
        <f t="shared" si="275"/>
        <v>3.4314625290905272E-3</v>
      </c>
      <c r="NU20">
        <f t="shared" si="100"/>
        <v>9.3073763762906839E-2</v>
      </c>
      <c r="NV20">
        <v>25.863498</v>
      </c>
      <c r="NW20">
        <f t="shared" si="276"/>
        <v>3.4314625290905272E-3</v>
      </c>
      <c r="NX20">
        <f t="shared" si="101"/>
        <v>0.13357231381260637</v>
      </c>
      <c r="OO20" s="17">
        <f t="shared" si="277"/>
        <v>3.4314625290905276E-3</v>
      </c>
      <c r="OP20">
        <f t="shared" si="102"/>
        <v>3.6489744287825041</v>
      </c>
      <c r="OR20" t="s">
        <v>3</v>
      </c>
      <c r="OS20" s="14">
        <v>48.606149000000002</v>
      </c>
      <c r="OT20" s="10">
        <f t="shared" si="103"/>
        <v>6.713281681116243E-3</v>
      </c>
      <c r="OU20" s="13">
        <f t="shared" si="104"/>
        <v>0.62687058055035583</v>
      </c>
      <c r="OV20" s="2">
        <v>48.606149000000002</v>
      </c>
      <c r="OW20" s="10">
        <f t="shared" si="105"/>
        <v>6.713281681116243E-3</v>
      </c>
      <c r="OX20" s="13">
        <f t="shared" si="106"/>
        <v>3.0970207284970783</v>
      </c>
      <c r="OY20" s="2">
        <v>48.606149000000002</v>
      </c>
      <c r="OZ20" s="9">
        <f t="shared" si="107"/>
        <v>6.713281681116243E-3</v>
      </c>
      <c r="PA20" s="37">
        <f t="shared" si="108"/>
        <v>1.5959742843080903E-2</v>
      </c>
      <c r="PB20" s="16">
        <v>48.606149000000002</v>
      </c>
      <c r="PC20">
        <f t="shared" si="109"/>
        <v>6.713281681116243E-3</v>
      </c>
      <c r="PD20">
        <f t="shared" si="110"/>
        <v>1.443387025997509E-2</v>
      </c>
      <c r="PE20">
        <v>48.606149000000002</v>
      </c>
      <c r="PF20" s="10">
        <f t="shared" si="111"/>
        <v>6.713281681116243E-3</v>
      </c>
      <c r="PG20">
        <f t="shared" si="112"/>
        <v>8.5087169224738968E-2</v>
      </c>
      <c r="PH20">
        <v>48.606149000000002</v>
      </c>
      <c r="PI20">
        <f t="shared" si="278"/>
        <v>6.713281681116243E-3</v>
      </c>
      <c r="PJ20">
        <f t="shared" si="113"/>
        <v>0.2099000171901694</v>
      </c>
      <c r="PK20">
        <v>48.606149000000002</v>
      </c>
      <c r="PL20">
        <f t="shared" si="279"/>
        <v>6.713281681116243E-3</v>
      </c>
      <c r="PM20">
        <f t="shared" si="114"/>
        <v>0.30123237561142274</v>
      </c>
      <c r="QD20" s="17">
        <f t="shared" si="280"/>
        <v>6.7132816811162422E-3</v>
      </c>
      <c r="QE20">
        <f t="shared" si="115"/>
        <v>8.2291696860891523</v>
      </c>
      <c r="QG20" t="s">
        <v>3</v>
      </c>
      <c r="QH20" s="14">
        <v>20.345552000000001</v>
      </c>
      <c r="QI20" s="10">
        <f t="shared" si="116"/>
        <v>8.8191997806319443E-3</v>
      </c>
      <c r="QJ20" s="13">
        <f t="shared" si="117"/>
        <v>0.2616174014223599</v>
      </c>
      <c r="QK20" s="2">
        <v>20.345552000000001</v>
      </c>
      <c r="QL20" s="10">
        <f t="shared" si="118"/>
        <v>8.7860656866961366E-3</v>
      </c>
      <c r="QM20" s="13">
        <f t="shared" si="119"/>
        <v>1.2876508421430013</v>
      </c>
      <c r="QN20" s="2">
        <v>20.345552000000001</v>
      </c>
      <c r="QO20" s="9">
        <f t="shared" si="120"/>
        <v>8.8026015535553684E-3</v>
      </c>
      <c r="QP20" s="37">
        <f t="shared" si="121"/>
        <v>6.6480839009080209E-3</v>
      </c>
      <c r="QQ20" s="16">
        <v>20.345552000000001</v>
      </c>
      <c r="QR20">
        <f t="shared" si="122"/>
        <v>8.8026015535553684E-3</v>
      </c>
      <c r="QS20">
        <f t="shared" si="123"/>
        <v>6.0124766073368389E-3</v>
      </c>
      <c r="QT20">
        <v>20.345552000000001</v>
      </c>
      <c r="QU20" s="10">
        <f t="shared" si="124"/>
        <v>8.8026015535553684E-3</v>
      </c>
      <c r="QV20">
        <f t="shared" si="125"/>
        <v>3.5443343007375547E-2</v>
      </c>
      <c r="QW20">
        <v>20.345552000000001</v>
      </c>
      <c r="QX20">
        <f t="shared" si="281"/>
        <v>8.8026015459383919E-3</v>
      </c>
      <c r="QY20" s="37">
        <f t="shared" si="126"/>
        <v>8.7434549390610544E-2</v>
      </c>
      <c r="QZ20">
        <v>20.278241999999999</v>
      </c>
      <c r="RA20">
        <f t="shared" si="282"/>
        <v>8.8592604526349997E-3</v>
      </c>
      <c r="RB20">
        <f t="shared" si="127"/>
        <v>0.12628700819770422</v>
      </c>
      <c r="RS20" s="17">
        <f t="shared" si="283"/>
        <v>8.8107045895096537E-3</v>
      </c>
      <c r="RT20">
        <f t="shared" si="128"/>
        <v>3.4310434355558344</v>
      </c>
      <c r="RW20" t="s">
        <v>3</v>
      </c>
      <c r="RX20" s="14">
        <v>48.606149000000002</v>
      </c>
      <c r="RY20" s="10">
        <f t="shared" si="129"/>
        <v>6.713281681116243E-3</v>
      </c>
      <c r="RZ20" s="13">
        <f t="shared" si="130"/>
        <v>0.34251212300296541</v>
      </c>
      <c r="SA20" s="2">
        <v>48.606149000000002</v>
      </c>
      <c r="SB20" s="10">
        <f t="shared" si="131"/>
        <v>6.713281681116243E-3</v>
      </c>
      <c r="SC20" s="13">
        <f t="shared" si="132"/>
        <v>1.6921629082839285</v>
      </c>
      <c r="SD20" s="2">
        <v>48.606149000000002</v>
      </c>
      <c r="SE20" s="9">
        <f t="shared" si="133"/>
        <v>6.713281681116243E-3</v>
      </c>
      <c r="SF20" s="37">
        <f t="shared" si="284"/>
        <v>8.7201498576721173E-3</v>
      </c>
      <c r="SG20" s="16">
        <v>48.606149000000002</v>
      </c>
      <c r="SH20">
        <f t="shared" si="134"/>
        <v>6.713281681116243E-3</v>
      </c>
      <c r="SI20">
        <f t="shared" si="285"/>
        <v>7.8864373273875524E-3</v>
      </c>
      <c r="SJ20">
        <v>48.606149000000002</v>
      </c>
      <c r="SK20" s="10">
        <f t="shared" si="135"/>
        <v>6.713281681116243E-3</v>
      </c>
      <c r="SL20">
        <f t="shared" si="286"/>
        <v>4.6490277061481698E-2</v>
      </c>
      <c r="SM20">
        <v>17.482168999999999</v>
      </c>
      <c r="SN20">
        <f t="shared" si="287"/>
        <v>4.41917206226531E-3</v>
      </c>
      <c r="SO20">
        <f t="shared" si="136"/>
        <v>7.5494719272850105E-2</v>
      </c>
      <c r="SP20">
        <v>17.482168999999999</v>
      </c>
      <c r="SQ20">
        <f t="shared" si="288"/>
        <v>4.41917206226531E-3</v>
      </c>
      <c r="SR20">
        <f t="shared" si="137"/>
        <v>0.10834421996294714</v>
      </c>
      <c r="TI20" s="17">
        <f t="shared" si="289"/>
        <v>6.0578217900159759E-3</v>
      </c>
      <c r="TJ20">
        <f t="shared" si="290"/>
        <v>4.0572867220811002</v>
      </c>
      <c r="TL20" t="s">
        <v>3</v>
      </c>
      <c r="TM20" s="14">
        <v>2299267</v>
      </c>
      <c r="TN20" s="10">
        <f t="shared" si="291"/>
        <v>7.2556146168895139E-3</v>
      </c>
      <c r="TO20" s="13">
        <f t="shared" si="292"/>
        <v>2.2992670130601063</v>
      </c>
      <c r="TP20" s="2">
        <v>11359408</v>
      </c>
      <c r="TQ20" s="10">
        <f t="shared" si="138"/>
        <v>7.2556157346140068E-3</v>
      </c>
      <c r="TR20" s="13">
        <f t="shared" si="293"/>
        <v>11.359408014511233</v>
      </c>
      <c r="TS20" s="2">
        <v>58538</v>
      </c>
      <c r="TT20" s="9">
        <f t="shared" si="139"/>
        <v>7.2556225559156909E-3</v>
      </c>
      <c r="TU20" s="37">
        <f t="shared" si="294"/>
        <v>5.8538000580449813E-2</v>
      </c>
      <c r="TV20" s="16">
        <v>52941</v>
      </c>
      <c r="TW20">
        <f t="shared" si="140"/>
        <v>7.2555770541707539E-3</v>
      </c>
      <c r="TX20">
        <f t="shared" si="295"/>
        <v>5.2940991293307531E-2</v>
      </c>
      <c r="TY20" s="42">
        <v>312087</v>
      </c>
      <c r="TZ20" s="10">
        <f t="shared" si="141"/>
        <v>7.2556159784014033E-3</v>
      </c>
      <c r="UA20">
        <f t="shared" si="296"/>
        <v>0.31208699883910146</v>
      </c>
      <c r="UB20" s="42">
        <v>951878</v>
      </c>
      <c r="UC20">
        <f t="shared" si="297"/>
        <v>8.9708067895281247E-3</v>
      </c>
      <c r="UD20">
        <f t="shared" si="142"/>
        <v>0.95187800179416127</v>
      </c>
      <c r="UE20" s="42">
        <v>1366062</v>
      </c>
      <c r="UF20">
        <f t="shared" si="298"/>
        <v>8.9708057458279325E-3</v>
      </c>
      <c r="UG20">
        <f t="shared" si="143"/>
        <v>1.3660620053824837</v>
      </c>
      <c r="UH20" s="42">
        <v>1391666</v>
      </c>
      <c r="UI20">
        <f t="shared" si="299"/>
        <v>8.9708085324200579E-3</v>
      </c>
      <c r="UJ20">
        <f t="shared" si="300"/>
        <v>1.3916660136356289</v>
      </c>
      <c r="UK20" s="42">
        <v>6081345</v>
      </c>
      <c r="UL20">
        <f t="shared" si="301"/>
        <v>8.9708053890626312E-3</v>
      </c>
      <c r="UM20">
        <f t="shared" si="302"/>
        <v>37.187427046880941</v>
      </c>
      <c r="UN20" s="42"/>
      <c r="UQ20" s="42">
        <v>2368667</v>
      </c>
      <c r="UR20">
        <f t="shared" si="303"/>
        <v>8.9708061314600403E-3</v>
      </c>
      <c r="US20">
        <f t="shared" si="304"/>
        <v>2.3686669910291935</v>
      </c>
      <c r="UT20" s="42">
        <v>2434498</v>
      </c>
      <c r="UU20">
        <f t="shared" si="305"/>
        <v>8.9708064440297986E-3</v>
      </c>
      <c r="UV20">
        <f t="shared" si="306"/>
        <v>2.4344979831348836</v>
      </c>
      <c r="UX20" s="17">
        <f t="shared" si="307"/>
        <v>8.1911713611199938E-3</v>
      </c>
      <c r="UY20">
        <f t="shared" si="308"/>
        <v>33.955545149996745</v>
      </c>
      <c r="VA20" s="42">
        <v>2819362</v>
      </c>
      <c r="VB20">
        <f t="shared" si="309"/>
        <v>8.9708055462725776E-3</v>
      </c>
      <c r="VC20">
        <f t="shared" si="310"/>
        <v>2.8193620053824833</v>
      </c>
      <c r="VD20" s="42">
        <v>9668505</v>
      </c>
      <c r="VE20">
        <f t="shared" si="311"/>
        <v>8.970805941418903E-3</v>
      </c>
      <c r="VF20">
        <f t="shared" si="312"/>
        <v>9.6685050197357736</v>
      </c>
      <c r="VG20" s="42">
        <v>928034</v>
      </c>
      <c r="VH20">
        <f t="shared" si="313"/>
        <v>8.9708048024101355E-3</v>
      </c>
      <c r="VI20">
        <f t="shared" si="314"/>
        <v>0.92803401542978436</v>
      </c>
      <c r="VJ20" s="42">
        <v>843534</v>
      </c>
      <c r="VK20">
        <f t="shared" si="315"/>
        <v>8.9708084536810687E-3</v>
      </c>
      <c r="VL20">
        <f t="shared" si="316"/>
        <v>0.84353398349371245</v>
      </c>
      <c r="VM20" s="42">
        <v>797749</v>
      </c>
      <c r="VN20">
        <f t="shared" si="317"/>
        <v>8.9708103353535445E-3</v>
      </c>
      <c r="VP20" s="42">
        <v>1835309</v>
      </c>
      <c r="VQ20">
        <f t="shared" si="318"/>
        <v>9.7706804383908673E-3</v>
      </c>
      <c r="VR20">
        <f t="shared" si="319"/>
        <v>1.8353089890568381</v>
      </c>
      <c r="VS20" s="42">
        <v>2327404</v>
      </c>
      <c r="VT20">
        <f t="shared" si="320"/>
        <v>9.770680458295258E-3</v>
      </c>
      <c r="VU20">
        <f t="shared" si="321"/>
        <v>2.3274039831944293</v>
      </c>
      <c r="VV20" s="68">
        <v>3115239</v>
      </c>
      <c r="VW20">
        <f t="shared" si="322"/>
        <v>9.770682303777983E-3</v>
      </c>
      <c r="VX20">
        <f t="shared" si="323"/>
        <v>3.1152390410368662</v>
      </c>
      <c r="WL20" s="72">
        <f t="shared" ref="WL20:WL48" si="326">AVERAGE(VN20,VK20,VH20,VE20,VB20, VQ20, VT20,VW20,VZ20,WC20,WF20,WI20)</f>
        <v>9.2707597849500424E-3</v>
      </c>
      <c r="WM20" s="12">
        <f t="shared" ref="WM20:WM48" si="327">WL20*AI$7</f>
        <v>31.631758220171267</v>
      </c>
    </row>
    <row r="21" spans="2:611" s="1" customFormat="1" x14ac:dyDescent="0.25">
      <c r="B21" t="s">
        <v>4</v>
      </c>
      <c r="C21" s="6">
        <v>416.11363499999999</v>
      </c>
      <c r="D21" s="10">
        <f t="shared" si="144"/>
        <v>8.4191594953786798E-3</v>
      </c>
      <c r="E21" s="13">
        <f t="shared" si="145"/>
        <v>6.1363733430406251</v>
      </c>
      <c r="F21" s="11">
        <v>576.35603700000001</v>
      </c>
      <c r="G21" s="10">
        <f t="shared" si="146"/>
        <v>7.8238884067360591E-3</v>
      </c>
      <c r="H21" s="13">
        <f t="shared" si="147"/>
        <v>28.172923018882631</v>
      </c>
      <c r="I21" s="2">
        <v>417.38083499999999</v>
      </c>
      <c r="J21" s="9">
        <f t="shared" si="148"/>
        <v>8.4170141061036992E-3</v>
      </c>
      <c r="K21" s="12">
        <f t="shared" si="149"/>
        <v>0.15618851415061108</v>
      </c>
      <c r="L21" s="16">
        <v>579.75524099999996</v>
      </c>
      <c r="M21">
        <f t="shared" si="150"/>
        <v>7.9500516848695288E-3</v>
      </c>
      <c r="N21">
        <f t="shared" si="151"/>
        <v>0.13341906673192783</v>
      </c>
      <c r="O21">
        <v>373.621308</v>
      </c>
      <c r="P21" s="10">
        <f t="shared" si="152"/>
        <v>7.7058363635748835E-3</v>
      </c>
      <c r="Q21">
        <f t="shared" si="27"/>
        <v>0.76234052467055546</v>
      </c>
      <c r="R21" s="1">
        <v>375.38385299999999</v>
      </c>
      <c r="S21">
        <f t="shared" si="28"/>
        <v>9.7074902025221736E-3</v>
      </c>
      <c r="T21">
        <f t="shared" si="153"/>
        <v>2.3691064989337818</v>
      </c>
      <c r="U21" s="1">
        <v>399.02855899999997</v>
      </c>
      <c r="V21">
        <f t="shared" si="29"/>
        <v>8.6248064846663423E-3</v>
      </c>
      <c r="W21" s="49">
        <f t="shared" si="154"/>
        <v>3.0207595377154237</v>
      </c>
      <c r="X21" s="1">
        <v>398.64764700000001</v>
      </c>
      <c r="Y21">
        <f t="shared" si="30"/>
        <v>8.6265088403199124E-3</v>
      </c>
      <c r="Z21" s="49">
        <f t="shared" si="155"/>
        <v>3.0779838840426472</v>
      </c>
      <c r="AA21" s="1">
        <v>394.55650700000001</v>
      </c>
      <c r="AB21">
        <f t="shared" si="156"/>
        <v>8.6450434270474684E-3</v>
      </c>
      <c r="AC21" s="49">
        <f t="shared" si="157"/>
        <v>18.701000541396681</v>
      </c>
      <c r="AD21" s="1">
        <v>390.52714099999997</v>
      </c>
      <c r="AE21">
        <f t="shared" si="31"/>
        <v>8.796335630800808E-3</v>
      </c>
      <c r="AF21" s="49">
        <f t="shared" si="158"/>
        <v>6.3738177052761786</v>
      </c>
      <c r="AG21" s="1">
        <v>405.386754</v>
      </c>
      <c r="AH21">
        <f t="shared" si="32"/>
        <v>8.6068715897434003E-3</v>
      </c>
      <c r="AI21" s="49">
        <f t="shared" si="159"/>
        <v>5.2269181123044115</v>
      </c>
      <c r="AJ21" s="1">
        <v>417.795862</v>
      </c>
      <c r="AK21">
        <f t="shared" si="33"/>
        <v>8.6957865819490901E-3</v>
      </c>
      <c r="AL21" s="49">
        <f t="shared" si="160"/>
        <v>5.4276850764197686</v>
      </c>
      <c r="AN21" s="73">
        <f t="shared" si="161"/>
        <v>8.5015660678093383E-3</v>
      </c>
      <c r="AO21">
        <f t="shared" si="162"/>
        <v>81.057175437962172</v>
      </c>
      <c r="AP21"/>
      <c r="AQ21" s="6">
        <v>438.14609000000002</v>
      </c>
      <c r="AR21" s="10">
        <f t="shared" si="163"/>
        <v>8.624713660290181E-3</v>
      </c>
      <c r="AS21" s="13">
        <f t="shared" si="164"/>
        <v>6.234360639533266</v>
      </c>
      <c r="AT21" s="11">
        <v>625.62171699999999</v>
      </c>
      <c r="AU21" s="10">
        <f t="shared" si="165"/>
        <v>8.4601229368446596E-3</v>
      </c>
      <c r="AV21" s="13">
        <f t="shared" si="166"/>
        <v>20.971639083289688</v>
      </c>
      <c r="AW21" s="2">
        <v>417.10589099999999</v>
      </c>
      <c r="AX21" s="9">
        <f t="shared" si="167"/>
        <v>8.7036021706245036E-3</v>
      </c>
      <c r="AY21" s="12">
        <f t="shared" si="168"/>
        <v>2.0709010855477934</v>
      </c>
      <c r="AZ21" s="16">
        <v>638.37782200000004</v>
      </c>
      <c r="BA21" s="9">
        <f t="shared" si="169"/>
        <v>8.1988135535849965E-3</v>
      </c>
      <c r="BB21">
        <f t="shared" si="170"/>
        <v>1.7731678424213564</v>
      </c>
      <c r="BC21">
        <v>486.91636999999997</v>
      </c>
      <c r="BD21" s="9">
        <f t="shared" si="171"/>
        <v>9.5658572295016057E-3</v>
      </c>
      <c r="BE21"/>
      <c r="BF21" s="1">
        <v>426.37073800000002</v>
      </c>
      <c r="BG21" s="9">
        <f t="shared" si="172"/>
        <v>7.620757604752287E-3</v>
      </c>
      <c r="BH21">
        <f t="shared" si="173"/>
        <v>3.2923831205327687</v>
      </c>
      <c r="BI21" s="1">
        <v>429.89164299999999</v>
      </c>
      <c r="BJ21" s="9">
        <f t="shared" si="174"/>
        <v>8.4805763637548492E-3</v>
      </c>
      <c r="BK21" s="49">
        <f t="shared" si="175"/>
        <v>4.6462242598129162</v>
      </c>
      <c r="BL21" s="1">
        <v>472.244056</v>
      </c>
      <c r="BM21" s="9">
        <f t="shared" si="176"/>
        <v>8.2933992163756916E-3</v>
      </c>
      <c r="BN21" s="49">
        <f t="shared" si="177"/>
        <v>6.0817265880261999</v>
      </c>
      <c r="BO21" s="1">
        <v>424.33945399999999</v>
      </c>
      <c r="BP21" s="9">
        <f t="shared" si="178"/>
        <v>8.4605141959484594E-3</v>
      </c>
      <c r="BQ21" s="49">
        <f t="shared" si="179"/>
        <v>6.1043773019758829</v>
      </c>
      <c r="BS21"/>
      <c r="BT21" s="49"/>
      <c r="BV21"/>
      <c r="BW21" s="49"/>
      <c r="BY21"/>
      <c r="BZ21" s="49"/>
      <c r="CA21"/>
      <c r="CB21" s="73">
        <f t="shared" si="324"/>
        <v>8.4898174368530262E-3</v>
      </c>
      <c r="CC21">
        <f t="shared" si="180"/>
        <v>66.624535104806981</v>
      </c>
      <c r="CD21"/>
      <c r="CE21" t="s">
        <v>4</v>
      </c>
      <c r="CF21" s="6">
        <v>0.99917</v>
      </c>
      <c r="CG21" s="10">
        <f t="shared" si="34"/>
        <v>3.0533965677581967E-3</v>
      </c>
      <c r="CH21" s="13">
        <f t="shared" si="35"/>
        <v>1.51333530310209E-2</v>
      </c>
      <c r="CI21" s="11">
        <v>1.490693</v>
      </c>
      <c r="CJ21" s="10">
        <f t="shared" si="36"/>
        <v>2.9330455956248285E-3</v>
      </c>
      <c r="CK21" s="13">
        <f t="shared" si="37"/>
        <v>7.1818608812955556E-2</v>
      </c>
      <c r="CL21" s="2">
        <v>1.0022150000000001</v>
      </c>
      <c r="CM21" s="9">
        <f t="shared" si="38"/>
        <v>2.9801821566408002E-3</v>
      </c>
      <c r="CN21" s="12">
        <f t="shared" si="39"/>
        <v>3.7604754799248501E-4</v>
      </c>
      <c r="CO21" s="16">
        <v>1.4754050000000001</v>
      </c>
      <c r="CP21">
        <f t="shared" si="40"/>
        <v>2.9801823193173131E-3</v>
      </c>
      <c r="CQ21">
        <f t="shared" si="41"/>
        <v>3.4009456599371363E-4</v>
      </c>
      <c r="CR21">
        <v>0.98016099999999995</v>
      </c>
      <c r="CS21" s="10">
        <f t="shared" si="42"/>
        <v>3.1186127362256614E-3</v>
      </c>
      <c r="CT21">
        <f t="shared" si="43"/>
        <v>2.0979715050209184E-3</v>
      </c>
      <c r="CU21" s="1">
        <v>1.537404</v>
      </c>
      <c r="CV21">
        <f t="shared" si="181"/>
        <v>5.5554951288725894E-3</v>
      </c>
      <c r="CW21">
        <f t="shared" si="44"/>
        <v>9.2195411493770502E-3</v>
      </c>
      <c r="CX21" s="1">
        <v>1.0595209999999999</v>
      </c>
      <c r="CY21">
        <f t="shared" si="182"/>
        <v>3.3764519423568635E-3</v>
      </c>
      <c r="CZ21">
        <f t="shared" si="45"/>
        <v>8.0414854641885324E-3</v>
      </c>
      <c r="DA21" s="1">
        <v>1.058298</v>
      </c>
      <c r="DB21">
        <f t="shared" si="183"/>
        <v>3.3764533692308145E-3</v>
      </c>
      <c r="DC21">
        <f t="shared" si="184"/>
        <v>8.1922074024367471E-3</v>
      </c>
      <c r="DD21" s="1">
        <v>1.0451569999999999</v>
      </c>
      <c r="DE21">
        <f t="shared" si="185"/>
        <v>3.3764507661161185E-3</v>
      </c>
      <c r="DF21">
        <f t="shared" si="186"/>
        <v>4.9666893560252834E-2</v>
      </c>
      <c r="DG21" s="1">
        <v>1.1473169999999999</v>
      </c>
      <c r="DH21">
        <f t="shared" si="187"/>
        <v>3.8055621461894197E-3</v>
      </c>
      <c r="DI21">
        <f t="shared" si="188"/>
        <v>1.8751049385456246E-2</v>
      </c>
      <c r="DJ21" s="1">
        <v>1.0786960000000001</v>
      </c>
      <c r="DK21">
        <f t="shared" si="189"/>
        <v>3.3764527067918506E-3</v>
      </c>
      <c r="DL21">
        <f t="shared" si="190"/>
        <v>1.394344077825042E-2</v>
      </c>
      <c r="DM21" s="1">
        <v>1.100403</v>
      </c>
      <c r="DN21">
        <f t="shared" si="191"/>
        <v>3.3764535199255555E-3</v>
      </c>
      <c r="DO21">
        <f t="shared" si="192"/>
        <v>1.4330965717546072E-2</v>
      </c>
      <c r="DQ21" s="73">
        <f t="shared" si="193"/>
        <v>3.4423949129208341E-3</v>
      </c>
      <c r="DR21">
        <f t="shared" si="194"/>
        <v>0.22318352664356261</v>
      </c>
      <c r="DS21"/>
      <c r="DT21">
        <v>1.163562</v>
      </c>
      <c r="DU21">
        <f t="shared" si="195"/>
        <v>3.377929477711792E-3</v>
      </c>
      <c r="DV21">
        <f t="shared" si="196"/>
        <v>1.6603770696330306E-2</v>
      </c>
      <c r="DW21">
        <v>1.6950419999999999</v>
      </c>
      <c r="DX21">
        <f t="shared" si="197"/>
        <v>3.3779277702628884E-3</v>
      </c>
      <c r="DY21">
        <f t="shared" si="198"/>
        <v>5.6939673515171457E-2</v>
      </c>
      <c r="DZ21">
        <v>1.0974870000000001</v>
      </c>
      <c r="EA21">
        <f t="shared" si="199"/>
        <v>3.3779310670445854E-3</v>
      </c>
      <c r="EB21">
        <f t="shared" si="200"/>
        <v>5.4653756732305856E-3</v>
      </c>
      <c r="EC21">
        <v>1.7848790000000001</v>
      </c>
      <c r="ED21">
        <f t="shared" si="201"/>
        <v>3.3779298369393208E-3</v>
      </c>
      <c r="EE21">
        <f t="shared" si="202"/>
        <v>4.9677344590599139E-3</v>
      </c>
      <c r="EF21">
        <v>1.165994</v>
      </c>
      <c r="EG21">
        <f t="shared" si="203"/>
        <v>3.378907799062691E-3</v>
      </c>
      <c r="EH21"/>
      <c r="EI21">
        <v>1.0230440000000001</v>
      </c>
      <c r="EJ21">
        <f t="shared" si="204"/>
        <v>2.6985424308844904E-3</v>
      </c>
      <c r="EK21">
        <f t="shared" si="205"/>
        <v>7.9277579566140299E-3</v>
      </c>
      <c r="EL21">
        <v>1.117486</v>
      </c>
      <c r="EM21">
        <f t="shared" si="206"/>
        <v>3.2508942667618815E-3</v>
      </c>
      <c r="EN21">
        <f t="shared" si="207"/>
        <v>1.2111182718136815E-2</v>
      </c>
      <c r="EO21">
        <v>1.255628</v>
      </c>
      <c r="EP21">
        <f t="shared" si="325"/>
        <v>3.2474290684368539E-3</v>
      </c>
      <c r="EQ21">
        <f t="shared" si="208"/>
        <v>1.6193581342480362E-2</v>
      </c>
      <c r="ER21">
        <v>1.10564</v>
      </c>
      <c r="ES21">
        <f t="shared" si="209"/>
        <v>3.2499499804761675E-3</v>
      </c>
      <c r="ET21">
        <f t="shared" si="210"/>
        <v>1.5945208405838653E-2</v>
      </c>
      <c r="EU21"/>
      <c r="EV21"/>
      <c r="EW21"/>
      <c r="EX21"/>
      <c r="EY21"/>
      <c r="EZ21"/>
      <c r="FA21"/>
      <c r="FB21"/>
      <c r="FC21"/>
      <c r="FD21"/>
      <c r="FE21" s="75">
        <f t="shared" si="211"/>
        <v>3.2597157441756298E-3</v>
      </c>
      <c r="FF21">
        <f t="shared" si="212"/>
        <v>0.1739500200075163</v>
      </c>
      <c r="FH21" t="s">
        <v>4</v>
      </c>
      <c r="FI21" s="6">
        <v>26.865492</v>
      </c>
      <c r="FJ21" s="10">
        <f t="shared" si="46"/>
        <v>1.0897761400904649E-2</v>
      </c>
      <c r="FK21" s="13">
        <f t="shared" si="47"/>
        <v>0.39714613196266879</v>
      </c>
      <c r="FL21" s="11">
        <v>38.858922999999997</v>
      </c>
      <c r="FM21" s="10">
        <f t="shared" si="48"/>
        <v>1.0565366362228512E-2</v>
      </c>
      <c r="FN21" s="13">
        <f t="shared" si="49"/>
        <v>1.9022335040788971</v>
      </c>
      <c r="FO21" s="2">
        <v>26.946038999999999</v>
      </c>
      <c r="FP21" s="9">
        <f t="shared" si="50"/>
        <v>1.0897220890016945E-2</v>
      </c>
      <c r="FQ21" s="25">
        <f t="shared" si="51"/>
        <v>1.0110596927409836E-2</v>
      </c>
      <c r="FR21" s="16">
        <v>38.803215999999999</v>
      </c>
      <c r="FS21">
        <f t="shared" si="52"/>
        <v>1.0659533807017346E-2</v>
      </c>
      <c r="FT21">
        <f t="shared" si="53"/>
        <v>8.9445019271785255E-3</v>
      </c>
      <c r="FU21">
        <v>23.616613999999998</v>
      </c>
      <c r="FV21" s="10">
        <f t="shared" si="54"/>
        <v>9.7656673870300751E-3</v>
      </c>
      <c r="FW21">
        <f t="shared" si="55"/>
        <v>4.8306008902405967E-2</v>
      </c>
      <c r="FX21" s="1">
        <v>24.782910000000001</v>
      </c>
      <c r="FY21">
        <f t="shared" si="213"/>
        <v>1.2857705047757226E-2</v>
      </c>
      <c r="FZ21">
        <f t="shared" si="56"/>
        <v>0.15689571637219354</v>
      </c>
      <c r="GA21" s="1">
        <v>25.613005000000001</v>
      </c>
      <c r="GB21">
        <f t="shared" si="214"/>
        <v>1.1100702133596789E-2</v>
      </c>
      <c r="GC21">
        <f t="shared" si="57"/>
        <v>0.19439596647772026</v>
      </c>
      <c r="GD21" s="1">
        <v>25.584199000000002</v>
      </c>
      <c r="GE21">
        <f t="shared" si="215"/>
        <v>1.1101036050455655E-2</v>
      </c>
      <c r="GF21">
        <f t="shared" si="216"/>
        <v>0.19804541264581721</v>
      </c>
      <c r="GG21" s="1">
        <v>25.274812000000001</v>
      </c>
      <c r="GH21">
        <f t="shared" si="217"/>
        <v>1.1104672013229995E-2</v>
      </c>
      <c r="GI21">
        <f t="shared" si="218"/>
        <v>1.2010840609644655</v>
      </c>
      <c r="GJ21" s="1">
        <v>25.024114999999998</v>
      </c>
      <c r="GK21">
        <f t="shared" si="219"/>
        <v>1.1302459593964908E-2</v>
      </c>
      <c r="GL21">
        <f t="shared" si="220"/>
        <v>0.40948765541034565</v>
      </c>
      <c r="GM21" s="1">
        <v>26.071424</v>
      </c>
      <c r="GN21">
        <f t="shared" si="221"/>
        <v>1.1098525135442476E-2</v>
      </c>
      <c r="GO21">
        <f t="shared" si="222"/>
        <v>0.33700445885262448</v>
      </c>
      <c r="GP21" s="1">
        <v>26.583086999999999</v>
      </c>
      <c r="GQ21">
        <f t="shared" si="223"/>
        <v>1.1093110255142376E-2</v>
      </c>
      <c r="GR21">
        <f t="shared" si="224"/>
        <v>0.34620162543949989</v>
      </c>
      <c r="GT21" s="72">
        <f t="shared" si="225"/>
        <v>1.1036980006398913E-2</v>
      </c>
      <c r="GU21">
        <f t="shared" si="226"/>
        <v>5.2615389773385743</v>
      </c>
      <c r="GW21" s="6">
        <v>28.071859</v>
      </c>
      <c r="GX21" s="10">
        <f t="shared" si="58"/>
        <v>1.1078504027484634E-2</v>
      </c>
      <c r="GY21" s="13">
        <f t="shared" si="227"/>
        <v>0.40040395643428917</v>
      </c>
      <c r="GZ21" s="11">
        <v>42.657314999999997</v>
      </c>
      <c r="HA21" s="10">
        <f t="shared" si="59"/>
        <v>1.1556126952392717E-2</v>
      </c>
      <c r="HB21" s="13">
        <f t="shared" si="228"/>
        <v>1.4323132503831271</v>
      </c>
      <c r="HC21" s="2">
        <v>27.268913000000001</v>
      </c>
      <c r="HD21" s="9">
        <f t="shared" si="60"/>
        <v>1.1409539720276729E-2</v>
      </c>
      <c r="HE21" s="25">
        <f t="shared" si="229"/>
        <v>0.13573706454592224</v>
      </c>
      <c r="HF21" s="16">
        <v>45.318353000000002</v>
      </c>
      <c r="HG21" s="9">
        <f t="shared" si="61"/>
        <v>1.1659095511627192E-2</v>
      </c>
      <c r="HH21">
        <f t="shared" si="230"/>
        <v>0.12607637128116447</v>
      </c>
      <c r="HI21">
        <v>28.977495000000001</v>
      </c>
      <c r="HJ21" s="9">
        <f t="shared" si="62"/>
        <v>1.1412056911115137E-2</v>
      </c>
      <c r="HK21"/>
      <c r="HL21" s="1">
        <v>16.043213999999999</v>
      </c>
      <c r="HM21" s="9">
        <f t="shared" si="63"/>
        <v>5.7476357790155457E-3</v>
      </c>
      <c r="HN21">
        <f t="shared" si="231"/>
        <v>0.12415707206065962</v>
      </c>
      <c r="HO21" s="1">
        <v>26.862020999999999</v>
      </c>
      <c r="HP21" s="9">
        <f t="shared" si="64"/>
        <v>1.0624586171416574E-2</v>
      </c>
      <c r="HQ21">
        <f t="shared" si="232"/>
        <v>0.29104277765298064</v>
      </c>
      <c r="HR21" s="1">
        <v>29.720182999999999</v>
      </c>
      <c r="HS21" s="9">
        <f t="shared" si="65"/>
        <v>1.0461794066754359E-2</v>
      </c>
      <c r="HT21">
        <f t="shared" si="233"/>
        <v>0.38359283976468156</v>
      </c>
      <c r="HU21" s="1">
        <v>26.581699</v>
      </c>
      <c r="HV21" s="9">
        <f t="shared" si="66"/>
        <v>1.0626361301587501E-2</v>
      </c>
      <c r="HW21">
        <f t="shared" si="234"/>
        <v>0.38335328816698316</v>
      </c>
      <c r="HY21"/>
      <c r="HZ21"/>
      <c r="IB21"/>
      <c r="IC21"/>
      <c r="IE21"/>
      <c r="IF21"/>
      <c r="IH21" s="74">
        <f t="shared" si="235"/>
        <v>1.05084111601856E-2</v>
      </c>
      <c r="II21">
        <f t="shared" si="236"/>
        <v>4.1232807032953591</v>
      </c>
      <c r="IK21" t="s">
        <v>4</v>
      </c>
      <c r="IL21" s="6">
        <v>24.147466999999999</v>
      </c>
      <c r="IM21" s="10">
        <f t="shared" si="67"/>
        <v>5.3958891217021692E-3</v>
      </c>
      <c r="IN21" s="13">
        <f t="shared" si="237"/>
        <v>0.24377562027443225</v>
      </c>
      <c r="IO21" s="11">
        <v>15.057055999999999</v>
      </c>
      <c r="IP21" s="10">
        <f t="shared" si="68"/>
        <v>6.7737136690117841E-3</v>
      </c>
      <c r="IQ21" s="13">
        <f t="shared" si="238"/>
        <v>1.049451936015861</v>
      </c>
      <c r="IR21" s="2">
        <v>15.057055999999999</v>
      </c>
      <c r="IS21" s="9">
        <f t="shared" si="69"/>
        <v>6.7737136690117841E-3</v>
      </c>
      <c r="IT21" s="12">
        <f t="shared" si="70"/>
        <v>7.8559351623088535E-3</v>
      </c>
      <c r="IU21" s="16">
        <v>36.796038000000003</v>
      </c>
      <c r="IV21">
        <f t="shared" si="71"/>
        <v>4.8399117362113242E-3</v>
      </c>
      <c r="IW21">
        <f t="shared" si="72"/>
        <v>5.0765118620170382E-3</v>
      </c>
      <c r="IX21">
        <v>15.097163</v>
      </c>
      <c r="IY21" s="10">
        <f t="shared" si="73"/>
        <v>6.8211606008653503E-3</v>
      </c>
      <c r="IZ21">
        <f t="shared" si="74"/>
        <v>4.2176206659946286E-2</v>
      </c>
      <c r="JA21" s="1">
        <v>15.057055999999999</v>
      </c>
      <c r="JB21">
        <f t="shared" si="239"/>
        <v>6.7737136690117841E-3</v>
      </c>
      <c r="JC21">
        <f t="shared" si="75"/>
        <v>0.10332001848816541</v>
      </c>
      <c r="JD21" s="1">
        <v>23.630886</v>
      </c>
      <c r="JE21">
        <f t="shared" si="240"/>
        <v>6.0139953210035573E-3</v>
      </c>
      <c r="JF21">
        <f t="shared" si="76"/>
        <v>0.13164667634858987</v>
      </c>
      <c r="JG21" s="1">
        <v>15.057055999999999</v>
      </c>
      <c r="JH21">
        <f t="shared" si="241"/>
        <v>6.7737136690117841E-3</v>
      </c>
      <c r="JI21">
        <f t="shared" si="242"/>
        <v>0.15105604925373023</v>
      </c>
      <c r="JJ21" s="1">
        <v>15.057055999999999</v>
      </c>
      <c r="JK21">
        <f t="shared" si="243"/>
        <v>6.7737136690117841E-3</v>
      </c>
      <c r="JL21">
        <f t="shared" si="244"/>
        <v>0.91580817421872918</v>
      </c>
      <c r="JM21" s="1">
        <v>23.607140000000001</v>
      </c>
      <c r="JN21">
        <f t="shared" si="245"/>
        <v>5.5919834163112685E-3</v>
      </c>
      <c r="JO21">
        <f t="shared" si="246"/>
        <v>0.25324666715260036</v>
      </c>
      <c r="JP21" s="1">
        <v>15.057055999999999</v>
      </c>
      <c r="JQ21">
        <f t="shared" si="247"/>
        <v>6.7737136690117841E-3</v>
      </c>
      <c r="JR21">
        <f t="shared" si="248"/>
        <v>0.25710304765608527</v>
      </c>
      <c r="JS21" s="1">
        <v>15.057055999999999</v>
      </c>
      <c r="JT21">
        <f t="shared" si="249"/>
        <v>6.7737136690117841E-3</v>
      </c>
      <c r="JU21">
        <f t="shared" si="250"/>
        <v>0.26424855479401577</v>
      </c>
      <c r="JW21" s="73">
        <f t="shared" si="251"/>
        <v>6.3399113232646799E-3</v>
      </c>
      <c r="JX21">
        <f t="shared" si="252"/>
        <v>3.7779458829416539</v>
      </c>
      <c r="JZ21" s="1">
        <v>25.471943</v>
      </c>
      <c r="KA21">
        <f t="shared" si="253"/>
        <v>5.4737651468072168E-3</v>
      </c>
      <c r="KB21">
        <f t="shared" si="254"/>
        <v>0.24729390537931625</v>
      </c>
      <c r="KC21" s="1">
        <v>15.057055999999999</v>
      </c>
      <c r="KD21">
        <f t="shared" si="255"/>
        <v>6.7737136690117841E-3</v>
      </c>
      <c r="KE21">
        <f t="shared" si="256"/>
        <v>1.049451936015861</v>
      </c>
      <c r="KF21" s="1">
        <v>15.057055999999999</v>
      </c>
      <c r="KG21">
        <f t="shared" si="257"/>
        <v>6.7737136690117841E-3</v>
      </c>
      <c r="KH21">
        <f t="shared" si="258"/>
        <v>0.10073193485976444</v>
      </c>
      <c r="KI21" s="1">
        <v>38.555751999999998</v>
      </c>
      <c r="KJ21">
        <f t="shared" si="259"/>
        <v>5.0111548216712348E-3</v>
      </c>
      <c r="KK21">
        <f t="shared" si="260"/>
        <v>6.7735551957521137E-2</v>
      </c>
      <c r="KL21" s="1">
        <v>15.237049000000001</v>
      </c>
      <c r="KM21">
        <f t="shared" si="261"/>
        <v>6.8182698659115665E-3</v>
      </c>
      <c r="KO21" s="1">
        <v>15.057055999999999</v>
      </c>
      <c r="KP21">
        <f t="shared" si="262"/>
        <v>6.7737136690117841E-3</v>
      </c>
      <c r="KQ21">
        <f t="shared" si="263"/>
        <v>0.18290225939338714</v>
      </c>
      <c r="KR21" s="1">
        <v>27.901115999999998</v>
      </c>
      <c r="KS21">
        <f t="shared" si="264"/>
        <v>5.2116444757504031E-3</v>
      </c>
      <c r="KT21">
        <f t="shared" si="265"/>
        <v>0.17845536050652283</v>
      </c>
      <c r="KU21" s="1">
        <v>15.057055999999999</v>
      </c>
      <c r="KV21">
        <f t="shared" si="266"/>
        <v>6.8274262608421501E-3</v>
      </c>
      <c r="KW21">
        <f t="shared" si="267"/>
        <v>0.31291858391704358</v>
      </c>
      <c r="KX21" s="1">
        <v>15.057055999999999</v>
      </c>
      <c r="KY21">
        <f t="shared" si="268"/>
        <v>6.8274262608421501E-3</v>
      </c>
      <c r="KZ21">
        <f t="shared" si="269"/>
        <v>0.30788011913594088</v>
      </c>
      <c r="LK21" s="78">
        <f t="shared" si="270"/>
        <v>6.2767586487622309E-3</v>
      </c>
      <c r="LL21">
        <f t="shared" si="271"/>
        <v>3.0785859799792097</v>
      </c>
      <c r="LN21" t="s">
        <v>4</v>
      </c>
      <c r="LO21" s="6">
        <v>11.198803</v>
      </c>
      <c r="LP21" s="10">
        <f t="shared" si="77"/>
        <v>1.0771888281297253E-2</v>
      </c>
      <c r="LQ21" s="13">
        <f t="shared" si="78"/>
        <v>0.12035857384384439</v>
      </c>
      <c r="LR21" s="2">
        <v>11.198803</v>
      </c>
      <c r="LS21" s="10">
        <f t="shared" si="79"/>
        <v>1.0771888281297253E-2</v>
      </c>
      <c r="LT21" s="13">
        <f t="shared" si="80"/>
        <v>0.59462512616157048</v>
      </c>
      <c r="LU21" s="2">
        <v>11.198803</v>
      </c>
      <c r="LV21" s="9">
        <f t="shared" si="81"/>
        <v>1.0771888281297253E-2</v>
      </c>
      <c r="LW21" s="37">
        <f t="shared" si="82"/>
        <v>3.0642559199720123E-3</v>
      </c>
      <c r="LX21" s="16">
        <v>11.198803</v>
      </c>
      <c r="LY21">
        <f t="shared" si="83"/>
        <v>1.0771888281297253E-2</v>
      </c>
      <c r="LZ21">
        <f t="shared" si="84"/>
        <v>2.7712897900113377E-3</v>
      </c>
      <c r="MA21">
        <v>11.198803</v>
      </c>
      <c r="MB21" s="10">
        <f t="shared" si="85"/>
        <v>1.0771888281297253E-2</v>
      </c>
      <c r="MC21">
        <f t="shared" si="86"/>
        <v>1.6336658088673506E-2</v>
      </c>
      <c r="MD21" s="1">
        <v>11.198803</v>
      </c>
      <c r="ME21">
        <f t="shared" si="272"/>
        <v>1.0771888281297253E-2</v>
      </c>
      <c r="MF21">
        <f t="shared" si="87"/>
        <v>4.030060989084467E-2</v>
      </c>
      <c r="MG21" s="1">
        <v>11.198803</v>
      </c>
      <c r="MH21">
        <f t="shared" si="273"/>
        <v>1.0771888281297253E-2</v>
      </c>
      <c r="MI21">
        <f t="shared" si="88"/>
        <v>5.7836338550699765E-2</v>
      </c>
      <c r="MZ21" s="17">
        <f t="shared" si="274"/>
        <v>1.0771888281297255E-2</v>
      </c>
      <c r="NA21">
        <f t="shared" si="89"/>
        <v>1.5799929970666815</v>
      </c>
      <c r="NC21" t="s">
        <v>4</v>
      </c>
      <c r="ND21" s="6">
        <v>81.188514999999995</v>
      </c>
      <c r="NE21" s="10">
        <f t="shared" si="90"/>
        <v>1.0771758213641642E-2</v>
      </c>
      <c r="NF21" s="13">
        <f t="shared" si="91"/>
        <v>0.87256949625105884</v>
      </c>
      <c r="NG21" s="2">
        <v>81.188514999999995</v>
      </c>
      <c r="NH21" s="10">
        <f t="shared" si="92"/>
        <v>1.0771758213641642E-2</v>
      </c>
      <c r="NI21" s="13">
        <f t="shared" si="93"/>
        <v>4.3108831404582153</v>
      </c>
      <c r="NJ21" s="2">
        <v>81.188514999999995</v>
      </c>
      <c r="NK21" s="9">
        <f t="shared" si="94"/>
        <v>1.0771758213641642E-2</v>
      </c>
      <c r="NL21" s="37">
        <f t="shared" si="95"/>
        <v>2.2215087459770948E-2</v>
      </c>
      <c r="NM21" s="16">
        <v>81.188514999999995</v>
      </c>
      <c r="NN21">
        <f t="shared" si="96"/>
        <v>1.0771758213641642E-2</v>
      </c>
      <c r="NO21">
        <f t="shared" si="97"/>
        <v>2.0091156440364959E-2</v>
      </c>
      <c r="NP21">
        <v>81.188514999999995</v>
      </c>
      <c r="NQ21" s="10">
        <f t="shared" si="98"/>
        <v>1.0771758213641642E-2</v>
      </c>
      <c r="NR21">
        <f t="shared" si="99"/>
        <v>0.11843667686985206</v>
      </c>
      <c r="NS21" s="1">
        <v>81.188514999999995</v>
      </c>
      <c r="NT21">
        <f t="shared" si="275"/>
        <v>1.0771758213641642E-2</v>
      </c>
      <c r="NU21">
        <f t="shared" si="100"/>
        <v>0.2921693216196517</v>
      </c>
      <c r="NV21" s="1">
        <v>81.188514999999995</v>
      </c>
      <c r="NW21">
        <f t="shared" si="276"/>
        <v>1.0771758213641642E-2</v>
      </c>
      <c r="NX21">
        <f t="shared" si="101"/>
        <v>0.41929895962098779</v>
      </c>
      <c r="OO21" s="17">
        <f t="shared" si="277"/>
        <v>1.077175821364164E-2</v>
      </c>
      <c r="OP21">
        <f t="shared" si="102"/>
        <v>11.454553252844013</v>
      </c>
      <c r="OR21" t="s">
        <v>4</v>
      </c>
      <c r="OS21" s="6">
        <v>54.527819000000001</v>
      </c>
      <c r="OT21" s="10">
        <f t="shared" si="103"/>
        <v>7.5311584220326159E-3</v>
      </c>
      <c r="OU21" s="13">
        <f t="shared" si="104"/>
        <v>0.70324200241979107</v>
      </c>
      <c r="OV21" s="2">
        <v>54.527819000000001</v>
      </c>
      <c r="OW21" s="10">
        <f t="shared" si="105"/>
        <v>7.5311584220326159E-3</v>
      </c>
      <c r="OX21" s="13">
        <f t="shared" si="106"/>
        <v>3.4743296722136292</v>
      </c>
      <c r="OY21" s="2">
        <v>54.527819000000001</v>
      </c>
      <c r="OZ21" s="9">
        <f t="shared" si="107"/>
        <v>7.5311584220326159E-3</v>
      </c>
      <c r="PA21" s="37">
        <f t="shared" si="108"/>
        <v>1.7904112688171631E-2</v>
      </c>
      <c r="PB21" s="16">
        <v>54.527819000000001</v>
      </c>
      <c r="PC21">
        <f t="shared" si="109"/>
        <v>7.5311584220326159E-3</v>
      </c>
      <c r="PD21">
        <f t="shared" si="110"/>
        <v>1.6192343586104808E-2</v>
      </c>
      <c r="PE21">
        <v>54.527819000000001</v>
      </c>
      <c r="PF21" s="10">
        <f t="shared" si="111"/>
        <v>7.5311584220326159E-3</v>
      </c>
      <c r="PG21">
        <f t="shared" si="112"/>
        <v>9.5453309059907968E-2</v>
      </c>
      <c r="PH21" s="1">
        <v>54.527819000000001</v>
      </c>
      <c r="PI21">
        <f t="shared" si="278"/>
        <v>7.5311584220326159E-3</v>
      </c>
      <c r="PJ21">
        <f t="shared" si="113"/>
        <v>0.23547206229899936</v>
      </c>
      <c r="PK21" s="1">
        <v>54.527819000000001</v>
      </c>
      <c r="PL21">
        <f t="shared" si="279"/>
        <v>7.5311584220326159E-3</v>
      </c>
      <c r="PM21">
        <f t="shared" si="114"/>
        <v>0.33793140975393204</v>
      </c>
      <c r="QD21" s="17">
        <f t="shared" si="280"/>
        <v>7.5311584220326151E-3</v>
      </c>
      <c r="QE21">
        <f t="shared" si="115"/>
        <v>9.2317265283319632</v>
      </c>
      <c r="QG21" t="s">
        <v>4</v>
      </c>
      <c r="QH21" s="6">
        <v>38.574266999999999</v>
      </c>
      <c r="QI21" s="10">
        <f t="shared" si="116"/>
        <v>1.6720812837343418E-2</v>
      </c>
      <c r="QJ21" s="13">
        <f t="shared" si="117"/>
        <v>0.49601502551084831</v>
      </c>
      <c r="QK21" s="2">
        <v>38.574266999999999</v>
      </c>
      <c r="QL21" s="10">
        <f t="shared" si="118"/>
        <v>1.6657992060286942E-2</v>
      </c>
      <c r="QM21" s="13">
        <f t="shared" si="119"/>
        <v>2.4413290623719122</v>
      </c>
      <c r="QN21" s="2">
        <v>38.574266999999999</v>
      </c>
      <c r="QO21" s="9">
        <f t="shared" si="120"/>
        <v>1.6689343332707784E-2</v>
      </c>
      <c r="QP21" s="37">
        <f t="shared" si="121"/>
        <v>1.2604473126707375E-2</v>
      </c>
      <c r="QQ21" s="16">
        <v>38.574266999999999</v>
      </c>
      <c r="QR21">
        <f t="shared" si="122"/>
        <v>1.6689343332707784E-2</v>
      </c>
      <c r="QS21">
        <f t="shared" si="123"/>
        <v>1.1399389801892095E-2</v>
      </c>
      <c r="QT21">
        <v>38.574266999999999</v>
      </c>
      <c r="QU21" s="10">
        <f t="shared" si="124"/>
        <v>1.6689343332707784E-2</v>
      </c>
      <c r="QV21">
        <f t="shared" si="125"/>
        <v>6.7199011191197325E-2</v>
      </c>
      <c r="QW21" s="1">
        <v>38.574266999999999</v>
      </c>
      <c r="QX21">
        <f t="shared" si="281"/>
        <v>1.6689343318266336E-2</v>
      </c>
      <c r="QY21" s="37">
        <f t="shared" si="126"/>
        <v>0.16577203966833137</v>
      </c>
      <c r="QZ21" s="1">
        <v>38.367725999999998</v>
      </c>
      <c r="RA21">
        <f t="shared" si="282"/>
        <v>1.6762285291266159E-2</v>
      </c>
      <c r="RB21">
        <f t="shared" si="127"/>
        <v>0.23894306655819914</v>
      </c>
      <c r="RS21" s="17">
        <f t="shared" si="283"/>
        <v>1.6699780500755174E-2</v>
      </c>
      <c r="RT21">
        <f t="shared" si="128"/>
        <v>6.5031884431308784</v>
      </c>
      <c r="RW21" t="s">
        <v>4</v>
      </c>
      <c r="RX21" s="6">
        <v>54.527819000000001</v>
      </c>
      <c r="RY21" s="10">
        <f t="shared" si="129"/>
        <v>7.5311584220326159E-3</v>
      </c>
      <c r="RZ21" s="13">
        <f t="shared" si="130"/>
        <v>0.38424025421992258</v>
      </c>
      <c r="SA21" s="2">
        <v>54.527819000000001</v>
      </c>
      <c r="SB21" s="10">
        <f t="shared" si="131"/>
        <v>7.5311584220326159E-3</v>
      </c>
      <c r="SC21" s="13">
        <f t="shared" si="132"/>
        <v>1.8983185189474618</v>
      </c>
      <c r="SD21" s="2">
        <v>54.527819000000001</v>
      </c>
      <c r="SE21" s="9">
        <f t="shared" si="133"/>
        <v>7.5311584220326159E-3</v>
      </c>
      <c r="SF21" s="37">
        <f t="shared" si="284"/>
        <v>9.7825226411584459E-3</v>
      </c>
      <c r="SG21" s="16">
        <v>54.527819000000001</v>
      </c>
      <c r="SH21">
        <f t="shared" si="134"/>
        <v>7.5311584220326159E-3</v>
      </c>
      <c r="SI21">
        <f t="shared" si="285"/>
        <v>8.84723920717587E-3</v>
      </c>
      <c r="SJ21">
        <v>54.527819000000001</v>
      </c>
      <c r="SK21" s="10">
        <f t="shared" si="135"/>
        <v>7.5311584220326159E-3</v>
      </c>
      <c r="SL21">
        <f t="shared" si="286"/>
        <v>5.2154171129013445E-2</v>
      </c>
      <c r="SM21" s="1">
        <v>21.931249999999999</v>
      </c>
      <c r="SN21">
        <f t="shared" si="287"/>
        <v>5.5438182350574508E-3</v>
      </c>
      <c r="SO21">
        <f t="shared" si="136"/>
        <v>9.4707559574140607E-2</v>
      </c>
      <c r="SP21" s="1">
        <v>21.931249999999999</v>
      </c>
      <c r="SQ21">
        <f t="shared" si="288"/>
        <v>5.5438182350574508E-3</v>
      </c>
      <c r="SR21">
        <f t="shared" si="137"/>
        <v>0.13591701201735235</v>
      </c>
      <c r="TI21" s="17">
        <f t="shared" si="289"/>
        <v>6.9633469400397123E-3</v>
      </c>
      <c r="TJ21">
        <f t="shared" si="290"/>
        <v>4.663771246560998</v>
      </c>
      <c r="TL21" t="s">
        <v>4</v>
      </c>
      <c r="TM21" s="6">
        <v>438870</v>
      </c>
      <c r="TN21" s="10">
        <f t="shared" si="291"/>
        <v>1.3849072712800649E-3</v>
      </c>
      <c r="TO21" s="13">
        <f t="shared" si="292"/>
        <v>0.43887000249283309</v>
      </c>
      <c r="TP21" s="2">
        <v>2168214</v>
      </c>
      <c r="TQ21" s="10">
        <f t="shared" si="138"/>
        <v>1.38490734855288E-3</v>
      </c>
      <c r="TR21" s="13">
        <f t="shared" si="293"/>
        <v>2.1682140027698149</v>
      </c>
      <c r="TS21" s="2">
        <v>11173</v>
      </c>
      <c r="TT21" s="9">
        <f t="shared" si="139"/>
        <v>1.3848623256217502E-3</v>
      </c>
      <c r="TU21" s="37">
        <f t="shared" si="294"/>
        <v>1.1173000110788986E-2</v>
      </c>
      <c r="TV21" s="16">
        <v>10105</v>
      </c>
      <c r="TW21">
        <f t="shared" si="140"/>
        <v>1.3848927321432438E-3</v>
      </c>
      <c r="TX21">
        <f t="shared" si="295"/>
        <v>1.0104998338128722E-2</v>
      </c>
      <c r="TY21" s="42">
        <v>59569</v>
      </c>
      <c r="TZ21" s="10">
        <f t="shared" si="141"/>
        <v>1.3849016082611361E-3</v>
      </c>
      <c r="UA21">
        <f t="shared" si="296"/>
        <v>5.9568999778415739E-2</v>
      </c>
      <c r="UB21" s="50">
        <v>177011</v>
      </c>
      <c r="UC21">
        <f t="shared" si="297"/>
        <v>1.6682090358440503E-3</v>
      </c>
      <c r="UD21">
        <f t="shared" si="142"/>
        <v>0.17701100033364181</v>
      </c>
      <c r="UE21" s="50">
        <v>254033</v>
      </c>
      <c r="UF21">
        <f t="shared" si="298"/>
        <v>1.6682117620063417E-3</v>
      </c>
      <c r="UG21">
        <f t="shared" si="143"/>
        <v>0.25403300100092707</v>
      </c>
      <c r="UH21" s="50">
        <v>258794</v>
      </c>
      <c r="UI21">
        <f t="shared" si="299"/>
        <v>1.6682102051347927E-3</v>
      </c>
      <c r="UJ21">
        <f t="shared" si="300"/>
        <v>0.25879400253567952</v>
      </c>
      <c r="UK21" s="50">
        <v>1130886</v>
      </c>
      <c r="UL21">
        <f t="shared" si="301"/>
        <v>1.6682096186313197E-3</v>
      </c>
      <c r="UM21">
        <f t="shared" si="302"/>
        <v>6.9153683310746237</v>
      </c>
      <c r="UN21" s="50"/>
      <c r="UQ21" s="50">
        <v>440477</v>
      </c>
      <c r="UR21">
        <f t="shared" si="303"/>
        <v>1.6682099140010497E-3</v>
      </c>
      <c r="US21">
        <f t="shared" si="304"/>
        <v>0.44047699833179005</v>
      </c>
      <c r="UT21" s="50">
        <v>452719</v>
      </c>
      <c r="UU21">
        <f t="shared" si="305"/>
        <v>1.6682102521894562E-3</v>
      </c>
      <c r="UV21">
        <f t="shared" si="306"/>
        <v>0.45271899686376471</v>
      </c>
      <c r="UX21" s="17">
        <f t="shared" si="307"/>
        <v>1.5394301885150985E-3</v>
      </c>
      <c r="UY21">
        <f t="shared" si="308"/>
        <v>6.3815282292232682</v>
      </c>
      <c r="VA21" s="50">
        <v>524288</v>
      </c>
      <c r="VB21">
        <f t="shared" si="309"/>
        <v>1.6682092254361651E-3</v>
      </c>
      <c r="VC21">
        <f t="shared" si="310"/>
        <v>0.52428800100092554</v>
      </c>
      <c r="VD21" s="50">
        <v>1797953</v>
      </c>
      <c r="VE21">
        <f t="shared" si="311"/>
        <v>1.6682090410866978E-3</v>
      </c>
      <c r="VF21">
        <f t="shared" si="312"/>
        <v>1.7979530036700599</v>
      </c>
      <c r="VG21" s="50">
        <v>172577</v>
      </c>
      <c r="VH21">
        <f t="shared" si="313"/>
        <v>1.6682089022444586E-3</v>
      </c>
      <c r="VI21">
        <f t="shared" si="314"/>
        <v>0.17257700286931932</v>
      </c>
      <c r="VJ21" s="42">
        <v>156863</v>
      </c>
      <c r="VK21">
        <f t="shared" si="315"/>
        <v>1.6682053437914457E-3</v>
      </c>
      <c r="VL21">
        <f t="shared" si="316"/>
        <v>0.15686299693050215</v>
      </c>
      <c r="VM21" s="50">
        <v>148349</v>
      </c>
      <c r="VN21">
        <f t="shared" si="317"/>
        <v>1.6682073464703345E-3</v>
      </c>
      <c r="VP21" s="50">
        <v>244065</v>
      </c>
      <c r="VQ21">
        <f t="shared" si="318"/>
        <v>1.299334946429112E-3</v>
      </c>
      <c r="VR21">
        <f t="shared" si="319"/>
        <v>0.24406499854474489</v>
      </c>
      <c r="VS21" s="50">
        <v>309505</v>
      </c>
      <c r="VT21">
        <f t="shared" si="320"/>
        <v>1.2993337019463205E-3</v>
      </c>
      <c r="VU21">
        <f t="shared" si="321"/>
        <v>0.30950499776514601</v>
      </c>
      <c r="VV21" s="50">
        <v>414274</v>
      </c>
      <c r="VW21">
        <f t="shared" si="322"/>
        <v>1.2993351844642802E-3</v>
      </c>
      <c r="VX21">
        <f t="shared" si="323"/>
        <v>0.41427400545720783</v>
      </c>
      <c r="WL21" s="72">
        <f t="shared" si="326"/>
        <v>1.5298804614836017E-3</v>
      </c>
      <c r="WM21" s="12">
        <f t="shared" si="327"/>
        <v>5.2199398955383574</v>
      </c>
    </row>
    <row r="22" spans="2:611" x14ac:dyDescent="0.25">
      <c r="B22" t="s">
        <v>5</v>
      </c>
      <c r="C22" s="6">
        <v>1159.096331</v>
      </c>
      <c r="D22" s="10">
        <f t="shared" si="144"/>
        <v>2.3451807536172754E-2</v>
      </c>
      <c r="E22" s="13">
        <f t="shared" si="145"/>
        <v>17.093041970529498</v>
      </c>
      <c r="F22" s="11">
        <v>1680.32185</v>
      </c>
      <c r="G22" s="10">
        <f t="shared" si="146"/>
        <v>2.2809946973454339E-2</v>
      </c>
      <c r="H22" s="13">
        <f t="shared" si="147"/>
        <v>82.135997695806978</v>
      </c>
      <c r="I22" s="2">
        <v>1162.7323879999999</v>
      </c>
      <c r="J22" s="9">
        <f t="shared" si="148"/>
        <v>2.3447973866408216E-2</v>
      </c>
      <c r="K22" s="12">
        <f t="shared" si="149"/>
        <v>0.43510729005204996</v>
      </c>
      <c r="L22" s="16">
        <v>1694.3034950000001</v>
      </c>
      <c r="M22">
        <f t="shared" si="150"/>
        <v>2.3233598254103722E-2</v>
      </c>
      <c r="N22">
        <f t="shared" si="151"/>
        <v>0.38991004319966732</v>
      </c>
      <c r="O22">
        <v>1040.9808849999999</v>
      </c>
      <c r="P22" s="10">
        <f t="shared" si="152"/>
        <v>2.1469943457880523E-2</v>
      </c>
      <c r="Q22">
        <f t="shared" si="27"/>
        <v>2.1240274498555074</v>
      </c>
      <c r="R22">
        <v>1019.712841</v>
      </c>
      <c r="S22">
        <f t="shared" si="28"/>
        <v>2.636994728005403E-2</v>
      </c>
      <c r="T22">
        <f t="shared" si="153"/>
        <v>6.4355680175176051</v>
      </c>
      <c r="U22">
        <v>1100.498644</v>
      </c>
      <c r="V22">
        <f t="shared" si="29"/>
        <v>2.3786738134544693E-2</v>
      </c>
      <c r="W22" s="49">
        <f t="shared" si="154"/>
        <v>8.3310873372998113</v>
      </c>
      <c r="X22">
        <v>1099.256435</v>
      </c>
      <c r="Y22">
        <f t="shared" si="30"/>
        <v>2.3787285402705638E-2</v>
      </c>
      <c r="Z22" s="49">
        <f t="shared" si="155"/>
        <v>8.4874289785038499</v>
      </c>
      <c r="AA22">
        <v>1085.914632</v>
      </c>
      <c r="AB22">
        <f t="shared" si="156"/>
        <v>2.3793243769025637E-2</v>
      </c>
      <c r="AC22" s="49">
        <f t="shared" si="157"/>
        <v>51.469662166647723</v>
      </c>
      <c r="AD22">
        <v>1069.8580380000001</v>
      </c>
      <c r="AE22">
        <f t="shared" si="31"/>
        <v>2.4097762720051374E-2</v>
      </c>
      <c r="AF22" s="49">
        <f t="shared" si="158"/>
        <v>17.461219436055625</v>
      </c>
      <c r="AG22">
        <v>1120.375172</v>
      </c>
      <c r="AH22">
        <f t="shared" si="32"/>
        <v>2.3786976615769433E-2</v>
      </c>
      <c r="AI22" s="49">
        <f t="shared" si="159"/>
        <v>14.44573415712288</v>
      </c>
      <c r="AJ22">
        <v>1143.3390340000001</v>
      </c>
      <c r="AK22">
        <f t="shared" si="33"/>
        <v>2.3796866208492595E-2</v>
      </c>
      <c r="AL22" s="49">
        <f t="shared" si="160"/>
        <v>14.85338840462234</v>
      </c>
      <c r="AN22" s="73">
        <f t="shared" si="161"/>
        <v>2.3652674184888579E-2</v>
      </c>
      <c r="AO22">
        <f t="shared" si="162"/>
        <v>225.51362251255156</v>
      </c>
      <c r="AQ22" s="6">
        <v>1207.723833</v>
      </c>
      <c r="AR22" s="10">
        <f t="shared" si="163"/>
        <v>2.3773514081417726E-2</v>
      </c>
      <c r="AS22" s="13">
        <f t="shared" si="164"/>
        <v>17.184647083993031</v>
      </c>
      <c r="AT22" s="11">
        <v>1752.206338</v>
      </c>
      <c r="AU22" s="10">
        <f t="shared" si="165"/>
        <v>2.3694639472047592E-2</v>
      </c>
      <c r="AV22" s="13">
        <f t="shared" si="166"/>
        <v>58.736194606858099</v>
      </c>
      <c r="AW22" s="2">
        <v>1140.7065680000001</v>
      </c>
      <c r="AX22" s="9">
        <f t="shared" si="167"/>
        <v>2.3802723422312991E-2</v>
      </c>
      <c r="AY22" s="12">
        <f t="shared" si="168"/>
        <v>5.6635269866344276</v>
      </c>
      <c r="AZ22" s="16">
        <v>1840.449466</v>
      </c>
      <c r="BA22" s="9">
        <f t="shared" si="169"/>
        <v>2.36372591692715E-2</v>
      </c>
      <c r="BB22">
        <f t="shared" si="170"/>
        <v>5.1120601252854261</v>
      </c>
      <c r="BC22">
        <v>1224.2339870000001</v>
      </c>
      <c r="BD22" s="9">
        <f t="shared" si="171"/>
        <v>2.4051045018563508E-2</v>
      </c>
      <c r="BF22">
        <v>1490.299311</v>
      </c>
      <c r="BG22" s="9">
        <f t="shared" si="172"/>
        <v>2.6636935407280092E-2</v>
      </c>
      <c r="BH22">
        <f t="shared" si="173"/>
        <v>11.507910507868894</v>
      </c>
      <c r="BI22">
        <v>1228.3821620000001</v>
      </c>
      <c r="BJ22" s="9">
        <f t="shared" si="174"/>
        <v>2.4232591859700982E-2</v>
      </c>
      <c r="BK22" s="49">
        <f t="shared" si="175"/>
        <v>13.276226915176018</v>
      </c>
      <c r="BL22">
        <v>1374.6881000000001</v>
      </c>
      <c r="BM22" s="9">
        <f t="shared" si="176"/>
        <v>2.4141833161158918E-2</v>
      </c>
      <c r="BN22" s="49">
        <f t="shared" si="177"/>
        <v>17.703721331779388</v>
      </c>
      <c r="BO22">
        <v>1211.522682</v>
      </c>
      <c r="BP22" s="9">
        <f t="shared" si="178"/>
        <v>2.4155436769201649E-2</v>
      </c>
      <c r="BQ22" s="49">
        <f t="shared" si="179"/>
        <v>17.428479702077727</v>
      </c>
      <c r="BT22" s="49"/>
      <c r="BW22" s="49"/>
      <c r="BZ22" s="49"/>
      <c r="CB22" s="73">
        <f t="shared" si="324"/>
        <v>2.4236219817883885E-2</v>
      </c>
      <c r="CC22">
        <f t="shared" si="180"/>
        <v>190.19571269638095</v>
      </c>
      <c r="CE22" t="s">
        <v>5</v>
      </c>
      <c r="CF22" s="6">
        <v>0.73089899999999997</v>
      </c>
      <c r="CG22" s="10">
        <f t="shared" si="34"/>
        <v>2.2335783680233578E-3</v>
      </c>
      <c r="CH22" s="13">
        <f t="shared" si="35"/>
        <v>1.1070140813895679E-2</v>
      </c>
      <c r="CI22" s="11">
        <v>21.12313</v>
      </c>
      <c r="CJ22" s="10">
        <f t="shared" si="36"/>
        <v>4.1561276139561051E-2</v>
      </c>
      <c r="CK22" s="13">
        <f t="shared" si="37"/>
        <v>1.0176701778134101</v>
      </c>
      <c r="CL22" s="2">
        <v>8.7966479999999994</v>
      </c>
      <c r="CM22" s="9">
        <f t="shared" si="38"/>
        <v>2.6157674159586492E-2</v>
      </c>
      <c r="CN22" s="12">
        <f t="shared" si="39"/>
        <v>3.3006469778969548E-3</v>
      </c>
      <c r="CO22" s="16">
        <v>12.949933</v>
      </c>
      <c r="CP22">
        <f t="shared" si="40"/>
        <v>2.615767288503415E-2</v>
      </c>
      <c r="CQ22">
        <f t="shared" si="41"/>
        <v>2.9850799226535563E-3</v>
      </c>
      <c r="CR22">
        <v>8.6030750000000005</v>
      </c>
      <c r="CS22" s="10">
        <f t="shared" si="42"/>
        <v>2.7372706387730778E-2</v>
      </c>
      <c r="CT22">
        <f t="shared" si="43"/>
        <v>1.8414328059938971E-2</v>
      </c>
      <c r="CU22">
        <v>4.4826600000000001</v>
      </c>
      <c r="CV22">
        <f t="shared" si="181"/>
        <v>1.6198342006650171E-2</v>
      </c>
      <c r="CW22">
        <f t="shared" si="44"/>
        <v>2.6881722909961551E-2</v>
      </c>
      <c r="CX22">
        <v>7.8177849999999998</v>
      </c>
      <c r="CY22">
        <f t="shared" si="182"/>
        <v>2.4913498975648762E-2</v>
      </c>
      <c r="CZ22">
        <f t="shared" si="45"/>
        <v>5.9334930067125757E-2</v>
      </c>
      <c r="DA22">
        <v>7.8087569999999999</v>
      </c>
      <c r="DB22">
        <f t="shared" si="183"/>
        <v>2.4913496843190396E-2</v>
      </c>
      <c r="DC22">
        <f t="shared" si="184"/>
        <v>6.044701671857055E-2</v>
      </c>
      <c r="DD22">
        <v>7.7118010000000004</v>
      </c>
      <c r="DE22">
        <f t="shared" si="185"/>
        <v>2.4913497584176398E-2</v>
      </c>
      <c r="DF22">
        <f t="shared" si="186"/>
        <v>0.36647240503087231</v>
      </c>
      <c r="DG22">
        <v>7.0915340000000002</v>
      </c>
      <c r="DH22">
        <f t="shared" si="187"/>
        <v>2.3522072233580819E-2</v>
      </c>
      <c r="DI22">
        <f t="shared" si="188"/>
        <v>0.11589970710156138</v>
      </c>
      <c r="DJ22">
        <v>7.9592669999999996</v>
      </c>
      <c r="DK22">
        <f t="shared" si="189"/>
        <v>2.4913496115892754E-2</v>
      </c>
      <c r="DL22">
        <f t="shared" si="190"/>
        <v>0.10288308110235217</v>
      </c>
      <c r="DM22">
        <v>8.1194319999999998</v>
      </c>
      <c r="DN22">
        <f t="shared" si="191"/>
        <v>2.4913495106970981E-2</v>
      </c>
      <c r="DO22">
        <f t="shared" si="192"/>
        <v>0.10574244312124424</v>
      </c>
      <c r="DQ22" s="73">
        <f t="shared" si="193"/>
        <v>2.3980900567170508E-2</v>
      </c>
      <c r="DR22">
        <f t="shared" si="194"/>
        <v>1.5547727951202703</v>
      </c>
      <c r="DT22">
        <v>8.5854610000000005</v>
      </c>
      <c r="DU22">
        <f t="shared" si="195"/>
        <v>2.492439748947195E-2</v>
      </c>
      <c r="DV22">
        <f t="shared" si="196"/>
        <v>0.12251261708983852</v>
      </c>
      <c r="DW22">
        <v>12.507047</v>
      </c>
      <c r="DX22">
        <f t="shared" si="197"/>
        <v>2.4924397970836801E-2</v>
      </c>
      <c r="DY22">
        <f t="shared" si="198"/>
        <v>0.42013541423687717</v>
      </c>
      <c r="DZ22">
        <v>8.0979159999999997</v>
      </c>
      <c r="EA22">
        <f t="shared" si="199"/>
        <v>2.4924397313788153E-2</v>
      </c>
      <c r="EB22">
        <f t="shared" si="200"/>
        <v>4.0326813083220787E-2</v>
      </c>
      <c r="EC22">
        <v>13.169911000000001</v>
      </c>
      <c r="ED22">
        <f t="shared" si="201"/>
        <v>2.4924398413973925E-2</v>
      </c>
      <c r="EE22">
        <f t="shared" si="202"/>
        <v>3.6654933302174661E-2</v>
      </c>
      <c r="EF22">
        <v>8.6034070000000007</v>
      </c>
      <c r="EG22">
        <f t="shared" si="203"/>
        <v>2.4931619726011073E-2</v>
      </c>
      <c r="EI22">
        <v>16.229921000000001</v>
      </c>
      <c r="EJ22">
        <f t="shared" si="204"/>
        <v>4.281060293438331E-2</v>
      </c>
      <c r="EK22">
        <f t="shared" si="205"/>
        <v>0.125768672063926</v>
      </c>
      <c r="EL22">
        <v>9.7051440000000007</v>
      </c>
      <c r="EM22">
        <f t="shared" si="206"/>
        <v>2.8233371145319472E-2</v>
      </c>
      <c r="EN22">
        <f t="shared" si="207"/>
        <v>0.10518321687236279</v>
      </c>
      <c r="EO22">
        <v>10.904873</v>
      </c>
      <c r="EP22">
        <f t="shared" si="325"/>
        <v>2.8203258901372222E-2</v>
      </c>
      <c r="EQ22">
        <f t="shared" si="208"/>
        <v>0.14063795005759497</v>
      </c>
      <c r="ER22">
        <v>9.6022599999999994</v>
      </c>
      <c r="ES22">
        <f t="shared" si="209"/>
        <v>2.8225158912057343E-2</v>
      </c>
      <c r="ET22">
        <f t="shared" si="210"/>
        <v>0.13848091319692507</v>
      </c>
      <c r="FE22" s="75">
        <f t="shared" si="211"/>
        <v>2.8011289200801585E-2</v>
      </c>
      <c r="FF22">
        <f t="shared" si="212"/>
        <v>1.4947819685265271</v>
      </c>
      <c r="FH22" t="s">
        <v>5</v>
      </c>
      <c r="FI22" s="6">
        <v>46.568652</v>
      </c>
      <c r="FJ22" s="10">
        <f t="shared" si="46"/>
        <v>1.8890182925284268E-2</v>
      </c>
      <c r="FK22" s="13">
        <f t="shared" si="47"/>
        <v>0.68841322587785114</v>
      </c>
      <c r="FL22" s="11">
        <v>74.778790000000001</v>
      </c>
      <c r="FM22" s="10">
        <f t="shared" si="48"/>
        <v>2.0331631745793624E-2</v>
      </c>
      <c r="FN22" s="13">
        <f t="shared" si="49"/>
        <v>3.6605934686476007</v>
      </c>
      <c r="FO22" s="2">
        <v>46.749988999999999</v>
      </c>
      <c r="FP22" s="9">
        <f t="shared" si="50"/>
        <v>1.8906116655544897E-2</v>
      </c>
      <c r="FQ22" s="25">
        <f t="shared" si="51"/>
        <v>1.7541364619113171E-2</v>
      </c>
      <c r="FR22" s="16">
        <v>74.271041999999994</v>
      </c>
      <c r="FS22">
        <f t="shared" si="52"/>
        <v>2.0402811021679366E-2</v>
      </c>
      <c r="FT22">
        <f t="shared" si="53"/>
        <v>1.7120165460062824E-2</v>
      </c>
      <c r="FU22">
        <v>42.227998999999997</v>
      </c>
      <c r="FV22" s="10">
        <f t="shared" si="54"/>
        <v>1.7461630725464652E-2</v>
      </c>
      <c r="FW22">
        <f t="shared" si="55"/>
        <v>8.6374198080418754E-2</v>
      </c>
      <c r="FX22">
        <v>27.157163000000001</v>
      </c>
      <c r="FY22">
        <f t="shared" si="213"/>
        <v>1.4089499247177419E-2</v>
      </c>
      <c r="FZ22">
        <f t="shared" si="56"/>
        <v>0.17192664394622861</v>
      </c>
      <c r="GA22">
        <v>42.156666999999999</v>
      </c>
      <c r="GB22">
        <f t="shared" si="214"/>
        <v>1.8270741887265057E-2</v>
      </c>
      <c r="GC22">
        <f t="shared" si="57"/>
        <v>0.31995800668232471</v>
      </c>
      <c r="GD22">
        <v>42.097358</v>
      </c>
      <c r="GE22">
        <f t="shared" si="215"/>
        <v>1.8266129370981585E-2</v>
      </c>
      <c r="GF22">
        <f t="shared" si="216"/>
        <v>0.3258725683148686</v>
      </c>
      <c r="GG22">
        <v>41.460351000000003</v>
      </c>
      <c r="GH22">
        <f t="shared" si="217"/>
        <v>1.8215905994014604E-2</v>
      </c>
      <c r="GI22">
        <f t="shared" si="218"/>
        <v>1.970236880420402</v>
      </c>
      <c r="GJ22">
        <v>39.228740999999999</v>
      </c>
      <c r="GK22">
        <f t="shared" si="219"/>
        <v>1.7718159466363327E-2</v>
      </c>
      <c r="GL22">
        <f t="shared" si="220"/>
        <v>0.64192820312685173</v>
      </c>
      <c r="GM22">
        <v>43.092343999999997</v>
      </c>
      <c r="GN22">
        <f t="shared" si="221"/>
        <v>1.8344278510799169E-2</v>
      </c>
      <c r="GO22">
        <f t="shared" si="222"/>
        <v>0.55702028667138159</v>
      </c>
      <c r="GP22">
        <v>44.145144000000002</v>
      </c>
      <c r="GQ22">
        <f t="shared" si="223"/>
        <v>1.8421748746529586E-2</v>
      </c>
      <c r="GR22">
        <f t="shared" si="224"/>
        <v>0.57491895535160342</v>
      </c>
      <c r="GT22" s="72">
        <f t="shared" si="225"/>
        <v>1.8276569691408128E-2</v>
      </c>
      <c r="GU22">
        <f t="shared" si="226"/>
        <v>8.7127895264498374</v>
      </c>
      <c r="GW22" s="6">
        <v>47.208447</v>
      </c>
      <c r="GX22" s="10">
        <f t="shared" si="58"/>
        <v>1.8630720901697137E-2</v>
      </c>
      <c r="GY22" s="13">
        <f t="shared" si="227"/>
        <v>0.67335935806454605</v>
      </c>
      <c r="GZ22" s="11">
        <v>73.230953</v>
      </c>
      <c r="HA22" s="10">
        <f t="shared" si="59"/>
        <v>1.9838712064102117E-2</v>
      </c>
      <c r="HB22" s="13">
        <f t="shared" si="228"/>
        <v>2.4588904463415946</v>
      </c>
      <c r="HC22" s="2">
        <v>44.089514999999999</v>
      </c>
      <c r="HD22" s="9">
        <f t="shared" si="60"/>
        <v>1.8447419324717367E-2</v>
      </c>
      <c r="HE22" s="25">
        <f t="shared" si="229"/>
        <v>0.21946534294760509</v>
      </c>
      <c r="HF22" s="16">
        <v>77.638723999999996</v>
      </c>
      <c r="HG22" s="9">
        <f t="shared" si="61"/>
        <v>1.9974187908304221E-2</v>
      </c>
      <c r="HH22">
        <f t="shared" si="230"/>
        <v>0.2159921520718075</v>
      </c>
      <c r="HI22">
        <v>47.763083000000002</v>
      </c>
      <c r="HJ22" s="9">
        <f t="shared" si="62"/>
        <v>1.8810287826684671E-2</v>
      </c>
      <c r="HL22">
        <v>60.404276000000003</v>
      </c>
      <c r="HM22" s="9">
        <f t="shared" si="63"/>
        <v>2.1640413070793049E-2</v>
      </c>
      <c r="HN22">
        <f t="shared" si="231"/>
        <v>0.46746356734404793</v>
      </c>
      <c r="HO22">
        <v>48.069206999999999</v>
      </c>
      <c r="HP22" s="9">
        <f t="shared" si="64"/>
        <v>1.9012546820775727E-2</v>
      </c>
      <c r="HQ22">
        <f t="shared" si="232"/>
        <v>0.52081693796814854</v>
      </c>
      <c r="HR22">
        <v>55.335614999999997</v>
      </c>
      <c r="HS22" s="9">
        <f t="shared" si="65"/>
        <v>1.9478675776902297E-2</v>
      </c>
      <c r="HT22">
        <f t="shared" si="233"/>
        <v>0.71420642658812394</v>
      </c>
      <c r="HU22">
        <v>47.365453000000002</v>
      </c>
      <c r="HV22" s="9">
        <f t="shared" si="66"/>
        <v>1.8934922737307409E-2</v>
      </c>
      <c r="HW22">
        <f t="shared" si="234"/>
        <v>0.68309035299318899</v>
      </c>
      <c r="IH22" s="74">
        <f t="shared" si="235"/>
        <v>1.9418654047920442E-2</v>
      </c>
      <c r="II22">
        <f t="shared" si="236"/>
        <v>7.6194736101613003</v>
      </c>
      <c r="IK22" t="s">
        <v>5</v>
      </c>
      <c r="IL22" s="6">
        <v>84.563805000000002</v>
      </c>
      <c r="IM22" s="10">
        <f t="shared" si="67"/>
        <v>1.889626417086494E-2</v>
      </c>
      <c r="IN22" s="13">
        <f t="shared" si="237"/>
        <v>0.85369591836034542</v>
      </c>
      <c r="IO22" s="11">
        <v>41.740890999999998</v>
      </c>
      <c r="IP22" s="10">
        <f t="shared" si="68"/>
        <v>1.8777963230224484E-2</v>
      </c>
      <c r="IQ22" s="13">
        <f t="shared" si="238"/>
        <v>2.9092711663539688</v>
      </c>
      <c r="IR22" s="2">
        <v>41.740890999999998</v>
      </c>
      <c r="IS22" s="9">
        <f t="shared" si="69"/>
        <v>1.8777963230224484E-2</v>
      </c>
      <c r="IT22" s="12">
        <f t="shared" si="70"/>
        <v>2.177807755466946E-2</v>
      </c>
      <c r="IU22" s="16">
        <v>144.05624</v>
      </c>
      <c r="IV22">
        <f t="shared" si="71"/>
        <v>1.894822172567805E-2</v>
      </c>
      <c r="IW22">
        <f t="shared" si="72"/>
        <v>1.9874509618605495E-2</v>
      </c>
      <c r="IX22">
        <v>41.459091999999998</v>
      </c>
      <c r="IY22" s="10">
        <f t="shared" si="73"/>
        <v>1.8731938238863276E-2</v>
      </c>
      <c r="IZ22">
        <f t="shared" si="74"/>
        <v>0.11582223972316691</v>
      </c>
      <c r="JA22">
        <v>41.740890999999998</v>
      </c>
      <c r="JB22">
        <f t="shared" si="239"/>
        <v>1.8777963230224484E-2</v>
      </c>
      <c r="JC22">
        <f t="shared" si="75"/>
        <v>0.28642183636910806</v>
      </c>
      <c r="JD22">
        <v>99.551130000000001</v>
      </c>
      <c r="JE22">
        <f t="shared" si="240"/>
        <v>2.5335488056631345E-2</v>
      </c>
      <c r="JF22">
        <f t="shared" si="76"/>
        <v>0.55459517646720469</v>
      </c>
      <c r="JG22">
        <v>41.740890999999998</v>
      </c>
      <c r="JH22">
        <f t="shared" si="241"/>
        <v>1.8777963230224484E-2</v>
      </c>
      <c r="JI22">
        <f t="shared" si="242"/>
        <v>0.4187547742925698</v>
      </c>
      <c r="JJ22">
        <v>41.740890999999998</v>
      </c>
      <c r="JK22">
        <f t="shared" si="243"/>
        <v>1.8777963230224484E-2</v>
      </c>
      <c r="JL22">
        <f t="shared" si="244"/>
        <v>2.538786411963466</v>
      </c>
      <c r="JM22">
        <v>86.912740999999997</v>
      </c>
      <c r="JN22">
        <f t="shared" si="245"/>
        <v>2.0587610627045734E-2</v>
      </c>
      <c r="JO22">
        <f t="shared" si="246"/>
        <v>0.9323603787391086</v>
      </c>
      <c r="JP22">
        <v>41.740890999999998</v>
      </c>
      <c r="JQ22">
        <f t="shared" si="247"/>
        <v>1.8777963230224484E-2</v>
      </c>
      <c r="JR22">
        <f t="shared" si="248"/>
        <v>0.71273629373367942</v>
      </c>
      <c r="JS22">
        <v>41.740890999999998</v>
      </c>
      <c r="JT22">
        <f t="shared" si="249"/>
        <v>1.8777963230224484E-2</v>
      </c>
      <c r="JU22">
        <f t="shared" si="250"/>
        <v>0.73254493591340419</v>
      </c>
      <c r="JW22" s="73">
        <f t="shared" si="251"/>
        <v>1.9495438785887897E-2</v>
      </c>
      <c r="JX22">
        <f t="shared" si="252"/>
        <v>11.617309602898265</v>
      </c>
      <c r="JZ22">
        <v>96.756522000000004</v>
      </c>
      <c r="KA22">
        <f t="shared" si="253"/>
        <v>2.0792386267898203E-2</v>
      </c>
      <c r="KB22">
        <f t="shared" si="254"/>
        <v>0.93935897219539688</v>
      </c>
      <c r="KC22">
        <v>41.740890999999998</v>
      </c>
      <c r="KD22">
        <f t="shared" si="255"/>
        <v>1.8777963230224484E-2</v>
      </c>
      <c r="KE22">
        <f t="shared" si="256"/>
        <v>2.9092711663539688</v>
      </c>
      <c r="KF22">
        <v>41.740890999999998</v>
      </c>
      <c r="KG22">
        <f t="shared" si="257"/>
        <v>1.8777963230224484E-2</v>
      </c>
      <c r="KH22">
        <f t="shared" si="258"/>
        <v>0.27924719900095524</v>
      </c>
      <c r="KI22">
        <v>170.70748599999999</v>
      </c>
      <c r="KJ22">
        <f t="shared" si="259"/>
        <v>2.2187134141859684E-2</v>
      </c>
      <c r="KK22">
        <f t="shared" si="260"/>
        <v>0.29990248374589634</v>
      </c>
      <c r="KL22">
        <v>53.091065999999998</v>
      </c>
      <c r="KM22">
        <f t="shared" si="261"/>
        <v>2.3757173417039094E-2</v>
      </c>
      <c r="KO22">
        <v>41.740890999999998</v>
      </c>
      <c r="KP22">
        <f t="shared" si="262"/>
        <v>1.8777963230224484E-2</v>
      </c>
      <c r="KQ22">
        <f t="shared" si="263"/>
        <v>0.50703824658639096</v>
      </c>
      <c r="KR22">
        <v>64.857029999999995</v>
      </c>
      <c r="KS22">
        <f t="shared" si="264"/>
        <v>1.2114633053139456E-2</v>
      </c>
      <c r="KT22">
        <f t="shared" si="265"/>
        <v>0.4148251514395469</v>
      </c>
      <c r="KU22">
        <v>41.740890999999998</v>
      </c>
      <c r="KV22">
        <f t="shared" si="266"/>
        <v>1.8926864279733682E-2</v>
      </c>
      <c r="KW22">
        <f t="shared" si="267"/>
        <v>0.8674670867369868</v>
      </c>
      <c r="KX22">
        <v>41.740890999999998</v>
      </c>
      <c r="KY22">
        <f t="shared" si="268"/>
        <v>1.8926864279733682E-2</v>
      </c>
      <c r="KZ22">
        <f t="shared" si="269"/>
        <v>0.85349954824637175</v>
      </c>
      <c r="LK22" s="78">
        <f t="shared" si="270"/>
        <v>1.9226549458897471E-2</v>
      </c>
      <c r="LL22">
        <f t="shared" si="271"/>
        <v>9.4301197353208615</v>
      </c>
      <c r="LN22" t="s">
        <v>5</v>
      </c>
      <c r="LO22" s="6">
        <v>8.7955919999999992</v>
      </c>
      <c r="LP22" s="10">
        <f t="shared" si="77"/>
        <v>8.4602911928955138E-3</v>
      </c>
      <c r="LQ22" s="13">
        <f t="shared" si="78"/>
        <v>9.4530184094882896E-2</v>
      </c>
      <c r="LR22" s="2">
        <v>8.7955919999999992</v>
      </c>
      <c r="LS22" s="10">
        <f t="shared" si="79"/>
        <v>8.4602911928955138E-3</v>
      </c>
      <c r="LT22" s="13">
        <f t="shared" si="80"/>
        <v>0.46702134171533333</v>
      </c>
      <c r="LU22" s="2">
        <v>8.7955919999999992</v>
      </c>
      <c r="LV22" s="9">
        <f t="shared" si="81"/>
        <v>8.4602911928955138E-3</v>
      </c>
      <c r="LW22" s="37">
        <f t="shared" si="82"/>
        <v>2.4066808618437583E-3</v>
      </c>
      <c r="LX22" s="16">
        <v>8.7955919999999992</v>
      </c>
      <c r="LY22">
        <f t="shared" si="83"/>
        <v>8.4602911928955138E-3</v>
      </c>
      <c r="LZ22">
        <f t="shared" si="84"/>
        <v>2.1765838997887007E-3</v>
      </c>
      <c r="MA22">
        <v>8.7955919999999992</v>
      </c>
      <c r="MB22" s="10">
        <f t="shared" si="85"/>
        <v>8.4602911928955138E-3</v>
      </c>
      <c r="MC22">
        <f t="shared" si="86"/>
        <v>1.283088730031879E-2</v>
      </c>
      <c r="MD22">
        <v>8.7955919999999992</v>
      </c>
      <c r="ME22">
        <f t="shared" si="272"/>
        <v>8.4602911928955138E-3</v>
      </c>
      <c r="MF22">
        <f t="shared" si="87"/>
        <v>3.1652286583756691E-2</v>
      </c>
      <c r="MG22">
        <v>8.7955919999999992</v>
      </c>
      <c r="MH22">
        <f t="shared" si="273"/>
        <v>8.4602911928955138E-3</v>
      </c>
      <c r="MI22">
        <f t="shared" si="88"/>
        <v>4.5424929491645352E-2</v>
      </c>
      <c r="MZ22" s="17">
        <f t="shared" si="274"/>
        <v>8.4602911928955138E-3</v>
      </c>
      <c r="NA22">
        <f t="shared" si="89"/>
        <v>1.2409338538284602</v>
      </c>
      <c r="NC22" t="s">
        <v>5</v>
      </c>
      <c r="ND22" s="6">
        <v>63.765047000000003</v>
      </c>
      <c r="NE22" s="10">
        <f t="shared" si="90"/>
        <v>8.4600841481765662E-3</v>
      </c>
      <c r="NF22" s="13">
        <f t="shared" si="91"/>
        <v>0.68531164708721548</v>
      </c>
      <c r="NG22" s="2">
        <v>63.765047000000003</v>
      </c>
      <c r="NH22" s="10">
        <f t="shared" si="92"/>
        <v>8.4600841481765662E-3</v>
      </c>
      <c r="NI22" s="13">
        <f t="shared" si="93"/>
        <v>3.3857457063086533</v>
      </c>
      <c r="NJ22" s="2">
        <v>63.765047000000003</v>
      </c>
      <c r="NK22" s="9">
        <f t="shared" si="94"/>
        <v>8.4600841481765662E-3</v>
      </c>
      <c r="NL22" s="37">
        <f t="shared" si="95"/>
        <v>1.7447616771675219E-2</v>
      </c>
      <c r="NM22" s="16">
        <v>63.765047000000003</v>
      </c>
      <c r="NN22">
        <f t="shared" si="96"/>
        <v>8.4600841481765662E-3</v>
      </c>
      <c r="NO22">
        <f t="shared" si="97"/>
        <v>1.5779492144969324E-2</v>
      </c>
      <c r="NP22">
        <v>63.765047000000003</v>
      </c>
      <c r="NQ22" s="10">
        <f t="shared" si="98"/>
        <v>8.4600841481765662E-3</v>
      </c>
      <c r="NR22">
        <f t="shared" si="99"/>
        <v>9.3019564000276764E-2</v>
      </c>
      <c r="NS22">
        <v>63.765047000000003</v>
      </c>
      <c r="NT22">
        <f t="shared" si="275"/>
        <v>8.4600841481765662E-3</v>
      </c>
      <c r="NU22">
        <f t="shared" si="100"/>
        <v>0.22946830010421063</v>
      </c>
      <c r="NV22">
        <v>63.765047000000003</v>
      </c>
      <c r="NW22">
        <f t="shared" si="276"/>
        <v>8.4600841481765662E-3</v>
      </c>
      <c r="NX22">
        <f t="shared" si="101"/>
        <v>0.32931527159085727</v>
      </c>
      <c r="OO22" s="17">
        <f t="shared" si="277"/>
        <v>8.4600841481765662E-3</v>
      </c>
      <c r="OP22">
        <f t="shared" si="102"/>
        <v>8.9963479013207905</v>
      </c>
      <c r="OR22" t="s">
        <v>5</v>
      </c>
      <c r="OS22" s="6">
        <v>175.534851</v>
      </c>
      <c r="OT22" s="10">
        <f t="shared" si="103"/>
        <v>2.424415272264769E-2</v>
      </c>
      <c r="OU22" s="13">
        <f t="shared" si="104"/>
        <v>2.2638624169380344</v>
      </c>
      <c r="OV22" s="2">
        <v>175.534851</v>
      </c>
      <c r="OW22" s="10">
        <f t="shared" si="105"/>
        <v>2.424415272264769E-2</v>
      </c>
      <c r="OX22" s="13">
        <f t="shared" si="106"/>
        <v>11.184491742405804</v>
      </c>
      <c r="OY22" s="2">
        <v>175.534851</v>
      </c>
      <c r="OZ22" s="9">
        <f t="shared" si="107"/>
        <v>2.424415272264769E-2</v>
      </c>
      <c r="PA22" s="37">
        <f t="shared" si="108"/>
        <v>5.7636557094011352E-2</v>
      </c>
      <c r="PB22" s="16">
        <v>175.534851</v>
      </c>
      <c r="PC22">
        <f t="shared" si="109"/>
        <v>2.424415272264769E-2</v>
      </c>
      <c r="PD22">
        <f t="shared" si="110"/>
        <v>5.2126064655689114E-2</v>
      </c>
      <c r="PE22">
        <v>175.534851</v>
      </c>
      <c r="PF22" s="10">
        <f t="shared" si="111"/>
        <v>2.424415272264769E-2</v>
      </c>
      <c r="PG22">
        <f t="shared" si="112"/>
        <v>0.30728136005747625</v>
      </c>
      <c r="PH22">
        <v>175.534851</v>
      </c>
      <c r="PI22">
        <f t="shared" si="278"/>
        <v>2.424415272264769E-2</v>
      </c>
      <c r="PJ22">
        <f t="shared" si="113"/>
        <v>0.75802689578172144</v>
      </c>
      <c r="PK22">
        <v>175.534851</v>
      </c>
      <c r="PL22">
        <f t="shared" si="279"/>
        <v>2.424415272264769E-2</v>
      </c>
      <c r="PM22">
        <f t="shared" si="114"/>
        <v>1.0878619528020441</v>
      </c>
      <c r="QD22" s="17">
        <f t="shared" si="280"/>
        <v>2.4244152722647686E-2</v>
      </c>
      <c r="QE22">
        <f t="shared" si="115"/>
        <v>29.718587142161294</v>
      </c>
      <c r="QG22" t="s">
        <v>5</v>
      </c>
      <c r="QH22" s="6">
        <v>53.085081000000002</v>
      </c>
      <c r="QI22" s="10">
        <f t="shared" si="116"/>
        <v>2.3010824907086769E-2</v>
      </c>
      <c r="QJ22" s="13">
        <f t="shared" si="117"/>
        <v>0.68260526652289855</v>
      </c>
      <c r="QK22" s="2">
        <v>53.085081000000002</v>
      </c>
      <c r="QL22" s="10">
        <f t="shared" si="118"/>
        <v>2.2924372297669044E-2</v>
      </c>
      <c r="QM22" s="13">
        <f t="shared" si="119"/>
        <v>3.3597048266313658</v>
      </c>
      <c r="QN22" s="2">
        <v>53.085081000000002</v>
      </c>
      <c r="QO22" s="9">
        <f t="shared" si="120"/>
        <v>2.2967517248055621E-2</v>
      </c>
      <c r="QP22" s="37">
        <f t="shared" si="121"/>
        <v>1.734600626095071E-2</v>
      </c>
      <c r="QQ22" s="16">
        <v>53.085081000000002</v>
      </c>
      <c r="QR22">
        <f t="shared" si="122"/>
        <v>2.2967517248055621E-2</v>
      </c>
      <c r="QS22">
        <f t="shared" si="123"/>
        <v>1.5687596370503057E-2</v>
      </c>
      <c r="QT22">
        <v>53.085081000000002</v>
      </c>
      <c r="QU22" s="10">
        <f t="shared" si="124"/>
        <v>2.2967517248055621E-2</v>
      </c>
      <c r="QV22">
        <f t="shared" si="125"/>
        <v>9.2477841567400798E-2</v>
      </c>
      <c r="QW22">
        <v>53.085081000000002</v>
      </c>
      <c r="QX22">
        <f t="shared" si="281"/>
        <v>2.2967517228181609E-2</v>
      </c>
      <c r="QY22" s="37">
        <f t="shared" si="126"/>
        <v>0.22813193451812278</v>
      </c>
      <c r="QZ22">
        <v>52.837555000000002</v>
      </c>
      <c r="RA22">
        <f t="shared" si="282"/>
        <v>2.3083937030903702E-2</v>
      </c>
      <c r="RB22">
        <f t="shared" si="127"/>
        <v>0.32905696368707149</v>
      </c>
      <c r="RS22" s="17">
        <f t="shared" si="283"/>
        <v>2.2984171886858282E-2</v>
      </c>
      <c r="RT22">
        <f t="shared" si="128"/>
        <v>8.9504410541678237</v>
      </c>
      <c r="RW22" t="s">
        <v>5</v>
      </c>
      <c r="RX22" s="6">
        <v>175.534851</v>
      </c>
      <c r="RY22" s="10">
        <f t="shared" si="129"/>
        <v>2.424415272264769E-2</v>
      </c>
      <c r="RZ22" s="13">
        <f t="shared" si="130"/>
        <v>1.2369384473766727</v>
      </c>
      <c r="SA22" s="2">
        <v>175.534851</v>
      </c>
      <c r="SB22" s="10">
        <f t="shared" si="131"/>
        <v>2.424415272264769E-2</v>
      </c>
      <c r="SC22" s="13">
        <f t="shared" si="132"/>
        <v>6.1110285444202965</v>
      </c>
      <c r="SD22" s="2">
        <v>175.534851</v>
      </c>
      <c r="SE22" s="9">
        <f t="shared" si="133"/>
        <v>2.424415272264769E-2</v>
      </c>
      <c r="SF22" s="37">
        <f t="shared" si="284"/>
        <v>3.149169883761304E-2</v>
      </c>
      <c r="SG22" s="16">
        <v>175.534851</v>
      </c>
      <c r="SH22">
        <f t="shared" si="134"/>
        <v>2.424415272264769E-2</v>
      </c>
      <c r="SI22">
        <f t="shared" si="285"/>
        <v>2.8480853341905615E-2</v>
      </c>
      <c r="SJ22">
        <v>175.534851</v>
      </c>
      <c r="SK22" s="10">
        <f t="shared" si="135"/>
        <v>2.424415272264769E-2</v>
      </c>
      <c r="SL22">
        <f t="shared" si="286"/>
        <v>0.16789365182861757</v>
      </c>
      <c r="SM22">
        <v>67.596455000000006</v>
      </c>
      <c r="SN22">
        <f t="shared" si="287"/>
        <v>1.7087145504895547E-2</v>
      </c>
      <c r="SO22">
        <f t="shared" si="136"/>
        <v>0.2919074511901153</v>
      </c>
      <c r="SP22">
        <v>67.596455000000006</v>
      </c>
      <c r="SQ22">
        <f t="shared" si="288"/>
        <v>1.7087145504895547E-2</v>
      </c>
      <c r="SR22">
        <f t="shared" si="137"/>
        <v>0.41892314330306835</v>
      </c>
      <c r="TI22" s="17">
        <f t="shared" si="289"/>
        <v>2.2199293517575647E-2</v>
      </c>
      <c r="TJ22">
        <f t="shared" si="290"/>
        <v>14.868198826331465</v>
      </c>
      <c r="TL22" t="s">
        <v>5</v>
      </c>
      <c r="TM22" s="6">
        <v>8661465</v>
      </c>
      <c r="TN22" s="10">
        <f t="shared" si="291"/>
        <v>2.7332298535871186E-2</v>
      </c>
      <c r="TO22" s="13">
        <f t="shared" si="292"/>
        <v>8.6614650491981369</v>
      </c>
      <c r="TP22" s="2">
        <v>42791509</v>
      </c>
      <c r="TQ22" s="10">
        <f t="shared" si="138"/>
        <v>2.7332299888187563E-2</v>
      </c>
      <c r="TR22" s="13">
        <f t="shared" si="293"/>
        <v>42.791509054664608</v>
      </c>
      <c r="TS22" s="2">
        <v>220516</v>
      </c>
      <c r="TT22" s="9">
        <f t="shared" si="139"/>
        <v>2.7332345887121263E-2</v>
      </c>
      <c r="TU22" s="37">
        <f t="shared" si="294"/>
        <v>0.22051600218658768</v>
      </c>
      <c r="TV22" s="16">
        <v>199433</v>
      </c>
      <c r="TW22">
        <f t="shared" si="140"/>
        <v>2.7332341637755917E-2</v>
      </c>
      <c r="TX22">
        <f t="shared" si="295"/>
        <v>0.19943296720119003</v>
      </c>
      <c r="TY22" s="42">
        <v>1175649</v>
      </c>
      <c r="TZ22" s="10">
        <f t="shared" si="141"/>
        <v>2.7332306918877208E-2</v>
      </c>
      <c r="UA22">
        <f t="shared" si="296"/>
        <v>1.1756489956268308</v>
      </c>
      <c r="UB22" s="42">
        <v>3178174</v>
      </c>
      <c r="UC22">
        <f t="shared" si="297"/>
        <v>2.9952141868497598E-2</v>
      </c>
      <c r="UD22">
        <f t="shared" si="142"/>
        <v>3.178174005990428</v>
      </c>
      <c r="UE22" s="42">
        <v>4561072</v>
      </c>
      <c r="UF22">
        <f t="shared" si="298"/>
        <v>2.9952147782995864E-2</v>
      </c>
      <c r="UG22">
        <f t="shared" si="143"/>
        <v>4.5610720179712887</v>
      </c>
      <c r="UH22" s="42">
        <v>4646558</v>
      </c>
      <c r="UI22">
        <f t="shared" si="299"/>
        <v>2.9952145236561558E-2</v>
      </c>
      <c r="UJ22">
        <f t="shared" si="300"/>
        <v>4.6465580455272608</v>
      </c>
      <c r="UK22" s="42">
        <v>20304680</v>
      </c>
      <c r="UL22">
        <f t="shared" si="301"/>
        <v>2.9952145909694684E-2</v>
      </c>
      <c r="UM22">
        <f t="shared" si="302"/>
        <v>124.16312611934737</v>
      </c>
      <c r="UN22" s="42"/>
      <c r="UQ22" s="42">
        <v>7908616</v>
      </c>
      <c r="UR22">
        <f t="shared" si="303"/>
        <v>2.9952146462192863E-2</v>
      </c>
      <c r="US22">
        <f t="shared" si="304"/>
        <v>7.9086159700478529</v>
      </c>
      <c r="UT22" s="42">
        <v>8128415</v>
      </c>
      <c r="UU22">
        <f t="shared" si="305"/>
        <v>2.9952145231480362E-2</v>
      </c>
      <c r="UV22">
        <f t="shared" si="306"/>
        <v>8.1284149436899664</v>
      </c>
      <c r="UX22" s="17">
        <f t="shared" si="307"/>
        <v>2.8761315032657827E-2</v>
      </c>
      <c r="UY22">
        <f t="shared" si="308"/>
        <v>119.22667566207035</v>
      </c>
      <c r="VA22" s="42">
        <v>9413418</v>
      </c>
      <c r="VB22">
        <f t="shared" si="309"/>
        <v>2.9952146054242807E-2</v>
      </c>
      <c r="VC22">
        <f t="shared" si="310"/>
        <v>9.4134180179712867</v>
      </c>
      <c r="VD22" s="42">
        <v>32281656</v>
      </c>
      <c r="VE22">
        <f t="shared" si="311"/>
        <v>2.995214580161475E-2</v>
      </c>
      <c r="VF22">
        <f t="shared" si="312"/>
        <v>32.281656065894722</v>
      </c>
      <c r="VG22" s="42">
        <v>3098564</v>
      </c>
      <c r="VH22">
        <f t="shared" si="313"/>
        <v>2.9952149179636907E-2</v>
      </c>
      <c r="VI22">
        <f t="shared" si="314"/>
        <v>3.0985640515176969</v>
      </c>
      <c r="VJ22" s="68">
        <v>2816430</v>
      </c>
      <c r="VK22">
        <f t="shared" si="315"/>
        <v>2.9952146627404433E-2</v>
      </c>
      <c r="VL22">
        <f t="shared" si="316"/>
        <v>2.8164299448880499</v>
      </c>
      <c r="VM22" s="42">
        <v>2663560</v>
      </c>
      <c r="VN22">
        <f t="shared" si="317"/>
        <v>2.9952142311471759E-2</v>
      </c>
      <c r="VP22" s="68">
        <v>5599418</v>
      </c>
      <c r="VQ22">
        <f t="shared" si="318"/>
        <v>2.9809761690796327E-2</v>
      </c>
      <c r="VR22">
        <f t="shared" si="319"/>
        <v>5.5994179666130677</v>
      </c>
      <c r="VS22" s="42">
        <v>7100770</v>
      </c>
      <c r="VT22">
        <f t="shared" si="320"/>
        <v>2.9809760006362981E-2</v>
      </c>
      <c r="VU22">
        <f t="shared" si="321"/>
        <v>7.1007699487272129</v>
      </c>
      <c r="VV22" s="42">
        <v>9504406</v>
      </c>
      <c r="VW22">
        <f t="shared" si="322"/>
        <v>2.9809761470025661E-2</v>
      </c>
      <c r="VX22">
        <f t="shared" si="323"/>
        <v>9.5044061252009975</v>
      </c>
      <c r="WL22" s="72">
        <f t="shared" si="326"/>
        <v>2.9898751642694454E-2</v>
      </c>
      <c r="WM22" s="12">
        <f t="shared" si="327"/>
        <v>102.01430141486034</v>
      </c>
    </row>
    <row r="23" spans="2:611" x14ac:dyDescent="0.25">
      <c r="B23" t="s">
        <v>6</v>
      </c>
      <c r="C23" s="6">
        <v>317.22910100000001</v>
      </c>
      <c r="D23" s="10">
        <f t="shared" si="144"/>
        <v>6.4184448026909586E-3</v>
      </c>
      <c r="E23" s="13">
        <f t="shared" si="145"/>
        <v>4.6781360553425326</v>
      </c>
      <c r="F23" s="11">
        <v>436.78322500000002</v>
      </c>
      <c r="G23" s="10">
        <f t="shared" si="146"/>
        <v>5.9292225481352729E-3</v>
      </c>
      <c r="H23" s="13">
        <f t="shared" si="147"/>
        <v>21.350449000093132</v>
      </c>
      <c r="I23" s="2">
        <v>331.163659</v>
      </c>
      <c r="J23" s="9">
        <f t="shared" si="148"/>
        <v>6.6783353606351264E-3</v>
      </c>
      <c r="K23" s="12">
        <f t="shared" si="149"/>
        <v>0.12392509550633689</v>
      </c>
      <c r="L23" s="16">
        <v>449.67167599999999</v>
      </c>
      <c r="M23">
        <f t="shared" si="150"/>
        <v>6.166245361155614E-3</v>
      </c>
      <c r="N23">
        <f t="shared" si="151"/>
        <v>0.10348293746205535</v>
      </c>
      <c r="O23">
        <v>302.84679699999998</v>
      </c>
      <c r="P23" s="10">
        <f t="shared" si="152"/>
        <v>6.2461316069124754E-3</v>
      </c>
      <c r="Q23">
        <f t="shared" si="27"/>
        <v>0.61793152900095627</v>
      </c>
      <c r="R23">
        <v>256.05981800000001</v>
      </c>
      <c r="S23">
        <f t="shared" si="28"/>
        <v>6.6217503886471405E-3</v>
      </c>
      <c r="T23">
        <f t="shared" si="153"/>
        <v>1.6160337587552052</v>
      </c>
      <c r="U23">
        <v>299.11601899999999</v>
      </c>
      <c r="V23">
        <f t="shared" si="29"/>
        <v>6.4652459633566754E-3</v>
      </c>
      <c r="W23" s="49">
        <f t="shared" si="154"/>
        <v>2.2643932292518389</v>
      </c>
      <c r="X23">
        <v>298.81742600000001</v>
      </c>
      <c r="Y23">
        <f t="shared" si="30"/>
        <v>6.4662395135889035E-3</v>
      </c>
      <c r="Z23" s="49">
        <f t="shared" si="155"/>
        <v>2.3071883865881846</v>
      </c>
      <c r="AA23">
        <v>295.61042600000002</v>
      </c>
      <c r="AB23">
        <f t="shared" si="156"/>
        <v>6.4770569612174773E-3</v>
      </c>
      <c r="AC23" s="49">
        <f t="shared" si="157"/>
        <v>14.011201535369695</v>
      </c>
      <c r="AD23">
        <v>287.55635899999999</v>
      </c>
      <c r="AE23">
        <f t="shared" si="31"/>
        <v>6.4769947616394961E-3</v>
      </c>
      <c r="AF23" s="49">
        <f t="shared" si="158"/>
        <v>4.6932251816499306</v>
      </c>
      <c r="AG23">
        <v>304.18156699999997</v>
      </c>
      <c r="AH23">
        <f t="shared" si="32"/>
        <v>6.4581579474496803E-3</v>
      </c>
      <c r="AI23" s="49">
        <f t="shared" si="159"/>
        <v>3.9220130561578186</v>
      </c>
      <c r="AJ23">
        <v>315.41233499999998</v>
      </c>
      <c r="AK23">
        <f t="shared" si="33"/>
        <v>6.5648289031503895E-3</v>
      </c>
      <c r="AL23" s="49">
        <f t="shared" si="160"/>
        <v>4.0975964084541667</v>
      </c>
      <c r="AN23" s="73">
        <f t="shared" si="161"/>
        <v>6.4140545098816011E-3</v>
      </c>
      <c r="AO23">
        <f t="shared" si="162"/>
        <v>61.154043564363342</v>
      </c>
      <c r="AQ23" s="6">
        <v>331.51788299999998</v>
      </c>
      <c r="AR23" s="10">
        <f t="shared" si="163"/>
        <v>6.525784160576629E-3</v>
      </c>
      <c r="AS23" s="13">
        <f t="shared" si="164"/>
        <v>4.717152767645592</v>
      </c>
      <c r="AT23" s="11">
        <v>484.26221600000002</v>
      </c>
      <c r="AU23" s="10">
        <f t="shared" si="165"/>
        <v>6.5485544534395106E-3</v>
      </c>
      <c r="AV23" s="13">
        <f t="shared" si="166"/>
        <v>16.233088046120486</v>
      </c>
      <c r="AW23" s="2">
        <v>314.89634100000001</v>
      </c>
      <c r="AX23" s="9">
        <f t="shared" si="167"/>
        <v>6.5708313792415705E-3</v>
      </c>
      <c r="AY23" s="12">
        <f t="shared" si="168"/>
        <v>1.5634379386215098</v>
      </c>
      <c r="AZ23" s="16">
        <v>490.24657200000001</v>
      </c>
      <c r="BA23" s="9">
        <f t="shared" si="169"/>
        <v>6.2963343972688686E-3</v>
      </c>
      <c r="BB23">
        <f t="shared" si="170"/>
        <v>1.3617162538702765</v>
      </c>
      <c r="BC23">
        <v>380.29763200000002</v>
      </c>
      <c r="BD23" s="9">
        <f t="shared" si="171"/>
        <v>7.4712477882588777E-3</v>
      </c>
      <c r="BF23">
        <v>301.92408799999998</v>
      </c>
      <c r="BG23" s="9">
        <f t="shared" si="172"/>
        <v>5.3964545045394243E-3</v>
      </c>
      <c r="BH23">
        <f t="shared" si="173"/>
        <v>2.3314211844750243</v>
      </c>
      <c r="BI23">
        <v>321.87938300000002</v>
      </c>
      <c r="BJ23" s="9">
        <f t="shared" si="174"/>
        <v>6.3497923997787378E-3</v>
      </c>
      <c r="BK23" s="49">
        <f t="shared" si="175"/>
        <v>3.4788389641438395</v>
      </c>
      <c r="BL23">
        <v>354.73986100000002</v>
      </c>
      <c r="BM23" s="9">
        <f t="shared" si="176"/>
        <v>6.229828089640628E-3</v>
      </c>
      <c r="BN23" s="49">
        <f t="shared" si="177"/>
        <v>4.5684658537585037</v>
      </c>
      <c r="BO23">
        <v>317.52957900000001</v>
      </c>
      <c r="BP23" s="9">
        <f t="shared" si="178"/>
        <v>6.3309303093061859E-3</v>
      </c>
      <c r="BQ23" s="49">
        <f t="shared" si="179"/>
        <v>4.5678532516412158</v>
      </c>
      <c r="BT23" s="49"/>
      <c r="BW23" s="49"/>
      <c r="BZ23" s="49"/>
      <c r="CB23" s="73">
        <f t="shared" si="324"/>
        <v>6.4133063868944927E-3</v>
      </c>
      <c r="CC23">
        <f t="shared" si="180"/>
        <v>50.328945196955708</v>
      </c>
      <c r="CE23" t="s">
        <v>6</v>
      </c>
      <c r="CF23" s="6">
        <v>9.0946400000000001</v>
      </c>
      <c r="CG23" s="10">
        <f t="shared" si="34"/>
        <v>2.7792610427651358E-2</v>
      </c>
      <c r="CH23" s="13">
        <f t="shared" si="35"/>
        <v>0.1377467275939469</v>
      </c>
      <c r="CI23" s="11">
        <v>13.568574</v>
      </c>
      <c r="CJ23" s="10">
        <f t="shared" si="36"/>
        <v>2.669714435474612E-2</v>
      </c>
      <c r="CK23" s="13">
        <f t="shared" si="37"/>
        <v>0.65370677145169354</v>
      </c>
      <c r="CL23" s="2">
        <v>9.1223600000000005</v>
      </c>
      <c r="CM23" s="9">
        <f t="shared" si="38"/>
        <v>2.7126209943429073E-2</v>
      </c>
      <c r="CN23" s="12">
        <f t="shared" si="39"/>
        <v>3.4228594761650201E-3</v>
      </c>
      <c r="CO23" s="16">
        <v>13.429429000000001</v>
      </c>
      <c r="CP23">
        <f t="shared" si="40"/>
        <v>2.712621067729009E-2</v>
      </c>
      <c r="CQ23">
        <f t="shared" si="41"/>
        <v>3.0956082074402565E-3</v>
      </c>
      <c r="CR23">
        <v>8.9216200000000008</v>
      </c>
      <c r="CS23" s="10">
        <f t="shared" si="42"/>
        <v>2.8386232220793922E-2</v>
      </c>
      <c r="CT23">
        <f t="shared" si="43"/>
        <v>1.909615312037995E-2</v>
      </c>
      <c r="CU23">
        <v>11.852520999999999</v>
      </c>
      <c r="CV23">
        <f t="shared" si="181"/>
        <v>4.2829745909572281E-2</v>
      </c>
      <c r="CW23">
        <f t="shared" si="44"/>
        <v>7.1077481965284087E-2</v>
      </c>
      <c r="CX23">
        <v>9.2918640000000003</v>
      </c>
      <c r="CY23">
        <f t="shared" si="182"/>
        <v>2.9611052778487464E-2</v>
      </c>
      <c r="CZ23">
        <f t="shared" si="45"/>
        <v>7.0522801616217823E-2</v>
      </c>
      <c r="DA23">
        <v>9.2811339999999998</v>
      </c>
      <c r="DB23">
        <f t="shared" si="183"/>
        <v>2.9611051107138697E-2</v>
      </c>
      <c r="DC23">
        <f t="shared" si="184"/>
        <v>7.1844579369711919E-2</v>
      </c>
      <c r="DD23">
        <v>9.165896</v>
      </c>
      <c r="DE23">
        <f t="shared" si="185"/>
        <v>2.9611050369791975E-2</v>
      </c>
      <c r="DF23">
        <f t="shared" si="186"/>
        <v>0.43557243650125987</v>
      </c>
      <c r="DG23">
        <v>9.7353349999999992</v>
      </c>
      <c r="DH23">
        <f t="shared" si="187"/>
        <v>3.2291356579282775E-2</v>
      </c>
      <c r="DI23">
        <f t="shared" si="188"/>
        <v>0.159108378389722</v>
      </c>
      <c r="DJ23">
        <v>9.4600240000000007</v>
      </c>
      <c r="DK23">
        <f t="shared" si="189"/>
        <v>2.9611052271553681E-2</v>
      </c>
      <c r="DL23">
        <f t="shared" si="190"/>
        <v>0.12228216699128173</v>
      </c>
      <c r="DM23">
        <v>9.6503890000000006</v>
      </c>
      <c r="DN23">
        <f t="shared" si="191"/>
        <v>2.9611051503586287E-2</v>
      </c>
      <c r="DO23">
        <f t="shared" si="192"/>
        <v>0.12568067691562429</v>
      </c>
      <c r="DQ23" s="73">
        <f t="shared" si="193"/>
        <v>3.0025397345276979E-2</v>
      </c>
      <c r="DR23">
        <f t="shared" si="194"/>
        <v>1.9466604610762996</v>
      </c>
      <c r="DT23">
        <v>10.20429</v>
      </c>
      <c r="DU23">
        <f t="shared" si="195"/>
        <v>2.9624009713379831E-2</v>
      </c>
      <c r="DV23">
        <f t="shared" si="196"/>
        <v>0.14561294652013074</v>
      </c>
      <c r="DW23">
        <v>14.865309</v>
      </c>
      <c r="DX23">
        <f t="shared" si="197"/>
        <v>2.9624009366516494E-2</v>
      </c>
      <c r="DY23">
        <f t="shared" si="198"/>
        <v>0.49935390460067658</v>
      </c>
      <c r="DZ23">
        <v>9.6248159999999991</v>
      </c>
      <c r="EA23">
        <f t="shared" si="199"/>
        <v>2.9624009196453166E-2</v>
      </c>
      <c r="EB23">
        <f t="shared" si="200"/>
        <v>4.793062261850984E-2</v>
      </c>
      <c r="EC23">
        <v>15.653159</v>
      </c>
      <c r="ED23">
        <f t="shared" si="201"/>
        <v>2.9624009710717228E-2</v>
      </c>
      <c r="EE23">
        <f t="shared" si="202"/>
        <v>4.3566391535473169E-2</v>
      </c>
      <c r="EF23">
        <v>10.225619999999999</v>
      </c>
      <c r="EG23">
        <f t="shared" si="203"/>
        <v>2.9632594308591154E-2</v>
      </c>
      <c r="EI23">
        <v>9.7714759999999998</v>
      </c>
      <c r="EJ23">
        <f t="shared" si="204"/>
        <v>2.5774788375054692E-2</v>
      </c>
      <c r="EK23">
        <f t="shared" si="205"/>
        <v>7.5720982290950353E-2</v>
      </c>
      <c r="EL23">
        <v>9.9346390000000007</v>
      </c>
      <c r="EM23">
        <f t="shared" si="206"/>
        <v>2.8900998283154324E-2</v>
      </c>
      <c r="EN23">
        <f t="shared" si="207"/>
        <v>0.10767045687169952</v>
      </c>
      <c r="EO23">
        <v>11.162739</v>
      </c>
      <c r="EP23">
        <f t="shared" si="325"/>
        <v>2.8870177402840442E-2</v>
      </c>
      <c r="EQ23">
        <f t="shared" si="208"/>
        <v>0.14396359590689115</v>
      </c>
      <c r="ER23">
        <v>9.8293230000000005</v>
      </c>
      <c r="ES23">
        <f t="shared" si="209"/>
        <v>2.8892594417662121E-2</v>
      </c>
      <c r="ET23">
        <f t="shared" si="210"/>
        <v>0.14175554766768858</v>
      </c>
      <c r="FE23" s="75">
        <f t="shared" si="211"/>
        <v>2.895191008604105E-2</v>
      </c>
      <c r="FF23">
        <f t="shared" si="212"/>
        <v>1.5449768427572774</v>
      </c>
      <c r="FH23" t="s">
        <v>6</v>
      </c>
      <c r="FI23" s="6">
        <v>25.863159</v>
      </c>
      <c r="FJ23" s="10">
        <f t="shared" si="46"/>
        <v>1.0491173430051445E-2</v>
      </c>
      <c r="FK23" s="13">
        <f t="shared" si="47"/>
        <v>0.3823288833565931</v>
      </c>
      <c r="FL23" s="11">
        <v>30.925363000000001</v>
      </c>
      <c r="FM23" s="10">
        <f t="shared" si="48"/>
        <v>8.4083079188763486E-3</v>
      </c>
      <c r="FN23" s="13">
        <f t="shared" si="49"/>
        <v>1.5138675259837202</v>
      </c>
      <c r="FO23" s="2">
        <v>25.898534999999999</v>
      </c>
      <c r="FP23" s="9">
        <f t="shared" si="50"/>
        <v>1.0473600836948057E-2</v>
      </c>
      <c r="FQ23" s="25">
        <f t="shared" si="51"/>
        <v>9.7175562016894625E-3</v>
      </c>
      <c r="FR23" s="16">
        <v>30.762709000000001</v>
      </c>
      <c r="FS23">
        <f t="shared" si="52"/>
        <v>8.4507463654800354E-3</v>
      </c>
      <c r="FT23">
        <f t="shared" si="53"/>
        <v>7.0910903347735964E-3</v>
      </c>
      <c r="FU23">
        <v>25.74841</v>
      </c>
      <c r="FV23" s="10">
        <f t="shared" si="54"/>
        <v>1.0647182860543813E-2</v>
      </c>
      <c r="FW23">
        <f t="shared" si="55"/>
        <v>5.2666437393726249E-2</v>
      </c>
      <c r="FX23">
        <v>25.675004999999999</v>
      </c>
      <c r="FY23">
        <f t="shared" si="213"/>
        <v>1.3320535860788421E-2</v>
      </c>
      <c r="FZ23">
        <f t="shared" si="56"/>
        <v>0.1625433939087319</v>
      </c>
      <c r="GA23">
        <v>25.419771999999998</v>
      </c>
      <c r="GB23">
        <f t="shared" si="214"/>
        <v>1.1016954757005041E-2</v>
      </c>
      <c r="GC23">
        <f t="shared" si="57"/>
        <v>0.19292937886762182</v>
      </c>
      <c r="GD23">
        <v>25.407612</v>
      </c>
      <c r="GE23">
        <f t="shared" si="215"/>
        <v>1.1024414591521496E-2</v>
      </c>
      <c r="GF23">
        <f t="shared" si="216"/>
        <v>0.19667846559842725</v>
      </c>
      <c r="GG23">
        <v>25.277009</v>
      </c>
      <c r="GH23">
        <f t="shared" si="217"/>
        <v>1.1105637281118557E-2</v>
      </c>
      <c r="GI23">
        <f t="shared" si="218"/>
        <v>1.2011884645771191</v>
      </c>
      <c r="GJ23">
        <v>25.247216999999999</v>
      </c>
      <c r="GK23">
        <f t="shared" si="219"/>
        <v>1.1403226447870941E-2</v>
      </c>
      <c r="GL23">
        <f t="shared" si="220"/>
        <v>0.41313843446476411</v>
      </c>
      <c r="GM23">
        <v>25.617460000000001</v>
      </c>
      <c r="GN23">
        <f t="shared" si="221"/>
        <v>1.0905274054696523E-2</v>
      </c>
      <c r="GO23">
        <f t="shared" si="222"/>
        <v>0.33113642908338087</v>
      </c>
      <c r="GP23">
        <v>25.833796</v>
      </c>
      <c r="GQ23">
        <f t="shared" si="223"/>
        <v>1.0780431457672922E-2</v>
      </c>
      <c r="GR23">
        <f t="shared" si="224"/>
        <v>0.33644332452707437</v>
      </c>
      <c r="GT23" s="72">
        <f t="shared" si="225"/>
        <v>1.0668957155214466E-2</v>
      </c>
      <c r="GU23">
        <f t="shared" si="226"/>
        <v>5.0860954615457041</v>
      </c>
      <c r="GW23" s="6">
        <v>26.463263000000001</v>
      </c>
      <c r="GX23" s="10">
        <f t="shared" si="58"/>
        <v>1.0443674775008136E-2</v>
      </c>
      <c r="GY23" s="13">
        <f t="shared" si="227"/>
        <v>0.37745969033832555</v>
      </c>
      <c r="GZ23" s="11">
        <v>31.782518</v>
      </c>
      <c r="HA23" s="10">
        <f t="shared" si="59"/>
        <v>8.6100780809740766E-3</v>
      </c>
      <c r="HB23" s="13">
        <f t="shared" si="228"/>
        <v>1.0671680030011323</v>
      </c>
      <c r="HC23" s="2">
        <v>25.808585999999998</v>
      </c>
      <c r="HD23" s="9">
        <f t="shared" si="60"/>
        <v>1.0798526772635854E-2</v>
      </c>
      <c r="HE23" s="25">
        <f t="shared" si="229"/>
        <v>0.12846796290416801</v>
      </c>
      <c r="HF23" s="16">
        <v>32.668771</v>
      </c>
      <c r="HG23" s="9">
        <f t="shared" si="61"/>
        <v>8.4047255939878607E-3</v>
      </c>
      <c r="HH23">
        <f t="shared" si="230"/>
        <v>9.0885035073876991E-2</v>
      </c>
      <c r="HI23">
        <v>26.386210999999999</v>
      </c>
      <c r="HJ23" s="9">
        <f t="shared" si="62"/>
        <v>1.0391544942055627E-2</v>
      </c>
      <c r="HL23">
        <v>25.546578</v>
      </c>
      <c r="HM23" s="9">
        <f t="shared" si="63"/>
        <v>9.1523073708429867E-3</v>
      </c>
      <c r="HN23">
        <f t="shared" si="231"/>
        <v>0.19770279980365915</v>
      </c>
      <c r="HO23">
        <v>26.185313000000001</v>
      </c>
      <c r="HP23" s="9">
        <f t="shared" si="64"/>
        <v>1.0356931609651211E-2</v>
      </c>
      <c r="HQ23">
        <f t="shared" si="232"/>
        <v>0.28371082835623962</v>
      </c>
      <c r="HR23">
        <v>27.47052</v>
      </c>
      <c r="HS23" s="9">
        <f t="shared" si="65"/>
        <v>9.6698907657014419E-3</v>
      </c>
      <c r="HT23">
        <f t="shared" si="233"/>
        <v>0.35455686045447571</v>
      </c>
      <c r="HU23">
        <v>26.044429000000001</v>
      </c>
      <c r="HV23" s="9">
        <f t="shared" si="66"/>
        <v>1.0411581007201355E-2</v>
      </c>
      <c r="HW23">
        <f t="shared" si="234"/>
        <v>0.37560494141407341</v>
      </c>
      <c r="IH23" s="74">
        <f t="shared" si="235"/>
        <v>9.8043623242287277E-3</v>
      </c>
      <c r="II23">
        <f t="shared" si="236"/>
        <v>3.8470266687675303</v>
      </c>
      <c r="IK23" t="s">
        <v>6</v>
      </c>
      <c r="IL23" s="6">
        <v>19.999061000000001</v>
      </c>
      <c r="IM23" s="10">
        <f t="shared" si="67"/>
        <v>4.4689041585255348E-3</v>
      </c>
      <c r="IN23" s="13">
        <f t="shared" si="237"/>
        <v>0.20189626929322269</v>
      </c>
      <c r="IO23" s="11">
        <v>11.524962</v>
      </c>
      <c r="IP23" s="10">
        <f t="shared" si="68"/>
        <v>5.1847315062281364E-3</v>
      </c>
      <c r="IQ23" s="13">
        <f t="shared" si="238"/>
        <v>0.80327081757610719</v>
      </c>
      <c r="IR23" s="2">
        <v>11.524962</v>
      </c>
      <c r="IS23" s="9">
        <f t="shared" si="69"/>
        <v>5.1847315062281364E-3</v>
      </c>
      <c r="IT23" s="12">
        <f t="shared" si="70"/>
        <v>6.0130847770024478E-3</v>
      </c>
      <c r="IU23" s="16">
        <v>31.794532</v>
      </c>
      <c r="IV23">
        <f t="shared" si="71"/>
        <v>4.1820461369820984E-3</v>
      </c>
      <c r="IW23">
        <f t="shared" si="72"/>
        <v>4.3864863615283882E-3</v>
      </c>
      <c r="IX23">
        <v>11.568009</v>
      </c>
      <c r="IY23" s="10">
        <f t="shared" si="73"/>
        <v>5.2266274942686774E-3</v>
      </c>
      <c r="IZ23">
        <f t="shared" si="74"/>
        <v>3.231698155660892E-2</v>
      </c>
      <c r="JA23">
        <v>11.524962</v>
      </c>
      <c r="JB23">
        <f t="shared" si="239"/>
        <v>5.1847315062281364E-3</v>
      </c>
      <c r="JC23">
        <f t="shared" si="75"/>
        <v>7.9083141280433839E-2</v>
      </c>
      <c r="JD23">
        <v>21.539594999999998</v>
      </c>
      <c r="JE23">
        <f t="shared" si="240"/>
        <v>5.4817675285772872E-3</v>
      </c>
      <c r="JF23">
        <f t="shared" si="76"/>
        <v>0.11999618176164469</v>
      </c>
      <c r="JG23">
        <v>11.524962</v>
      </c>
      <c r="JH23">
        <f t="shared" si="241"/>
        <v>5.1847315062281364E-3</v>
      </c>
      <c r="JI23">
        <f t="shared" si="242"/>
        <v>0.1156212228684923</v>
      </c>
      <c r="JJ23">
        <v>11.524962</v>
      </c>
      <c r="JK23">
        <f t="shared" si="243"/>
        <v>5.1847315062281364E-3</v>
      </c>
      <c r="JL23">
        <f t="shared" si="244"/>
        <v>0.70097729643565343</v>
      </c>
      <c r="JM23">
        <v>20.067820999999999</v>
      </c>
      <c r="JN23">
        <f t="shared" si="245"/>
        <v>4.7536009119911607E-3</v>
      </c>
      <c r="JO23">
        <f t="shared" si="246"/>
        <v>0.21527846173932813</v>
      </c>
      <c r="JP23">
        <v>11.524962</v>
      </c>
      <c r="JQ23">
        <f t="shared" si="247"/>
        <v>5.1847315062281364E-3</v>
      </c>
      <c r="JR23">
        <f t="shared" si="248"/>
        <v>0.19679164733933197</v>
      </c>
      <c r="JS23">
        <v>11.524962</v>
      </c>
      <c r="JT23">
        <f t="shared" si="249"/>
        <v>5.1847315062281364E-3</v>
      </c>
      <c r="JU23">
        <f t="shared" si="250"/>
        <v>0.20226095676046829</v>
      </c>
      <c r="JW23" s="73">
        <f t="shared" si="251"/>
        <v>5.0338388978284753E-3</v>
      </c>
      <c r="JX23">
        <f t="shared" si="252"/>
        <v>2.9996588232482901</v>
      </c>
      <c r="JZ23">
        <v>21.868706</v>
      </c>
      <c r="KA23">
        <f t="shared" si="253"/>
        <v>4.6994514987951201E-3</v>
      </c>
      <c r="KB23">
        <f t="shared" si="254"/>
        <v>0.21231194307917875</v>
      </c>
      <c r="KC23">
        <v>11.524962</v>
      </c>
      <c r="KD23">
        <f t="shared" si="255"/>
        <v>5.1847315062281364E-3</v>
      </c>
      <c r="KE23">
        <f t="shared" si="256"/>
        <v>0.80327081757610719</v>
      </c>
      <c r="KF23">
        <v>11.524962</v>
      </c>
      <c r="KG23">
        <f t="shared" si="257"/>
        <v>5.1847315062281364E-3</v>
      </c>
      <c r="KH23">
        <f t="shared" si="258"/>
        <v>7.7102171994662211E-2</v>
      </c>
      <c r="KI23">
        <v>35.463462999999997</v>
      </c>
      <c r="KJ23">
        <f t="shared" si="259"/>
        <v>4.6092449086613434E-3</v>
      </c>
      <c r="KK23">
        <f t="shared" si="260"/>
        <v>6.2302953930975798E-2</v>
      </c>
      <c r="KL23">
        <v>12.724879</v>
      </c>
      <c r="KM23">
        <f t="shared" si="261"/>
        <v>5.6941248290972154E-3</v>
      </c>
      <c r="KO23">
        <v>11.524962</v>
      </c>
      <c r="KP23">
        <f t="shared" si="262"/>
        <v>5.1847315062281364E-3</v>
      </c>
      <c r="KQ23">
        <f t="shared" si="263"/>
        <v>0.13999692829879426</v>
      </c>
      <c r="KR23">
        <v>26.208629999999999</v>
      </c>
      <c r="KS23">
        <f t="shared" si="264"/>
        <v>4.8955053180125942E-3</v>
      </c>
      <c r="KT23">
        <f t="shared" si="265"/>
        <v>0.16763023081342229</v>
      </c>
      <c r="KU23">
        <v>11.524962</v>
      </c>
      <c r="KV23">
        <f t="shared" si="266"/>
        <v>5.2258441632951269E-3</v>
      </c>
      <c r="KW23">
        <f t="shared" si="267"/>
        <v>0.23951393876317778</v>
      </c>
      <c r="KX23">
        <v>11.524962</v>
      </c>
      <c r="KY23">
        <f t="shared" si="268"/>
        <v>5.2258441632951269E-3</v>
      </c>
      <c r="KZ23">
        <f t="shared" si="269"/>
        <v>0.23565740033092736</v>
      </c>
      <c r="LK23" s="78">
        <f t="shared" si="270"/>
        <v>5.1004677110934376E-3</v>
      </c>
      <c r="LL23">
        <f t="shared" si="271"/>
        <v>2.5016460350606864</v>
      </c>
      <c r="LN23" t="s">
        <v>6</v>
      </c>
      <c r="LO23" s="6">
        <v>3.985662</v>
      </c>
      <c r="LP23" s="10">
        <f t="shared" si="77"/>
        <v>3.8337227461731202E-3</v>
      </c>
      <c r="LQ23" s="13">
        <f t="shared" si="78"/>
        <v>4.2835702542816816E-2</v>
      </c>
      <c r="LR23" s="2">
        <v>3.985662</v>
      </c>
      <c r="LS23" s="10">
        <f t="shared" si="79"/>
        <v>3.8337227461731202E-3</v>
      </c>
      <c r="LT23" s="13">
        <f t="shared" si="80"/>
        <v>0.21162750783162967</v>
      </c>
      <c r="LU23" s="2">
        <v>3.985662</v>
      </c>
      <c r="LV23" s="9">
        <f t="shared" si="81"/>
        <v>3.8337227461731202E-3</v>
      </c>
      <c r="LW23" s="37">
        <f t="shared" si="82"/>
        <v>1.0905708742717853E-3</v>
      </c>
      <c r="LX23" s="16">
        <v>3.985662</v>
      </c>
      <c r="LY23">
        <f t="shared" si="83"/>
        <v>3.8337227461731202E-3</v>
      </c>
      <c r="LZ23">
        <f t="shared" si="84"/>
        <v>9.8630401901311868E-4</v>
      </c>
      <c r="MA23">
        <v>3.985662</v>
      </c>
      <c r="MB23" s="10">
        <f t="shared" si="85"/>
        <v>3.8337227461731202E-3</v>
      </c>
      <c r="MC23">
        <f t="shared" si="86"/>
        <v>5.8142283019907244E-3</v>
      </c>
      <c r="MD23">
        <v>3.985662</v>
      </c>
      <c r="ME23">
        <f t="shared" si="272"/>
        <v>3.8337227461731202E-3</v>
      </c>
      <c r="MF23">
        <f t="shared" si="87"/>
        <v>1.4343015893641826E-2</v>
      </c>
      <c r="MG23">
        <v>3.985662</v>
      </c>
      <c r="MH23">
        <f t="shared" si="273"/>
        <v>3.8337227461731202E-3</v>
      </c>
      <c r="MI23">
        <f t="shared" si="88"/>
        <v>2.058399426980358E-2</v>
      </c>
      <c r="MZ23" s="17">
        <f t="shared" si="274"/>
        <v>3.8337227461731206E-3</v>
      </c>
      <c r="NA23">
        <f t="shared" si="89"/>
        <v>0.56232063807844324</v>
      </c>
      <c r="NC23" t="s">
        <v>6</v>
      </c>
      <c r="ND23" s="6">
        <v>28.891524</v>
      </c>
      <c r="NE23" s="10">
        <f t="shared" si="90"/>
        <v>3.8332085634479782E-3</v>
      </c>
      <c r="NF23" s="13">
        <f t="shared" si="91"/>
        <v>0.31051020630941922</v>
      </c>
      <c r="NG23" s="2">
        <v>28.891524</v>
      </c>
      <c r="NH23" s="10">
        <f t="shared" si="92"/>
        <v>3.8332085634479782E-3</v>
      </c>
      <c r="NI23" s="13">
        <f t="shared" si="93"/>
        <v>1.534059142647749</v>
      </c>
      <c r="NJ23" s="2">
        <v>28.891524</v>
      </c>
      <c r="NK23" s="9">
        <f t="shared" si="94"/>
        <v>3.8332085634479782E-3</v>
      </c>
      <c r="NL23" s="37">
        <f t="shared" si="95"/>
        <v>7.9054005668914053E-3</v>
      </c>
      <c r="NM23" s="16">
        <v>28.891524</v>
      </c>
      <c r="NN23">
        <f t="shared" si="96"/>
        <v>3.8332085634479782E-3</v>
      </c>
      <c r="NO23">
        <f t="shared" si="97"/>
        <v>7.14958425443006E-3</v>
      </c>
      <c r="NP23">
        <v>28.891524</v>
      </c>
      <c r="NQ23" s="10">
        <f t="shared" si="98"/>
        <v>3.8332085634479782E-3</v>
      </c>
      <c r="NR23">
        <f t="shared" si="99"/>
        <v>4.2146553515181005E-2</v>
      </c>
      <c r="NS23">
        <v>28.891524</v>
      </c>
      <c r="NT23">
        <f t="shared" si="275"/>
        <v>3.8332085634479782E-3</v>
      </c>
      <c r="NU23">
        <f t="shared" si="100"/>
        <v>0.10397057967666838</v>
      </c>
      <c r="NV23">
        <v>28.891524</v>
      </c>
      <c r="NW23">
        <f t="shared" si="276"/>
        <v>3.8332085634479782E-3</v>
      </c>
      <c r="NX23">
        <f t="shared" si="101"/>
        <v>0.14921058668291692</v>
      </c>
      <c r="OO23" s="17">
        <f t="shared" si="277"/>
        <v>3.8332085634479778E-3</v>
      </c>
      <c r="OP23">
        <f t="shared" si="102"/>
        <v>4.0761861479277082</v>
      </c>
      <c r="OR23" t="s">
        <v>6</v>
      </c>
      <c r="OS23" s="6">
        <v>43.745080999999999</v>
      </c>
      <c r="OT23" s="10">
        <f t="shared" si="103"/>
        <v>6.0418909326934375E-3</v>
      </c>
      <c r="OU23" s="13">
        <f t="shared" si="104"/>
        <v>0.56417767889186898</v>
      </c>
      <c r="OV23" s="2">
        <v>43.745080999999999</v>
      </c>
      <c r="OW23" s="10">
        <f t="shared" si="105"/>
        <v>6.0418909326934375E-3</v>
      </c>
      <c r="OX23" s="13">
        <f t="shared" si="106"/>
        <v>2.7872897856356338</v>
      </c>
      <c r="OY23" s="2">
        <v>43.745080999999999</v>
      </c>
      <c r="OZ23" s="9">
        <f t="shared" si="107"/>
        <v>6.0418909326934375E-3</v>
      </c>
      <c r="PA23" s="37">
        <f t="shared" si="108"/>
        <v>1.436361978419118E-2</v>
      </c>
      <c r="PB23" s="16">
        <v>43.745080999999999</v>
      </c>
      <c r="PC23">
        <f t="shared" si="109"/>
        <v>6.0418909326934375E-3</v>
      </c>
      <c r="PD23">
        <f t="shared" si="110"/>
        <v>1.2990348683375457E-2</v>
      </c>
      <c r="PE23">
        <v>43.745080999999999</v>
      </c>
      <c r="PF23" s="10">
        <f t="shared" si="111"/>
        <v>6.0418909326934375E-3</v>
      </c>
      <c r="PG23">
        <f t="shared" si="112"/>
        <v>7.6577659131088799E-2</v>
      </c>
      <c r="PH23">
        <v>43.745080999999999</v>
      </c>
      <c r="PI23">
        <f t="shared" si="278"/>
        <v>6.0418909326934375E-3</v>
      </c>
      <c r="PJ23">
        <f t="shared" si="113"/>
        <v>0.18890805881135228</v>
      </c>
      <c r="PK23">
        <v>43.745080999999999</v>
      </c>
      <c r="PL23">
        <f t="shared" si="279"/>
        <v>6.0418909326934375E-3</v>
      </c>
      <c r="PM23">
        <f t="shared" si="114"/>
        <v>0.27110633000248818</v>
      </c>
      <c r="QD23" s="17">
        <f t="shared" si="280"/>
        <v>6.0418909326934375E-3</v>
      </c>
      <c r="QE23">
        <f t="shared" si="115"/>
        <v>7.4061760062644444</v>
      </c>
      <c r="QG23" t="s">
        <v>6</v>
      </c>
      <c r="QH23" s="6">
        <v>21.503592000000001</v>
      </c>
      <c r="QI23" s="10">
        <f t="shared" si="116"/>
        <v>9.3211761395905531E-3</v>
      </c>
      <c r="QJ23" s="13">
        <f t="shared" si="117"/>
        <v>0.27650829332557053</v>
      </c>
      <c r="QK23" s="2">
        <v>21.503592000000001</v>
      </c>
      <c r="QL23" s="10">
        <f t="shared" si="118"/>
        <v>9.2861560999629583E-3</v>
      </c>
      <c r="QM23" s="13">
        <f t="shared" si="119"/>
        <v>1.3609421040972252</v>
      </c>
      <c r="QN23" s="2">
        <v>21.503592000000001</v>
      </c>
      <c r="QO23" s="9">
        <f t="shared" si="120"/>
        <v>9.3036331649404645E-3</v>
      </c>
      <c r="QP23" s="37">
        <f t="shared" si="121"/>
        <v>7.0264834194174002E-3</v>
      </c>
      <c r="QQ23" s="16">
        <v>21.503592000000001</v>
      </c>
      <c r="QR23">
        <f t="shared" si="122"/>
        <v>9.3036331649404645E-3</v>
      </c>
      <c r="QS23">
        <f t="shared" si="123"/>
        <v>6.354698259045298E-3</v>
      </c>
      <c r="QT23">
        <v>21.503592000000001</v>
      </c>
      <c r="QU23" s="10">
        <f t="shared" si="124"/>
        <v>9.3036331649404645E-3</v>
      </c>
      <c r="QV23">
        <f t="shared" si="125"/>
        <v>3.7460727885223109E-2</v>
      </c>
      <c r="QW23">
        <v>21.503592000000001</v>
      </c>
      <c r="QX23">
        <f t="shared" si="281"/>
        <v>9.3036331568899407E-3</v>
      </c>
      <c r="QY23" s="37">
        <f t="shared" si="126"/>
        <v>9.2411200089313777E-2</v>
      </c>
      <c r="QZ23">
        <v>21.411341</v>
      </c>
      <c r="RA23">
        <f t="shared" si="282"/>
        <v>9.3542944481667771E-3</v>
      </c>
      <c r="RB23">
        <f t="shared" si="127"/>
        <v>0.13334362004313988</v>
      </c>
      <c r="RS23" s="17">
        <f t="shared" si="283"/>
        <v>9.3108799056330904E-3</v>
      </c>
      <c r="RT23">
        <f t="shared" si="128"/>
        <v>3.6258205067398643</v>
      </c>
      <c r="RW23" t="s">
        <v>6</v>
      </c>
      <c r="RX23" s="6">
        <v>43.745080999999999</v>
      </c>
      <c r="RY23" s="10">
        <f t="shared" si="129"/>
        <v>6.0418909326934375E-3</v>
      </c>
      <c r="RZ23" s="13">
        <f t="shared" si="130"/>
        <v>0.30825771785060951</v>
      </c>
      <c r="SA23" s="2">
        <v>43.745080999999999</v>
      </c>
      <c r="SB23" s="10">
        <f t="shared" si="131"/>
        <v>6.0418909326934375E-3</v>
      </c>
      <c r="SC23" s="13">
        <f t="shared" si="132"/>
        <v>1.5229308433399242</v>
      </c>
      <c r="SD23" s="2">
        <v>43.745080999999999</v>
      </c>
      <c r="SE23" s="9">
        <f t="shared" si="133"/>
        <v>6.0418909326934375E-3</v>
      </c>
      <c r="SF23" s="37">
        <f t="shared" si="284"/>
        <v>7.8480535838378225E-3</v>
      </c>
      <c r="SG23" s="16">
        <v>43.745080999999999</v>
      </c>
      <c r="SH23">
        <f t="shared" si="134"/>
        <v>6.0418909326934375E-3</v>
      </c>
      <c r="SI23">
        <f t="shared" si="285"/>
        <v>7.0977200783380713E-3</v>
      </c>
      <c r="SJ23">
        <v>43.745080999999999</v>
      </c>
      <c r="SK23" s="10">
        <f t="shared" si="135"/>
        <v>6.0418909326934375E-3</v>
      </c>
      <c r="SL23">
        <f t="shared" si="286"/>
        <v>4.1840815979207871E-2</v>
      </c>
      <c r="SM23">
        <v>23.449943999999999</v>
      </c>
      <c r="SN23">
        <f t="shared" si="287"/>
        <v>5.927716256860692E-3</v>
      </c>
      <c r="SO23">
        <f t="shared" si="136"/>
        <v>0.10126586347746985</v>
      </c>
      <c r="SP23">
        <v>23.449943999999999</v>
      </c>
      <c r="SQ23">
        <f t="shared" si="288"/>
        <v>5.927716256860692E-3</v>
      </c>
      <c r="SR23">
        <f t="shared" si="137"/>
        <v>0.14532898582863443</v>
      </c>
      <c r="TI23" s="17">
        <f t="shared" si="289"/>
        <v>6.0092695967412244E-3</v>
      </c>
      <c r="TJ23">
        <f t="shared" si="290"/>
        <v>4.0247684051134023</v>
      </c>
      <c r="TL23" t="s">
        <v>6</v>
      </c>
      <c r="TM23" s="6">
        <v>4031777</v>
      </c>
      <c r="TN23" s="10">
        <f t="shared" si="291"/>
        <v>1.2722759093762906E-2</v>
      </c>
      <c r="TO23" s="13">
        <f t="shared" si="292"/>
        <v>4.0317770229009664</v>
      </c>
      <c r="TP23" s="2">
        <v>19918780</v>
      </c>
      <c r="TQ23" s="10">
        <f t="shared" si="138"/>
        <v>1.27227592830819E-2</v>
      </c>
      <c r="TR23" s="13">
        <f t="shared" si="293"/>
        <v>19.918780025445521</v>
      </c>
      <c r="TS23" s="2">
        <v>102647</v>
      </c>
      <c r="TT23" s="9">
        <f t="shared" si="139"/>
        <v>1.2722810627234923E-2</v>
      </c>
      <c r="TU23" s="37">
        <f t="shared" si="294"/>
        <v>0.10264700101782485</v>
      </c>
      <c r="TV23" s="16">
        <v>92833</v>
      </c>
      <c r="TW23">
        <f t="shared" si="140"/>
        <v>1.2722785453048368E-2</v>
      </c>
      <c r="TX23">
        <f t="shared" si="295"/>
        <v>9.2832984732657456E-2</v>
      </c>
      <c r="TY23" s="42">
        <v>547246</v>
      </c>
      <c r="TZ23" s="10">
        <f t="shared" si="141"/>
        <v>1.2722756224117808E-2</v>
      </c>
      <c r="UA23">
        <f t="shared" si="296"/>
        <v>0.54724599796435902</v>
      </c>
      <c r="UB23" s="42">
        <v>686087</v>
      </c>
      <c r="UC23">
        <f t="shared" si="297"/>
        <v>6.4659062587925998E-3</v>
      </c>
      <c r="UD23">
        <f t="shared" si="142"/>
        <v>0.68608700129318123</v>
      </c>
      <c r="UE23" s="42">
        <v>984620</v>
      </c>
      <c r="UF23">
        <f t="shared" si="298"/>
        <v>6.4659105907763324E-3</v>
      </c>
      <c r="UG23">
        <f t="shared" si="143"/>
        <v>0.9846200038795464</v>
      </c>
      <c r="UH23" s="42">
        <v>1003074</v>
      </c>
      <c r="UI23">
        <f t="shared" si="299"/>
        <v>6.4659083414042714E-3</v>
      </c>
      <c r="UJ23">
        <f t="shared" si="300"/>
        <v>1.0030740098281807</v>
      </c>
      <c r="UK23" s="42">
        <v>4383265</v>
      </c>
      <c r="UL23">
        <f t="shared" si="301"/>
        <v>6.4659079995773323E-3</v>
      </c>
      <c r="UM23">
        <f t="shared" si="302"/>
        <v>26.803667184586072</v>
      </c>
      <c r="UN23" s="42"/>
      <c r="UQ23" s="42">
        <v>1707269</v>
      </c>
      <c r="UR23">
        <f t="shared" si="303"/>
        <v>6.4659064415773307E-3</v>
      </c>
      <c r="US23">
        <f t="shared" si="304"/>
        <v>1.7072689935340932</v>
      </c>
      <c r="UT23" s="42">
        <v>1754719</v>
      </c>
      <c r="UU23">
        <f t="shared" si="305"/>
        <v>6.4659098149439948E-3</v>
      </c>
      <c r="UV23">
        <f t="shared" si="306"/>
        <v>1.7547189878440896</v>
      </c>
      <c r="UX23" s="17">
        <f t="shared" si="307"/>
        <v>9.3099381934834344E-3</v>
      </c>
      <c r="UY23">
        <f t="shared" si="308"/>
        <v>38.593262518351423</v>
      </c>
      <c r="VA23" s="42">
        <v>2032118</v>
      </c>
      <c r="VB23">
        <f t="shared" si="309"/>
        <v>6.4659080405710008E-3</v>
      </c>
      <c r="VC23">
        <f t="shared" si="310"/>
        <v>2.0321180038795448</v>
      </c>
      <c r="VD23" s="42">
        <v>6968790</v>
      </c>
      <c r="VE23">
        <f t="shared" si="311"/>
        <v>6.4659078871553196E-3</v>
      </c>
      <c r="VF23">
        <f t="shared" si="312"/>
        <v>6.9687900142249974</v>
      </c>
      <c r="VG23" s="42">
        <v>668901</v>
      </c>
      <c r="VH23">
        <f t="shared" si="313"/>
        <v>6.4659056706294618E-3</v>
      </c>
      <c r="VI23">
        <f t="shared" si="314"/>
        <v>0.6689010111213578</v>
      </c>
      <c r="VJ23" s="42">
        <v>607996</v>
      </c>
      <c r="VK23">
        <f t="shared" si="315"/>
        <v>6.4659108661942197E-3</v>
      </c>
      <c r="VL23">
        <f t="shared" si="316"/>
        <v>0.60799598810272393</v>
      </c>
      <c r="VM23" s="42">
        <v>574995</v>
      </c>
      <c r="VN23">
        <f t="shared" si="317"/>
        <v>6.4659073076576857E-3</v>
      </c>
      <c r="VP23" s="42">
        <v>1716277</v>
      </c>
      <c r="VQ23">
        <f t="shared" si="318"/>
        <v>9.1369868020917261E-3</v>
      </c>
      <c r="VR23">
        <f t="shared" si="319"/>
        <v>1.7162769897665751</v>
      </c>
      <c r="VS23" s="42">
        <v>2176456</v>
      </c>
      <c r="VT23">
        <f t="shared" si="320"/>
        <v>9.136985288131956E-3</v>
      </c>
      <c r="VU23">
        <f t="shared" si="321"/>
        <v>2.1764559842843854</v>
      </c>
      <c r="VV23" s="42">
        <v>2913194</v>
      </c>
      <c r="VW23">
        <f t="shared" si="322"/>
        <v>9.1369853366859485E-3</v>
      </c>
      <c r="VX23">
        <f t="shared" si="323"/>
        <v>2.9131940383753387</v>
      </c>
      <c r="WL23" s="72">
        <f t="shared" si="326"/>
        <v>7.4675621498896654E-3</v>
      </c>
      <c r="WM23" s="12">
        <f t="shared" si="327"/>
        <v>25.479262314926341</v>
      </c>
    </row>
    <row r="24" spans="2:611" x14ac:dyDescent="0.25">
      <c r="B24" t="s">
        <v>7</v>
      </c>
      <c r="C24" s="6">
        <v>2047.0764610000001</v>
      </c>
      <c r="D24" s="10">
        <f t="shared" si="144"/>
        <v>4.1418165075014508E-2</v>
      </c>
      <c r="E24" s="13">
        <f t="shared" si="145"/>
        <v>30.187968789934853</v>
      </c>
      <c r="F24" s="11">
        <v>3019.1689270000002</v>
      </c>
      <c r="G24" s="10">
        <f t="shared" si="146"/>
        <v>4.0984459690725936E-2</v>
      </c>
      <c r="H24" s="13">
        <f t="shared" si="147"/>
        <v>147.58032934662131</v>
      </c>
      <c r="I24" s="2">
        <v>2053.2814760000001</v>
      </c>
      <c r="J24" s="9">
        <f t="shared" si="148"/>
        <v>4.1407026145063482E-2</v>
      </c>
      <c r="K24" s="12">
        <f t="shared" si="149"/>
        <v>0.76836058576914212</v>
      </c>
      <c r="L24" s="16">
        <v>2942.0606790000002</v>
      </c>
      <c r="M24">
        <f t="shared" si="150"/>
        <v>4.0343808566057175E-2</v>
      </c>
      <c r="N24">
        <f t="shared" si="151"/>
        <v>0.67705638914764366</v>
      </c>
      <c r="O24">
        <v>2181.8532340000002</v>
      </c>
      <c r="P24" s="10">
        <f t="shared" si="152"/>
        <v>4.5000120792202412E-2</v>
      </c>
      <c r="Q24">
        <f t="shared" si="27"/>
        <v>4.4518744074460237</v>
      </c>
      <c r="R24">
        <v>1740.472604</v>
      </c>
      <c r="S24">
        <f t="shared" si="28"/>
        <v>4.500891718186998E-2</v>
      </c>
      <c r="T24">
        <f t="shared" si="153"/>
        <v>10.984396170478336</v>
      </c>
      <c r="U24">
        <v>1941.3522949999999</v>
      </c>
      <c r="V24">
        <f t="shared" si="29"/>
        <v>4.1961377162825796E-2</v>
      </c>
      <c r="W24" s="49">
        <f t="shared" si="154"/>
        <v>14.696588324112852</v>
      </c>
      <c r="X24">
        <v>1939.2927050000001</v>
      </c>
      <c r="Y24">
        <f t="shared" si="30"/>
        <v>4.1965193547600234E-2</v>
      </c>
      <c r="Z24" s="49">
        <f t="shared" si="155"/>
        <v>14.973402545710927</v>
      </c>
      <c r="AA24">
        <v>1917.1719230000001</v>
      </c>
      <c r="AB24">
        <f t="shared" si="156"/>
        <v>4.2006744882935376E-2</v>
      </c>
      <c r="AC24" s="49">
        <f t="shared" si="157"/>
        <v>90.869197526562445</v>
      </c>
      <c r="AD24">
        <v>1883.812925</v>
      </c>
      <c r="AE24">
        <f t="shared" si="31"/>
        <v>4.2431495827688431E-2</v>
      </c>
      <c r="AF24" s="49">
        <f t="shared" si="158"/>
        <v>30.745827662700421</v>
      </c>
      <c r="AG24">
        <v>1974.533404</v>
      </c>
      <c r="AH24">
        <f t="shared" si="32"/>
        <v>4.1921832152135213E-2</v>
      </c>
      <c r="AI24" s="49">
        <f t="shared" si="159"/>
        <v>25.458958169900352</v>
      </c>
      <c r="AJ24">
        <v>2026.995684</v>
      </c>
      <c r="AK24">
        <f t="shared" si="33"/>
        <v>4.2188837836301785E-2</v>
      </c>
      <c r="AL24" s="49">
        <f t="shared" si="160"/>
        <v>26.33318140430525</v>
      </c>
      <c r="AN24" s="73">
        <f t="shared" si="161"/>
        <v>4.2219831571701699E-2</v>
      </c>
      <c r="AO24">
        <f t="shared" si="162"/>
        <v>402.53998702976236</v>
      </c>
      <c r="AQ24" s="6">
        <v>2135.4863369999998</v>
      </c>
      <c r="AR24" s="10">
        <f t="shared" si="163"/>
        <v>4.2036112160870685E-2</v>
      </c>
      <c r="AS24" s="13">
        <f t="shared" si="164"/>
        <v>30.385737244976607</v>
      </c>
      <c r="AT24" s="11">
        <v>3091.500141</v>
      </c>
      <c r="AU24" s="10">
        <f t="shared" si="165"/>
        <v>4.1805568031668253E-2</v>
      </c>
      <c r="AV24" s="13">
        <f t="shared" si="166"/>
        <v>103.63103361226699</v>
      </c>
      <c r="AW24" s="2">
        <v>2022.85545</v>
      </c>
      <c r="AX24" s="9">
        <f t="shared" si="167"/>
        <v>4.2210214397282654E-2</v>
      </c>
      <c r="AY24" s="12">
        <f t="shared" si="168"/>
        <v>10.043333450093302</v>
      </c>
      <c r="AZ24" s="16">
        <v>3200.142863</v>
      </c>
      <c r="BA24" s="9">
        <f t="shared" si="169"/>
        <v>4.110007236212021E-2</v>
      </c>
      <c r="BB24">
        <f t="shared" si="170"/>
        <v>8.8887649606126384</v>
      </c>
      <c r="BC24">
        <v>2299.0409960000002</v>
      </c>
      <c r="BD24" s="9">
        <f t="shared" si="171"/>
        <v>4.5166478860645357E-2</v>
      </c>
      <c r="BF24">
        <v>2512.7927890000001</v>
      </c>
      <c r="BG24" s="9">
        <f t="shared" si="172"/>
        <v>4.491252107441402E-2</v>
      </c>
      <c r="BH24">
        <f t="shared" si="173"/>
        <v>19.403481117646631</v>
      </c>
      <c r="BI24">
        <v>2159.376843</v>
      </c>
      <c r="BJ24" s="9">
        <f t="shared" si="174"/>
        <v>4.2598548991066028E-2</v>
      </c>
      <c r="BK24" s="49">
        <f t="shared" si="175"/>
        <v>23.338320801050855</v>
      </c>
      <c r="BL24">
        <v>2400.8029839999999</v>
      </c>
      <c r="BM24" s="9">
        <f t="shared" si="176"/>
        <v>4.21621348817528E-2</v>
      </c>
      <c r="BN24" s="49">
        <f t="shared" si="177"/>
        <v>30.918393053115402</v>
      </c>
      <c r="BO24">
        <v>2129.379359</v>
      </c>
      <c r="BP24" s="9">
        <f t="shared" si="178"/>
        <v>4.2455737088682617E-2</v>
      </c>
      <c r="BQ24" s="49">
        <f t="shared" si="179"/>
        <v>30.632397963107042</v>
      </c>
      <c r="BT24" s="49"/>
      <c r="BW24" s="49"/>
      <c r="BZ24" s="49"/>
      <c r="CB24" s="73">
        <f t="shared" si="324"/>
        <v>4.2716376427611398E-2</v>
      </c>
      <c r="CC24">
        <f t="shared" si="180"/>
        <v>335.22024967199701</v>
      </c>
      <c r="CE24" t="s">
        <v>7</v>
      </c>
      <c r="CF24" s="6">
        <v>0.36277599999999999</v>
      </c>
      <c r="CG24" s="10">
        <f t="shared" si="34"/>
        <v>1.1086191471571881E-3</v>
      </c>
      <c r="CH24" s="13">
        <f t="shared" si="35"/>
        <v>5.4945777787379904E-3</v>
      </c>
      <c r="CI24" s="11">
        <v>0.54123699999999997</v>
      </c>
      <c r="CJ24" s="10">
        <f t="shared" si="36"/>
        <v>1.0649226896746649E-3</v>
      </c>
      <c r="CK24" s="13">
        <f t="shared" si="37"/>
        <v>2.6075716715713845E-2</v>
      </c>
      <c r="CL24" s="2">
        <v>0.36388100000000001</v>
      </c>
      <c r="CM24" s="9">
        <f t="shared" si="38"/>
        <v>1.082034955913263E-3</v>
      </c>
      <c r="CN24" s="12">
        <f t="shared" si="39"/>
        <v>1.3653413470268697E-4</v>
      </c>
      <c r="CO24" s="16">
        <v>0.535686</v>
      </c>
      <c r="CP24">
        <f t="shared" si="40"/>
        <v>1.08203642112221E-3</v>
      </c>
      <c r="CQ24">
        <f t="shared" si="41"/>
        <v>1.2348060205767805E-4</v>
      </c>
      <c r="CR24">
        <v>0.35587400000000002</v>
      </c>
      <c r="CS24" s="10">
        <f t="shared" si="42"/>
        <v>1.1322968256149461E-3</v>
      </c>
      <c r="CT24">
        <f t="shared" si="43"/>
        <v>7.6172538121575383E-4</v>
      </c>
      <c r="CU24">
        <v>0.82949099999999998</v>
      </c>
      <c r="CV24">
        <f t="shared" si="181"/>
        <v>2.9974120074773144E-3</v>
      </c>
      <c r="CW24">
        <f t="shared" si="44"/>
        <v>4.9743115066293048E-3</v>
      </c>
      <c r="CX24">
        <v>0.42930000000000001</v>
      </c>
      <c r="CY24">
        <f t="shared" si="182"/>
        <v>1.3680812545044426E-3</v>
      </c>
      <c r="CZ24">
        <f t="shared" si="45"/>
        <v>3.2582739839759072E-3</v>
      </c>
      <c r="DA24">
        <v>0.42880400000000002</v>
      </c>
      <c r="DB24">
        <f t="shared" si="183"/>
        <v>1.3680803616180418E-3</v>
      </c>
      <c r="DC24">
        <f t="shared" si="184"/>
        <v>3.3193403965560623E-3</v>
      </c>
      <c r="DD24">
        <v>0.42348000000000002</v>
      </c>
      <c r="DE24">
        <f t="shared" si="185"/>
        <v>1.3680809394520192E-3</v>
      </c>
      <c r="DF24">
        <f t="shared" si="186"/>
        <v>2.0124188121876305E-2</v>
      </c>
      <c r="DG24">
        <v>0.50624100000000005</v>
      </c>
      <c r="DH24">
        <f t="shared" si="187"/>
        <v>1.6791624167070464E-3</v>
      </c>
      <c r="DI24">
        <f t="shared" si="188"/>
        <v>8.2736941856023719E-3</v>
      </c>
      <c r="DJ24">
        <v>0.43706899999999999</v>
      </c>
      <c r="DK24">
        <f t="shared" si="189"/>
        <v>1.3680803563791903E-3</v>
      </c>
      <c r="DL24">
        <f t="shared" si="190"/>
        <v>5.6496415278346557E-3</v>
      </c>
      <c r="DM24">
        <v>0.44586399999999998</v>
      </c>
      <c r="DN24">
        <f t="shared" si="191"/>
        <v>1.3680797600588944E-3</v>
      </c>
      <c r="DO24">
        <f t="shared" si="192"/>
        <v>5.8066560148308946E-3</v>
      </c>
      <c r="DQ24" s="73">
        <f t="shared" si="193"/>
        <v>1.4155739279732684E-3</v>
      </c>
      <c r="DR24">
        <f t="shared" si="194"/>
        <v>9.1777030079819938E-2</v>
      </c>
      <c r="DT24">
        <v>0.47145500000000001</v>
      </c>
      <c r="DU24">
        <f t="shared" si="195"/>
        <v>1.3686780265380039E-3</v>
      </c>
      <c r="DV24">
        <f t="shared" si="196"/>
        <v>6.7275578900294133E-3</v>
      </c>
      <c r="DW24">
        <v>0.68680200000000002</v>
      </c>
      <c r="DX24">
        <f t="shared" si="197"/>
        <v>1.368678503820019E-3</v>
      </c>
      <c r="DY24">
        <f t="shared" si="198"/>
        <v>2.3070980925290818E-2</v>
      </c>
      <c r="DZ24">
        <v>0.44468299999999999</v>
      </c>
      <c r="EA24">
        <f t="shared" si="199"/>
        <v>1.3686800123250548E-3</v>
      </c>
      <c r="EB24">
        <f t="shared" si="200"/>
        <v>2.2144769373115096E-3</v>
      </c>
      <c r="EC24">
        <v>0.72320200000000001</v>
      </c>
      <c r="ED24">
        <f t="shared" si="201"/>
        <v>1.368678556884915E-3</v>
      </c>
      <c r="EE24">
        <f t="shared" si="202"/>
        <v>2.0128398038528365E-3</v>
      </c>
      <c r="EF24">
        <v>0.47244000000000003</v>
      </c>
      <c r="EG24">
        <f t="shared" si="203"/>
        <v>1.3690732547416006E-3</v>
      </c>
      <c r="EI24">
        <v>0.278777</v>
      </c>
      <c r="EJ24">
        <f t="shared" si="204"/>
        <v>7.3534624439876046E-4</v>
      </c>
      <c r="EK24">
        <f t="shared" si="205"/>
        <v>2.1602947477048777E-3</v>
      </c>
      <c r="EL24">
        <v>0.42996200000000001</v>
      </c>
      <c r="EM24">
        <f t="shared" si="206"/>
        <v>1.2508085118967684E-3</v>
      </c>
      <c r="EN24">
        <f t="shared" si="207"/>
        <v>4.6598779258581685E-3</v>
      </c>
      <c r="EO24">
        <v>0.48311399999999999</v>
      </c>
      <c r="EP24">
        <f t="shared" si="325"/>
        <v>1.2494771118267531E-3</v>
      </c>
      <c r="EQ24">
        <f t="shared" si="208"/>
        <v>6.2306239241965442E-3</v>
      </c>
      <c r="ER24">
        <v>0.425404</v>
      </c>
      <c r="ES24">
        <f t="shared" si="209"/>
        <v>1.2504447392410582E-3</v>
      </c>
      <c r="ET24">
        <f t="shared" si="210"/>
        <v>6.1350488736635666E-3</v>
      </c>
      <c r="FE24" s="75">
        <f t="shared" si="211"/>
        <v>1.258873884630326E-3</v>
      </c>
      <c r="FF24">
        <f t="shared" si="212"/>
        <v>6.7177985629469208E-2</v>
      </c>
      <c r="FH24" t="s">
        <v>7</v>
      </c>
      <c r="FI24" s="6">
        <v>62.831657</v>
      </c>
      <c r="FJ24" s="10">
        <f t="shared" si="46"/>
        <v>2.5487134440325174E-2</v>
      </c>
      <c r="FK24" s="13">
        <f t="shared" si="47"/>
        <v>0.92882533259972111</v>
      </c>
      <c r="FL24" s="11">
        <v>103.114609</v>
      </c>
      <c r="FM24" s="10">
        <f t="shared" si="48"/>
        <v>2.8035867627698934E-2</v>
      </c>
      <c r="FN24" s="13">
        <f t="shared" si="49"/>
        <v>5.0476968700289353</v>
      </c>
      <c r="FO24" s="2">
        <v>63.092455000000001</v>
      </c>
      <c r="FP24" s="9">
        <f t="shared" si="50"/>
        <v>2.5515157111902571E-2</v>
      </c>
      <c r="FQ24" s="25">
        <f t="shared" si="51"/>
        <v>2.3673326594151497E-2</v>
      </c>
      <c r="FR24" s="16">
        <v>102.128457</v>
      </c>
      <c r="FS24">
        <f t="shared" si="52"/>
        <v>2.8055451384493935E-2</v>
      </c>
      <c r="FT24">
        <f t="shared" si="53"/>
        <v>2.3541558525877575E-2</v>
      </c>
      <c r="FU24">
        <v>58.982083000000003</v>
      </c>
      <c r="FV24" s="10">
        <f t="shared" si="54"/>
        <v>2.4389584568397533E-2</v>
      </c>
      <c r="FW24">
        <f t="shared" si="55"/>
        <v>0.12064341765845216</v>
      </c>
      <c r="FX24">
        <v>66.581191000000004</v>
      </c>
      <c r="FY24">
        <f t="shared" si="213"/>
        <v>3.4543212060504112E-2</v>
      </c>
      <c r="FZ24">
        <f t="shared" si="56"/>
        <v>0.42151239135593221</v>
      </c>
      <c r="GA24">
        <v>59.796390000000002</v>
      </c>
      <c r="GB24">
        <f t="shared" si="214"/>
        <v>2.5915815580967002E-2</v>
      </c>
      <c r="GC24">
        <f t="shared" si="57"/>
        <v>0.45383886138813812</v>
      </c>
      <c r="GD24">
        <v>59.696053999999997</v>
      </c>
      <c r="GE24">
        <f t="shared" si="215"/>
        <v>2.5902239406594179E-2</v>
      </c>
      <c r="GF24">
        <f t="shared" si="216"/>
        <v>0.46210278647992792</v>
      </c>
      <c r="GG24">
        <v>58.618398999999997</v>
      </c>
      <c r="GH24">
        <f t="shared" si="217"/>
        <v>2.5754418859204532E-2</v>
      </c>
      <c r="GI24">
        <f t="shared" si="218"/>
        <v>2.7856042892882984</v>
      </c>
      <c r="GJ24">
        <v>59.001373000000001</v>
      </c>
      <c r="GK24">
        <f t="shared" si="219"/>
        <v>2.6648720017509196E-2</v>
      </c>
      <c r="GL24">
        <f t="shared" si="220"/>
        <v>0.96548205184324298</v>
      </c>
      <c r="GM24">
        <v>61.385562</v>
      </c>
      <c r="GN24">
        <f t="shared" si="221"/>
        <v>2.6131645237723208E-2</v>
      </c>
      <c r="GO24">
        <f t="shared" si="222"/>
        <v>0.79348209377340606</v>
      </c>
      <c r="GP24">
        <v>63.167152000000002</v>
      </c>
      <c r="GQ24">
        <f t="shared" si="223"/>
        <v>2.6359624133921591E-2</v>
      </c>
      <c r="GR24">
        <f t="shared" si="224"/>
        <v>0.82264978092213148</v>
      </c>
      <c r="GT24" s="72">
        <f t="shared" si="225"/>
        <v>2.6894905869103494E-2</v>
      </c>
      <c r="GU24">
        <f t="shared" si="226"/>
        <v>12.821314837944577</v>
      </c>
      <c r="GW24" s="6">
        <v>68.350994</v>
      </c>
      <c r="GX24" s="10">
        <f t="shared" si="58"/>
        <v>2.6974585556003901E-2</v>
      </c>
      <c r="GY24" s="13">
        <f t="shared" si="227"/>
        <v>0.97492682703401889</v>
      </c>
      <c r="GZ24" s="11">
        <v>112.435475</v>
      </c>
      <c r="HA24" s="10">
        <f t="shared" si="59"/>
        <v>3.0459456321912843E-2</v>
      </c>
      <c r="HB24" s="13">
        <f t="shared" si="228"/>
        <v>3.7752685713017997</v>
      </c>
      <c r="HC24" s="2">
        <v>63.087601999999997</v>
      </c>
      <c r="HD24" s="9">
        <f t="shared" si="60"/>
        <v>2.6396376741383475E-2</v>
      </c>
      <c r="HE24" s="25">
        <f t="shared" si="229"/>
        <v>0.31403253605017006</v>
      </c>
      <c r="HF24" s="16">
        <v>119.896603</v>
      </c>
      <c r="HG24" s="9">
        <f t="shared" si="61"/>
        <v>3.0845912381163701E-2</v>
      </c>
      <c r="HH24">
        <f t="shared" si="230"/>
        <v>0.33355423651822419</v>
      </c>
      <c r="HI24">
        <v>69.007926999999995</v>
      </c>
      <c r="HJ24" s="9">
        <f t="shared" si="62"/>
        <v>2.7177034807255723E-2</v>
      </c>
      <c r="HL24">
        <v>75.025295999999997</v>
      </c>
      <c r="HM24" s="9">
        <f t="shared" si="63"/>
        <v>2.6878534165338187E-2</v>
      </c>
      <c r="HN24">
        <f t="shared" si="231"/>
        <v>0.58061440069579062</v>
      </c>
      <c r="HO24">
        <v>67.909660000000002</v>
      </c>
      <c r="HP24" s="9">
        <f t="shared" si="64"/>
        <v>2.6859931147459132E-2</v>
      </c>
      <c r="HQ24">
        <f t="shared" si="232"/>
        <v>0.73578291357413195</v>
      </c>
      <c r="HR24">
        <v>79.340479999999999</v>
      </c>
      <c r="HS24" s="9">
        <f t="shared" si="65"/>
        <v>2.7928622206580721E-2</v>
      </c>
      <c r="HT24">
        <f t="shared" si="233"/>
        <v>1.0240327265647362</v>
      </c>
      <c r="HU24">
        <v>66.735679000000005</v>
      </c>
      <c r="HV24" s="9">
        <f t="shared" si="66"/>
        <v>2.6678408959516307E-2</v>
      </c>
      <c r="HW24">
        <f t="shared" si="234"/>
        <v>0.96244194107781789</v>
      </c>
      <c r="IH24" s="74">
        <f t="shared" si="235"/>
        <v>2.7799873587401554E-2</v>
      </c>
      <c r="II24">
        <f t="shared" si="236"/>
        <v>10.908088822340922</v>
      </c>
      <c r="IK24" t="s">
        <v>7</v>
      </c>
      <c r="IL24" s="6">
        <v>134.35956100000001</v>
      </c>
      <c r="IM24" s="10">
        <f t="shared" si="67"/>
        <v>3.002340964361103E-2</v>
      </c>
      <c r="IN24" s="13">
        <f t="shared" si="237"/>
        <v>1.3563983883930941</v>
      </c>
      <c r="IO24" s="11">
        <v>74.737042000000002</v>
      </c>
      <c r="IP24" s="10">
        <f t="shared" si="68"/>
        <v>3.362193266578193E-2</v>
      </c>
      <c r="IQ24" s="13">
        <f t="shared" si="238"/>
        <v>5.2090483969109709</v>
      </c>
      <c r="IR24" s="2">
        <v>74.737042000000002</v>
      </c>
      <c r="IS24" s="9">
        <f t="shared" si="69"/>
        <v>3.362193266578193E-2</v>
      </c>
      <c r="IT24" s="12">
        <f t="shared" si="70"/>
        <v>3.8993635686468429E-2</v>
      </c>
      <c r="IU24" s="16">
        <v>217.20369199999999</v>
      </c>
      <c r="IV24">
        <f t="shared" si="71"/>
        <v>2.856956224632743E-2</v>
      </c>
      <c r="IW24">
        <f t="shared" si="72"/>
        <v>2.9966191439195034E-2</v>
      </c>
      <c r="IX24">
        <v>77.959695999999994</v>
      </c>
      <c r="IY24" s="10">
        <f t="shared" si="73"/>
        <v>3.5223545431061452E-2</v>
      </c>
      <c r="IZ24">
        <f t="shared" si="74"/>
        <v>0.21779219378121489</v>
      </c>
      <c r="JA24">
        <v>74.737042000000002</v>
      </c>
      <c r="JB24">
        <f t="shared" si="239"/>
        <v>3.362193266578193E-2</v>
      </c>
      <c r="JC24">
        <f t="shared" si="75"/>
        <v>0.51283813789301136</v>
      </c>
      <c r="JD24">
        <v>187.70952700000001</v>
      </c>
      <c r="JE24">
        <f t="shared" si="240"/>
        <v>4.7771556982069606E-2</v>
      </c>
      <c r="JF24">
        <f t="shared" si="76"/>
        <v>1.0457219144688816</v>
      </c>
      <c r="JG24">
        <v>74.737042000000002</v>
      </c>
      <c r="JH24">
        <f t="shared" si="241"/>
        <v>3.362193266578193E-2</v>
      </c>
      <c r="JI24">
        <f t="shared" si="242"/>
        <v>0.74978018926343259</v>
      </c>
      <c r="JJ24">
        <v>74.737042000000002</v>
      </c>
      <c r="JK24">
        <f t="shared" si="243"/>
        <v>3.362193266578193E-2</v>
      </c>
      <c r="JL24">
        <f t="shared" si="244"/>
        <v>4.5456956512965396</v>
      </c>
      <c r="JM24">
        <v>146.818217</v>
      </c>
      <c r="JN24">
        <f t="shared" si="245"/>
        <v>3.4777827160612812E-2</v>
      </c>
      <c r="JO24">
        <f t="shared" si="246"/>
        <v>1.5749990948728751</v>
      </c>
      <c r="JP24">
        <v>74.737042000000002</v>
      </c>
      <c r="JQ24">
        <f t="shared" si="247"/>
        <v>3.362193266578193E-2</v>
      </c>
      <c r="JR24">
        <f t="shared" si="248"/>
        <v>1.2761539354705758</v>
      </c>
      <c r="JS24">
        <v>74.737042000000002</v>
      </c>
      <c r="JT24">
        <f t="shared" si="249"/>
        <v>3.362193266578193E-2</v>
      </c>
      <c r="JU24">
        <f t="shared" si="250"/>
        <v>1.3116212982192306</v>
      </c>
      <c r="JW24" s="73">
        <f t="shared" si="251"/>
        <v>3.4309952510346325E-2</v>
      </c>
      <c r="JX24">
        <f t="shared" si="252"/>
        <v>20.445261332715191</v>
      </c>
      <c r="JZ24">
        <v>164.23782499999999</v>
      </c>
      <c r="KA24">
        <f t="shared" si="253"/>
        <v>3.5293706580311633E-2</v>
      </c>
      <c r="KB24">
        <f t="shared" si="254"/>
        <v>1.5945000016392425</v>
      </c>
      <c r="KC24">
        <v>74.737042000000002</v>
      </c>
      <c r="KD24">
        <f t="shared" si="255"/>
        <v>3.362193266578193E-2</v>
      </c>
      <c r="KE24">
        <f t="shared" si="256"/>
        <v>5.2090483969109709</v>
      </c>
      <c r="KF24">
        <v>74.737042000000002</v>
      </c>
      <c r="KG24">
        <f t="shared" si="257"/>
        <v>3.362193266578193E-2</v>
      </c>
      <c r="KH24">
        <f t="shared" si="258"/>
        <v>0.49999195369635863</v>
      </c>
      <c r="KI24">
        <v>301.10025000000002</v>
      </c>
      <c r="KJ24">
        <f t="shared" si="259"/>
        <v>3.9134497223498953E-2</v>
      </c>
      <c r="KK24">
        <f t="shared" si="260"/>
        <v>0.52897922022886756</v>
      </c>
      <c r="KL24">
        <v>134.570134</v>
      </c>
      <c r="KM24">
        <f t="shared" si="261"/>
        <v>6.0217400987808166E-2</v>
      </c>
      <c r="KO24">
        <v>74.737042000000002</v>
      </c>
      <c r="KP24">
        <f t="shared" si="262"/>
        <v>3.362193266578193E-2</v>
      </c>
      <c r="KQ24">
        <f t="shared" si="263"/>
        <v>0.90785169705010516</v>
      </c>
      <c r="KR24">
        <v>61.289976000000003</v>
      </c>
      <c r="KS24">
        <f t="shared" si="264"/>
        <v>1.144834367339553E-2</v>
      </c>
      <c r="KT24">
        <f t="shared" si="265"/>
        <v>0.39201029673924631</v>
      </c>
      <c r="KU24">
        <v>74.737042000000002</v>
      </c>
      <c r="KV24">
        <f t="shared" si="266"/>
        <v>3.3888539911684112E-2</v>
      </c>
      <c r="KW24">
        <f t="shared" si="267"/>
        <v>1.5531993338398031</v>
      </c>
      <c r="KX24">
        <v>74.737042000000002</v>
      </c>
      <c r="KY24">
        <f t="shared" si="268"/>
        <v>3.3888539911684112E-2</v>
      </c>
      <c r="KZ24">
        <f t="shared" si="269"/>
        <v>1.5281904639809947</v>
      </c>
      <c r="LK24" s="78">
        <f t="shared" si="270"/>
        <v>3.4970758476192035E-2</v>
      </c>
      <c r="LL24">
        <f t="shared" si="271"/>
        <v>17.152242547238043</v>
      </c>
      <c r="LN24" t="s">
        <v>7</v>
      </c>
      <c r="LO24" s="6">
        <v>173.85386600000001</v>
      </c>
      <c r="LP24" s="10">
        <f t="shared" si="77"/>
        <v>0.16722630283108142</v>
      </c>
      <c r="LQ24" s="13">
        <f t="shared" si="78"/>
        <v>1.8684857094993841</v>
      </c>
      <c r="LR24" s="2">
        <v>173.85386600000001</v>
      </c>
      <c r="LS24" s="10">
        <f t="shared" si="79"/>
        <v>0.16722630283108142</v>
      </c>
      <c r="LT24" s="13">
        <f t="shared" si="80"/>
        <v>9.2311541692381578</v>
      </c>
      <c r="LU24" s="2">
        <v>173.85386600000001</v>
      </c>
      <c r="LV24" s="9">
        <f t="shared" si="81"/>
        <v>0.16722630283108142</v>
      </c>
      <c r="LW24" s="37">
        <f t="shared" si="82"/>
        <v>4.7570507142640238E-2</v>
      </c>
      <c r="LX24" s="16">
        <v>173.85386600000001</v>
      </c>
      <c r="LY24">
        <f t="shared" si="83"/>
        <v>0.16722630283108142</v>
      </c>
      <c r="LZ24">
        <f t="shared" si="84"/>
        <v>4.3022405501712935E-2</v>
      </c>
      <c r="MA24">
        <v>173.85386600000001</v>
      </c>
      <c r="MB24" s="10">
        <f t="shared" si="85"/>
        <v>0.16722630283108142</v>
      </c>
      <c r="MC24">
        <f t="shared" si="86"/>
        <v>0.25361560215284257</v>
      </c>
      <c r="MD24">
        <v>173.85386600000001</v>
      </c>
      <c r="ME24">
        <f t="shared" si="272"/>
        <v>0.16722630283108142</v>
      </c>
      <c r="MF24">
        <f t="shared" si="87"/>
        <v>0.62563979665337299</v>
      </c>
      <c r="MG24">
        <v>173.85386600000001</v>
      </c>
      <c r="MH24">
        <f t="shared" si="273"/>
        <v>0.16722630283108142</v>
      </c>
      <c r="MI24">
        <f t="shared" si="88"/>
        <v>0.89787016097381056</v>
      </c>
      <c r="MZ24" s="17">
        <f t="shared" si="274"/>
        <v>0.16722630283108142</v>
      </c>
      <c r="NA24">
        <f t="shared" si="89"/>
        <v>24.528325999927777</v>
      </c>
      <c r="NC24" t="s">
        <v>7</v>
      </c>
      <c r="ND24" s="6">
        <v>1260.430501</v>
      </c>
      <c r="NE24" s="10">
        <f t="shared" si="90"/>
        <v>0.16722873428429133</v>
      </c>
      <c r="NF24" s="13">
        <f t="shared" si="91"/>
        <v>13.546413643814521</v>
      </c>
      <c r="NG24" s="2">
        <v>1260.430501</v>
      </c>
      <c r="NH24" s="10">
        <f t="shared" si="92"/>
        <v>0.16722873428429133</v>
      </c>
      <c r="NI24" s="13">
        <f t="shared" si="93"/>
        <v>66.925335393561539</v>
      </c>
      <c r="NJ24" s="2">
        <v>1260.430501</v>
      </c>
      <c r="NK24" s="9">
        <f t="shared" si="94"/>
        <v>0.16722873428429133</v>
      </c>
      <c r="NL24" s="37">
        <f t="shared" si="95"/>
        <v>0.34488343353339962</v>
      </c>
      <c r="NM24" s="16">
        <v>1260.430501</v>
      </c>
      <c r="NN24">
        <f t="shared" si="96"/>
        <v>0.16722873428429133</v>
      </c>
      <c r="NO24">
        <f t="shared" si="97"/>
        <v>0.31190995891227452</v>
      </c>
      <c r="NP24">
        <v>1260.430501</v>
      </c>
      <c r="NQ24" s="10">
        <f t="shared" si="98"/>
        <v>0.16722873428429133</v>
      </c>
      <c r="NR24">
        <f t="shared" si="99"/>
        <v>1.8386984903448813</v>
      </c>
      <c r="NS24">
        <v>1260.430501</v>
      </c>
      <c r="NT24">
        <f t="shared" si="275"/>
        <v>0.16722873428429133</v>
      </c>
      <c r="NU24">
        <f t="shared" si="100"/>
        <v>4.5358524469364632</v>
      </c>
      <c r="NV24">
        <v>1260.430501</v>
      </c>
      <c r="NW24">
        <f t="shared" si="276"/>
        <v>0.16722873428429133</v>
      </c>
      <c r="NX24">
        <f t="shared" si="101"/>
        <v>6.5095068895380148</v>
      </c>
      <c r="OO24" s="17">
        <f t="shared" si="277"/>
        <v>0.16722873428429133</v>
      </c>
      <c r="OP24">
        <f t="shared" si="102"/>
        <v>177.82894902331154</v>
      </c>
      <c r="OR24" t="s">
        <v>7</v>
      </c>
      <c r="OS24" s="6">
        <v>312.17419899999999</v>
      </c>
      <c r="OT24" s="10">
        <f t="shared" si="103"/>
        <v>4.3116218309412591E-2</v>
      </c>
      <c r="OU24" s="13">
        <f t="shared" si="104"/>
        <v>4.0260918708036781</v>
      </c>
      <c r="OV24" s="2">
        <v>312.17419899999999</v>
      </c>
      <c r="OW24" s="10">
        <f t="shared" si="105"/>
        <v>4.3116218309412591E-2</v>
      </c>
      <c r="OX24" s="13">
        <f t="shared" si="106"/>
        <v>19.890692537789239</v>
      </c>
      <c r="OY24" s="2">
        <v>312.17419899999999</v>
      </c>
      <c r="OZ24" s="9">
        <f t="shared" si="107"/>
        <v>4.3116218309412591E-2</v>
      </c>
      <c r="PA24" s="37">
        <f t="shared" si="108"/>
        <v>0.10250184474159357</v>
      </c>
      <c r="PB24" s="16">
        <v>312.17419899999999</v>
      </c>
      <c r="PC24">
        <f t="shared" si="109"/>
        <v>4.3116218309412591E-2</v>
      </c>
      <c r="PD24">
        <f t="shared" si="110"/>
        <v>9.2701890184257257E-2</v>
      </c>
      <c r="PE24">
        <v>312.17419899999999</v>
      </c>
      <c r="PF24" s="10">
        <f t="shared" si="111"/>
        <v>4.3116218309412591E-2</v>
      </c>
      <c r="PG24">
        <f t="shared" si="112"/>
        <v>0.54647445733481859</v>
      </c>
      <c r="PH24">
        <v>312.17419899999999</v>
      </c>
      <c r="PI24">
        <f t="shared" si="278"/>
        <v>4.3116218309412591E-2</v>
      </c>
      <c r="PJ24">
        <f t="shared" si="113"/>
        <v>1.3480880728985001</v>
      </c>
      <c r="PK24">
        <v>312.17419899999999</v>
      </c>
      <c r="PL24">
        <f t="shared" si="279"/>
        <v>4.3116218309412591E-2</v>
      </c>
      <c r="PM24">
        <f t="shared" si="114"/>
        <v>1.9346724129361292</v>
      </c>
      <c r="QD24" s="17">
        <f t="shared" si="280"/>
        <v>4.3116218309412591E-2</v>
      </c>
      <c r="QE24">
        <f t="shared" si="115"/>
        <v>52.852046665741049</v>
      </c>
      <c r="QG24" t="s">
        <v>7</v>
      </c>
      <c r="QH24" s="6">
        <v>168.195785</v>
      </c>
      <c r="QI24" s="10">
        <f t="shared" si="116"/>
        <v>7.2907937330735376E-2</v>
      </c>
      <c r="QJ24" s="13">
        <f t="shared" si="117"/>
        <v>2.1627795697995289</v>
      </c>
      <c r="QK24" s="2">
        <v>168.195785</v>
      </c>
      <c r="QL24" s="10">
        <f t="shared" si="118"/>
        <v>7.2634019231103714E-2</v>
      </c>
      <c r="QM24" s="13">
        <f t="shared" si="119"/>
        <v>10.644952970563452</v>
      </c>
      <c r="QN24" s="2">
        <v>168.195785</v>
      </c>
      <c r="QO24" s="9">
        <f t="shared" si="120"/>
        <v>7.2770720516330281E-2</v>
      </c>
      <c r="QP24" s="37">
        <f t="shared" si="121"/>
        <v>5.4959417687909705E-2</v>
      </c>
      <c r="QQ24" s="16">
        <v>168.195785</v>
      </c>
      <c r="QR24">
        <f t="shared" si="122"/>
        <v>7.2770720516330281E-2</v>
      </c>
      <c r="QS24">
        <f t="shared" si="123"/>
        <v>4.9704880101810768E-2</v>
      </c>
      <c r="QT24">
        <v>168.195785</v>
      </c>
      <c r="QU24" s="10">
        <f t="shared" si="124"/>
        <v>7.2770720516330281E-2</v>
      </c>
      <c r="QV24">
        <f t="shared" si="125"/>
        <v>0.29300856030594746</v>
      </c>
      <c r="QW24">
        <v>168.195785</v>
      </c>
      <c r="QX24">
        <f t="shared" si="281"/>
        <v>7.2770720453361082E-2</v>
      </c>
      <c r="QY24" s="37">
        <f t="shared" si="126"/>
        <v>0.72281758051465073</v>
      </c>
      <c r="QZ24">
        <v>167.86274399999999</v>
      </c>
      <c r="RA24">
        <f t="shared" si="282"/>
        <v>7.3336720677758607E-2</v>
      </c>
      <c r="RB24">
        <f t="shared" si="127"/>
        <v>1.0454004704952788</v>
      </c>
      <c r="RS24" s="17">
        <f t="shared" si="283"/>
        <v>7.2851651320278515E-2</v>
      </c>
      <c r="RT24">
        <f t="shared" si="128"/>
        <v>28.369715213179692</v>
      </c>
      <c r="RW24" t="s">
        <v>7</v>
      </c>
      <c r="RX24" s="6">
        <v>312.17419899999999</v>
      </c>
      <c r="RY24" s="10">
        <f t="shared" si="129"/>
        <v>4.3116218309412591E-2</v>
      </c>
      <c r="RZ24" s="13">
        <f t="shared" si="130"/>
        <v>2.1997926156676226</v>
      </c>
      <c r="SA24" s="2">
        <v>312.17419899999999</v>
      </c>
      <c r="SB24" s="10">
        <f t="shared" si="131"/>
        <v>4.3116218309412591E-2</v>
      </c>
      <c r="SC24" s="13">
        <f t="shared" si="132"/>
        <v>10.867958300318048</v>
      </c>
      <c r="SD24" s="2">
        <v>312.17419899999999</v>
      </c>
      <c r="SE24" s="9">
        <f t="shared" si="133"/>
        <v>4.3116218309412591E-2</v>
      </c>
      <c r="SF24" s="37">
        <f t="shared" si="284"/>
        <v>5.6005379010354371E-2</v>
      </c>
      <c r="SG24" s="16">
        <v>312.17419899999999</v>
      </c>
      <c r="SH24">
        <f t="shared" si="134"/>
        <v>4.3116218309412591E-2</v>
      </c>
      <c r="SI24">
        <f t="shared" si="285"/>
        <v>5.0650839580829776E-2</v>
      </c>
      <c r="SJ24">
        <v>312.17419899999999</v>
      </c>
      <c r="SK24" s="10">
        <f t="shared" si="135"/>
        <v>4.3116218309412591E-2</v>
      </c>
      <c r="SL24">
        <f t="shared" si="286"/>
        <v>0.29858495893093939</v>
      </c>
      <c r="SM24">
        <v>310.03204499999998</v>
      </c>
      <c r="SN24">
        <f t="shared" si="287"/>
        <v>7.837042140886416E-2</v>
      </c>
      <c r="SO24">
        <f t="shared" si="136"/>
        <v>1.3388374293179888</v>
      </c>
      <c r="SP24">
        <v>310.03204499999998</v>
      </c>
      <c r="SQ24">
        <f t="shared" si="288"/>
        <v>7.837042140886416E-2</v>
      </c>
      <c r="SR24">
        <f t="shared" si="137"/>
        <v>1.9213966001039302</v>
      </c>
      <c r="TI24" s="17">
        <f t="shared" si="289"/>
        <v>5.3188847766398761E-2</v>
      </c>
      <c r="TJ24">
        <f t="shared" si="290"/>
        <v>35.623762680023233</v>
      </c>
      <c r="TL24" t="s">
        <v>7</v>
      </c>
      <c r="TM24" s="6">
        <v>1613153</v>
      </c>
      <c r="TN24" s="10">
        <f t="shared" si="291"/>
        <v>5.0904990529934847E-3</v>
      </c>
      <c r="TO24" s="13">
        <f t="shared" si="292"/>
        <v>1.6131530091628983</v>
      </c>
      <c r="TP24" s="2">
        <v>7969699</v>
      </c>
      <c r="TQ24" s="10">
        <f t="shared" si="138"/>
        <v>5.0905006197979261E-3</v>
      </c>
      <c r="TR24" s="13">
        <f t="shared" si="293"/>
        <v>7.969699010181003</v>
      </c>
      <c r="TS24" s="2">
        <v>41070</v>
      </c>
      <c r="TT24" s="9">
        <f t="shared" si="139"/>
        <v>5.0905124597946192E-3</v>
      </c>
      <c r="TU24" s="37">
        <f t="shared" si="294"/>
        <v>4.1070000407241E-2</v>
      </c>
      <c r="TV24" s="16">
        <v>37143</v>
      </c>
      <c r="TW24">
        <f t="shared" si="140"/>
        <v>5.0904572736265715E-3</v>
      </c>
      <c r="TX24">
        <f t="shared" si="295"/>
        <v>3.7142993891451273E-2</v>
      </c>
      <c r="TY24" s="42">
        <v>218959</v>
      </c>
      <c r="TZ24" s="10">
        <f t="shared" si="141"/>
        <v>5.0905113606615872E-3</v>
      </c>
      <c r="UA24">
        <f t="shared" si="296"/>
        <v>0.21895899918551817</v>
      </c>
      <c r="UB24" s="42">
        <v>497235</v>
      </c>
      <c r="UC24">
        <f t="shared" si="297"/>
        <v>4.6861038011079331E-3</v>
      </c>
      <c r="UD24">
        <f t="shared" si="142"/>
        <v>0.49723500093722073</v>
      </c>
      <c r="UE24" s="42">
        <v>713593</v>
      </c>
      <c r="UF24">
        <f t="shared" si="298"/>
        <v>4.6861007659847005E-3</v>
      </c>
      <c r="UG24">
        <f t="shared" si="143"/>
        <v>0.7135930028116606</v>
      </c>
      <c r="UH24" s="42">
        <v>726968</v>
      </c>
      <c r="UI24">
        <f t="shared" si="299"/>
        <v>4.6861033733642584E-3</v>
      </c>
      <c r="UJ24">
        <f t="shared" si="300"/>
        <v>0.72696800712287701</v>
      </c>
      <c r="UK24" s="42">
        <v>3176727</v>
      </c>
      <c r="UL24">
        <f t="shared" si="301"/>
        <v>4.6861014613018611E-3</v>
      </c>
      <c r="UM24">
        <f t="shared" si="302"/>
        <v>19.425686844005227</v>
      </c>
      <c r="UN24" s="42"/>
      <c r="UQ24" s="42">
        <v>1237326</v>
      </c>
      <c r="UR24">
        <f t="shared" si="303"/>
        <v>4.6861005229586628E-3</v>
      </c>
      <c r="US24">
        <f t="shared" si="304"/>
        <v>1.2373259953138995</v>
      </c>
      <c r="UT24" s="42">
        <v>1271715</v>
      </c>
      <c r="UU24">
        <f t="shared" si="305"/>
        <v>4.6861033021877016E-3</v>
      </c>
      <c r="UV24">
        <f t="shared" si="306"/>
        <v>1.2717149911901258</v>
      </c>
      <c r="UX24" s="17">
        <f t="shared" si="307"/>
        <v>4.8699176357981187E-3</v>
      </c>
      <c r="UY24">
        <f t="shared" si="308"/>
        <v>20.187675348119971</v>
      </c>
      <c r="VA24" s="42">
        <v>1472757</v>
      </c>
      <c r="VB24">
        <f t="shared" si="309"/>
        <v>4.6861015591157726E-3</v>
      </c>
      <c r="VC24">
        <f t="shared" si="310"/>
        <v>1.472757002811661</v>
      </c>
      <c r="VD24" s="42">
        <v>5050561</v>
      </c>
      <c r="VE24">
        <f t="shared" si="311"/>
        <v>4.6861022077662054E-3</v>
      </c>
      <c r="VF24">
        <f t="shared" si="312"/>
        <v>5.0505610103094245</v>
      </c>
      <c r="VG24" s="42">
        <v>484779</v>
      </c>
      <c r="VH24">
        <f t="shared" si="313"/>
        <v>4.6860974719757928E-3</v>
      </c>
      <c r="VI24">
        <f t="shared" si="314"/>
        <v>0.48477900806008767</v>
      </c>
      <c r="VJ24" s="42">
        <v>440639</v>
      </c>
      <c r="VK24">
        <f t="shared" si="315"/>
        <v>4.6861040174095798E-3</v>
      </c>
      <c r="VL24">
        <f t="shared" si="316"/>
        <v>0.44063899137756862</v>
      </c>
      <c r="VM24" s="42">
        <v>416722</v>
      </c>
      <c r="VN24">
        <f t="shared" si="317"/>
        <v>4.6861030531773771E-3</v>
      </c>
      <c r="VP24" s="42">
        <v>986255</v>
      </c>
      <c r="VQ24">
        <f t="shared" si="318"/>
        <v>5.2505504172677105E-3</v>
      </c>
      <c r="VR24">
        <f t="shared" si="319"/>
        <v>0.98625499411938355</v>
      </c>
      <c r="VS24" s="42">
        <v>1250696</v>
      </c>
      <c r="VT24">
        <f t="shared" si="320"/>
        <v>5.2505499545708635E-3</v>
      </c>
      <c r="VU24">
        <f t="shared" si="321"/>
        <v>1.250695990969054</v>
      </c>
      <c r="VV24" s="42">
        <v>1674062</v>
      </c>
      <c r="VW24">
        <f t="shared" si="322"/>
        <v>5.2505531546141971E-3</v>
      </c>
      <c r="VX24">
        <f t="shared" si="323"/>
        <v>1.6740620220523235</v>
      </c>
      <c r="WL24" s="72">
        <f t="shared" si="326"/>
        <v>4.8977702294871863E-3</v>
      </c>
      <c r="WM24" s="12">
        <f t="shared" si="327"/>
        <v>16.711152840848445</v>
      </c>
    </row>
    <row r="25" spans="2:611" x14ac:dyDescent="0.25">
      <c r="B25" t="s">
        <v>8</v>
      </c>
      <c r="C25" s="6">
        <v>1449.138743</v>
      </c>
      <c r="D25" s="10">
        <f t="shared" si="144"/>
        <v>2.9320188482286996E-2</v>
      </c>
      <c r="E25" s="13">
        <f t="shared" si="145"/>
        <v>21.370259479511169</v>
      </c>
      <c r="F25" s="11">
        <v>2156.2652979999998</v>
      </c>
      <c r="G25" s="10">
        <f t="shared" si="146"/>
        <v>2.927075971075405E-2</v>
      </c>
      <c r="H25" s="13">
        <f t="shared" si="147"/>
        <v>105.40064187588618</v>
      </c>
      <c r="I25" s="2">
        <v>1453.4711159999999</v>
      </c>
      <c r="J25" s="9">
        <f t="shared" si="148"/>
        <v>2.9311089202709285E-2</v>
      </c>
      <c r="K25" s="12">
        <f t="shared" si="149"/>
        <v>0.54390493029913667</v>
      </c>
      <c r="L25" s="16">
        <v>2148.4676049999998</v>
      </c>
      <c r="M25">
        <f t="shared" si="150"/>
        <v>2.9461447340357636E-2</v>
      </c>
      <c r="N25">
        <f t="shared" si="151"/>
        <v>0.49442682444483521</v>
      </c>
      <c r="O25">
        <v>1380.708404</v>
      </c>
      <c r="P25" s="10">
        <f t="shared" si="152"/>
        <v>2.8476729777512158E-2</v>
      </c>
      <c r="Q25">
        <f t="shared" si="27"/>
        <v>2.8172107601593357</v>
      </c>
      <c r="R25">
        <v>1217.3011819999999</v>
      </c>
      <c r="S25">
        <f t="shared" si="28"/>
        <v>3.1479615341322799E-2</v>
      </c>
      <c r="T25">
        <f t="shared" si="153"/>
        <v>7.6825790944075969</v>
      </c>
      <c r="U25">
        <v>1368.3375900000001</v>
      </c>
      <c r="V25">
        <f t="shared" si="29"/>
        <v>2.9575945513826533E-2</v>
      </c>
      <c r="W25" s="49">
        <f t="shared" si="154"/>
        <v>10.358704239530477</v>
      </c>
      <c r="X25">
        <v>1366.721661</v>
      </c>
      <c r="Y25">
        <f t="shared" si="30"/>
        <v>2.957508110131455E-2</v>
      </c>
      <c r="Z25" s="49">
        <f t="shared" si="155"/>
        <v>10.552545031151276</v>
      </c>
      <c r="AA25">
        <v>1349.365967</v>
      </c>
      <c r="AB25">
        <f t="shared" si="156"/>
        <v>2.9565669750049012E-2</v>
      </c>
      <c r="AC25" s="49">
        <f t="shared" si="157"/>
        <v>63.956602493465546</v>
      </c>
      <c r="AD25">
        <v>1327.0886800000001</v>
      </c>
      <c r="AE25">
        <f t="shared" si="31"/>
        <v>2.9891693087514278E-2</v>
      </c>
      <c r="AF25" s="49">
        <f t="shared" si="158"/>
        <v>21.659496708464609</v>
      </c>
      <c r="AG25">
        <v>1393.406436</v>
      </c>
      <c r="AH25">
        <f t="shared" si="32"/>
        <v>2.9583774379993693E-2</v>
      </c>
      <c r="AI25" s="49">
        <f t="shared" si="159"/>
        <v>17.966105863759765</v>
      </c>
      <c r="AJ25">
        <v>1433.8310819999999</v>
      </c>
      <c r="AK25">
        <f t="shared" si="33"/>
        <v>2.9843017170996168E-2</v>
      </c>
      <c r="AL25" s="49">
        <f t="shared" si="160"/>
        <v>18.627239457623467</v>
      </c>
      <c r="AN25" s="73">
        <f t="shared" si="161"/>
        <v>2.9612917571553099E-2</v>
      </c>
      <c r="AO25">
        <f t="shared" si="162"/>
        <v>282.34085763516339</v>
      </c>
      <c r="AQ25" s="6">
        <v>1518.8934509999999</v>
      </c>
      <c r="AR25" s="10">
        <f t="shared" si="163"/>
        <v>2.9898751567918807E-2</v>
      </c>
      <c r="AS25" s="13">
        <f t="shared" si="164"/>
        <v>21.612265321275032</v>
      </c>
      <c r="AT25" s="11">
        <v>2262.7982240000001</v>
      </c>
      <c r="AU25" s="10">
        <f t="shared" si="165"/>
        <v>3.0599243338468959E-2</v>
      </c>
      <c r="AV25" s="13">
        <f t="shared" si="166"/>
        <v>75.85188682322692</v>
      </c>
      <c r="AW25" s="2">
        <v>1430.1995730000001</v>
      </c>
      <c r="AX25" s="9">
        <f t="shared" si="167"/>
        <v>2.9843472309023417E-2</v>
      </c>
      <c r="AY25" s="12">
        <f t="shared" si="168"/>
        <v>7.10083916862179</v>
      </c>
      <c r="AZ25" s="16">
        <v>2351.3075090000002</v>
      </c>
      <c r="BA25" s="9">
        <f t="shared" si="169"/>
        <v>3.0198310795069221E-2</v>
      </c>
      <c r="BB25">
        <f t="shared" si="170"/>
        <v>6.5310271110932554</v>
      </c>
      <c r="BC25">
        <v>1608.31621</v>
      </c>
      <c r="BD25" s="9">
        <f t="shared" si="171"/>
        <v>3.1596644090551157E-2</v>
      </c>
      <c r="BF25">
        <v>1505.3939330000001</v>
      </c>
      <c r="BG25" s="9">
        <f t="shared" si="172"/>
        <v>2.6906729849405626E-2</v>
      </c>
      <c r="BH25">
        <f t="shared" si="173"/>
        <v>11.62446934799179</v>
      </c>
      <c r="BI25">
        <v>1489.534944</v>
      </c>
      <c r="BJ25" s="9">
        <f t="shared" si="174"/>
        <v>2.93844159214635E-2</v>
      </c>
      <c r="BK25" s="49">
        <f t="shared" si="175"/>
        <v>16.098739078423709</v>
      </c>
      <c r="BL25">
        <v>1665.448785</v>
      </c>
      <c r="BM25" s="9">
        <f t="shared" si="176"/>
        <v>2.9248079405011819E-2</v>
      </c>
      <c r="BN25" s="49">
        <f t="shared" si="177"/>
        <v>21.448240645998581</v>
      </c>
      <c r="BO25">
        <v>1464.936686</v>
      </c>
      <c r="BP25" s="9">
        <f t="shared" si="178"/>
        <v>2.9208025582435453E-2</v>
      </c>
      <c r="BQ25" s="49">
        <f t="shared" si="179"/>
        <v>21.073991990502424</v>
      </c>
      <c r="BT25" s="49"/>
      <c r="BW25" s="49"/>
      <c r="BZ25" s="49"/>
      <c r="CB25" s="73">
        <f t="shared" si="324"/>
        <v>2.9653741428816438E-2</v>
      </c>
      <c r="CC25">
        <f t="shared" si="180"/>
        <v>232.71015560793762</v>
      </c>
      <c r="CE25" t="s">
        <v>8</v>
      </c>
      <c r="CF25" s="6">
        <v>15.363263999999999</v>
      </c>
      <c r="CG25" s="10">
        <f t="shared" si="34"/>
        <v>4.694910532458247E-2</v>
      </c>
      <c r="CH25" s="13">
        <f t="shared" si="35"/>
        <v>0.23269083121067916</v>
      </c>
      <c r="CI25" s="11">
        <v>22.920928</v>
      </c>
      <c r="CJ25" s="10">
        <f t="shared" si="36"/>
        <v>4.5098572890617861E-2</v>
      </c>
      <c r="CK25" s="13">
        <f t="shared" si="37"/>
        <v>1.1042844916169323</v>
      </c>
      <c r="CL25" s="2">
        <v>15.410088999999999</v>
      </c>
      <c r="CM25" s="9">
        <f t="shared" si="38"/>
        <v>4.5823373497749148E-2</v>
      </c>
      <c r="CN25" s="12">
        <f t="shared" si="39"/>
        <v>5.7821187896768302E-3</v>
      </c>
      <c r="CO25" s="16">
        <v>22.685873000000001</v>
      </c>
      <c r="CP25">
        <f t="shared" si="40"/>
        <v>4.5823375692015424E-2</v>
      </c>
      <c r="CQ25">
        <f t="shared" si="41"/>
        <v>5.2293045856042965E-3</v>
      </c>
      <c r="CR25">
        <v>15.070986</v>
      </c>
      <c r="CS25" s="10">
        <f t="shared" si="42"/>
        <v>4.795188636058631E-2</v>
      </c>
      <c r="CT25">
        <f t="shared" si="43"/>
        <v>3.2258475067431978E-2</v>
      </c>
      <c r="CU25">
        <v>10.490596999999999</v>
      </c>
      <c r="CV25">
        <f t="shared" si="181"/>
        <v>3.790835755108312E-2</v>
      </c>
      <c r="CW25">
        <f t="shared" si="44"/>
        <v>6.2910263485090087E-2</v>
      </c>
      <c r="CX25">
        <v>14.129066999999999</v>
      </c>
      <c r="CY25">
        <f t="shared" si="182"/>
        <v>4.5026116250494574E-2</v>
      </c>
      <c r="CZ25">
        <f t="shared" si="45"/>
        <v>0.10723589896098887</v>
      </c>
      <c r="DA25">
        <v>14.112750999999999</v>
      </c>
      <c r="DB25">
        <f t="shared" si="183"/>
        <v>4.5026113309356672E-2</v>
      </c>
      <c r="DC25">
        <f t="shared" si="184"/>
        <v>0.10924577312906819</v>
      </c>
      <c r="DD25">
        <v>13.937523000000001</v>
      </c>
      <c r="DE25">
        <f t="shared" si="185"/>
        <v>4.5026115895612839E-2</v>
      </c>
      <c r="DF25">
        <f t="shared" si="186"/>
        <v>0.66232486730182727</v>
      </c>
      <c r="DG25">
        <v>13.294969999999999</v>
      </c>
      <c r="DH25">
        <f t="shared" si="187"/>
        <v>4.4098391784244413E-2</v>
      </c>
      <c r="DI25">
        <f t="shared" si="188"/>
        <v>0.21728488207545013</v>
      </c>
      <c r="DJ25">
        <v>14.384767999999999</v>
      </c>
      <c r="DK25">
        <f t="shared" si="189"/>
        <v>4.5026113798672461E-2</v>
      </c>
      <c r="DL25">
        <f t="shared" si="190"/>
        <v>0.18594039536335696</v>
      </c>
      <c r="DM25">
        <v>14.674234</v>
      </c>
      <c r="DN25">
        <f t="shared" si="191"/>
        <v>4.5026112289326056E-2</v>
      </c>
      <c r="DO25">
        <f t="shared" si="192"/>
        <v>0.19110811619492946</v>
      </c>
      <c r="DQ25" s="73">
        <f t="shared" si="193"/>
        <v>4.4898636220361776E-2</v>
      </c>
      <c r="DR25">
        <f t="shared" si="194"/>
        <v>2.9109489836668216</v>
      </c>
      <c r="DT25">
        <v>15.516488000000001</v>
      </c>
      <c r="DU25">
        <f t="shared" si="195"/>
        <v>4.5045818104889376E-2</v>
      </c>
      <c r="DV25">
        <f t="shared" si="196"/>
        <v>0.22141682932612172</v>
      </c>
      <c r="DW25">
        <v>22.603963</v>
      </c>
      <c r="DX25">
        <f t="shared" si="197"/>
        <v>4.5045818531750152E-2</v>
      </c>
      <c r="DY25">
        <f t="shared" si="198"/>
        <v>0.75930996008890383</v>
      </c>
      <c r="DZ25">
        <v>14.635348</v>
      </c>
      <c r="EA25">
        <f t="shared" si="199"/>
        <v>4.5045815290940885E-2</v>
      </c>
      <c r="EB25">
        <f t="shared" si="200"/>
        <v>7.2882571664597315E-2</v>
      </c>
      <c r="EC25">
        <v>23.801955</v>
      </c>
      <c r="ED25">
        <f t="shared" si="201"/>
        <v>4.5045817655979502E-2</v>
      </c>
      <c r="EE25">
        <f t="shared" si="202"/>
        <v>6.6246390957870757E-2</v>
      </c>
      <c r="EF25">
        <v>15.548921999999999</v>
      </c>
      <c r="EG25">
        <f t="shared" si="203"/>
        <v>4.5058871497466929E-2</v>
      </c>
      <c r="EI25">
        <v>13.638180999999999</v>
      </c>
      <c r="EJ25">
        <f t="shared" si="204"/>
        <v>3.5974220178782795E-2</v>
      </c>
      <c r="EK25">
        <f t="shared" si="205"/>
        <v>0.10568479746373789</v>
      </c>
      <c r="EL25">
        <v>14.901301999999999</v>
      </c>
      <c r="EM25">
        <f t="shared" si="206"/>
        <v>4.334958759133211E-2</v>
      </c>
      <c r="EN25">
        <f t="shared" si="207"/>
        <v>0.16149857023724462</v>
      </c>
      <c r="EO25">
        <v>16.743371</v>
      </c>
      <c r="EP25">
        <f t="shared" si="325"/>
        <v>4.3303358708966858E-2</v>
      </c>
      <c r="EQ25">
        <f t="shared" si="208"/>
        <v>0.21593588247142209</v>
      </c>
      <c r="ER25">
        <v>14.743335</v>
      </c>
      <c r="ES25">
        <f t="shared" si="209"/>
        <v>4.3336982467533369E-2</v>
      </c>
      <c r="ET25">
        <f t="shared" si="210"/>
        <v>0.21262395460737238</v>
      </c>
      <c r="FE25" s="75">
        <f t="shared" si="211"/>
        <v>4.3467365558626896E-2</v>
      </c>
      <c r="FF25">
        <f t="shared" si="212"/>
        <v>2.3195731474768086</v>
      </c>
      <c r="FH25" t="s">
        <v>8</v>
      </c>
      <c r="FI25" s="6">
        <v>69.733677999999998</v>
      </c>
      <c r="FJ25" s="10">
        <f t="shared" si="46"/>
        <v>2.828688134397515E-2</v>
      </c>
      <c r="FK25" s="13">
        <f t="shared" si="47"/>
        <v>1.0308562554979546</v>
      </c>
      <c r="FL25" s="11">
        <v>120.819003</v>
      </c>
      <c r="FM25" s="10">
        <f t="shared" si="48"/>
        <v>3.2849521594157043E-2</v>
      </c>
      <c r="FN25" s="13">
        <f t="shared" si="49"/>
        <v>5.9143676070489342</v>
      </c>
      <c r="FO25" s="2">
        <v>70.055825999999996</v>
      </c>
      <c r="FP25" s="9">
        <f t="shared" si="50"/>
        <v>2.8331207067376105E-2</v>
      </c>
      <c r="FQ25" s="25">
        <f t="shared" si="51"/>
        <v>2.6286097897459369E-2</v>
      </c>
      <c r="FR25" s="16">
        <v>120.59118599999999</v>
      </c>
      <c r="FS25">
        <f t="shared" si="52"/>
        <v>3.3127301200893161E-2</v>
      </c>
      <c r="FT25">
        <f t="shared" si="53"/>
        <v>2.7797389153974866E-2</v>
      </c>
      <c r="FU25">
        <v>55.642104000000003</v>
      </c>
      <c r="FV25" s="10">
        <f t="shared" si="54"/>
        <v>2.3008475320743939E-2</v>
      </c>
      <c r="FW25">
        <f t="shared" si="55"/>
        <v>0.11381174164817189</v>
      </c>
      <c r="FX25">
        <v>37.278027000000002</v>
      </c>
      <c r="FY25">
        <f t="shared" si="213"/>
        <v>1.9340338803164363E-2</v>
      </c>
      <c r="FZ25">
        <f t="shared" si="56"/>
        <v>0.23599983823961646</v>
      </c>
      <c r="GA25">
        <v>61.951788000000001</v>
      </c>
      <c r="GB25">
        <f t="shared" si="214"/>
        <v>2.6849967242490131E-2</v>
      </c>
      <c r="GC25">
        <f t="shared" si="57"/>
        <v>0.47019776489649817</v>
      </c>
      <c r="GD25">
        <v>61.841217</v>
      </c>
      <c r="GE25">
        <f t="shared" si="215"/>
        <v>2.6833030001097592E-2</v>
      </c>
      <c r="GF25">
        <f t="shared" si="216"/>
        <v>0.47870833631666654</v>
      </c>
      <c r="GG25">
        <v>60.653646000000002</v>
      </c>
      <c r="GH25">
        <f t="shared" si="217"/>
        <v>2.6648619393748976E-2</v>
      </c>
      <c r="GI25">
        <f t="shared" si="218"/>
        <v>2.88232123942133</v>
      </c>
      <c r="GJ25">
        <v>56.930526999999998</v>
      </c>
      <c r="GK25">
        <f t="shared" si="219"/>
        <v>2.5713396101345772E-2</v>
      </c>
      <c r="GL25">
        <f t="shared" si="220"/>
        <v>0.93159530406990942</v>
      </c>
      <c r="GM25">
        <v>63.678818</v>
      </c>
      <c r="GN25">
        <f t="shared" si="221"/>
        <v>2.7107877274684604E-2</v>
      </c>
      <c r="GO25">
        <f t="shared" si="222"/>
        <v>0.82312518105895416</v>
      </c>
      <c r="GP25">
        <v>65.640117000000004</v>
      </c>
      <c r="GQ25">
        <f t="shared" si="223"/>
        <v>2.7391591316743819E-2</v>
      </c>
      <c r="GR25">
        <f t="shared" si="224"/>
        <v>0.85485614215681405</v>
      </c>
      <c r="GT25" s="72">
        <f t="shared" si="225"/>
        <v>2.7124017221701723E-2</v>
      </c>
      <c r="GU25">
        <f t="shared" si="226"/>
        <v>12.930536591644179</v>
      </c>
      <c r="GW25" s="6">
        <v>71.346852999999996</v>
      </c>
      <c r="GX25" s="10">
        <f t="shared" si="58"/>
        <v>2.8156895427155507E-2</v>
      </c>
      <c r="GY25" s="13">
        <f t="shared" si="227"/>
        <v>1.017658368130719</v>
      </c>
      <c r="GZ25" s="11">
        <v>119.336473</v>
      </c>
      <c r="HA25" s="10">
        <f t="shared" si="59"/>
        <v>3.2328978793878277E-2</v>
      </c>
      <c r="HB25" s="13">
        <f t="shared" si="228"/>
        <v>4.0069847699483256</v>
      </c>
      <c r="HC25" s="2">
        <v>65.364958999999999</v>
      </c>
      <c r="HD25" s="9">
        <f t="shared" si="60"/>
        <v>2.7349241828039123E-2</v>
      </c>
      <c r="HE25" s="25">
        <f t="shared" si="229"/>
        <v>0.3253685857894138</v>
      </c>
      <c r="HF25" s="16">
        <v>127.445235</v>
      </c>
      <c r="HG25" s="9">
        <f t="shared" si="61"/>
        <v>3.2787956070838953E-2</v>
      </c>
      <c r="HH25">
        <f t="shared" si="230"/>
        <v>0.3545546495450807</v>
      </c>
      <c r="HI25">
        <v>70.979005000000001</v>
      </c>
      <c r="HJ25" s="9">
        <f t="shared" si="62"/>
        <v>2.7953294256605886E-2</v>
      </c>
      <c r="HL25">
        <v>72.234786</v>
      </c>
      <c r="HM25" s="9">
        <f t="shared" si="63"/>
        <v>2.587880710829708E-2</v>
      </c>
      <c r="HN25">
        <f t="shared" si="231"/>
        <v>0.5590188805490176</v>
      </c>
      <c r="HO25">
        <v>69.908869999999993</v>
      </c>
      <c r="HP25" s="9">
        <f t="shared" si="64"/>
        <v>2.7650667589804914E-2</v>
      </c>
      <c r="HQ25">
        <f t="shared" si="232"/>
        <v>0.75744381658331406</v>
      </c>
      <c r="HR25">
        <v>82.159887999999995</v>
      </c>
      <c r="HS25" s="9">
        <f t="shared" si="65"/>
        <v>2.8921081300327209E-2</v>
      </c>
      <c r="HT25">
        <f t="shared" si="233"/>
        <v>1.0604222979605538</v>
      </c>
      <c r="HU25">
        <v>68.694021000000006</v>
      </c>
      <c r="HV25" s="9">
        <f t="shared" si="66"/>
        <v>2.7461280274253319E-2</v>
      </c>
      <c r="HW25">
        <f t="shared" si="234"/>
        <v>0.99068456187701914</v>
      </c>
      <c r="IH25" s="74">
        <f t="shared" si="235"/>
        <v>2.8720911405466693E-2</v>
      </c>
      <c r="II25">
        <f t="shared" si="236"/>
        <v>11.269484794038529</v>
      </c>
      <c r="IK25" t="s">
        <v>8</v>
      </c>
      <c r="IL25" s="6">
        <v>127.499336</v>
      </c>
      <c r="IM25" s="10">
        <f t="shared" si="67"/>
        <v>2.8490453269763235E-2</v>
      </c>
      <c r="IN25" s="13">
        <f t="shared" si="237"/>
        <v>1.2871424451259528</v>
      </c>
      <c r="IO25" s="11">
        <v>55.166569000000003</v>
      </c>
      <c r="IP25" s="10">
        <f t="shared" si="68"/>
        <v>2.48177693240818E-2</v>
      </c>
      <c r="IQ25" s="13">
        <f t="shared" si="238"/>
        <v>3.8450187500400204</v>
      </c>
      <c r="IR25" s="2">
        <v>55.166569000000003</v>
      </c>
      <c r="IS25" s="9">
        <f t="shared" si="69"/>
        <v>2.48177693240818E-2</v>
      </c>
      <c r="IT25" s="12">
        <f t="shared" si="70"/>
        <v>2.8782850325524301E-2</v>
      </c>
      <c r="IU25" s="16">
        <v>227.89509699999999</v>
      </c>
      <c r="IV25">
        <f t="shared" si="71"/>
        <v>2.9975840186797231E-2</v>
      </c>
      <c r="IW25">
        <f t="shared" si="72"/>
        <v>3.1441215579134457E-2</v>
      </c>
      <c r="IX25">
        <v>55.628053000000001</v>
      </c>
      <c r="IY25" s="10">
        <f t="shared" si="73"/>
        <v>2.5133721045897801E-2</v>
      </c>
      <c r="IZ25">
        <f t="shared" si="74"/>
        <v>0.15540537380555838</v>
      </c>
      <c r="JA25">
        <v>55.166569000000003</v>
      </c>
      <c r="JB25">
        <f t="shared" si="239"/>
        <v>2.48177693240818E-2</v>
      </c>
      <c r="JC25">
        <f t="shared" si="75"/>
        <v>0.37854750151747152</v>
      </c>
      <c r="JD25">
        <v>163.746712</v>
      </c>
      <c r="JE25">
        <f t="shared" si="240"/>
        <v>4.1673086645914043E-2</v>
      </c>
      <c r="JF25">
        <f t="shared" si="76"/>
        <v>0.9122260755610162</v>
      </c>
      <c r="JG25">
        <v>55.166569000000003</v>
      </c>
      <c r="JH25">
        <f t="shared" si="241"/>
        <v>2.48177693240818E-2</v>
      </c>
      <c r="JI25">
        <f t="shared" si="242"/>
        <v>0.55344444252736447</v>
      </c>
      <c r="JJ25">
        <v>55.166569000000003</v>
      </c>
      <c r="JK25">
        <f t="shared" si="243"/>
        <v>2.48177693240818E-2</v>
      </c>
      <c r="JL25">
        <f t="shared" si="244"/>
        <v>3.3553700559924562</v>
      </c>
      <c r="JM25">
        <v>134.53406000000001</v>
      </c>
      <c r="JN25">
        <f t="shared" si="245"/>
        <v>3.1867995549186609E-2</v>
      </c>
      <c r="JO25">
        <f t="shared" si="246"/>
        <v>1.443220242414285</v>
      </c>
      <c r="JP25">
        <v>55.166569000000003</v>
      </c>
      <c r="JQ25">
        <f t="shared" si="247"/>
        <v>2.48177693240818E-2</v>
      </c>
      <c r="JR25">
        <f t="shared" si="248"/>
        <v>0.94198314854043974</v>
      </c>
      <c r="JS25">
        <v>55.166569000000003</v>
      </c>
      <c r="JT25">
        <f t="shared" si="249"/>
        <v>2.48177693240818E-2</v>
      </c>
      <c r="JU25">
        <f t="shared" si="250"/>
        <v>0.9681631077944024</v>
      </c>
      <c r="JW25" s="73">
        <f t="shared" si="251"/>
        <v>2.7572123497177633E-2</v>
      </c>
      <c r="JX25">
        <f t="shared" si="252"/>
        <v>16.430196754941633</v>
      </c>
      <c r="JZ25">
        <v>151.32608999999999</v>
      </c>
      <c r="KA25">
        <f t="shared" si="253"/>
        <v>3.2519053503088168E-2</v>
      </c>
      <c r="KB25">
        <f t="shared" si="254"/>
        <v>1.4691466521372907</v>
      </c>
      <c r="KC25">
        <v>55.166569000000003</v>
      </c>
      <c r="KD25">
        <f t="shared" si="255"/>
        <v>2.48177693240818E-2</v>
      </c>
      <c r="KE25">
        <f t="shared" si="256"/>
        <v>3.8450187500400204</v>
      </c>
      <c r="KF25">
        <v>55.166569000000003</v>
      </c>
      <c r="KG25">
        <f t="shared" si="257"/>
        <v>2.48177693240818E-2</v>
      </c>
      <c r="KH25">
        <f t="shared" si="258"/>
        <v>0.36906519009723421</v>
      </c>
      <c r="KI25">
        <v>292.35385300000002</v>
      </c>
      <c r="KJ25">
        <f t="shared" si="259"/>
        <v>3.7997713547257839E-2</v>
      </c>
      <c r="KK25">
        <f t="shared" si="260"/>
        <v>0.51361336694620807</v>
      </c>
      <c r="KL25">
        <v>98.273683000000005</v>
      </c>
      <c r="KM25">
        <f t="shared" si="261"/>
        <v>4.3975476577587026E-2</v>
      </c>
      <c r="KO25">
        <v>55.166569000000003</v>
      </c>
      <c r="KP25">
        <f t="shared" si="262"/>
        <v>2.48177693240818E-2</v>
      </c>
      <c r="KQ25">
        <f t="shared" si="263"/>
        <v>0.67012370234136021</v>
      </c>
      <c r="KR25">
        <v>470.05236300000001</v>
      </c>
      <c r="KS25">
        <f t="shared" si="264"/>
        <v>8.7800996954472119E-2</v>
      </c>
      <c r="KT25">
        <f t="shared" si="265"/>
        <v>3.0064519245792156</v>
      </c>
      <c r="KU25">
        <v>55.166569000000003</v>
      </c>
      <c r="KV25">
        <f t="shared" si="266"/>
        <v>2.5014563398791934E-2</v>
      </c>
      <c r="KW25">
        <f t="shared" si="267"/>
        <v>1.1464820646905927</v>
      </c>
      <c r="KX25">
        <v>55.166569000000003</v>
      </c>
      <c r="KY25">
        <f t="shared" si="268"/>
        <v>2.5014563398791934E-2</v>
      </c>
      <c r="KZ25">
        <f t="shared" si="269"/>
        <v>1.1280219610022773</v>
      </c>
      <c r="LK25" s="78">
        <f t="shared" si="270"/>
        <v>3.6308408372470492E-2</v>
      </c>
      <c r="LL25">
        <f t="shared" si="271"/>
        <v>17.808324841817839</v>
      </c>
      <c r="LN25" t="s">
        <v>8</v>
      </c>
      <c r="LO25" s="6">
        <v>18.587157000000001</v>
      </c>
      <c r="LP25" s="10">
        <f t="shared" si="77"/>
        <v>1.7878587441080285E-2</v>
      </c>
      <c r="LQ25" s="13">
        <f t="shared" si="78"/>
        <v>0.19976453807890268</v>
      </c>
      <c r="LR25" s="2">
        <v>18.587157000000001</v>
      </c>
      <c r="LS25" s="10">
        <f t="shared" si="79"/>
        <v>1.7878587441080285E-2</v>
      </c>
      <c r="LT25" s="13">
        <f t="shared" si="80"/>
        <v>0.98692606487585499</v>
      </c>
      <c r="LU25" s="2">
        <v>18.587157000000001</v>
      </c>
      <c r="LV25" s="9">
        <f t="shared" si="81"/>
        <v>1.7878587441080285E-2</v>
      </c>
      <c r="LW25" s="37">
        <f t="shared" si="82"/>
        <v>5.0858833638469424E-3</v>
      </c>
      <c r="LX25" s="16">
        <v>18.587157000000001</v>
      </c>
      <c r="LY25">
        <f t="shared" si="83"/>
        <v>1.7878587441080285E-2</v>
      </c>
      <c r="LZ25">
        <f t="shared" si="84"/>
        <v>4.5996343019372495E-3</v>
      </c>
      <c r="MA25">
        <v>18.587157000000001</v>
      </c>
      <c r="MB25" s="10">
        <f t="shared" si="85"/>
        <v>1.7878587441080285E-2</v>
      </c>
      <c r="MC25">
        <f t="shared" si="86"/>
        <v>2.7114686163288559E-2</v>
      </c>
      <c r="MD25">
        <v>18.587157000000001</v>
      </c>
      <c r="ME25">
        <f t="shared" si="272"/>
        <v>1.7878587441080285E-2</v>
      </c>
      <c r="MF25">
        <f t="shared" si="87"/>
        <v>6.6888734736818098E-2</v>
      </c>
      <c r="MG25">
        <v>18.587157000000001</v>
      </c>
      <c r="MH25">
        <f t="shared" si="273"/>
        <v>1.7878587441080285E-2</v>
      </c>
      <c r="MI25">
        <f t="shared" si="88"/>
        <v>9.5993572254731971E-2</v>
      </c>
      <c r="MZ25" s="17">
        <f t="shared" si="274"/>
        <v>1.7878587441080285E-2</v>
      </c>
      <c r="NA25">
        <f t="shared" si="89"/>
        <v>2.6223854366738073</v>
      </c>
      <c r="NC25" t="s">
        <v>8</v>
      </c>
      <c r="ND25" s="6">
        <v>134.75635399999999</v>
      </c>
      <c r="NE25" s="10">
        <f t="shared" si="90"/>
        <v>1.7878918749036125E-2</v>
      </c>
      <c r="NF25" s="13">
        <f t="shared" si="91"/>
        <v>1.4482871613849491</v>
      </c>
      <c r="NG25" s="2">
        <v>134.75635399999999</v>
      </c>
      <c r="NH25" s="10">
        <f t="shared" si="92"/>
        <v>1.7878918749036125E-2</v>
      </c>
      <c r="NI25" s="13">
        <f t="shared" si="93"/>
        <v>7.1551856137314367</v>
      </c>
      <c r="NJ25" s="2">
        <v>134.75635399999999</v>
      </c>
      <c r="NK25" s="9">
        <f t="shared" si="94"/>
        <v>1.7878918749036125E-2</v>
      </c>
      <c r="NL25" s="37">
        <f t="shared" si="95"/>
        <v>3.6872508258955772E-2</v>
      </c>
      <c r="NM25" s="16">
        <v>134.75635399999999</v>
      </c>
      <c r="NN25">
        <f t="shared" si="96"/>
        <v>1.7878918749036125E-2</v>
      </c>
      <c r="NO25">
        <f t="shared" si="97"/>
        <v>3.3347216531146064E-2</v>
      </c>
      <c r="NP25">
        <v>134.75635399999999</v>
      </c>
      <c r="NQ25" s="10">
        <f t="shared" si="98"/>
        <v>1.7878918749036125E-2</v>
      </c>
      <c r="NR25">
        <f t="shared" si="99"/>
        <v>0.19658069561756852</v>
      </c>
      <c r="NS25">
        <v>134.75635399999999</v>
      </c>
      <c r="NT25">
        <f t="shared" si="275"/>
        <v>1.7878918749036125E-2</v>
      </c>
      <c r="NU25">
        <f t="shared" si="100"/>
        <v>0.48494140497726351</v>
      </c>
      <c r="NV25">
        <v>134.75635399999999</v>
      </c>
      <c r="NW25">
        <f t="shared" si="276"/>
        <v>1.7878918749036125E-2</v>
      </c>
      <c r="NX25">
        <f t="shared" si="101"/>
        <v>0.6959506407343149</v>
      </c>
      <c r="OO25" s="17">
        <f t="shared" si="277"/>
        <v>1.7878918749036129E-2</v>
      </c>
      <c r="OP25">
        <f t="shared" si="102"/>
        <v>19.012219068819032</v>
      </c>
      <c r="OR25" t="s">
        <v>8</v>
      </c>
      <c r="OS25" s="6">
        <v>218.177558</v>
      </c>
      <c r="OT25" s="10">
        <f t="shared" si="103"/>
        <v>3.0133788285759414E-2</v>
      </c>
      <c r="OU25" s="13">
        <f t="shared" si="104"/>
        <v>2.8138228446470621</v>
      </c>
      <c r="OV25" s="2">
        <v>218.177558</v>
      </c>
      <c r="OW25" s="10">
        <f t="shared" si="105"/>
        <v>3.0133788285759414E-2</v>
      </c>
      <c r="OX25" s="13">
        <f t="shared" si="106"/>
        <v>13.901541955501836</v>
      </c>
      <c r="OY25" s="2">
        <v>218.177558</v>
      </c>
      <c r="OZ25" s="9">
        <f t="shared" si="107"/>
        <v>3.0133788285759414E-2</v>
      </c>
      <c r="PA25" s="37">
        <f t="shared" si="108"/>
        <v>7.1638214329865321E-2</v>
      </c>
      <c r="PB25" s="16">
        <v>218.177558</v>
      </c>
      <c r="PC25">
        <f t="shared" si="109"/>
        <v>3.0133788285759414E-2</v>
      </c>
      <c r="PD25">
        <f t="shared" si="110"/>
        <v>6.4789057158389368E-2</v>
      </c>
      <c r="PE25">
        <v>218.177558</v>
      </c>
      <c r="PF25" s="10">
        <f t="shared" si="111"/>
        <v>3.0133788285759414E-2</v>
      </c>
      <c r="PG25">
        <f t="shared" si="112"/>
        <v>0.38192926575167063</v>
      </c>
      <c r="PH25">
        <v>218.177558</v>
      </c>
      <c r="PI25">
        <f t="shared" si="278"/>
        <v>3.0133788285759414E-2</v>
      </c>
      <c r="PJ25">
        <f t="shared" si="113"/>
        <v>0.94217448032571316</v>
      </c>
      <c r="PK25">
        <v>218.177558</v>
      </c>
      <c r="PL25">
        <f t="shared" si="279"/>
        <v>3.0133788285759414E-2</v>
      </c>
      <c r="PM25">
        <f t="shared" si="114"/>
        <v>1.3521364159386289</v>
      </c>
      <c r="QD25" s="17">
        <f t="shared" si="280"/>
        <v>3.0133788285759414E-2</v>
      </c>
      <c r="QE25">
        <f t="shared" si="115"/>
        <v>36.938127858649281</v>
      </c>
      <c r="QG25" t="s">
        <v>8</v>
      </c>
      <c r="QH25" s="6">
        <v>70.671237000000005</v>
      </c>
      <c r="QI25" s="10">
        <f t="shared" si="116"/>
        <v>3.0633907492280781E-2</v>
      </c>
      <c r="QJ25" s="13">
        <f t="shared" si="117"/>
        <v>0.90874041555833607</v>
      </c>
      <c r="QK25" s="2">
        <v>70.671237000000005</v>
      </c>
      <c r="QL25" s="10">
        <f t="shared" si="118"/>
        <v>3.0518814650104871E-2</v>
      </c>
      <c r="QM25" s="13">
        <f t="shared" si="119"/>
        <v>4.4727160923595308</v>
      </c>
      <c r="QN25" s="2">
        <v>70.671237000000005</v>
      </c>
      <c r="QO25" s="9">
        <f t="shared" si="120"/>
        <v>3.0576252765610861E-2</v>
      </c>
      <c r="QP25" s="37">
        <f t="shared" si="121"/>
        <v>2.3092433813393477E-2</v>
      </c>
      <c r="QQ25" s="16">
        <v>70.671237000000005</v>
      </c>
      <c r="QR25">
        <f t="shared" si="122"/>
        <v>3.0576252765610861E-2</v>
      </c>
      <c r="QS25">
        <f t="shared" si="123"/>
        <v>2.0884621821716E-2</v>
      </c>
      <c r="QT25">
        <v>70.671237000000005</v>
      </c>
      <c r="QU25" s="10">
        <f t="shared" si="124"/>
        <v>3.0576252765610861E-2</v>
      </c>
      <c r="QV25">
        <f t="shared" si="125"/>
        <v>0.12311412802889446</v>
      </c>
      <c r="QW25">
        <v>70.671237000000005</v>
      </c>
      <c r="QX25">
        <f t="shared" si="281"/>
        <v>3.0576252739152938E-2</v>
      </c>
      <c r="QY25" s="37">
        <f t="shared" si="126"/>
        <v>0.30370804203159713</v>
      </c>
      <c r="QZ25">
        <v>70.263082999999995</v>
      </c>
      <c r="RA25">
        <f t="shared" si="282"/>
        <v>3.0696889429671002E-2</v>
      </c>
      <c r="RB25">
        <f t="shared" si="127"/>
        <v>0.43757809670172454</v>
      </c>
      <c r="RS25" s="17">
        <f t="shared" si="283"/>
        <v>3.0593517515434595E-2</v>
      </c>
      <c r="RT25">
        <f t="shared" si="128"/>
        <v>11.913654166418503</v>
      </c>
      <c r="RW25" t="s">
        <v>8</v>
      </c>
      <c r="RX25" s="6">
        <v>218.177558</v>
      </c>
      <c r="RY25" s="10">
        <f t="shared" si="129"/>
        <v>3.0133788285759414E-2</v>
      </c>
      <c r="RZ25" s="13">
        <f t="shared" si="130"/>
        <v>1.5374280851211362</v>
      </c>
      <c r="SA25" s="2">
        <v>218.177558</v>
      </c>
      <c r="SB25" s="10">
        <f t="shared" si="131"/>
        <v>3.0133788285759414E-2</v>
      </c>
      <c r="SC25" s="13">
        <f t="shared" si="132"/>
        <v>7.595581601569906</v>
      </c>
      <c r="SD25" s="2">
        <v>218.177558</v>
      </c>
      <c r="SE25" s="9">
        <f t="shared" si="133"/>
        <v>3.0133788285759414E-2</v>
      </c>
      <c r="SF25" s="37">
        <f t="shared" si="284"/>
        <v>3.9141981837338115E-2</v>
      </c>
      <c r="SG25" s="16">
        <v>218.177558</v>
      </c>
      <c r="SH25">
        <f t="shared" si="134"/>
        <v>3.0133788285759414E-2</v>
      </c>
      <c r="SI25">
        <f t="shared" si="285"/>
        <v>3.5399711205458033E-2</v>
      </c>
      <c r="SJ25">
        <v>218.177558</v>
      </c>
      <c r="SK25" s="10">
        <f t="shared" si="135"/>
        <v>3.0133788285759414E-2</v>
      </c>
      <c r="SL25">
        <f t="shared" si="286"/>
        <v>0.20868008119749401</v>
      </c>
      <c r="SM25">
        <v>115.856635</v>
      </c>
      <c r="SN25">
        <f t="shared" si="287"/>
        <v>2.9286434916632444E-2</v>
      </c>
      <c r="SO25">
        <f t="shared" si="136"/>
        <v>0.50031344138259159</v>
      </c>
      <c r="SP25">
        <v>115.856635</v>
      </c>
      <c r="SQ25">
        <f t="shared" si="288"/>
        <v>2.9286434916632444E-2</v>
      </c>
      <c r="SR25">
        <f t="shared" si="137"/>
        <v>0.718011406170875</v>
      </c>
      <c r="TI25" s="17">
        <f t="shared" si="289"/>
        <v>2.9891687323151707E-2</v>
      </c>
      <c r="TJ25">
        <f t="shared" si="290"/>
        <v>20.020256501554087</v>
      </c>
      <c r="TL25" t="s">
        <v>8</v>
      </c>
      <c r="TM25" s="6">
        <v>11765098</v>
      </c>
      <c r="TN25" s="10">
        <f t="shared" si="291"/>
        <v>3.7126187179626194E-2</v>
      </c>
      <c r="TO25" s="13">
        <f t="shared" si="292"/>
        <v>11.765098066827136</v>
      </c>
      <c r="TP25" s="2">
        <v>58124842</v>
      </c>
      <c r="TQ25" s="10">
        <f t="shared" si="138"/>
        <v>3.7126188106559169E-2</v>
      </c>
      <c r="TR25" s="13">
        <f t="shared" si="293"/>
        <v>58.124842074252385</v>
      </c>
      <c r="TS25" s="2">
        <v>299532</v>
      </c>
      <c r="TT25" s="9">
        <f t="shared" si="139"/>
        <v>3.7126159681207742E-2</v>
      </c>
      <c r="TU25" s="37">
        <f t="shared" si="294"/>
        <v>0.2995320029700928</v>
      </c>
      <c r="TV25" s="16">
        <v>270895</v>
      </c>
      <c r="TW25">
        <f t="shared" si="140"/>
        <v>3.7126226291335385E-2</v>
      </c>
      <c r="TX25">
        <f t="shared" si="295"/>
        <v>0.27089495544852848</v>
      </c>
      <c r="TY25" s="42">
        <v>1596915</v>
      </c>
      <c r="TZ25" s="10">
        <f t="shared" si="141"/>
        <v>3.7126192344278601E-2</v>
      </c>
      <c r="UA25">
        <f t="shared" si="296"/>
        <v>1.5969149940598091</v>
      </c>
      <c r="UB25" s="42">
        <v>4258873</v>
      </c>
      <c r="UC25">
        <f t="shared" si="297"/>
        <v>4.013699951478867E-2</v>
      </c>
      <c r="UD25">
        <f t="shared" si="142"/>
        <v>4.2588730080273995</v>
      </c>
      <c r="UE25" s="42">
        <v>6112007</v>
      </c>
      <c r="UF25">
        <f t="shared" si="298"/>
        <v>4.0136997818649919E-2</v>
      </c>
      <c r="UG25">
        <f t="shared" si="143"/>
        <v>6.1120070240821995</v>
      </c>
      <c r="UH25" s="42">
        <v>6226562</v>
      </c>
      <c r="UI25">
        <f t="shared" si="299"/>
        <v>4.0136998042089478E-2</v>
      </c>
      <c r="UJ25">
        <f t="shared" si="300"/>
        <v>6.2265620610082362</v>
      </c>
      <c r="UK25" s="42">
        <v>27209034</v>
      </c>
      <c r="UL25">
        <f t="shared" si="301"/>
        <v>4.0137000752035669E-2</v>
      </c>
      <c r="UM25">
        <f t="shared" si="302"/>
        <v>166.38325352222299</v>
      </c>
      <c r="UN25" s="42"/>
      <c r="UQ25" s="42">
        <v>10597842</v>
      </c>
      <c r="UR25">
        <f t="shared" si="303"/>
        <v>4.0136999415217395E-2</v>
      </c>
      <c r="US25">
        <f t="shared" si="304"/>
        <v>10.597841959862999</v>
      </c>
      <c r="UT25" s="42">
        <v>10892382</v>
      </c>
      <c r="UU25">
        <f t="shared" si="305"/>
        <v>4.0137001811640094E-2</v>
      </c>
      <c r="UV25">
        <f t="shared" si="306"/>
        <v>10.892381924542436</v>
      </c>
      <c r="UX25" s="17">
        <f t="shared" si="307"/>
        <v>3.8768450087038941E-2</v>
      </c>
      <c r="UY25">
        <f t="shared" si="308"/>
        <v>160.71008641990511</v>
      </c>
      <c r="VA25" s="42">
        <v>12614334</v>
      </c>
      <c r="VB25">
        <f t="shared" si="309"/>
        <v>4.0137001708093797E-2</v>
      </c>
      <c r="VC25">
        <f t="shared" si="310"/>
        <v>12.614334024082201</v>
      </c>
      <c r="VD25" s="42">
        <v>43258632</v>
      </c>
      <c r="VE25">
        <f t="shared" si="311"/>
        <v>4.0137000804493964E-2</v>
      </c>
      <c r="VF25">
        <f t="shared" si="312"/>
        <v>43.258632088301404</v>
      </c>
      <c r="VG25" s="42">
        <v>4152192</v>
      </c>
      <c r="VH25">
        <f t="shared" si="313"/>
        <v>4.0137003530182021E-2</v>
      </c>
      <c r="VI25">
        <f t="shared" si="314"/>
        <v>4.152192069035646</v>
      </c>
      <c r="VJ25" s="42">
        <v>3774122</v>
      </c>
      <c r="VK25">
        <f t="shared" si="315"/>
        <v>4.0137001641692809E-2</v>
      </c>
      <c r="VL25">
        <f t="shared" si="316"/>
        <v>3.7741219261479166</v>
      </c>
      <c r="VM25" s="42">
        <v>3569271</v>
      </c>
      <c r="VN25">
        <f t="shared" si="317"/>
        <v>4.0137001959861661E-2</v>
      </c>
      <c r="VP25" s="42">
        <v>7247511</v>
      </c>
      <c r="VQ25">
        <f t="shared" si="318"/>
        <v>3.8583755626285618E-2</v>
      </c>
      <c r="VR25">
        <f t="shared" si="319"/>
        <v>7.2475109567861944</v>
      </c>
      <c r="VS25" s="42">
        <v>9190761</v>
      </c>
      <c r="VT25">
        <f t="shared" si="320"/>
        <v>3.8583756365273149E-2</v>
      </c>
      <c r="VU25">
        <f t="shared" si="321"/>
        <v>9.1907609336359393</v>
      </c>
      <c r="VV25" s="42">
        <v>12301866</v>
      </c>
      <c r="VW25">
        <f t="shared" si="322"/>
        <v>3.8583756954008355E-2</v>
      </c>
      <c r="VX25">
        <f t="shared" si="323"/>
        <v>12.30186616205178</v>
      </c>
      <c r="WL25" s="72">
        <f t="shared" si="326"/>
        <v>3.9554534823736429E-2</v>
      </c>
      <c r="WM25" s="12">
        <f t="shared" si="327"/>
        <v>134.9597563823101</v>
      </c>
    </row>
    <row r="26" spans="2:611" x14ac:dyDescent="0.25">
      <c r="B26" t="s">
        <v>9</v>
      </c>
      <c r="C26" s="6">
        <v>5202.3142019999996</v>
      </c>
      <c r="D26" s="10">
        <f t="shared" si="144"/>
        <v>0.10525757708398971</v>
      </c>
      <c r="E26" s="13">
        <f t="shared" si="145"/>
        <v>76.717847016174957</v>
      </c>
      <c r="F26" s="11">
        <v>7421.4189699999997</v>
      </c>
      <c r="G26" s="10">
        <f t="shared" si="146"/>
        <v>0.10074389806541414</v>
      </c>
      <c r="H26" s="13">
        <f t="shared" si="147"/>
        <v>362.76719928360046</v>
      </c>
      <c r="I26" s="2">
        <v>5208.8489769999996</v>
      </c>
      <c r="J26" s="9">
        <f t="shared" si="148"/>
        <v>0.10504304855294283</v>
      </c>
      <c r="K26" s="12">
        <f t="shared" si="149"/>
        <v>1.9492087655451658</v>
      </c>
      <c r="L26" s="16">
        <v>7315.1356619999997</v>
      </c>
      <c r="M26">
        <f t="shared" si="150"/>
        <v>0.100310790626785</v>
      </c>
      <c r="N26">
        <f t="shared" si="151"/>
        <v>1.6834320830943259</v>
      </c>
      <c r="O26">
        <v>5188.326035</v>
      </c>
      <c r="P26" s="10">
        <f t="shared" si="152"/>
        <v>0.10700779257104173</v>
      </c>
      <c r="Q26">
        <f t="shared" si="27"/>
        <v>10.586310542234392</v>
      </c>
      <c r="R26">
        <v>3817.8098260000002</v>
      </c>
      <c r="S26">
        <f t="shared" si="28"/>
        <v>9.8729210606157553E-2</v>
      </c>
      <c r="T26">
        <f t="shared" si="153"/>
        <v>24.094797893370899</v>
      </c>
      <c r="U26">
        <v>4853.2696159999996</v>
      </c>
      <c r="V26">
        <f t="shared" si="29"/>
        <v>0.10490104107037343</v>
      </c>
      <c r="W26" s="49">
        <f t="shared" si="154"/>
        <v>36.740629588962506</v>
      </c>
      <c r="X26">
        <v>4848.5898200000001</v>
      </c>
      <c r="Y26">
        <f t="shared" si="30"/>
        <v>0.10492073203009557</v>
      </c>
      <c r="Z26" s="49">
        <f t="shared" si="155"/>
        <v>37.436270949049998</v>
      </c>
      <c r="AA26">
        <v>4798.3270259999999</v>
      </c>
      <c r="AB26">
        <f t="shared" si="156"/>
        <v>0.10513511951013274</v>
      </c>
      <c r="AC26" s="49">
        <f t="shared" si="157"/>
        <v>227.42880859654488</v>
      </c>
      <c r="AD26">
        <v>4633.0106029999997</v>
      </c>
      <c r="AE26">
        <f t="shared" si="31"/>
        <v>0.10435514453794861</v>
      </c>
      <c r="AF26" s="49">
        <f t="shared" si="158"/>
        <v>75.615653586887746</v>
      </c>
      <c r="AG26">
        <v>4914.1327140000003</v>
      </c>
      <c r="AH26">
        <f t="shared" si="32"/>
        <v>0.10433322950743287</v>
      </c>
      <c r="AI26" s="49">
        <f t="shared" si="159"/>
        <v>63.361145956619573</v>
      </c>
      <c r="AJ26">
        <v>4995.5122410000004</v>
      </c>
      <c r="AK26">
        <f t="shared" si="33"/>
        <v>0.1039740032543698</v>
      </c>
      <c r="AL26" s="49">
        <f t="shared" si="160"/>
        <v>64.897883645262098</v>
      </c>
      <c r="AN26" s="73">
        <f t="shared" si="161"/>
        <v>0.10372596561805698</v>
      </c>
      <c r="AO26">
        <f t="shared" si="162"/>
        <v>988.96294229956629</v>
      </c>
      <c r="AQ26" s="6">
        <v>5235.6456310000003</v>
      </c>
      <c r="AR26" s="10">
        <f t="shared" si="163"/>
        <v>0.10306138848374594</v>
      </c>
      <c r="AS26" s="13">
        <f t="shared" si="164"/>
        <v>74.497761795502299</v>
      </c>
      <c r="AT26" s="11">
        <v>7217.9959909999998</v>
      </c>
      <c r="AU26" s="10">
        <f t="shared" si="165"/>
        <v>9.7607119097996242E-2</v>
      </c>
      <c r="AV26" s="13">
        <f t="shared" si="166"/>
        <v>241.95644542800275</v>
      </c>
      <c r="AW26" s="2">
        <v>4978.0942949999999</v>
      </c>
      <c r="AX26" s="9">
        <f t="shared" si="167"/>
        <v>0.10387614571364436</v>
      </c>
      <c r="AY26" s="12">
        <f t="shared" si="168"/>
        <v>24.715884148168929</v>
      </c>
      <c r="AZ26" s="16">
        <v>7583.5814339999997</v>
      </c>
      <c r="BA26" s="9">
        <f t="shared" si="169"/>
        <v>9.7397447253101371E-2</v>
      </c>
      <c r="BB26">
        <f t="shared" si="170"/>
        <v>21.06426988178238</v>
      </c>
      <c r="BC26">
        <v>5247.9011559999999</v>
      </c>
      <c r="BD26" s="9">
        <f t="shared" si="171"/>
        <v>0.10309916919168775</v>
      </c>
      <c r="BF26">
        <v>6507.7488620000004</v>
      </c>
      <c r="BG26" s="9">
        <f t="shared" si="172"/>
        <v>0.11631655789170163</v>
      </c>
      <c r="BH26">
        <f t="shared" si="173"/>
        <v>50.252047329559318</v>
      </c>
      <c r="BI26">
        <v>5342.4834449999998</v>
      </c>
      <c r="BJ26" s="9">
        <f t="shared" si="174"/>
        <v>0.10539246241504299</v>
      </c>
      <c r="BK26" s="49">
        <f t="shared" si="175"/>
        <v>57.741006586182657</v>
      </c>
      <c r="BL26">
        <v>5872.9384630000004</v>
      </c>
      <c r="BM26" s="9">
        <f t="shared" si="176"/>
        <v>0.10313866872019849</v>
      </c>
      <c r="BN26" s="49">
        <f t="shared" si="177"/>
        <v>75.633786273148615</v>
      </c>
      <c r="BO26">
        <v>5260.7313640000002</v>
      </c>
      <c r="BP26" s="9">
        <f t="shared" si="178"/>
        <v>0.10488888545865288</v>
      </c>
      <c r="BQ26" s="49">
        <f t="shared" si="179"/>
        <v>75.67877280200824</v>
      </c>
      <c r="BT26" s="49"/>
      <c r="BW26" s="49"/>
      <c r="BZ26" s="49"/>
      <c r="CB26" s="73">
        <f t="shared" si="324"/>
        <v>0.10386420491397462</v>
      </c>
      <c r="CC26">
        <f t="shared" si="180"/>
        <v>815.08282338153697</v>
      </c>
      <c r="CE26" t="s">
        <v>9</v>
      </c>
      <c r="CF26" s="6">
        <v>0</v>
      </c>
      <c r="CG26" s="10">
        <f t="shared" si="34"/>
        <v>0</v>
      </c>
      <c r="CH26" s="13">
        <f t="shared" si="35"/>
        <v>0</v>
      </c>
      <c r="CI26" s="11">
        <v>0</v>
      </c>
      <c r="CJ26" s="10">
        <f t="shared" si="36"/>
        <v>0</v>
      </c>
      <c r="CK26" s="13">
        <f t="shared" si="37"/>
        <v>0</v>
      </c>
      <c r="CL26" s="2">
        <v>0</v>
      </c>
      <c r="CM26" s="9">
        <f t="shared" si="38"/>
        <v>0</v>
      </c>
      <c r="CN26" s="12">
        <f t="shared" si="39"/>
        <v>0</v>
      </c>
      <c r="CO26" s="16">
        <v>0</v>
      </c>
      <c r="CP26">
        <f t="shared" si="40"/>
        <v>0</v>
      </c>
      <c r="CQ26">
        <f t="shared" si="41"/>
        <v>0</v>
      </c>
      <c r="CR26">
        <v>0</v>
      </c>
      <c r="CS26" s="10">
        <f t="shared" si="42"/>
        <v>0</v>
      </c>
      <c r="CT26">
        <f t="shared" si="43"/>
        <v>0</v>
      </c>
      <c r="CU26">
        <v>0</v>
      </c>
      <c r="CV26">
        <f t="shared" si="181"/>
        <v>0</v>
      </c>
      <c r="CW26">
        <f t="shared" si="44"/>
        <v>0</v>
      </c>
      <c r="CX26">
        <v>0</v>
      </c>
      <c r="CY26">
        <f t="shared" si="182"/>
        <v>0</v>
      </c>
      <c r="CZ26">
        <f t="shared" si="45"/>
        <v>0</v>
      </c>
      <c r="DA26">
        <v>0</v>
      </c>
      <c r="DB26">
        <f t="shared" si="183"/>
        <v>0</v>
      </c>
      <c r="DC26">
        <f t="shared" si="184"/>
        <v>0</v>
      </c>
      <c r="DD26">
        <v>0</v>
      </c>
      <c r="DE26">
        <f t="shared" si="185"/>
        <v>0</v>
      </c>
      <c r="DF26">
        <f t="shared" si="186"/>
        <v>0</v>
      </c>
      <c r="DG26">
        <v>0</v>
      </c>
      <c r="DH26">
        <f t="shared" si="187"/>
        <v>0</v>
      </c>
      <c r="DI26">
        <f t="shared" si="188"/>
        <v>0</v>
      </c>
      <c r="DJ26">
        <v>0</v>
      </c>
      <c r="DK26">
        <f t="shared" si="189"/>
        <v>0</v>
      </c>
      <c r="DL26">
        <f t="shared" si="190"/>
        <v>0</v>
      </c>
      <c r="DM26">
        <v>0</v>
      </c>
      <c r="DN26">
        <f t="shared" si="191"/>
        <v>0</v>
      </c>
      <c r="DO26">
        <f t="shared" si="192"/>
        <v>0</v>
      </c>
      <c r="DQ26" s="73">
        <f t="shared" si="193"/>
        <v>0</v>
      </c>
      <c r="DR26">
        <f t="shared" si="194"/>
        <v>0</v>
      </c>
      <c r="DT26">
        <v>0</v>
      </c>
      <c r="DU26">
        <f t="shared" si="195"/>
        <v>0</v>
      </c>
      <c r="DV26">
        <f t="shared" si="196"/>
        <v>0</v>
      </c>
      <c r="DW26">
        <v>0</v>
      </c>
      <c r="DX26">
        <f t="shared" si="197"/>
        <v>0</v>
      </c>
      <c r="DY26">
        <f t="shared" si="198"/>
        <v>0</v>
      </c>
      <c r="DZ26">
        <v>0</v>
      </c>
      <c r="EA26">
        <f t="shared" si="199"/>
        <v>0</v>
      </c>
      <c r="EB26">
        <f t="shared" si="200"/>
        <v>0</v>
      </c>
      <c r="EC26">
        <v>0</v>
      </c>
      <c r="ED26">
        <f t="shared" si="201"/>
        <v>0</v>
      </c>
      <c r="EE26">
        <f t="shared" si="202"/>
        <v>0</v>
      </c>
      <c r="EF26">
        <v>0</v>
      </c>
      <c r="EG26">
        <f t="shared" si="203"/>
        <v>0</v>
      </c>
      <c r="EI26">
        <v>0</v>
      </c>
      <c r="EJ26">
        <f t="shared" si="204"/>
        <v>0</v>
      </c>
      <c r="EK26">
        <f t="shared" si="205"/>
        <v>0</v>
      </c>
      <c r="EL26">
        <v>0</v>
      </c>
      <c r="EM26">
        <f t="shared" si="206"/>
        <v>0</v>
      </c>
      <c r="EN26">
        <f t="shared" si="207"/>
        <v>0</v>
      </c>
      <c r="EO26">
        <v>0</v>
      </c>
      <c r="EP26">
        <f t="shared" si="325"/>
        <v>0</v>
      </c>
      <c r="EQ26">
        <f t="shared" si="208"/>
        <v>0</v>
      </c>
      <c r="ER26">
        <v>0</v>
      </c>
      <c r="ES26">
        <f t="shared" si="209"/>
        <v>0</v>
      </c>
      <c r="ET26">
        <f t="shared" si="210"/>
        <v>0</v>
      </c>
      <c r="FE26" s="75">
        <f t="shared" si="211"/>
        <v>0</v>
      </c>
      <c r="FF26">
        <f t="shared" si="212"/>
        <v>0</v>
      </c>
      <c r="FH26" t="s">
        <v>9</v>
      </c>
      <c r="FI26" s="6">
        <v>296.67739799999998</v>
      </c>
      <c r="FJ26" s="10">
        <f t="shared" si="46"/>
        <v>0.12034469707255784</v>
      </c>
      <c r="FK26" s="13">
        <f t="shared" si="47"/>
        <v>4.3857108984435946</v>
      </c>
      <c r="FL26" s="11">
        <v>427.46033599999998</v>
      </c>
      <c r="FM26" s="10">
        <f t="shared" si="48"/>
        <v>0.11622234242470637</v>
      </c>
      <c r="FN26" s="13">
        <f t="shared" si="49"/>
        <v>20.925164930691025</v>
      </c>
      <c r="FO26" s="2">
        <v>297.40730400000001</v>
      </c>
      <c r="FP26" s="9">
        <f t="shared" si="50"/>
        <v>0.12027419265564115</v>
      </c>
      <c r="FQ26" s="25">
        <f t="shared" si="51"/>
        <v>0.11159211095967178</v>
      </c>
      <c r="FR26" s="16">
        <v>427.40176000000002</v>
      </c>
      <c r="FS26">
        <f t="shared" si="52"/>
        <v>0.11741046180034959</v>
      </c>
      <c r="FT26">
        <f t="shared" si="53"/>
        <v>9.8520077974967174E-2</v>
      </c>
      <c r="FU26">
        <v>255.11815799999999</v>
      </c>
      <c r="FV26" s="10">
        <f t="shared" si="54"/>
        <v>0.10549349180283786</v>
      </c>
      <c r="FW26">
        <f t="shared" si="55"/>
        <v>0.52182501740145359</v>
      </c>
      <c r="FX26">
        <v>156.770377</v>
      </c>
      <c r="FY26">
        <f t="shared" si="213"/>
        <v>8.1334567558519283E-2</v>
      </c>
      <c r="FZ26">
        <f t="shared" si="56"/>
        <v>0.99248234389560608</v>
      </c>
      <c r="GA26">
        <v>270.77409699999998</v>
      </c>
      <c r="GB26">
        <f t="shared" si="214"/>
        <v>0.11735376603762986</v>
      </c>
      <c r="GC26">
        <f t="shared" si="57"/>
        <v>2.0551041271200692</v>
      </c>
      <c r="GD26">
        <v>270.51881400000002</v>
      </c>
      <c r="GE26">
        <f t="shared" si="215"/>
        <v>0.11737866432873305</v>
      </c>
      <c r="GF26">
        <f t="shared" si="216"/>
        <v>2.0940663472437446</v>
      </c>
      <c r="GG26">
        <v>267.77697699999999</v>
      </c>
      <c r="GH26">
        <f t="shared" si="217"/>
        <v>0.11764975748501044</v>
      </c>
      <c r="GI26">
        <f t="shared" si="218"/>
        <v>12.725026756596579</v>
      </c>
      <c r="GJ26">
        <v>251.90802400000001</v>
      </c>
      <c r="GK26">
        <f t="shared" si="219"/>
        <v>0.11377746076756531</v>
      </c>
      <c r="GL26">
        <f t="shared" si="220"/>
        <v>4.1221528164657615</v>
      </c>
      <c r="GM26">
        <v>274.61564800000002</v>
      </c>
      <c r="GN26">
        <f t="shared" si="221"/>
        <v>0.11690303805092593</v>
      </c>
      <c r="GO26">
        <f t="shared" si="222"/>
        <v>3.5497369781835779</v>
      </c>
      <c r="GP26">
        <v>279.131776</v>
      </c>
      <c r="GQ26">
        <f t="shared" si="223"/>
        <v>0.11648156464603621</v>
      </c>
      <c r="GR26">
        <f t="shared" si="224"/>
        <v>3.6352389985036124</v>
      </c>
      <c r="GT26" s="72">
        <f t="shared" si="225"/>
        <v>0.11338533371920939</v>
      </c>
      <c r="GU26">
        <f t="shared" si="226"/>
        <v>54.052952209416141</v>
      </c>
      <c r="GW26" s="6">
        <v>292.27223199999997</v>
      </c>
      <c r="GX26" s="10">
        <f t="shared" si="58"/>
        <v>0.11534466240137226</v>
      </c>
      <c r="GY26" s="13">
        <f t="shared" si="227"/>
        <v>4.1688353467677528</v>
      </c>
      <c r="GZ26" s="11">
        <v>400.74346600000001</v>
      </c>
      <c r="HA26" s="10">
        <f t="shared" si="59"/>
        <v>0.10856385050108931</v>
      </c>
      <c r="HB26" s="13">
        <f t="shared" si="228"/>
        <v>13.455844006034139</v>
      </c>
      <c r="HC26" s="2">
        <v>277.83754099999999</v>
      </c>
      <c r="HD26" s="9">
        <f t="shared" si="60"/>
        <v>0.11624953513268071</v>
      </c>
      <c r="HE26" s="25">
        <f t="shared" si="229"/>
        <v>1.3829980034773413</v>
      </c>
      <c r="HF26" s="16">
        <v>419.16824800000001</v>
      </c>
      <c r="HG26" s="9">
        <f t="shared" si="61"/>
        <v>0.10783981136457968</v>
      </c>
      <c r="HH26">
        <f t="shared" si="230"/>
        <v>1.1661326629439341</v>
      </c>
      <c r="HI26">
        <v>292.24571800000001</v>
      </c>
      <c r="HJ26" s="9">
        <f t="shared" si="62"/>
        <v>0.11509361888754377</v>
      </c>
      <c r="HL26">
        <v>295.39662600000003</v>
      </c>
      <c r="HM26" s="9">
        <f t="shared" si="63"/>
        <v>0.10582868349185356</v>
      </c>
      <c r="HN26">
        <f t="shared" si="231"/>
        <v>2.2860494275497243</v>
      </c>
      <c r="HO26">
        <v>288.51599499999998</v>
      </c>
      <c r="HP26" s="9">
        <f t="shared" si="64"/>
        <v>0.1141151311999009</v>
      </c>
      <c r="HQ26">
        <f t="shared" si="232"/>
        <v>3.1259932594838444</v>
      </c>
      <c r="HR26">
        <v>316.516481</v>
      </c>
      <c r="HS26" s="9">
        <f t="shared" si="65"/>
        <v>0.11141688605873554</v>
      </c>
      <c r="HT26">
        <f t="shared" si="233"/>
        <v>4.0852189833122452</v>
      </c>
      <c r="HU26">
        <v>285.71857699999998</v>
      </c>
      <c r="HV26" s="9">
        <f t="shared" si="66"/>
        <v>0.11421951733700123</v>
      </c>
      <c r="HW26">
        <f t="shared" si="234"/>
        <v>4.1205475986821369</v>
      </c>
      <c r="IH26" s="74">
        <f t="shared" si="235"/>
        <v>0.11207463293052856</v>
      </c>
      <c r="II26">
        <f t="shared" si="236"/>
        <v>43.975741360618507</v>
      </c>
      <c r="IK26" t="s">
        <v>9</v>
      </c>
      <c r="IL26" s="6">
        <v>375.62370800000002</v>
      </c>
      <c r="IM26" s="10">
        <f t="shared" si="67"/>
        <v>8.3935258296476078E-2</v>
      </c>
      <c r="IN26" s="13">
        <f t="shared" si="237"/>
        <v>3.7920293009400212</v>
      </c>
      <c r="IO26" s="11">
        <v>208.14547300000001</v>
      </c>
      <c r="IP26" s="10">
        <f t="shared" si="68"/>
        <v>9.3638347071500788E-2</v>
      </c>
      <c r="IQ26" s="13">
        <f t="shared" si="238"/>
        <v>14.507395709545554</v>
      </c>
      <c r="IR26" s="2">
        <v>208.14547300000001</v>
      </c>
      <c r="IS26" s="9">
        <f t="shared" si="69"/>
        <v>9.3638347071500788E-2</v>
      </c>
      <c r="IT26" s="12">
        <f t="shared" si="70"/>
        <v>0.10859874202607124</v>
      </c>
      <c r="IU26" s="16">
        <v>607.00152700000001</v>
      </c>
      <c r="IV26">
        <f t="shared" si="71"/>
        <v>7.9841036538376625E-2</v>
      </c>
      <c r="IW26">
        <f t="shared" si="72"/>
        <v>8.3744082775378023E-2</v>
      </c>
      <c r="IX26">
        <v>203.525049</v>
      </c>
      <c r="IY26" s="10">
        <f t="shared" si="73"/>
        <v>9.1956153982572078E-2</v>
      </c>
      <c r="IZ26">
        <f t="shared" si="74"/>
        <v>0.56857798561886719</v>
      </c>
      <c r="JA26">
        <v>208.14547300000001</v>
      </c>
      <c r="JB26">
        <f t="shared" si="239"/>
        <v>9.3638347071500788E-2</v>
      </c>
      <c r="JC26">
        <f t="shared" si="75"/>
        <v>1.4282735030398994</v>
      </c>
      <c r="JD26">
        <v>281.527153</v>
      </c>
      <c r="JE26">
        <f t="shared" si="240"/>
        <v>7.1647884081767074E-2</v>
      </c>
      <c r="JF26">
        <f t="shared" si="76"/>
        <v>1.5683759802459771</v>
      </c>
      <c r="JG26">
        <v>208.14547300000001</v>
      </c>
      <c r="JH26">
        <f t="shared" si="241"/>
        <v>9.3638347071500788E-2</v>
      </c>
      <c r="JI26">
        <f t="shared" si="242"/>
        <v>2.0881660280355585</v>
      </c>
      <c r="JJ26">
        <v>208.14547300000001</v>
      </c>
      <c r="JK26">
        <f t="shared" si="243"/>
        <v>9.3638347071500788E-2</v>
      </c>
      <c r="JL26">
        <f t="shared" si="244"/>
        <v>12.65993336280504</v>
      </c>
      <c r="JM26">
        <v>341.34617500000002</v>
      </c>
      <c r="JN26">
        <f t="shared" si="245"/>
        <v>8.0856984362412565E-2</v>
      </c>
      <c r="JO26">
        <f t="shared" si="246"/>
        <v>3.6618066044441755</v>
      </c>
      <c r="JP26">
        <v>208.14547300000001</v>
      </c>
      <c r="JQ26">
        <f t="shared" si="247"/>
        <v>9.3638347071500788E-2</v>
      </c>
      <c r="JR26">
        <f t="shared" si="248"/>
        <v>3.5541367093353053</v>
      </c>
      <c r="JS26">
        <v>208.14547300000001</v>
      </c>
      <c r="JT26">
        <f t="shared" si="249"/>
        <v>9.3638347071500788E-2</v>
      </c>
      <c r="JU26">
        <f t="shared" si="250"/>
        <v>3.6529146485984265</v>
      </c>
      <c r="JW26" s="73">
        <f t="shared" si="251"/>
        <v>8.8642145563509148E-2</v>
      </c>
      <c r="JX26">
        <f t="shared" si="252"/>
        <v>52.821752830815313</v>
      </c>
      <c r="JZ26">
        <v>369.17722900000001</v>
      </c>
      <c r="KA26">
        <f t="shared" si="253"/>
        <v>7.9333934168079226E-2</v>
      </c>
      <c r="KB26">
        <f t="shared" si="254"/>
        <v>3.5841505587745766</v>
      </c>
      <c r="KC26">
        <v>208.14547300000001</v>
      </c>
      <c r="KD26">
        <f t="shared" si="255"/>
        <v>9.3638347071500788E-2</v>
      </c>
      <c r="KE26">
        <f t="shared" si="256"/>
        <v>14.507395709545554</v>
      </c>
      <c r="KF26">
        <v>208.14547300000001</v>
      </c>
      <c r="KG26">
        <f t="shared" si="257"/>
        <v>9.3638347071500788E-2</v>
      </c>
      <c r="KH26">
        <f t="shared" si="258"/>
        <v>1.3924963968780391</v>
      </c>
      <c r="KI26">
        <v>570.766347</v>
      </c>
      <c r="KJ26">
        <f t="shared" si="259"/>
        <v>7.4183445619650401E-2</v>
      </c>
      <c r="KK26">
        <f t="shared" si="260"/>
        <v>1.0027342626548443</v>
      </c>
      <c r="KL26">
        <v>207.99184299999999</v>
      </c>
      <c r="KM26">
        <f t="shared" si="261"/>
        <v>9.3072124102397347E-2</v>
      </c>
      <c r="KO26">
        <v>208.14547300000001</v>
      </c>
      <c r="KP26">
        <f t="shared" si="262"/>
        <v>9.3638347071500788E-2</v>
      </c>
      <c r="KQ26">
        <f t="shared" si="263"/>
        <v>2.5284011226500893</v>
      </c>
      <c r="KR26">
        <v>402.98167899999999</v>
      </c>
      <c r="KS26">
        <f t="shared" si="264"/>
        <v>7.5272875865932107E-2</v>
      </c>
      <c r="KT26">
        <f t="shared" si="265"/>
        <v>2.5774682562327924</v>
      </c>
      <c r="KU26">
        <v>208.14547300000001</v>
      </c>
      <c r="KV26">
        <f t="shared" si="266"/>
        <v>9.4380858279042787E-2</v>
      </c>
      <c r="KW26">
        <f t="shared" si="267"/>
        <v>4.3257185641006606</v>
      </c>
      <c r="KX26">
        <v>208.14547300000001</v>
      </c>
      <c r="KY26">
        <f t="shared" si="268"/>
        <v>9.4380858279042787E-2</v>
      </c>
      <c r="KZ26">
        <f t="shared" si="269"/>
        <v>4.2560679209034475</v>
      </c>
      <c r="LK26" s="78">
        <f t="shared" si="270"/>
        <v>8.7948793058738539E-2</v>
      </c>
      <c r="LL26">
        <f t="shared" si="271"/>
        <v>43.136583134372778</v>
      </c>
      <c r="LN26" t="s">
        <v>9</v>
      </c>
      <c r="LO26" s="6">
        <v>15.184378000000001</v>
      </c>
      <c r="LP26" s="10">
        <f t="shared" si="77"/>
        <v>1.4605527344037379E-2</v>
      </c>
      <c r="LQ26" s="13">
        <f t="shared" si="78"/>
        <v>0.16319334135852254</v>
      </c>
      <c r="LR26" s="2">
        <v>15.184378000000001</v>
      </c>
      <c r="LS26" s="10">
        <f t="shared" si="79"/>
        <v>1.4605527344037379E-2</v>
      </c>
      <c r="LT26" s="13">
        <f t="shared" si="80"/>
        <v>0.80624801453646222</v>
      </c>
      <c r="LU26" s="2">
        <v>15.184378000000001</v>
      </c>
      <c r="LV26" s="9">
        <f t="shared" si="81"/>
        <v>1.4605527344037379E-2</v>
      </c>
      <c r="LW26" s="37">
        <f t="shared" si="82"/>
        <v>4.1548029889973762E-3</v>
      </c>
      <c r="LX26" s="16">
        <v>15.184378000000001</v>
      </c>
      <c r="LY26">
        <f t="shared" si="83"/>
        <v>1.4605527344037379E-2</v>
      </c>
      <c r="LZ26">
        <f t="shared" si="84"/>
        <v>3.757572279740324E-3</v>
      </c>
      <c r="MA26">
        <v>15.184378000000001</v>
      </c>
      <c r="MB26" s="10">
        <f t="shared" si="85"/>
        <v>1.4605527344037379E-2</v>
      </c>
      <c r="MC26">
        <f t="shared" si="86"/>
        <v>2.215075947627403E-2</v>
      </c>
      <c r="MD26">
        <v>15.184378000000001</v>
      </c>
      <c r="ME26">
        <f t="shared" si="272"/>
        <v>1.4605527344037379E-2</v>
      </c>
      <c r="MF26">
        <f t="shared" si="87"/>
        <v>5.4643312701645359E-2</v>
      </c>
      <c r="MG26">
        <v>15.184378000000001</v>
      </c>
      <c r="MH26">
        <f t="shared" si="273"/>
        <v>1.4605527344037379E-2</v>
      </c>
      <c r="MI26">
        <f t="shared" si="88"/>
        <v>7.8419883508067556E-2</v>
      </c>
      <c r="MZ26" s="17">
        <f t="shared" si="274"/>
        <v>1.4605527344037377E-2</v>
      </c>
      <c r="NA26">
        <f t="shared" si="89"/>
        <v>2.142301360673402</v>
      </c>
      <c r="NC26" t="s">
        <v>9</v>
      </c>
      <c r="ND26" s="6">
        <v>110.081109</v>
      </c>
      <c r="NE26" s="10">
        <f t="shared" si="90"/>
        <v>1.4605108740288338E-2</v>
      </c>
      <c r="NF26" s="13">
        <f t="shared" si="91"/>
        <v>1.1830912023318556</v>
      </c>
      <c r="NG26" s="2">
        <v>110.081109</v>
      </c>
      <c r="NH26" s="10">
        <f t="shared" si="92"/>
        <v>1.4605108740288338E-2</v>
      </c>
      <c r="NI26" s="13">
        <f t="shared" si="93"/>
        <v>5.8449990971142052</v>
      </c>
      <c r="NJ26" s="2">
        <v>110.081109</v>
      </c>
      <c r="NK26" s="9">
        <f t="shared" si="94"/>
        <v>1.4605108740288338E-2</v>
      </c>
      <c r="NL26" s="37">
        <f t="shared" si="95"/>
        <v>3.0120780803831414E-2</v>
      </c>
      <c r="NM26" s="16">
        <v>110.081109</v>
      </c>
      <c r="NN26">
        <f t="shared" si="96"/>
        <v>1.4605108740288338E-2</v>
      </c>
      <c r="NO26">
        <f t="shared" si="97"/>
        <v>2.7241005480243934E-2</v>
      </c>
      <c r="NP26">
        <v>110.081109</v>
      </c>
      <c r="NQ26" s="10">
        <f t="shared" si="98"/>
        <v>1.4605108740288338E-2</v>
      </c>
      <c r="NR26">
        <f t="shared" si="99"/>
        <v>0.16058479128615621</v>
      </c>
      <c r="NS26">
        <v>110.081109</v>
      </c>
      <c r="NT26">
        <f t="shared" si="275"/>
        <v>1.4605108740288338E-2</v>
      </c>
      <c r="NU26">
        <f t="shared" si="100"/>
        <v>0.39614375185540629</v>
      </c>
      <c r="NV26">
        <v>110.081109</v>
      </c>
      <c r="NW26">
        <f t="shared" si="276"/>
        <v>1.4605108740288338E-2</v>
      </c>
      <c r="NX26">
        <f t="shared" si="101"/>
        <v>0.56851507233042209</v>
      </c>
      <c r="OO26" s="17">
        <f t="shared" si="277"/>
        <v>1.4605108740288338E-2</v>
      </c>
      <c r="OP26">
        <f t="shared" si="102"/>
        <v>15.53089036266554</v>
      </c>
      <c r="OR26" t="s">
        <v>9</v>
      </c>
      <c r="OS26" s="6">
        <v>599.89654499999995</v>
      </c>
      <c r="OT26" s="10">
        <f t="shared" si="103"/>
        <v>8.285524710285988E-2</v>
      </c>
      <c r="OU26" s="13">
        <f t="shared" si="104"/>
        <v>7.7368296639649987</v>
      </c>
      <c r="OV26" s="2">
        <v>599.89654499999995</v>
      </c>
      <c r="OW26" s="10">
        <f t="shared" si="105"/>
        <v>8.285524710285988E-2</v>
      </c>
      <c r="OX26" s="13">
        <f t="shared" si="106"/>
        <v>38.223395044499</v>
      </c>
      <c r="OY26" s="2">
        <v>599.89654499999995</v>
      </c>
      <c r="OZ26" s="9">
        <f t="shared" si="107"/>
        <v>8.285524710285988E-2</v>
      </c>
      <c r="PA26" s="37">
        <f t="shared" si="108"/>
        <v>0.19697496690496322</v>
      </c>
      <c r="PB26" s="16">
        <v>599.89654499999995</v>
      </c>
      <c r="PC26">
        <f t="shared" si="109"/>
        <v>8.285524710285988E-2</v>
      </c>
      <c r="PD26">
        <f t="shared" si="110"/>
        <v>0.17814266462330328</v>
      </c>
      <c r="PE26">
        <v>599.89654499999995</v>
      </c>
      <c r="PF26" s="10">
        <f t="shared" si="111"/>
        <v>8.285524710285988E-2</v>
      </c>
      <c r="PG26">
        <f t="shared" si="112"/>
        <v>1.0501448868486007</v>
      </c>
      <c r="PH26">
        <v>599.89654499999995</v>
      </c>
      <c r="PI26">
        <f t="shared" si="278"/>
        <v>8.285524710285988E-2</v>
      </c>
      <c r="PJ26">
        <f t="shared" si="113"/>
        <v>2.5905836545047669</v>
      </c>
      <c r="PK26">
        <v>599.89654499999995</v>
      </c>
      <c r="PL26">
        <f t="shared" si="279"/>
        <v>8.285524710285988E-2</v>
      </c>
      <c r="PM26">
        <f t="shared" si="114"/>
        <v>3.7178065962690185</v>
      </c>
      <c r="QD26" s="17">
        <f t="shared" si="280"/>
        <v>8.2855247102859866E-2</v>
      </c>
      <c r="QE26">
        <f t="shared" si="115"/>
        <v>101.56431983335311</v>
      </c>
      <c r="QG26" t="s">
        <v>9</v>
      </c>
      <c r="QH26" s="6">
        <v>74.906824999999998</v>
      </c>
      <c r="QI26" s="10">
        <f t="shared" si="116"/>
        <v>3.2469910602958105E-2</v>
      </c>
      <c r="QJ26" s="13">
        <f t="shared" si="117"/>
        <v>0.96320458178276336</v>
      </c>
      <c r="QK26" s="2">
        <v>74.906824999999998</v>
      </c>
      <c r="QL26" s="10">
        <f t="shared" si="118"/>
        <v>3.2347919822074737E-2</v>
      </c>
      <c r="QM26" s="13">
        <f t="shared" si="119"/>
        <v>4.740782471446753</v>
      </c>
      <c r="QN26" s="2">
        <v>74.906824999999998</v>
      </c>
      <c r="QO26" s="9">
        <f t="shared" si="120"/>
        <v>3.24088004157813E-2</v>
      </c>
      <c r="QP26" s="37">
        <f t="shared" si="121"/>
        <v>2.4476448579553625E-2</v>
      </c>
      <c r="QQ26" s="16">
        <v>74.906824999999998</v>
      </c>
      <c r="QR26">
        <f t="shared" si="122"/>
        <v>3.24088004157813E-2</v>
      </c>
      <c r="QS26">
        <f t="shared" si="123"/>
        <v>2.2136314268709656E-2</v>
      </c>
      <c r="QT26">
        <v>74.906824999999998</v>
      </c>
      <c r="QU26" s="10">
        <f t="shared" si="124"/>
        <v>3.24088004157813E-2</v>
      </c>
      <c r="QV26">
        <f t="shared" si="125"/>
        <v>0.13049281199489959</v>
      </c>
      <c r="QW26">
        <v>74.906824999999998</v>
      </c>
      <c r="QX26">
        <f t="shared" si="281"/>
        <v>3.2408800387737649E-2</v>
      </c>
      <c r="QY26" s="37">
        <f t="shared" si="126"/>
        <v>0.32191038562907115</v>
      </c>
      <c r="QZ26">
        <v>74.900717</v>
      </c>
      <c r="RA26">
        <f t="shared" si="282"/>
        <v>3.272300231904255E-2</v>
      </c>
      <c r="RB26">
        <f t="shared" si="127"/>
        <v>0.46645993581657247</v>
      </c>
      <c r="RS26" s="17">
        <f t="shared" si="283"/>
        <v>3.2453719197022418E-2</v>
      </c>
      <c r="RT26">
        <f t="shared" si="128"/>
        <v>12.638049440778397</v>
      </c>
      <c r="RW26" t="s">
        <v>9</v>
      </c>
      <c r="RX26" s="6">
        <v>599.89654499999995</v>
      </c>
      <c r="RY26" s="10">
        <f t="shared" si="129"/>
        <v>8.285524710285988E-2</v>
      </c>
      <c r="RZ26" s="13">
        <f t="shared" si="130"/>
        <v>4.2272807749096515</v>
      </c>
      <c r="SA26" s="2">
        <v>599.89654499999995</v>
      </c>
      <c r="SB26" s="10">
        <f t="shared" si="131"/>
        <v>8.285524710285988E-2</v>
      </c>
      <c r="SC26" s="13">
        <f t="shared" si="132"/>
        <v>20.884655607188311</v>
      </c>
      <c r="SD26" s="2">
        <v>599.89654499999995</v>
      </c>
      <c r="SE26" s="9">
        <f t="shared" si="133"/>
        <v>8.285524710285988E-2</v>
      </c>
      <c r="SF26" s="37">
        <f t="shared" si="284"/>
        <v>0.10762399159620205</v>
      </c>
      <c r="SG26" s="16">
        <v>599.89654499999995</v>
      </c>
      <c r="SH26">
        <f t="shared" si="134"/>
        <v>8.285524710285988E-2</v>
      </c>
      <c r="SI26">
        <f t="shared" si="285"/>
        <v>9.7334320911924663E-2</v>
      </c>
      <c r="SJ26">
        <v>599.89654499999995</v>
      </c>
      <c r="SK26" s="10">
        <f t="shared" si="135"/>
        <v>8.285524710285988E-2</v>
      </c>
      <c r="SL26">
        <f t="shared" si="286"/>
        <v>0.57378247730087861</v>
      </c>
      <c r="SM26">
        <v>183.11243400000001</v>
      </c>
      <c r="SN26">
        <f t="shared" si="287"/>
        <v>4.6287468825304261E-2</v>
      </c>
      <c r="SO26">
        <f t="shared" si="136"/>
        <v>0.79074980914543813</v>
      </c>
      <c r="SP26">
        <v>183.11243400000001</v>
      </c>
      <c r="SQ26">
        <f t="shared" si="288"/>
        <v>4.6287468825304261E-2</v>
      </c>
      <c r="SR26">
        <f t="shared" si="137"/>
        <v>1.1348233635795788</v>
      </c>
      <c r="TI26" s="17">
        <f t="shared" si="289"/>
        <v>7.2407310452129697E-2</v>
      </c>
      <c r="TJ26">
        <f t="shared" si="290"/>
        <v>48.495520248418387</v>
      </c>
      <c r="TL26" t="s">
        <v>9</v>
      </c>
      <c r="TM26" s="6">
        <v>46988344</v>
      </c>
      <c r="TN26" s="10">
        <f t="shared" si="291"/>
        <v>0.14827739255590269</v>
      </c>
      <c r="TO26" s="13">
        <f t="shared" si="292"/>
        <v>46.988344266899311</v>
      </c>
      <c r="TP26" s="2">
        <v>232143412</v>
      </c>
      <c r="TQ26" s="10">
        <f t="shared" si="138"/>
        <v>0.14827739199033807</v>
      </c>
      <c r="TR26" s="13">
        <f t="shared" si="293"/>
        <v>232.14341229655483</v>
      </c>
      <c r="TS26" s="2">
        <v>1196295</v>
      </c>
      <c r="TT26" s="9">
        <f t="shared" si="139"/>
        <v>0.14827744346457278</v>
      </c>
      <c r="TU26" s="37">
        <f t="shared" si="294"/>
        <v>1.1962950118621956</v>
      </c>
      <c r="TV26" s="16">
        <v>1081920</v>
      </c>
      <c r="TW26">
        <f t="shared" si="140"/>
        <v>0.14827740175758716</v>
      </c>
      <c r="TX26">
        <f t="shared" si="295"/>
        <v>1.0819198220671178</v>
      </c>
      <c r="TY26" s="42">
        <v>6377880</v>
      </c>
      <c r="TZ26" s="10">
        <f t="shared" si="141"/>
        <v>0.14827739712428503</v>
      </c>
      <c r="UA26">
        <f t="shared" si="296"/>
        <v>6.3778799762756169</v>
      </c>
      <c r="UB26" s="42">
        <v>10891873</v>
      </c>
      <c r="UC26">
        <f t="shared" si="297"/>
        <v>0.10264854136672774</v>
      </c>
      <c r="UD26">
        <f t="shared" si="142"/>
        <v>10.891873020529708</v>
      </c>
      <c r="UE26" s="42">
        <v>15631179</v>
      </c>
      <c r="UF26">
        <f t="shared" si="298"/>
        <v>0.10264854039367534</v>
      </c>
      <c r="UG26">
        <f t="shared" si="143"/>
        <v>15.631179061589126</v>
      </c>
      <c r="UH26" s="42">
        <v>15924148</v>
      </c>
      <c r="UI26">
        <f t="shared" si="299"/>
        <v>0.10264853977169795</v>
      </c>
      <c r="UJ26">
        <f t="shared" si="300"/>
        <v>15.924148156025781</v>
      </c>
      <c r="UK26" s="42">
        <v>69585856</v>
      </c>
      <c r="UL26">
        <f t="shared" si="301"/>
        <v>0.10264853778355548</v>
      </c>
      <c r="UM26">
        <f t="shared" si="302"/>
        <v>425.51753658027337</v>
      </c>
      <c r="UN26" s="42"/>
      <c r="UQ26" s="42">
        <v>27103496</v>
      </c>
      <c r="UR26">
        <f t="shared" si="303"/>
        <v>0.10264853949533753</v>
      </c>
      <c r="US26">
        <f t="shared" si="304"/>
        <v>27.103495897351454</v>
      </c>
      <c r="UT26" s="42">
        <v>27856766</v>
      </c>
      <c r="UU26">
        <f t="shared" si="305"/>
        <v>0.10264853614282296</v>
      </c>
      <c r="UV26">
        <f t="shared" si="306"/>
        <v>27.85676580702075</v>
      </c>
      <c r="UX26" s="17">
        <f t="shared" si="307"/>
        <v>0.12338893289513661</v>
      </c>
      <c r="UY26">
        <f t="shared" si="308"/>
        <v>511.49442457248983</v>
      </c>
      <c r="VA26" s="42">
        <v>32260580</v>
      </c>
      <c r="VB26">
        <f t="shared" si="309"/>
        <v>0.10264853892120636</v>
      </c>
      <c r="VC26">
        <f t="shared" si="310"/>
        <v>32.260580061589124</v>
      </c>
      <c r="VD26" s="42">
        <v>110631967</v>
      </c>
      <c r="VE26">
        <f t="shared" si="311"/>
        <v>0.10264853841151865</v>
      </c>
      <c r="VF26">
        <f t="shared" si="312"/>
        <v>110.6319672258268</v>
      </c>
      <c r="VG26" s="42">
        <v>10619040</v>
      </c>
      <c r="VH26">
        <f t="shared" si="313"/>
        <v>0.10264853984766217</v>
      </c>
      <c r="VI26">
        <f t="shared" si="314"/>
        <v>10.619040176555488</v>
      </c>
      <c r="VJ26" s="42">
        <v>9652143</v>
      </c>
      <c r="VK26">
        <f t="shared" si="315"/>
        <v>0.10264853108533686</v>
      </c>
      <c r="VL26">
        <f t="shared" si="316"/>
        <v>9.6521428111267014</v>
      </c>
      <c r="VM26" s="42">
        <v>9128247</v>
      </c>
      <c r="VN26">
        <f t="shared" si="317"/>
        <v>0.1026485430019467</v>
      </c>
      <c r="VP26" s="68">
        <v>20927011</v>
      </c>
      <c r="VQ26">
        <f t="shared" si="318"/>
        <v>0.11140965200502505</v>
      </c>
      <c r="VR26">
        <f t="shared" si="319"/>
        <v>20.927010875221193</v>
      </c>
      <c r="VS26" s="42">
        <v>26538097</v>
      </c>
      <c r="VT26">
        <f t="shared" si="320"/>
        <v>0.11140965030490797</v>
      </c>
      <c r="VU26">
        <f t="shared" si="321"/>
        <v>26.5380968083754</v>
      </c>
      <c r="VV26" s="42">
        <v>35521336</v>
      </c>
      <c r="VW26">
        <f t="shared" si="322"/>
        <v>0.11140965077214036</v>
      </c>
      <c r="VX26">
        <f t="shared" si="323"/>
        <v>35.521336467920534</v>
      </c>
      <c r="WL26" s="72">
        <f t="shared" si="326"/>
        <v>0.10593395554371803</v>
      </c>
      <c r="WM26" s="12">
        <f t="shared" si="327"/>
        <v>361.44580884352155</v>
      </c>
    </row>
    <row r="27" spans="2:611" x14ac:dyDescent="0.25">
      <c r="B27" t="s">
        <v>10</v>
      </c>
      <c r="C27" s="6">
        <v>650.89383199999997</v>
      </c>
      <c r="D27" s="10">
        <f t="shared" si="144"/>
        <v>1.3169429033889301E-2</v>
      </c>
      <c r="E27" s="13">
        <f t="shared" si="145"/>
        <v>9.5986461963313534</v>
      </c>
      <c r="F27" s="11">
        <v>975.98889199999996</v>
      </c>
      <c r="G27" s="10">
        <f t="shared" si="146"/>
        <v>1.3248804015254847E-2</v>
      </c>
      <c r="H27" s="13">
        <f t="shared" si="147"/>
        <v>47.70742068517719</v>
      </c>
      <c r="I27" s="2">
        <v>652.80823099999998</v>
      </c>
      <c r="J27" s="9">
        <f t="shared" si="148"/>
        <v>1.3164706254199722E-2</v>
      </c>
      <c r="K27" s="12">
        <f t="shared" si="149"/>
        <v>0.24428804361651843</v>
      </c>
      <c r="L27" s="16">
        <v>959.54385000000002</v>
      </c>
      <c r="M27">
        <f t="shared" si="150"/>
        <v>1.3158006451551329E-2</v>
      </c>
      <c r="N27">
        <f t="shared" si="151"/>
        <v>0.22081981481450888</v>
      </c>
      <c r="O27">
        <v>655.07394799999997</v>
      </c>
      <c r="P27" s="10">
        <f t="shared" si="152"/>
        <v>1.3510719386831552E-2</v>
      </c>
      <c r="Q27">
        <f t="shared" si="27"/>
        <v>1.3366192091387148</v>
      </c>
      <c r="R27">
        <v>512.42884400000003</v>
      </c>
      <c r="S27">
        <f t="shared" si="28"/>
        <v>1.3251496948697374E-2</v>
      </c>
      <c r="T27">
        <f t="shared" si="153"/>
        <v>3.2340189777995727</v>
      </c>
      <c r="U27">
        <v>611.07213000000002</v>
      </c>
      <c r="V27">
        <f t="shared" si="29"/>
        <v>1.3208024214183814E-2</v>
      </c>
      <c r="W27" s="49">
        <f t="shared" si="154"/>
        <v>4.6259896022369151</v>
      </c>
      <c r="X27">
        <v>610.36816399999998</v>
      </c>
      <c r="Y27">
        <f t="shared" si="30"/>
        <v>1.3208020672440677E-2</v>
      </c>
      <c r="Z27" s="49">
        <f t="shared" si="155"/>
        <v>4.7126914864863085</v>
      </c>
      <c r="AA27">
        <v>602.80730000000005</v>
      </c>
      <c r="AB27">
        <f t="shared" si="156"/>
        <v>1.3207982112030487E-2</v>
      </c>
      <c r="AC27" s="49">
        <f t="shared" si="157"/>
        <v>28.571571989453648</v>
      </c>
      <c r="AD27">
        <v>589.31683499999997</v>
      </c>
      <c r="AE27">
        <f t="shared" si="31"/>
        <v>1.3273926775658496E-2</v>
      </c>
      <c r="AF27" s="49">
        <f t="shared" si="158"/>
        <v>9.6182766383971252</v>
      </c>
      <c r="AG27">
        <v>621.97471199999995</v>
      </c>
      <c r="AH27">
        <f t="shared" si="32"/>
        <v>1.320530684693174E-2</v>
      </c>
      <c r="AI27" s="49">
        <f t="shared" si="159"/>
        <v>8.0195291421586994</v>
      </c>
      <c r="AJ27">
        <v>644.62313700000004</v>
      </c>
      <c r="AK27">
        <f t="shared" si="33"/>
        <v>1.3416851948472698E-2</v>
      </c>
      <c r="AL27" s="49">
        <f t="shared" si="160"/>
        <v>8.3744519724558604</v>
      </c>
      <c r="AN27" s="73">
        <f t="shared" si="161"/>
        <v>1.3251939555011838E-2</v>
      </c>
      <c r="AO27">
        <f t="shared" si="162"/>
        <v>126.3490492029609</v>
      </c>
      <c r="AQ27" s="6">
        <v>682.25042800000006</v>
      </c>
      <c r="AR27" s="10">
        <f t="shared" si="163"/>
        <v>1.342980051724397E-2</v>
      </c>
      <c r="AS27" s="13">
        <f t="shared" si="164"/>
        <v>9.7077100805074501</v>
      </c>
      <c r="AT27" s="11">
        <v>1024.640073</v>
      </c>
      <c r="AU27" s="10">
        <f t="shared" si="165"/>
        <v>1.385594640986142E-2</v>
      </c>
      <c r="AV27" s="13">
        <f t="shared" si="166"/>
        <v>34.347244057117024</v>
      </c>
      <c r="AW27" s="2">
        <v>643.04983200000004</v>
      </c>
      <c r="AX27" s="9">
        <f t="shared" si="167"/>
        <v>1.3418295052598343E-2</v>
      </c>
      <c r="AY27" s="12">
        <f t="shared" si="168"/>
        <v>3.1926966841859503</v>
      </c>
      <c r="AZ27" s="16">
        <v>1050.1513709999999</v>
      </c>
      <c r="BA27" s="9">
        <f t="shared" si="169"/>
        <v>1.3487303282084672E-2</v>
      </c>
      <c r="BB27">
        <f t="shared" si="170"/>
        <v>2.916916247024476</v>
      </c>
      <c r="BC27">
        <v>787.332989</v>
      </c>
      <c r="BD27" s="9">
        <f t="shared" si="171"/>
        <v>1.5467779333134268E-2</v>
      </c>
      <c r="BF27">
        <v>731.16252899999995</v>
      </c>
      <c r="BG27" s="9">
        <f t="shared" si="172"/>
        <v>1.3068468134852781E-2</v>
      </c>
      <c r="BH27">
        <f t="shared" si="173"/>
        <v>5.645948359724561</v>
      </c>
      <c r="BI27">
        <v>677.67156899999998</v>
      </c>
      <c r="BJ27" s="9">
        <f t="shared" si="174"/>
        <v>1.3368590862442197E-2</v>
      </c>
      <c r="BK27" s="49">
        <f t="shared" si="175"/>
        <v>7.3242039833588546</v>
      </c>
      <c r="BL27">
        <v>757.56832499999996</v>
      </c>
      <c r="BM27" s="9">
        <f t="shared" si="176"/>
        <v>1.3304172859522545E-2</v>
      </c>
      <c r="BN27" s="49">
        <f t="shared" si="177"/>
        <v>9.7562338072053425</v>
      </c>
      <c r="BO27">
        <v>666.88669600000003</v>
      </c>
      <c r="BP27" s="9">
        <f t="shared" si="178"/>
        <v>1.3296440633580976E-2</v>
      </c>
      <c r="BQ27" s="49">
        <f t="shared" si="179"/>
        <v>9.5935647078720407</v>
      </c>
      <c r="BT27" s="49"/>
      <c r="BW27" s="49"/>
      <c r="BZ27" s="49"/>
      <c r="CB27" s="73">
        <f t="shared" si="324"/>
        <v>1.3632977453924576E-2</v>
      </c>
      <c r="CC27">
        <f t="shared" si="180"/>
        <v>106.98590302063337</v>
      </c>
      <c r="CE27" t="s">
        <v>10</v>
      </c>
      <c r="CF27" s="6">
        <v>0</v>
      </c>
      <c r="CG27" s="10">
        <f t="shared" si="34"/>
        <v>0</v>
      </c>
      <c r="CH27" s="13">
        <f t="shared" si="35"/>
        <v>0</v>
      </c>
      <c r="CI27" s="11">
        <v>0</v>
      </c>
      <c r="CJ27" s="10">
        <f t="shared" si="36"/>
        <v>0</v>
      </c>
      <c r="CK27" s="13">
        <f t="shared" si="37"/>
        <v>0</v>
      </c>
      <c r="CL27" s="2">
        <v>0</v>
      </c>
      <c r="CM27" s="9">
        <f t="shared" si="38"/>
        <v>0</v>
      </c>
      <c r="CN27" s="12">
        <f t="shared" si="39"/>
        <v>0</v>
      </c>
      <c r="CO27" s="16">
        <v>0</v>
      </c>
      <c r="CP27">
        <f t="shared" si="40"/>
        <v>0</v>
      </c>
      <c r="CQ27">
        <f t="shared" si="41"/>
        <v>0</v>
      </c>
      <c r="CR27">
        <v>0</v>
      </c>
      <c r="CS27" s="10">
        <f t="shared" si="42"/>
        <v>0</v>
      </c>
      <c r="CT27">
        <f t="shared" si="43"/>
        <v>0</v>
      </c>
      <c r="CU27">
        <v>0</v>
      </c>
      <c r="CV27">
        <f t="shared" si="181"/>
        <v>0</v>
      </c>
      <c r="CW27">
        <f t="shared" si="44"/>
        <v>0</v>
      </c>
      <c r="CX27">
        <v>0</v>
      </c>
      <c r="CY27">
        <f t="shared" si="182"/>
        <v>0</v>
      </c>
      <c r="CZ27">
        <f t="shared" si="45"/>
        <v>0</v>
      </c>
      <c r="DA27">
        <v>0</v>
      </c>
      <c r="DB27">
        <f t="shared" si="183"/>
        <v>0</v>
      </c>
      <c r="DC27">
        <f t="shared" si="184"/>
        <v>0</v>
      </c>
      <c r="DD27">
        <v>0</v>
      </c>
      <c r="DE27">
        <f t="shared" si="185"/>
        <v>0</v>
      </c>
      <c r="DF27">
        <f t="shared" si="186"/>
        <v>0</v>
      </c>
      <c r="DG27">
        <v>0</v>
      </c>
      <c r="DH27">
        <f t="shared" si="187"/>
        <v>0</v>
      </c>
      <c r="DI27">
        <f t="shared" si="188"/>
        <v>0</v>
      </c>
      <c r="DJ27">
        <v>0</v>
      </c>
      <c r="DK27">
        <f t="shared" si="189"/>
        <v>0</v>
      </c>
      <c r="DL27">
        <f t="shared" si="190"/>
        <v>0</v>
      </c>
      <c r="DM27">
        <v>0</v>
      </c>
      <c r="DN27">
        <f t="shared" si="191"/>
        <v>0</v>
      </c>
      <c r="DO27">
        <f t="shared" si="192"/>
        <v>0</v>
      </c>
      <c r="DQ27" s="73">
        <f t="shared" si="193"/>
        <v>0</v>
      </c>
      <c r="DR27">
        <f t="shared" si="194"/>
        <v>0</v>
      </c>
      <c r="DT27">
        <v>0</v>
      </c>
      <c r="DU27">
        <f t="shared" si="195"/>
        <v>0</v>
      </c>
      <c r="DV27">
        <f t="shared" si="196"/>
        <v>0</v>
      </c>
      <c r="DW27">
        <v>0</v>
      </c>
      <c r="DX27">
        <f t="shared" si="197"/>
        <v>0</v>
      </c>
      <c r="DY27">
        <f t="shared" si="198"/>
        <v>0</v>
      </c>
      <c r="DZ27">
        <v>0</v>
      </c>
      <c r="EA27">
        <f t="shared" si="199"/>
        <v>0</v>
      </c>
      <c r="EB27">
        <f t="shared" si="200"/>
        <v>0</v>
      </c>
      <c r="EC27">
        <v>0</v>
      </c>
      <c r="ED27">
        <f t="shared" si="201"/>
        <v>0</v>
      </c>
      <c r="EE27">
        <f t="shared" si="202"/>
        <v>0</v>
      </c>
      <c r="EF27">
        <v>0</v>
      </c>
      <c r="EG27">
        <f t="shared" si="203"/>
        <v>0</v>
      </c>
      <c r="EI27">
        <v>0</v>
      </c>
      <c r="EJ27">
        <f t="shared" si="204"/>
        <v>0</v>
      </c>
      <c r="EK27">
        <f t="shared" si="205"/>
        <v>0</v>
      </c>
      <c r="EL27">
        <v>0</v>
      </c>
      <c r="EM27">
        <f t="shared" si="206"/>
        <v>0</v>
      </c>
      <c r="EN27">
        <f t="shared" si="207"/>
        <v>0</v>
      </c>
      <c r="EO27">
        <v>0</v>
      </c>
      <c r="EP27">
        <f t="shared" si="325"/>
        <v>0</v>
      </c>
      <c r="EQ27">
        <f t="shared" si="208"/>
        <v>0</v>
      </c>
      <c r="ER27">
        <v>0</v>
      </c>
      <c r="ES27">
        <f t="shared" si="209"/>
        <v>0</v>
      </c>
      <c r="ET27">
        <f t="shared" si="210"/>
        <v>0</v>
      </c>
      <c r="FE27" s="75">
        <f t="shared" si="211"/>
        <v>0</v>
      </c>
      <c r="FF27">
        <f t="shared" si="212"/>
        <v>0</v>
      </c>
      <c r="FH27" t="s">
        <v>10</v>
      </c>
      <c r="FI27" s="6">
        <v>53.971443999999998</v>
      </c>
      <c r="FJ27" s="10">
        <f t="shared" si="46"/>
        <v>2.1893063383104497E-2</v>
      </c>
      <c r="FK27" s="13">
        <f t="shared" si="47"/>
        <v>0.79784692649737399</v>
      </c>
      <c r="FL27" s="11">
        <v>79.755050999999995</v>
      </c>
      <c r="FM27" s="10">
        <f t="shared" si="48"/>
        <v>2.1684629114739479E-2</v>
      </c>
      <c r="FN27" s="13">
        <f t="shared" si="49"/>
        <v>3.90419287049518</v>
      </c>
      <c r="FO27" s="2">
        <v>54.134757999999998</v>
      </c>
      <c r="FP27" s="9">
        <f t="shared" si="50"/>
        <v>2.1892583757991736E-2</v>
      </c>
      <c r="FQ27" s="25">
        <f t="shared" si="51"/>
        <v>2.0312251381395054E-2</v>
      </c>
      <c r="FR27" s="16">
        <v>79.686680999999993</v>
      </c>
      <c r="FS27">
        <f t="shared" si="52"/>
        <v>2.1890527581232101E-2</v>
      </c>
      <c r="FT27">
        <f t="shared" si="53"/>
        <v>1.8368520582803249E-2</v>
      </c>
      <c r="FU27">
        <v>46.446697</v>
      </c>
      <c r="FV27" s="10">
        <f t="shared" si="54"/>
        <v>1.9206097628058267E-2</v>
      </c>
      <c r="FW27">
        <f t="shared" si="55"/>
        <v>9.5003227760311143E-2</v>
      </c>
      <c r="FX27">
        <v>34.900557999999997</v>
      </c>
      <c r="FY27">
        <f t="shared" si="213"/>
        <v>1.8106876099947253E-2</v>
      </c>
      <c r="FZ27">
        <f t="shared" si="56"/>
        <v>0.22094855080373088</v>
      </c>
      <c r="GA27">
        <v>49.763229000000003</v>
      </c>
      <c r="GB27">
        <f t="shared" si="214"/>
        <v>2.1567433510240819E-2</v>
      </c>
      <c r="GC27">
        <f t="shared" si="57"/>
        <v>0.37768981017678782</v>
      </c>
      <c r="GD27">
        <v>49.708702000000002</v>
      </c>
      <c r="GE27">
        <f t="shared" si="215"/>
        <v>2.1568707033718628E-2</v>
      </c>
      <c r="GF27">
        <f t="shared" si="216"/>
        <v>0.38479142535116923</v>
      </c>
      <c r="GG27">
        <v>49.123052999999999</v>
      </c>
      <c r="GH27">
        <f t="shared" si="217"/>
        <v>2.1582569708273741E-2</v>
      </c>
      <c r="GI27">
        <f t="shared" si="218"/>
        <v>2.3343760572467431</v>
      </c>
      <c r="GJ27">
        <v>46.938164999999998</v>
      </c>
      <c r="GK27">
        <f t="shared" si="219"/>
        <v>2.120021880203787E-2</v>
      </c>
      <c r="GL27">
        <f t="shared" si="220"/>
        <v>0.76808307247285068</v>
      </c>
      <c r="GM27">
        <v>50.615180000000002</v>
      </c>
      <c r="GN27">
        <f t="shared" si="221"/>
        <v>2.1546726694519843E-2</v>
      </c>
      <c r="GO27">
        <f t="shared" si="222"/>
        <v>0.65426197455222168</v>
      </c>
      <c r="GP27">
        <v>51.582413000000003</v>
      </c>
      <c r="GQ27">
        <f t="shared" si="223"/>
        <v>2.1525317756936561E-2</v>
      </c>
      <c r="GR27">
        <f t="shared" si="224"/>
        <v>0.67177733062723655</v>
      </c>
      <c r="GT27" s="72">
        <f t="shared" si="225"/>
        <v>2.113872925590007E-2</v>
      </c>
      <c r="GU27">
        <f t="shared" si="226"/>
        <v>10.077235606736815</v>
      </c>
      <c r="GW27" s="6">
        <v>54.396743999999998</v>
      </c>
      <c r="GX27" s="10">
        <f t="shared" si="58"/>
        <v>2.1467568196536276E-2</v>
      </c>
      <c r="GY27" s="13">
        <f t="shared" si="227"/>
        <v>0.77588988726194386</v>
      </c>
      <c r="GZ27" s="11">
        <v>77.928756000000007</v>
      </c>
      <c r="HA27" s="10">
        <f t="shared" si="59"/>
        <v>2.111137556543434E-2</v>
      </c>
      <c r="HB27" s="13">
        <f t="shared" si="228"/>
        <v>2.616629523088212</v>
      </c>
      <c r="HC27" s="2">
        <v>51.396721999999997</v>
      </c>
      <c r="HD27" s="9">
        <f t="shared" si="60"/>
        <v>2.1504815434007975E-2</v>
      </c>
      <c r="HE27" s="25">
        <f t="shared" si="229"/>
        <v>0.25583858702262247</v>
      </c>
      <c r="HF27" s="16">
        <v>81.889859999999999</v>
      </c>
      <c r="HG27" s="9">
        <f t="shared" si="61"/>
        <v>2.106788168523642E-2</v>
      </c>
      <c r="HH27">
        <f t="shared" si="230"/>
        <v>0.22781887932958589</v>
      </c>
      <c r="HI27">
        <v>54.430644999999998</v>
      </c>
      <c r="HJ27" s="9">
        <f t="shared" si="62"/>
        <v>2.1436139267687025E-2</v>
      </c>
      <c r="HL27">
        <v>49.740462999999998</v>
      </c>
      <c r="HM27" s="9">
        <f t="shared" si="63"/>
        <v>1.7819999459185606E-2</v>
      </c>
      <c r="HN27">
        <f t="shared" si="231"/>
        <v>0.38493722324102725</v>
      </c>
      <c r="HO27">
        <v>53.022239999999996</v>
      </c>
      <c r="HP27" s="9">
        <f t="shared" si="64"/>
        <v>2.0971592490435873E-2</v>
      </c>
      <c r="HQ27">
        <f t="shared" si="232"/>
        <v>0.57448171926389968</v>
      </c>
      <c r="HR27">
        <v>58.793045999999997</v>
      </c>
      <c r="HS27" s="9">
        <f t="shared" si="65"/>
        <v>2.0695725184774805E-2</v>
      </c>
      <c r="HT27">
        <f t="shared" si="233"/>
        <v>0.75883084143713209</v>
      </c>
      <c r="HU27">
        <v>52.451236000000002</v>
      </c>
      <c r="HV27" s="9">
        <f t="shared" si="66"/>
        <v>2.0968027079489283E-2</v>
      </c>
      <c r="HW27">
        <f t="shared" si="234"/>
        <v>0.75643598962663916</v>
      </c>
      <c r="IH27" s="74">
        <f t="shared" si="235"/>
        <v>2.0782569373643069E-2</v>
      </c>
      <c r="II27">
        <f t="shared" si="236"/>
        <v>8.1546454508662443</v>
      </c>
      <c r="IK27" t="s">
        <v>10</v>
      </c>
      <c r="IL27" s="6">
        <v>50.779691999999997</v>
      </c>
      <c r="IM27" s="10">
        <f t="shared" si="67"/>
        <v>1.134701157956595E-2</v>
      </c>
      <c r="IN27" s="13">
        <f t="shared" si="237"/>
        <v>0.51263558677374421</v>
      </c>
      <c r="IO27" s="11">
        <v>25.001071</v>
      </c>
      <c r="IP27" s="10">
        <f t="shared" si="68"/>
        <v>1.1247224980277295E-2</v>
      </c>
      <c r="IQ27" s="13">
        <f t="shared" si="238"/>
        <v>1.7425333586738336</v>
      </c>
      <c r="IR27" s="2">
        <v>25.001071</v>
      </c>
      <c r="IS27" s="9">
        <f t="shared" si="69"/>
        <v>1.1247224980277295E-2</v>
      </c>
      <c r="IT27" s="12">
        <f t="shared" si="70"/>
        <v>1.3044169641414641E-2</v>
      </c>
      <c r="IU27" s="16">
        <v>86.559338999999994</v>
      </c>
      <c r="IV27">
        <f t="shared" si="71"/>
        <v>1.1385452985584875E-2</v>
      </c>
      <c r="IW27">
        <f t="shared" si="72"/>
        <v>1.1942033302657584E-2</v>
      </c>
      <c r="IX27">
        <v>26.011389999999999</v>
      </c>
      <c r="IY27" s="10">
        <f t="shared" si="73"/>
        <v>1.1752398026155176E-2</v>
      </c>
      <c r="IZ27">
        <f t="shared" si="74"/>
        <v>7.2666749385461374E-2</v>
      </c>
      <c r="JA27">
        <v>25.001071</v>
      </c>
      <c r="JB27">
        <f t="shared" si="239"/>
        <v>1.1247224980277295E-2</v>
      </c>
      <c r="JC27">
        <f t="shared" si="75"/>
        <v>0.17155485892753114</v>
      </c>
      <c r="JD27">
        <v>82.945800000000006</v>
      </c>
      <c r="JE27">
        <f t="shared" si="240"/>
        <v>2.1109477363518953E-2</v>
      </c>
      <c r="JF27">
        <f t="shared" si="76"/>
        <v>0.46208757839527759</v>
      </c>
      <c r="JG27">
        <v>25.001071</v>
      </c>
      <c r="JH27">
        <f t="shared" si="241"/>
        <v>1.1247224980277295E-2</v>
      </c>
      <c r="JI27">
        <f t="shared" si="242"/>
        <v>0.25081682716541709</v>
      </c>
      <c r="JJ27">
        <v>25.001071</v>
      </c>
      <c r="JK27">
        <f t="shared" si="243"/>
        <v>1.1247224980277295E-2</v>
      </c>
      <c r="JL27">
        <f t="shared" si="244"/>
        <v>1.5206282812538399</v>
      </c>
      <c r="JM27">
        <v>58.723815999999999</v>
      </c>
      <c r="JN27">
        <f t="shared" si="245"/>
        <v>1.3910308712301207E-2</v>
      </c>
      <c r="JO27">
        <f t="shared" si="246"/>
        <v>0.62996240478442311</v>
      </c>
      <c r="JP27">
        <v>25.001071</v>
      </c>
      <c r="JQ27">
        <f t="shared" si="247"/>
        <v>1.1247224980277295E-2</v>
      </c>
      <c r="JR27">
        <f t="shared" si="248"/>
        <v>0.42689962425365041</v>
      </c>
      <c r="JS27">
        <v>25.001071</v>
      </c>
      <c r="JT27">
        <f t="shared" si="249"/>
        <v>1.1247224980277295E-2</v>
      </c>
      <c r="JU27">
        <f t="shared" si="250"/>
        <v>0.43876418338701662</v>
      </c>
      <c r="JW27" s="73">
        <f t="shared" si="251"/>
        <v>1.2352935294088936E-2</v>
      </c>
      <c r="JX27">
        <f t="shared" si="252"/>
        <v>7.3610999676437601</v>
      </c>
      <c r="JZ27">
        <v>65.588863000000003</v>
      </c>
      <c r="KA27">
        <f t="shared" si="253"/>
        <v>1.4094646502157823E-2</v>
      </c>
      <c r="KB27">
        <f t="shared" si="254"/>
        <v>0.63676830937706386</v>
      </c>
      <c r="KC27">
        <v>25.001071</v>
      </c>
      <c r="KD27">
        <f t="shared" si="255"/>
        <v>1.1247224980277295E-2</v>
      </c>
      <c r="KE27">
        <f t="shared" si="256"/>
        <v>1.7425333586738336</v>
      </c>
      <c r="KF27">
        <v>25.001071</v>
      </c>
      <c r="KG27">
        <f t="shared" si="257"/>
        <v>1.1247224980277295E-2</v>
      </c>
      <c r="KH27">
        <f t="shared" si="258"/>
        <v>0.1672575472520223</v>
      </c>
      <c r="KI27">
        <v>125.899514</v>
      </c>
      <c r="KJ27">
        <f t="shared" si="259"/>
        <v>1.636336795161368E-2</v>
      </c>
      <c r="KK27">
        <f t="shared" si="260"/>
        <v>0.22118290085416201</v>
      </c>
      <c r="KL27">
        <v>43.876995999999998</v>
      </c>
      <c r="KM27">
        <f t="shared" si="261"/>
        <v>1.9634064288532663E-2</v>
      </c>
      <c r="KO27">
        <v>25.001071</v>
      </c>
      <c r="KP27">
        <f t="shared" si="262"/>
        <v>1.1247224980277295E-2</v>
      </c>
      <c r="KQ27">
        <f t="shared" si="263"/>
        <v>0.30369498347847607</v>
      </c>
      <c r="KR27">
        <v>12.665958</v>
      </c>
      <c r="KS27">
        <f t="shared" si="264"/>
        <v>2.3658720332472229E-3</v>
      </c>
      <c r="KT27">
        <f t="shared" si="265"/>
        <v>8.1011386822321979E-2</v>
      </c>
      <c r="KU27">
        <v>25.001071</v>
      </c>
      <c r="KV27">
        <f t="shared" si="266"/>
        <v>1.1336410563564292E-2</v>
      </c>
      <c r="KW27">
        <f t="shared" si="267"/>
        <v>0.51957698329138613</v>
      </c>
      <c r="KX27">
        <v>25.001071</v>
      </c>
      <c r="KY27">
        <f t="shared" si="268"/>
        <v>1.1336410563564292E-2</v>
      </c>
      <c r="KZ27">
        <f t="shared" si="269"/>
        <v>0.51121100419671128</v>
      </c>
      <c r="LK27" s="78">
        <f t="shared" si="270"/>
        <v>1.2096938538167986E-2</v>
      </c>
      <c r="LL27">
        <f t="shared" si="271"/>
        <v>5.9332320180286251</v>
      </c>
      <c r="LN27" t="s">
        <v>10</v>
      </c>
      <c r="LO27" s="6">
        <v>13.336827</v>
      </c>
      <c r="LP27" s="10">
        <f t="shared" si="77"/>
        <v>1.2828407685266791E-2</v>
      </c>
      <c r="LQ27" s="13">
        <f t="shared" si="78"/>
        <v>0.14333687960419322</v>
      </c>
      <c r="LR27" s="2">
        <v>13.336827</v>
      </c>
      <c r="LS27" s="10">
        <f t="shared" si="79"/>
        <v>1.2828407685266791E-2</v>
      </c>
      <c r="LT27" s="13">
        <f t="shared" si="80"/>
        <v>0.7081482224010941</v>
      </c>
      <c r="LU27" s="2">
        <v>13.336827</v>
      </c>
      <c r="LV27" s="9">
        <f t="shared" si="81"/>
        <v>1.2828407685266791E-2</v>
      </c>
      <c r="LW27" s="37">
        <f t="shared" si="82"/>
        <v>3.6492695771496802E-3</v>
      </c>
      <c r="LX27" s="16">
        <v>13.336827</v>
      </c>
      <c r="LY27">
        <f t="shared" si="83"/>
        <v>1.2828407685266791E-2</v>
      </c>
      <c r="LZ27">
        <f t="shared" si="84"/>
        <v>3.3003717001046933E-3</v>
      </c>
      <c r="MA27">
        <v>13.336827</v>
      </c>
      <c r="MB27" s="10">
        <f t="shared" si="85"/>
        <v>1.2828407685266791E-2</v>
      </c>
      <c r="MC27">
        <f t="shared" si="86"/>
        <v>1.9455577769051675E-2</v>
      </c>
      <c r="MD27">
        <v>13.336827</v>
      </c>
      <c r="ME27">
        <f t="shared" si="272"/>
        <v>1.2828407685266791E-2</v>
      </c>
      <c r="MF27">
        <f t="shared" si="87"/>
        <v>4.7994617112979324E-2</v>
      </c>
      <c r="MG27">
        <v>13.336827</v>
      </c>
      <c r="MH27">
        <f t="shared" si="273"/>
        <v>1.2828407685266791E-2</v>
      </c>
      <c r="MI27">
        <f t="shared" si="88"/>
        <v>6.8878186495834728E-2</v>
      </c>
      <c r="MZ27" s="17">
        <f t="shared" si="274"/>
        <v>1.2828407685266789E-2</v>
      </c>
      <c r="NA27">
        <f t="shared" si="89"/>
        <v>1.8816379985512586</v>
      </c>
      <c r="NC27" t="s">
        <v>10</v>
      </c>
      <c r="ND27" s="6">
        <v>96.692504999999997</v>
      </c>
      <c r="NE27" s="10">
        <f t="shared" si="90"/>
        <v>1.2828763833546352E-2</v>
      </c>
      <c r="NF27" s="13">
        <f t="shared" si="91"/>
        <v>1.0391978518033369</v>
      </c>
      <c r="NG27" s="2">
        <v>96.692504999999997</v>
      </c>
      <c r="NH27" s="10">
        <f t="shared" si="92"/>
        <v>1.2828763833546352E-2</v>
      </c>
      <c r="NI27" s="13">
        <f t="shared" si="93"/>
        <v>5.1341016597381008</v>
      </c>
      <c r="NJ27" s="2">
        <v>96.692504999999997</v>
      </c>
      <c r="NK27" s="9">
        <f t="shared" si="94"/>
        <v>1.2828763833546352E-2</v>
      </c>
      <c r="NL27" s="37">
        <f t="shared" si="95"/>
        <v>2.6457343816170792E-2</v>
      </c>
      <c r="NM27" s="16">
        <v>96.692504999999997</v>
      </c>
      <c r="NN27">
        <f t="shared" si="96"/>
        <v>1.2828763833546352E-2</v>
      </c>
      <c r="NO27">
        <f t="shared" si="97"/>
        <v>2.392782088163296E-2</v>
      </c>
      <c r="NP27">
        <v>96.692504999999997</v>
      </c>
      <c r="NQ27" s="10">
        <f t="shared" si="98"/>
        <v>1.2828763833546352E-2</v>
      </c>
      <c r="NR27">
        <f t="shared" si="99"/>
        <v>0.14105368192067011</v>
      </c>
      <c r="NS27">
        <v>96.692504999999997</v>
      </c>
      <c r="NT27">
        <f t="shared" si="275"/>
        <v>1.2828763833546352E-2</v>
      </c>
      <c r="NU27">
        <f t="shared" si="100"/>
        <v>0.34796280719698813</v>
      </c>
      <c r="NV27">
        <v>96.692504999999997</v>
      </c>
      <c r="NW27">
        <f t="shared" si="276"/>
        <v>1.2828763833546352E-2</v>
      </c>
      <c r="NX27">
        <f t="shared" si="101"/>
        <v>0.49936948285908617</v>
      </c>
      <c r="OO27" s="17">
        <f t="shared" si="277"/>
        <v>1.2828763833546352E-2</v>
      </c>
      <c r="OP27">
        <f t="shared" si="102"/>
        <v>13.641947357620548</v>
      </c>
      <c r="OR27" t="s">
        <v>10</v>
      </c>
      <c r="OS27" s="6">
        <v>103.80900099999999</v>
      </c>
      <c r="OT27" s="10">
        <f t="shared" si="103"/>
        <v>1.4337672888841239E-2</v>
      </c>
      <c r="OU27" s="13">
        <f t="shared" si="104"/>
        <v>1.3388184429756504</v>
      </c>
      <c r="OV27" s="2">
        <v>103.80900099999999</v>
      </c>
      <c r="OW27" s="10">
        <f t="shared" si="105"/>
        <v>1.4337672888841239E-2</v>
      </c>
      <c r="OX27" s="13">
        <f t="shared" si="106"/>
        <v>6.6143612385662136</v>
      </c>
      <c r="OY27" s="2">
        <v>103.80900099999999</v>
      </c>
      <c r="OZ27" s="9">
        <f t="shared" si="107"/>
        <v>1.4337672888841239E-2</v>
      </c>
      <c r="PA27" s="37">
        <f t="shared" si="108"/>
        <v>3.4085501419936153E-2</v>
      </c>
      <c r="PB27" s="16">
        <v>103.80900099999999</v>
      </c>
      <c r="PC27">
        <f t="shared" si="109"/>
        <v>1.4337672888841239E-2</v>
      </c>
      <c r="PD27">
        <f t="shared" si="110"/>
        <v>3.0826668705056726E-2</v>
      </c>
      <c r="PE27">
        <v>103.80900099999999</v>
      </c>
      <c r="PF27" s="10">
        <f t="shared" si="111"/>
        <v>1.4337672888841239E-2</v>
      </c>
      <c r="PG27">
        <f t="shared" si="112"/>
        <v>0.18172215279054704</v>
      </c>
      <c r="PH27">
        <v>103.80900099999999</v>
      </c>
      <c r="PI27">
        <f t="shared" si="278"/>
        <v>1.4337672888841239E-2</v>
      </c>
      <c r="PJ27">
        <f t="shared" si="113"/>
        <v>0.44828713121038066</v>
      </c>
      <c r="PK27">
        <v>103.80900099999999</v>
      </c>
      <c r="PL27">
        <f t="shared" si="279"/>
        <v>1.4337672888841239E-2</v>
      </c>
      <c r="PM27">
        <f t="shared" si="114"/>
        <v>0.64334724359830597</v>
      </c>
      <c r="QD27" s="17">
        <f t="shared" si="280"/>
        <v>1.4337672888841243E-2</v>
      </c>
      <c r="QE27">
        <f t="shared" si="115"/>
        <v>17.575181365888476</v>
      </c>
      <c r="QG27" t="s">
        <v>10</v>
      </c>
      <c r="QH27" s="6">
        <v>44.399810000000002</v>
      </c>
      <c r="QI27" s="10">
        <f t="shared" si="116"/>
        <v>1.9246014785546248E-2</v>
      </c>
      <c r="QJ27" s="13">
        <f t="shared" si="117"/>
        <v>0.57092395015119324</v>
      </c>
      <c r="QK27" s="2">
        <v>44.399810000000002</v>
      </c>
      <c r="QL27" s="10">
        <f t="shared" si="118"/>
        <v>1.9173706721588482E-2</v>
      </c>
      <c r="QM27" s="13">
        <f t="shared" si="119"/>
        <v>2.8100221973574002</v>
      </c>
      <c r="QN27" s="2">
        <v>44.399810000000002</v>
      </c>
      <c r="QO27" s="9">
        <f t="shared" si="120"/>
        <v>1.9209792709657773E-2</v>
      </c>
      <c r="QP27" s="37">
        <f t="shared" si="121"/>
        <v>1.4508019348129505E-2</v>
      </c>
      <c r="QQ27" s="16">
        <v>44.399810000000002</v>
      </c>
      <c r="QR27">
        <f t="shared" si="122"/>
        <v>1.9209792709657773E-2</v>
      </c>
      <c r="QS27">
        <f t="shared" si="123"/>
        <v>1.3120942552711285E-2</v>
      </c>
      <c r="QT27">
        <v>44.399810000000002</v>
      </c>
      <c r="QU27" s="10">
        <f t="shared" si="124"/>
        <v>1.9209792709657773E-2</v>
      </c>
      <c r="QV27">
        <f t="shared" si="125"/>
        <v>7.7347505503527383E-2</v>
      </c>
      <c r="QW27">
        <v>44.399810000000002</v>
      </c>
      <c r="QX27">
        <f t="shared" si="281"/>
        <v>1.9209792693035358E-2</v>
      </c>
      <c r="QY27" s="37">
        <f t="shared" si="126"/>
        <v>0.19080717890469251</v>
      </c>
      <c r="QZ27">
        <v>44.150427999999998</v>
      </c>
      <c r="RA27">
        <f t="shared" si="282"/>
        <v>1.9288661253145562E-2</v>
      </c>
      <c r="RB27">
        <f t="shared" si="127"/>
        <v>0.27495605697812214</v>
      </c>
      <c r="RS27" s="17">
        <f t="shared" si="283"/>
        <v>1.9221079083184139E-2</v>
      </c>
      <c r="RT27">
        <f t="shared" si="128"/>
        <v>7.4850264859837674</v>
      </c>
      <c r="RW27" t="s">
        <v>10</v>
      </c>
      <c r="RX27" s="6">
        <v>103.80900099999999</v>
      </c>
      <c r="RY27" s="10">
        <f t="shared" si="129"/>
        <v>1.4337672888841239E-2</v>
      </c>
      <c r="RZ27" s="13">
        <f t="shared" si="130"/>
        <v>0.73150912077661123</v>
      </c>
      <c r="SA27" s="2">
        <v>103.80900099999999</v>
      </c>
      <c r="SB27" s="10">
        <f t="shared" si="131"/>
        <v>1.4337672888841239E-2</v>
      </c>
      <c r="SC27" s="13">
        <f t="shared" si="132"/>
        <v>3.6139818655086051</v>
      </c>
      <c r="SD27" s="2">
        <v>103.80900099999999</v>
      </c>
      <c r="SE27" s="9">
        <f t="shared" si="133"/>
        <v>1.4337672888841239E-2</v>
      </c>
      <c r="SF27" s="37">
        <f t="shared" si="284"/>
        <v>1.8623776290017022E-2</v>
      </c>
      <c r="SG27" s="16">
        <v>103.80900099999999</v>
      </c>
      <c r="SH27">
        <f t="shared" si="134"/>
        <v>1.4337672888841239E-2</v>
      </c>
      <c r="SI27">
        <f t="shared" si="285"/>
        <v>1.6843201883885342E-2</v>
      </c>
      <c r="SJ27">
        <v>103.80900099999999</v>
      </c>
      <c r="SK27" s="10">
        <f t="shared" si="135"/>
        <v>1.4337672888841239E-2</v>
      </c>
      <c r="SL27">
        <f t="shared" si="286"/>
        <v>9.9290096361380739E-2</v>
      </c>
      <c r="SM27">
        <v>63.827311999999999</v>
      </c>
      <c r="SN27">
        <f t="shared" si="287"/>
        <v>1.6134375202521575E-2</v>
      </c>
      <c r="SO27">
        <f t="shared" si="136"/>
        <v>0.27563084428371665</v>
      </c>
      <c r="SP27">
        <v>63.827311999999999</v>
      </c>
      <c r="SQ27">
        <f t="shared" si="288"/>
        <v>1.6134375202521575E-2</v>
      </c>
      <c r="SR27">
        <f t="shared" si="137"/>
        <v>0.39556420779204549</v>
      </c>
      <c r="TI27" s="17">
        <f t="shared" si="289"/>
        <v>1.4851016407035622E-2</v>
      </c>
      <c r="TJ27">
        <f t="shared" si="290"/>
        <v>9.9466167487761776</v>
      </c>
      <c r="TL27" t="s">
        <v>10</v>
      </c>
      <c r="TM27" s="6">
        <v>4074819</v>
      </c>
      <c r="TN27" s="10">
        <f t="shared" si="291"/>
        <v>1.2858583321371164E-2</v>
      </c>
      <c r="TO27" s="13">
        <f t="shared" si="292"/>
        <v>4.0748190231454497</v>
      </c>
      <c r="TP27" s="2">
        <v>20131426</v>
      </c>
      <c r="TQ27" s="10">
        <f t="shared" si="138"/>
        <v>1.2858583056953102E-2</v>
      </c>
      <c r="TR27" s="13">
        <f t="shared" si="293"/>
        <v>20.131426025717168</v>
      </c>
      <c r="TS27" s="2">
        <v>103742</v>
      </c>
      <c r="TT27" s="9">
        <f t="shared" si="139"/>
        <v>1.2858532836718126E-2</v>
      </c>
      <c r="TU27" s="37">
        <f t="shared" si="294"/>
        <v>0.10374200102868264</v>
      </c>
      <c r="TV27" s="16">
        <v>93824</v>
      </c>
      <c r="TW27">
        <f t="shared" si="140"/>
        <v>1.2858602246472806E-2</v>
      </c>
      <c r="TX27">
        <f t="shared" si="295"/>
        <v>9.3823984569677304E-2</v>
      </c>
      <c r="TY27" s="42">
        <v>553088</v>
      </c>
      <c r="TZ27" s="10">
        <f t="shared" si="141"/>
        <v>1.2858575109703625E-2</v>
      </c>
      <c r="UA27">
        <f t="shared" si="296"/>
        <v>0.55308799794262797</v>
      </c>
      <c r="UB27" s="42">
        <v>1311020</v>
      </c>
      <c r="UC27">
        <f t="shared" si="297"/>
        <v>1.235547740068282E-2</v>
      </c>
      <c r="UD27">
        <f t="shared" si="142"/>
        <v>1.3110200024710954</v>
      </c>
      <c r="UE27" s="42">
        <v>1881475</v>
      </c>
      <c r="UF27">
        <f t="shared" si="298"/>
        <v>1.2355476355122687E-2</v>
      </c>
      <c r="UG27">
        <f t="shared" si="143"/>
        <v>1.881475007413286</v>
      </c>
      <c r="UH27" s="42">
        <v>1916739</v>
      </c>
      <c r="UI27">
        <f t="shared" si="299"/>
        <v>1.2355477949179105E-2</v>
      </c>
      <c r="UJ27">
        <f t="shared" si="300"/>
        <v>1.9167390187803264</v>
      </c>
      <c r="UK27" s="42">
        <v>8375827</v>
      </c>
      <c r="UL27">
        <f t="shared" si="301"/>
        <v>1.2355476295039384E-2</v>
      </c>
      <c r="UM27">
        <f t="shared" si="302"/>
        <v>51.218185371787925</v>
      </c>
      <c r="UN27" s="42"/>
      <c r="UQ27" s="42">
        <v>3262361</v>
      </c>
      <c r="UR27">
        <f t="shared" si="303"/>
        <v>1.2355475911909993E-2</v>
      </c>
      <c r="US27">
        <f t="shared" si="304"/>
        <v>3.2623609876445236</v>
      </c>
      <c r="UT27" s="42">
        <v>3353030</v>
      </c>
      <c r="UU27">
        <f t="shared" si="305"/>
        <v>1.2355476624349347E-2</v>
      </c>
      <c r="UV27">
        <f t="shared" si="306"/>
        <v>3.3530299767717038</v>
      </c>
      <c r="UX27" s="17">
        <f t="shared" si="307"/>
        <v>1.2584157918863833E-2</v>
      </c>
      <c r="UY27">
        <f t="shared" si="308"/>
        <v>52.16615836129256</v>
      </c>
      <c r="VA27" s="42">
        <v>3883103</v>
      </c>
      <c r="VB27">
        <f t="shared" si="309"/>
        <v>1.2355476852262208E-2</v>
      </c>
      <c r="VC27">
        <f t="shared" si="310"/>
        <v>3.8831030074132857</v>
      </c>
      <c r="VD27" s="42">
        <v>13316416</v>
      </c>
      <c r="VE27">
        <f t="shared" si="311"/>
        <v>1.235547623662663E-2</v>
      </c>
      <c r="VF27">
        <f t="shared" si="312"/>
        <v>13.316416027182049</v>
      </c>
      <c r="VG27" s="42">
        <v>1278180</v>
      </c>
      <c r="VH27">
        <f t="shared" si="313"/>
        <v>1.2355477582011635E-2</v>
      </c>
      <c r="VI27">
        <f t="shared" si="314"/>
        <v>1.2781800212514214</v>
      </c>
      <c r="VJ27" s="42">
        <v>1161798</v>
      </c>
      <c r="VK27">
        <f t="shared" si="315"/>
        <v>1.2355479826384897E-2</v>
      </c>
      <c r="VL27">
        <f t="shared" si="316"/>
        <v>1.161797977265917</v>
      </c>
      <c r="VM27" s="42">
        <v>1098738</v>
      </c>
      <c r="VN27">
        <f t="shared" si="317"/>
        <v>1.235547798398454E-2</v>
      </c>
      <c r="VP27" s="68">
        <v>2065274</v>
      </c>
      <c r="VQ27">
        <f t="shared" si="318"/>
        <v>1.0994950862071324E-2</v>
      </c>
      <c r="VR27">
        <f t="shared" si="319"/>
        <v>2.0652739876856554</v>
      </c>
      <c r="VS27" s="42">
        <v>2619029</v>
      </c>
      <c r="VT27">
        <f t="shared" si="320"/>
        <v>1.0994952088253081E-2</v>
      </c>
      <c r="VU27">
        <f t="shared" si="321"/>
        <v>2.6190289810886824</v>
      </c>
      <c r="VV27" s="42">
        <v>3505579</v>
      </c>
      <c r="VW27">
        <f t="shared" si="322"/>
        <v>1.0994950531819779E-2</v>
      </c>
      <c r="VX27">
        <f t="shared" si="323"/>
        <v>3.5055790461787928</v>
      </c>
      <c r="WL27" s="72">
        <f t="shared" si="326"/>
        <v>1.1845280245426762E-2</v>
      </c>
      <c r="WM27" s="12">
        <f t="shared" si="327"/>
        <v>40.416001435154151</v>
      </c>
    </row>
    <row r="28" spans="2:611" x14ac:dyDescent="0.25">
      <c r="B28" t="s">
        <v>11</v>
      </c>
      <c r="C28" s="6">
        <v>2129.9039760000001</v>
      </c>
      <c r="D28" s="10">
        <f t="shared" si="144"/>
        <v>4.3094000713976136E-2</v>
      </c>
      <c r="E28" s="13">
        <f t="shared" si="145"/>
        <v>31.409415318877116</v>
      </c>
      <c r="F28" s="11">
        <v>3182.3349199999998</v>
      </c>
      <c r="G28" s="10">
        <f t="shared" si="146"/>
        <v>4.3199397054184616E-2</v>
      </c>
      <c r="H28" s="13">
        <f t="shared" si="147"/>
        <v>155.55606424829031</v>
      </c>
      <c r="I28" s="2">
        <v>2136.159885</v>
      </c>
      <c r="J28" s="9">
        <f t="shared" si="148"/>
        <v>4.3078374417785274E-2</v>
      </c>
      <c r="K28" s="12">
        <f t="shared" si="149"/>
        <v>0.79937460095955348</v>
      </c>
      <c r="L28" s="16">
        <v>3228.6493340000002</v>
      </c>
      <c r="M28">
        <f t="shared" si="150"/>
        <v>4.4273733573060678E-2</v>
      </c>
      <c r="N28">
        <f t="shared" si="151"/>
        <v>0.74300903292211951</v>
      </c>
      <c r="O28">
        <v>1764.5006289999999</v>
      </c>
      <c r="P28" s="10">
        <f t="shared" si="152"/>
        <v>3.6392338497190195E-2</v>
      </c>
      <c r="Q28">
        <f t="shared" si="27"/>
        <v>3.6003041220908769</v>
      </c>
      <c r="R28">
        <v>1591.3454959999999</v>
      </c>
      <c r="S28">
        <f t="shared" si="28"/>
        <v>4.1152464837766446E-2</v>
      </c>
      <c r="T28">
        <f t="shared" si="153"/>
        <v>10.043231552164292</v>
      </c>
      <c r="U28">
        <v>1974.855955</v>
      </c>
      <c r="V28">
        <f t="shared" si="29"/>
        <v>4.2685542332236787E-2</v>
      </c>
      <c r="W28" s="49">
        <f t="shared" si="154"/>
        <v>14.950220547197354</v>
      </c>
      <c r="X28">
        <v>1972.377203</v>
      </c>
      <c r="Y28">
        <f t="shared" si="30"/>
        <v>4.2681123308185388E-2</v>
      </c>
      <c r="Z28" s="49">
        <f t="shared" si="155"/>
        <v>15.228850062890531</v>
      </c>
      <c r="AA28">
        <v>1945.7544580000001</v>
      </c>
      <c r="AB28">
        <f t="shared" si="156"/>
        <v>4.2633010707845732E-2</v>
      </c>
      <c r="AC28" s="49">
        <f t="shared" si="157"/>
        <v>92.223938845046106</v>
      </c>
      <c r="AD28">
        <v>1880.3806489999999</v>
      </c>
      <c r="AE28">
        <f t="shared" si="31"/>
        <v>4.2354186343906502E-2</v>
      </c>
      <c r="AF28" s="49">
        <f t="shared" si="158"/>
        <v>30.689809273089455</v>
      </c>
      <c r="AG28">
        <v>2012.28271</v>
      </c>
      <c r="AH28">
        <f t="shared" si="32"/>
        <v>4.2723297484038802E-2</v>
      </c>
      <c r="AI28" s="49">
        <f t="shared" si="159"/>
        <v>25.945684806405897</v>
      </c>
      <c r="AJ28">
        <v>2039.768769</v>
      </c>
      <c r="AK28">
        <f t="shared" si="33"/>
        <v>4.2454690208848969E-2</v>
      </c>
      <c r="AL28" s="49">
        <f t="shared" si="160"/>
        <v>26.499119579237057</v>
      </c>
      <c r="AN28" s="73">
        <f t="shared" si="161"/>
        <v>4.2226846623252129E-2</v>
      </c>
      <c r="AO28">
        <f t="shared" si="162"/>
        <v>402.60687120847649</v>
      </c>
      <c r="AQ28" s="6">
        <v>2165.951458</v>
      </c>
      <c r="AR28" s="10">
        <f t="shared" si="163"/>
        <v>4.2635804709196506E-2</v>
      </c>
      <c r="AS28" s="13">
        <f t="shared" si="164"/>
        <v>30.819224055827796</v>
      </c>
      <c r="AT28" s="11">
        <v>3177.5768480000002</v>
      </c>
      <c r="AU28" s="10">
        <f t="shared" si="165"/>
        <v>4.2969561389684559E-2</v>
      </c>
      <c r="AV28" s="13">
        <f t="shared" si="166"/>
        <v>106.516434779826</v>
      </c>
      <c r="AW28" s="2">
        <v>2033.3654590000001</v>
      </c>
      <c r="AX28" s="9">
        <f t="shared" si="167"/>
        <v>4.242952306474447E-2</v>
      </c>
      <c r="AY28" s="12">
        <f t="shared" si="168"/>
        <v>10.095514897339314</v>
      </c>
      <c r="AZ28" s="16">
        <v>3404.4158929999999</v>
      </c>
      <c r="BA28" s="9">
        <f t="shared" si="169"/>
        <v>4.3723591584246123E-2</v>
      </c>
      <c r="BB28">
        <f t="shared" si="170"/>
        <v>9.4561568019131226</v>
      </c>
      <c r="BC28">
        <v>2028.978032</v>
      </c>
      <c r="BD28" s="9">
        <f t="shared" si="171"/>
        <v>3.9860878318605596E-2</v>
      </c>
      <c r="BF28">
        <v>2789.939809</v>
      </c>
      <c r="BG28" s="9">
        <f t="shared" si="172"/>
        <v>4.9866121479091495E-2</v>
      </c>
      <c r="BH28">
        <f t="shared" si="173"/>
        <v>21.543576788456846</v>
      </c>
      <c r="BI28">
        <v>2215.3456820000001</v>
      </c>
      <c r="BJ28" s="9">
        <f t="shared" si="174"/>
        <v>4.3702659807963673E-2</v>
      </c>
      <c r="BK28" s="49">
        <f t="shared" si="175"/>
        <v>23.943226204051125</v>
      </c>
      <c r="BL28">
        <v>2496.9010880000001</v>
      </c>
      <c r="BM28" s="9">
        <f t="shared" si="176"/>
        <v>4.3849779078186664E-2</v>
      </c>
      <c r="BN28" s="49">
        <f t="shared" si="177"/>
        <v>32.155978548856837</v>
      </c>
      <c r="BO28">
        <v>2176.1964950000001</v>
      </c>
      <c r="BP28" s="9">
        <f t="shared" si="178"/>
        <v>4.338918091533573E-2</v>
      </c>
      <c r="BQ28" s="49">
        <f t="shared" si="179"/>
        <v>31.305890516410653</v>
      </c>
      <c r="BT28" s="49"/>
      <c r="BW28" s="49"/>
      <c r="BZ28" s="49"/>
      <c r="CB28" s="73">
        <f t="shared" si="324"/>
        <v>4.360301114967275E-2</v>
      </c>
      <c r="CC28">
        <f t="shared" si="180"/>
        <v>342.17818800276677</v>
      </c>
      <c r="CE28" t="s">
        <v>11</v>
      </c>
      <c r="CF28" s="6">
        <v>0</v>
      </c>
      <c r="CG28" s="10">
        <f t="shared" si="34"/>
        <v>0</v>
      </c>
      <c r="CH28" s="13">
        <f t="shared" si="35"/>
        <v>0</v>
      </c>
      <c r="CI28" s="11">
        <v>0</v>
      </c>
      <c r="CJ28" s="10">
        <f t="shared" si="36"/>
        <v>0</v>
      </c>
      <c r="CK28" s="13">
        <f t="shared" si="37"/>
        <v>0</v>
      </c>
      <c r="CL28" s="2">
        <v>0</v>
      </c>
      <c r="CM28" s="9">
        <f t="shared" si="38"/>
        <v>0</v>
      </c>
      <c r="CN28" s="12">
        <f t="shared" si="39"/>
        <v>0</v>
      </c>
      <c r="CO28" s="16">
        <v>0</v>
      </c>
      <c r="CP28">
        <f t="shared" si="40"/>
        <v>0</v>
      </c>
      <c r="CQ28">
        <f t="shared" si="41"/>
        <v>0</v>
      </c>
      <c r="CR28">
        <v>0</v>
      </c>
      <c r="CS28" s="10">
        <f t="shared" si="42"/>
        <v>0</v>
      </c>
      <c r="CT28">
        <f t="shared" si="43"/>
        <v>0</v>
      </c>
      <c r="CU28">
        <v>0</v>
      </c>
      <c r="CV28">
        <f t="shared" si="181"/>
        <v>0</v>
      </c>
      <c r="CW28">
        <f t="shared" si="44"/>
        <v>0</v>
      </c>
      <c r="CX28">
        <v>0</v>
      </c>
      <c r="CY28">
        <f t="shared" si="182"/>
        <v>0</v>
      </c>
      <c r="CZ28">
        <f t="shared" si="45"/>
        <v>0</v>
      </c>
      <c r="DA28">
        <v>0</v>
      </c>
      <c r="DB28">
        <f t="shared" si="183"/>
        <v>0</v>
      </c>
      <c r="DC28">
        <f t="shared" si="184"/>
        <v>0</v>
      </c>
      <c r="DD28">
        <v>0</v>
      </c>
      <c r="DE28">
        <f t="shared" si="185"/>
        <v>0</v>
      </c>
      <c r="DF28">
        <f t="shared" si="186"/>
        <v>0</v>
      </c>
      <c r="DG28">
        <v>0</v>
      </c>
      <c r="DH28">
        <f t="shared" si="187"/>
        <v>0</v>
      </c>
      <c r="DI28">
        <f t="shared" si="188"/>
        <v>0</v>
      </c>
      <c r="DJ28">
        <v>0</v>
      </c>
      <c r="DK28">
        <f t="shared" si="189"/>
        <v>0</v>
      </c>
      <c r="DL28">
        <f t="shared" si="190"/>
        <v>0</v>
      </c>
      <c r="DM28">
        <v>0</v>
      </c>
      <c r="DN28">
        <f t="shared" si="191"/>
        <v>0</v>
      </c>
      <c r="DO28">
        <f t="shared" si="192"/>
        <v>0</v>
      </c>
      <c r="DQ28" s="73">
        <f t="shared" si="193"/>
        <v>0</v>
      </c>
      <c r="DR28">
        <f t="shared" si="194"/>
        <v>0</v>
      </c>
      <c r="DT28">
        <v>0</v>
      </c>
      <c r="DU28">
        <f t="shared" si="195"/>
        <v>0</v>
      </c>
      <c r="DV28">
        <f t="shared" si="196"/>
        <v>0</v>
      </c>
      <c r="DW28">
        <v>0</v>
      </c>
      <c r="DX28">
        <f t="shared" si="197"/>
        <v>0</v>
      </c>
      <c r="DY28">
        <f t="shared" si="198"/>
        <v>0</v>
      </c>
      <c r="DZ28">
        <v>0</v>
      </c>
      <c r="EA28">
        <f t="shared" si="199"/>
        <v>0</v>
      </c>
      <c r="EB28">
        <f t="shared" si="200"/>
        <v>0</v>
      </c>
      <c r="EC28">
        <v>0</v>
      </c>
      <c r="ED28">
        <f t="shared" si="201"/>
        <v>0</v>
      </c>
      <c r="EE28">
        <f t="shared" si="202"/>
        <v>0</v>
      </c>
      <c r="EF28">
        <v>0</v>
      </c>
      <c r="EG28">
        <f t="shared" si="203"/>
        <v>0</v>
      </c>
      <c r="EI28">
        <v>0</v>
      </c>
      <c r="EJ28">
        <f t="shared" si="204"/>
        <v>0</v>
      </c>
      <c r="EK28">
        <f t="shared" si="205"/>
        <v>0</v>
      </c>
      <c r="EL28">
        <v>0</v>
      </c>
      <c r="EM28">
        <f t="shared" si="206"/>
        <v>0</v>
      </c>
      <c r="EN28">
        <f t="shared" si="207"/>
        <v>0</v>
      </c>
      <c r="EO28">
        <v>0</v>
      </c>
      <c r="EP28">
        <f t="shared" si="325"/>
        <v>0</v>
      </c>
      <c r="EQ28">
        <f t="shared" si="208"/>
        <v>0</v>
      </c>
      <c r="ER28">
        <v>0</v>
      </c>
      <c r="ES28">
        <f t="shared" si="209"/>
        <v>0</v>
      </c>
      <c r="ET28">
        <f t="shared" si="210"/>
        <v>0</v>
      </c>
      <c r="FE28" s="75">
        <f t="shared" si="211"/>
        <v>0</v>
      </c>
      <c r="FF28">
        <f t="shared" si="212"/>
        <v>0</v>
      </c>
      <c r="FH28" t="s">
        <v>11</v>
      </c>
      <c r="FI28" s="6">
        <v>107.54398999999999</v>
      </c>
      <c r="FJ28" s="10">
        <f t="shared" si="46"/>
        <v>4.3624317139670306E-2</v>
      </c>
      <c r="FK28" s="13">
        <f t="shared" si="47"/>
        <v>1.5897970394263368</v>
      </c>
      <c r="FL28" s="11">
        <v>199.72957</v>
      </c>
      <c r="FM28" s="10">
        <f t="shared" si="48"/>
        <v>5.4304543654500284E-2</v>
      </c>
      <c r="FN28" s="13">
        <f t="shared" si="49"/>
        <v>9.7772210467405749</v>
      </c>
      <c r="FO28" s="2">
        <v>108.004143</v>
      </c>
      <c r="FP28" s="9">
        <f t="shared" si="50"/>
        <v>4.3677848284416766E-2</v>
      </c>
      <c r="FQ28" s="25">
        <f t="shared" si="51"/>
        <v>4.0524930449456133E-2</v>
      </c>
      <c r="FR28" s="16">
        <v>181.781462</v>
      </c>
      <c r="FS28">
        <f t="shared" si="52"/>
        <v>4.993672791652215E-2</v>
      </c>
      <c r="FT28">
        <f t="shared" si="53"/>
        <v>4.1902316477694268E-2</v>
      </c>
      <c r="FU28">
        <v>237.86212900000001</v>
      </c>
      <c r="FV28" s="10">
        <f t="shared" si="54"/>
        <v>9.8357979504802892E-2</v>
      </c>
      <c r="FW28">
        <f t="shared" si="55"/>
        <v>0.48652910705231661</v>
      </c>
      <c r="FX28">
        <v>58.606718000000001</v>
      </c>
      <c r="FY28">
        <f t="shared" si="213"/>
        <v>3.0405948851893672E-2</v>
      </c>
      <c r="FZ28">
        <f t="shared" si="56"/>
        <v>0.37102757524572899</v>
      </c>
      <c r="GA28">
        <v>96.014999000000003</v>
      </c>
      <c r="GB28">
        <f t="shared" si="214"/>
        <v>4.1612997157365703E-2</v>
      </c>
      <c r="GC28">
        <f t="shared" si="57"/>
        <v>0.72872857077731978</v>
      </c>
      <c r="GD28">
        <v>95.854371</v>
      </c>
      <c r="GE28">
        <f t="shared" si="215"/>
        <v>4.1591406792323302E-2</v>
      </c>
      <c r="GF28">
        <f t="shared" si="216"/>
        <v>0.74200167293102481</v>
      </c>
      <c r="GG28">
        <v>94.129160999999996</v>
      </c>
      <c r="GH28">
        <f t="shared" si="217"/>
        <v>4.1356329763620803E-2</v>
      </c>
      <c r="GI28">
        <f t="shared" si="218"/>
        <v>4.4731108167711788</v>
      </c>
      <c r="GJ28">
        <v>88.529252999999997</v>
      </c>
      <c r="GK28">
        <f t="shared" si="219"/>
        <v>3.9985362316165694E-2</v>
      </c>
      <c r="GL28">
        <f t="shared" si="220"/>
        <v>1.4486680646328276</v>
      </c>
      <c r="GM28">
        <v>98.508092000000005</v>
      </c>
      <c r="GN28">
        <f t="shared" si="221"/>
        <v>4.1934592261108558E-2</v>
      </c>
      <c r="GO28">
        <f t="shared" si="222"/>
        <v>1.2733353666092251</v>
      </c>
      <c r="GP28">
        <v>101.356004</v>
      </c>
      <c r="GQ28">
        <f t="shared" si="223"/>
        <v>4.2295814906397125E-2</v>
      </c>
      <c r="GR28">
        <f t="shared" si="224"/>
        <v>1.3199976862300626</v>
      </c>
      <c r="GT28" s="72">
        <f t="shared" si="225"/>
        <v>4.7423655712398934E-2</v>
      </c>
      <c r="GU28">
        <f t="shared" si="226"/>
        <v>22.60776161903048</v>
      </c>
      <c r="GW28" s="6">
        <v>109.642493</v>
      </c>
      <c r="GX28" s="10">
        <f t="shared" si="58"/>
        <v>4.3270194549066235E-2</v>
      </c>
      <c r="GY28" s="13">
        <f t="shared" si="227"/>
        <v>1.5638895874519341</v>
      </c>
      <c r="GZ28" s="11">
        <v>179.184979</v>
      </c>
      <c r="HA28" s="10">
        <f t="shared" si="59"/>
        <v>4.8542304298473143E-2</v>
      </c>
      <c r="HB28" s="13">
        <f t="shared" si="228"/>
        <v>6.016530100202564</v>
      </c>
      <c r="HC28" s="2">
        <v>100.914029</v>
      </c>
      <c r="HD28" s="9">
        <f t="shared" si="60"/>
        <v>4.2223268019838472E-2</v>
      </c>
      <c r="HE28" s="25">
        <f t="shared" si="229"/>
        <v>0.50232196890143976</v>
      </c>
      <c r="HF28" s="16">
        <v>190.954106</v>
      </c>
      <c r="HG28" s="9">
        <f t="shared" si="61"/>
        <v>4.91269433421683E-2</v>
      </c>
      <c r="HH28">
        <f t="shared" si="230"/>
        <v>0.5312373281906082</v>
      </c>
      <c r="HI28">
        <v>110.384426</v>
      </c>
      <c r="HJ28" s="9">
        <f t="shared" si="62"/>
        <v>4.3472127304750717E-2</v>
      </c>
      <c r="HL28">
        <v>150.67542499999999</v>
      </c>
      <c r="HM28" s="9">
        <f t="shared" si="63"/>
        <v>5.3980920764902428E-2</v>
      </c>
      <c r="HN28">
        <f t="shared" si="231"/>
        <v>1.1660643309685648</v>
      </c>
      <c r="HO28">
        <v>112.367729</v>
      </c>
      <c r="HP28" s="9">
        <f t="shared" si="64"/>
        <v>4.4444184584878595E-2</v>
      </c>
      <c r="HQ28">
        <f t="shared" si="232"/>
        <v>1.2174741419015862</v>
      </c>
      <c r="HR28">
        <v>132.12969699999999</v>
      </c>
      <c r="HS28" s="9">
        <f t="shared" si="65"/>
        <v>4.6510941070472246E-2</v>
      </c>
      <c r="HT28">
        <f t="shared" si="233"/>
        <v>1.7053732707324487</v>
      </c>
      <c r="HU28">
        <v>110.409249</v>
      </c>
      <c r="HV28" s="9">
        <f t="shared" si="66"/>
        <v>4.4137456033601856E-2</v>
      </c>
      <c r="HW28">
        <f t="shared" si="234"/>
        <v>1.592289065051756</v>
      </c>
      <c r="IH28" s="74">
        <f t="shared" si="235"/>
        <v>4.6189815552016886E-2</v>
      </c>
      <c r="II28">
        <f t="shared" si="236"/>
        <v>18.123917331670079</v>
      </c>
      <c r="IK28" t="s">
        <v>11</v>
      </c>
      <c r="IL28" s="6">
        <v>276.08159899999998</v>
      </c>
      <c r="IM28" s="10">
        <f t="shared" si="67"/>
        <v>6.1692006732890055E-2</v>
      </c>
      <c r="IN28" s="13">
        <f t="shared" si="237"/>
        <v>2.7871230983598436</v>
      </c>
      <c r="IO28" s="11">
        <v>101.033907</v>
      </c>
      <c r="IP28" s="10">
        <f t="shared" si="68"/>
        <v>4.5452096138817934E-2</v>
      </c>
      <c r="IQ28" s="13">
        <f t="shared" si="238"/>
        <v>7.0418964573417577</v>
      </c>
      <c r="IR28" s="2">
        <v>101.033907</v>
      </c>
      <c r="IS28" s="9">
        <f t="shared" si="69"/>
        <v>4.5452096138817934E-2</v>
      </c>
      <c r="IT28" s="12">
        <f t="shared" si="70"/>
        <v>5.2713878635155677E-2</v>
      </c>
      <c r="IU28" s="16">
        <v>518.84495100000004</v>
      </c>
      <c r="IV28">
        <f t="shared" si="71"/>
        <v>6.8245493376729569E-2</v>
      </c>
      <c r="IW28">
        <f t="shared" si="72"/>
        <v>7.158168899323207E-2</v>
      </c>
      <c r="IX28">
        <v>96.941102999999998</v>
      </c>
      <c r="IY28" s="10">
        <f t="shared" si="73"/>
        <v>4.37996749712532E-2</v>
      </c>
      <c r="IZ28">
        <f t="shared" si="74"/>
        <v>0.2708196231286063</v>
      </c>
      <c r="JA28">
        <v>101.033907</v>
      </c>
      <c r="JB28">
        <f t="shared" si="239"/>
        <v>4.5452096138817934E-2</v>
      </c>
      <c r="JC28">
        <f t="shared" si="75"/>
        <v>0.69328460617876331</v>
      </c>
      <c r="JD28">
        <v>150.573204</v>
      </c>
      <c r="JE28">
        <f t="shared" si="240"/>
        <v>3.8320465187996512E-2</v>
      </c>
      <c r="JF28">
        <f t="shared" si="76"/>
        <v>0.83883701414150103</v>
      </c>
      <c r="JG28">
        <v>101.033907</v>
      </c>
      <c r="JH28">
        <f t="shared" si="241"/>
        <v>4.5452096138817934E-2</v>
      </c>
      <c r="JI28">
        <f t="shared" si="242"/>
        <v>1.0135967371104151</v>
      </c>
      <c r="JJ28">
        <v>101.033907</v>
      </c>
      <c r="JK28">
        <f t="shared" si="243"/>
        <v>4.5452096138817934E-2</v>
      </c>
      <c r="JL28">
        <f t="shared" si="244"/>
        <v>6.1451373963047544</v>
      </c>
      <c r="JM28">
        <v>232.90835999999999</v>
      </c>
      <c r="JN28">
        <f t="shared" si="245"/>
        <v>5.5170583418417254E-2</v>
      </c>
      <c r="JO28">
        <f t="shared" si="246"/>
        <v>2.4985350161848494</v>
      </c>
      <c r="JP28">
        <v>101.033907</v>
      </c>
      <c r="JQ28">
        <f t="shared" si="247"/>
        <v>4.5452096138817934E-2</v>
      </c>
      <c r="JR28">
        <f t="shared" si="248"/>
        <v>1.7251795707143209</v>
      </c>
      <c r="JS28">
        <v>101.033907</v>
      </c>
      <c r="JT28">
        <f t="shared" si="249"/>
        <v>4.5452096138817934E-2</v>
      </c>
      <c r="JU28">
        <f t="shared" si="250"/>
        <v>1.7731264272340483</v>
      </c>
      <c r="JW28" s="73">
        <f t="shared" si="251"/>
        <v>4.8782741388251012E-2</v>
      </c>
      <c r="JX28">
        <f t="shared" si="252"/>
        <v>29.0695796185754</v>
      </c>
      <c r="JZ28">
        <v>263.01689499999998</v>
      </c>
      <c r="KA28">
        <f t="shared" si="253"/>
        <v>5.6520726073878744E-2</v>
      </c>
      <c r="KB28">
        <f t="shared" si="254"/>
        <v>2.5534948451043387</v>
      </c>
      <c r="KC28">
        <v>101.033907</v>
      </c>
      <c r="KD28">
        <f t="shared" si="255"/>
        <v>4.5452096138817934E-2</v>
      </c>
      <c r="KE28">
        <f t="shared" si="256"/>
        <v>7.0418964573417577</v>
      </c>
      <c r="KF28">
        <v>101.033907</v>
      </c>
      <c r="KG28">
        <f t="shared" si="257"/>
        <v>4.5452096138817934E-2</v>
      </c>
      <c r="KH28">
        <f t="shared" si="258"/>
        <v>0.67591838262084558</v>
      </c>
      <c r="KI28">
        <v>506.29713400000003</v>
      </c>
      <c r="KJ28">
        <f t="shared" si="259"/>
        <v>6.5804275435800794E-2</v>
      </c>
      <c r="KK28">
        <f t="shared" si="260"/>
        <v>0.88947340012979226</v>
      </c>
      <c r="KL28">
        <v>194.47135399999999</v>
      </c>
      <c r="KM28">
        <f t="shared" si="261"/>
        <v>8.7021979962210574E-2</v>
      </c>
      <c r="KO28">
        <v>101.033907</v>
      </c>
      <c r="KP28">
        <f t="shared" si="262"/>
        <v>4.5452096138817934E-2</v>
      </c>
      <c r="KQ28">
        <f t="shared" si="263"/>
        <v>1.2272870517079404</v>
      </c>
      <c r="KR28">
        <v>261.74278099999998</v>
      </c>
      <c r="KS28">
        <f t="shared" si="264"/>
        <v>4.8890887327453045E-2</v>
      </c>
      <c r="KT28">
        <f t="shared" si="265"/>
        <v>1.6741051627947374</v>
      </c>
      <c r="KU28">
        <v>101.033907</v>
      </c>
      <c r="KV28">
        <f t="shared" si="266"/>
        <v>4.581251141572984E-2</v>
      </c>
      <c r="KW28">
        <f t="shared" si="267"/>
        <v>2.0997057529736409</v>
      </c>
      <c r="KX28">
        <v>101.033907</v>
      </c>
      <c r="KY28">
        <f t="shared" si="268"/>
        <v>4.581251141572984E-2</v>
      </c>
      <c r="KZ28">
        <f t="shared" si="269"/>
        <v>2.0658972991751887</v>
      </c>
      <c r="LK28" s="78">
        <f t="shared" si="270"/>
        <v>5.4024353338584075E-2</v>
      </c>
      <c r="LL28">
        <f t="shared" si="271"/>
        <v>26.49753257573569</v>
      </c>
      <c r="LN28" t="s">
        <v>11</v>
      </c>
      <c r="LO28" s="6">
        <v>34.765093999999998</v>
      </c>
      <c r="LP28" s="10">
        <f t="shared" si="77"/>
        <v>3.3439797865610944E-2</v>
      </c>
      <c r="LQ28" s="13">
        <f t="shared" si="78"/>
        <v>0.37363610498257643</v>
      </c>
      <c r="LR28" s="2">
        <v>34.765093999999998</v>
      </c>
      <c r="LS28" s="10">
        <f t="shared" si="79"/>
        <v>3.3439797865610944E-2</v>
      </c>
      <c r="LT28" s="13">
        <f t="shared" si="80"/>
        <v>1.8459292842073263</v>
      </c>
      <c r="LU28" s="2">
        <v>34.765093999999998</v>
      </c>
      <c r="LV28" s="9">
        <f t="shared" si="81"/>
        <v>3.3439797865610944E-2</v>
      </c>
      <c r="LW28" s="37">
        <f t="shared" si="82"/>
        <v>9.5125474658214349E-3</v>
      </c>
      <c r="LX28" s="16">
        <v>34.765093999999998</v>
      </c>
      <c r="LY28">
        <f t="shared" si="83"/>
        <v>3.3439797865610944E-2</v>
      </c>
      <c r="LZ28">
        <f t="shared" si="84"/>
        <v>8.6030757082685011E-3</v>
      </c>
      <c r="MA28">
        <v>34.765093999999998</v>
      </c>
      <c r="MB28" s="10">
        <f t="shared" si="85"/>
        <v>3.3439797865610944E-2</v>
      </c>
      <c r="MC28">
        <f t="shared" si="86"/>
        <v>5.0714835692582033E-2</v>
      </c>
      <c r="MD28">
        <v>34.765093999999998</v>
      </c>
      <c r="ME28">
        <f t="shared" si="272"/>
        <v>3.3439797865610944E-2</v>
      </c>
      <c r="MF28">
        <f t="shared" si="87"/>
        <v>0.12510752185859011</v>
      </c>
      <c r="MG28">
        <v>34.765093999999998</v>
      </c>
      <c r="MH28">
        <f t="shared" si="273"/>
        <v>3.3439797865610944E-2</v>
      </c>
      <c r="MI28">
        <f t="shared" si="88"/>
        <v>0.17954470190527516</v>
      </c>
      <c r="MZ28" s="17">
        <f t="shared" si="274"/>
        <v>3.3439797865610944E-2</v>
      </c>
      <c r="NA28">
        <f t="shared" si="89"/>
        <v>4.9048639450452782</v>
      </c>
      <c r="NC28" t="s">
        <v>11</v>
      </c>
      <c r="ND28" s="6">
        <v>252.04827399999999</v>
      </c>
      <c r="NE28" s="10">
        <f t="shared" si="90"/>
        <v>3.3440728232234561E-2</v>
      </c>
      <c r="NF28" s="13">
        <f t="shared" si="91"/>
        <v>2.7088761935740404</v>
      </c>
      <c r="NG28" s="2">
        <v>252.04827399999999</v>
      </c>
      <c r="NH28" s="10">
        <f t="shared" si="92"/>
        <v>3.3440728232234561E-2</v>
      </c>
      <c r="NI28" s="13">
        <f t="shared" si="93"/>
        <v>13.38305861325574</v>
      </c>
      <c r="NJ28" s="2">
        <v>252.04827399999999</v>
      </c>
      <c r="NK28" s="9">
        <f t="shared" si="94"/>
        <v>3.3440728232234561E-2</v>
      </c>
      <c r="NL28" s="37">
        <f t="shared" si="95"/>
        <v>6.896633656859362E-2</v>
      </c>
      <c r="NM28" s="16">
        <v>252.04827399999999</v>
      </c>
      <c r="NN28">
        <f t="shared" si="96"/>
        <v>3.3440728232234561E-2</v>
      </c>
      <c r="NO28">
        <f t="shared" si="97"/>
        <v>6.2372631196148512E-2</v>
      </c>
      <c r="NP28">
        <v>252.04827399999999</v>
      </c>
      <c r="NQ28" s="10">
        <f t="shared" si="98"/>
        <v>3.3440728232234561E-2</v>
      </c>
      <c r="NR28">
        <f t="shared" si="99"/>
        <v>0.36768451773433636</v>
      </c>
      <c r="NS28">
        <v>252.04827399999999</v>
      </c>
      <c r="NT28">
        <f t="shared" si="275"/>
        <v>3.3440728232234561E-2</v>
      </c>
      <c r="NU28">
        <f t="shared" si="100"/>
        <v>0.90703436600588261</v>
      </c>
      <c r="NV28">
        <v>252.04827399999999</v>
      </c>
      <c r="NW28">
        <f t="shared" si="276"/>
        <v>3.3440728232234561E-2</v>
      </c>
      <c r="NX28">
        <f t="shared" si="101"/>
        <v>1.3017060240905463</v>
      </c>
      <c r="OO28" s="17">
        <f t="shared" si="277"/>
        <v>3.3440728232234561E-2</v>
      </c>
      <c r="OP28">
        <f t="shared" si="102"/>
        <v>35.560453061869893</v>
      </c>
      <c r="OR28" t="s">
        <v>11</v>
      </c>
      <c r="OS28" s="6">
        <v>339.54853900000001</v>
      </c>
      <c r="OT28" s="10">
        <f t="shared" si="103"/>
        <v>4.6897049727566038E-2</v>
      </c>
      <c r="OU28" s="13">
        <f t="shared" si="104"/>
        <v>4.3791370875309452</v>
      </c>
      <c r="OV28" s="2">
        <v>339.54853900000001</v>
      </c>
      <c r="OW28" s="10">
        <f t="shared" si="105"/>
        <v>4.6897049727566038E-2</v>
      </c>
      <c r="OX28" s="13">
        <f t="shared" si="106"/>
        <v>21.634893634834114</v>
      </c>
      <c r="OY28" s="2">
        <v>339.54853900000001</v>
      </c>
      <c r="OZ28" s="9">
        <f t="shared" si="107"/>
        <v>4.6897049727566038E-2</v>
      </c>
      <c r="PA28" s="37">
        <f t="shared" si="108"/>
        <v>0.11149016074455574</v>
      </c>
      <c r="PB28" s="16">
        <v>339.54853900000001</v>
      </c>
      <c r="PC28">
        <f t="shared" si="109"/>
        <v>4.6897049727566038E-2</v>
      </c>
      <c r="PD28">
        <f t="shared" si="110"/>
        <v>0.10083085493751197</v>
      </c>
      <c r="PE28">
        <v>339.54853900000001</v>
      </c>
      <c r="PF28" s="10">
        <f t="shared" si="111"/>
        <v>4.6897049727566038E-2</v>
      </c>
      <c r="PG28">
        <f t="shared" si="112"/>
        <v>0.59439442523837627</v>
      </c>
      <c r="PH28">
        <v>339.54853900000001</v>
      </c>
      <c r="PI28">
        <f t="shared" si="278"/>
        <v>4.6897049727566038E-2</v>
      </c>
      <c r="PJ28">
        <f t="shared" si="113"/>
        <v>1.4663009853546907</v>
      </c>
      <c r="PK28">
        <v>339.54853900000001</v>
      </c>
      <c r="PL28">
        <f t="shared" si="279"/>
        <v>4.6897049727566038E-2</v>
      </c>
      <c r="PM28">
        <f t="shared" si="114"/>
        <v>2.1043225012201199</v>
      </c>
      <c r="QD28" s="17">
        <f t="shared" si="280"/>
        <v>4.6897049727566038E-2</v>
      </c>
      <c r="QE28">
        <f t="shared" si="115"/>
        <v>57.486606151305274</v>
      </c>
      <c r="QG28" t="s">
        <v>11</v>
      </c>
      <c r="QH28" s="6">
        <v>94.348851999999994</v>
      </c>
      <c r="QI28" s="10">
        <f t="shared" si="116"/>
        <v>4.0897458808749731E-2</v>
      </c>
      <c r="QJ28" s="13">
        <f t="shared" si="117"/>
        <v>1.2132038239819112</v>
      </c>
      <c r="QK28" s="2">
        <v>94.348851999999994</v>
      </c>
      <c r="QL28" s="10">
        <f t="shared" si="118"/>
        <v>4.0743805384900446E-2</v>
      </c>
      <c r="QM28" s="13">
        <f t="shared" si="119"/>
        <v>5.971250066502269</v>
      </c>
      <c r="QN28" s="2">
        <v>94.348851999999994</v>
      </c>
      <c r="QO28" s="9">
        <f t="shared" si="120"/>
        <v>4.082048750465779E-2</v>
      </c>
      <c r="QP28" s="37">
        <f t="shared" si="121"/>
        <v>3.0829297924693976E-2</v>
      </c>
      <c r="QQ28" s="16">
        <v>94.348851999999994</v>
      </c>
      <c r="QR28">
        <f t="shared" si="122"/>
        <v>4.082048750465779E-2</v>
      </c>
      <c r="QS28">
        <f t="shared" si="123"/>
        <v>2.7881782985248342E-2</v>
      </c>
      <c r="QT28">
        <v>94.348851999999994</v>
      </c>
      <c r="QU28" s="10">
        <f t="shared" si="124"/>
        <v>4.082048750465779E-2</v>
      </c>
      <c r="QV28">
        <f t="shared" si="125"/>
        <v>0.16436215266059676</v>
      </c>
      <c r="QW28">
        <v>94.348851999999994</v>
      </c>
      <c r="QX28">
        <f t="shared" si="281"/>
        <v>4.0820487469335434E-2</v>
      </c>
      <c r="QY28" s="37">
        <f t="shared" si="126"/>
        <v>0.40546205677493558</v>
      </c>
      <c r="QZ28">
        <v>94.187139999999999</v>
      </c>
      <c r="RA28">
        <f t="shared" si="282"/>
        <v>4.1148951893798101E-2</v>
      </c>
      <c r="RB28">
        <f t="shared" si="127"/>
        <v>0.58657018302169961</v>
      </c>
      <c r="RS28" s="17">
        <f t="shared" si="283"/>
        <v>4.0867452295822441E-2</v>
      </c>
      <c r="RT28">
        <f t="shared" si="128"/>
        <v>15.914505191153665</v>
      </c>
      <c r="RW28" t="s">
        <v>11</v>
      </c>
      <c r="RX28" s="6">
        <v>339.54853900000001</v>
      </c>
      <c r="RY28" s="10">
        <f t="shared" si="129"/>
        <v>4.6897049727566038E-2</v>
      </c>
      <c r="RZ28" s="13">
        <f t="shared" si="130"/>
        <v>2.3926909115026826</v>
      </c>
      <c r="SA28" s="2">
        <v>339.54853900000001</v>
      </c>
      <c r="SB28" s="10">
        <f t="shared" si="131"/>
        <v>4.6897049727566038E-2</v>
      </c>
      <c r="SC28" s="13">
        <f t="shared" si="132"/>
        <v>11.820962060948274</v>
      </c>
      <c r="SD28" s="2">
        <v>339.54853900000001</v>
      </c>
      <c r="SE28" s="9">
        <f t="shared" si="133"/>
        <v>4.6897049727566038E-2</v>
      </c>
      <c r="SF28" s="37">
        <f t="shared" si="284"/>
        <v>6.0916452032306147E-2</v>
      </c>
      <c r="SG28" s="16">
        <v>339.54853900000001</v>
      </c>
      <c r="SH28">
        <f t="shared" si="134"/>
        <v>4.6897049727566038E-2</v>
      </c>
      <c r="SI28">
        <f t="shared" si="285"/>
        <v>5.5092376736727448E-2</v>
      </c>
      <c r="SJ28">
        <v>339.54853900000001</v>
      </c>
      <c r="SK28" s="10">
        <f t="shared" si="135"/>
        <v>4.6897049727566038E-2</v>
      </c>
      <c r="SL28">
        <f t="shared" si="286"/>
        <v>0.32476766785065248</v>
      </c>
      <c r="SM28">
        <v>159.83537100000001</v>
      </c>
      <c r="SN28">
        <f t="shared" si="287"/>
        <v>4.0403453718186287E-2</v>
      </c>
      <c r="SO28">
        <f t="shared" si="136"/>
        <v>0.69023051221600995</v>
      </c>
      <c r="SP28">
        <v>159.83537100000001</v>
      </c>
      <c r="SQ28">
        <f t="shared" si="288"/>
        <v>4.0403453718186287E-2</v>
      </c>
      <c r="SR28">
        <f t="shared" si="137"/>
        <v>0.99056579269330169</v>
      </c>
      <c r="TI28" s="17">
        <f t="shared" si="289"/>
        <v>4.5041736582028966E-2</v>
      </c>
      <c r="TJ28">
        <f t="shared" si="290"/>
        <v>30.167153493179718</v>
      </c>
      <c r="TL28" t="s">
        <v>11</v>
      </c>
      <c r="TM28" s="6">
        <v>14285204</v>
      </c>
      <c r="TN28" s="10">
        <f t="shared" si="291"/>
        <v>4.5078685923665478E-2</v>
      </c>
      <c r="TO28" s="13">
        <f t="shared" si="292"/>
        <v>14.285204081141634</v>
      </c>
      <c r="TP28" s="2">
        <v>70575288</v>
      </c>
      <c r="TQ28" s="10">
        <f t="shared" si="138"/>
        <v>4.5078684565931178E-2</v>
      </c>
      <c r="TR28" s="13">
        <f t="shared" si="293"/>
        <v>70.575288090157386</v>
      </c>
      <c r="TS28" s="2">
        <v>363693</v>
      </c>
      <c r="TT28" s="9">
        <f t="shared" si="139"/>
        <v>4.5078737473583749E-2</v>
      </c>
      <c r="TU28" s="37">
        <f t="shared" si="294"/>
        <v>0.36369300360629908</v>
      </c>
      <c r="TV28" s="16">
        <v>328921</v>
      </c>
      <c r="TW28">
        <f t="shared" si="140"/>
        <v>4.5078703844560898E-2</v>
      </c>
      <c r="TX28">
        <f t="shared" si="295"/>
        <v>0.32892094590555537</v>
      </c>
      <c r="TY28" s="42">
        <v>1938977</v>
      </c>
      <c r="TZ28" s="10">
        <f t="shared" si="141"/>
        <v>4.5078688003514458E-2</v>
      </c>
      <c r="UA28">
        <f t="shared" si="296"/>
        <v>1.9389769927874099</v>
      </c>
      <c r="UB28" s="42">
        <v>5061316</v>
      </c>
      <c r="UC28">
        <f t="shared" si="297"/>
        <v>4.7699482430256117E-2</v>
      </c>
      <c r="UD28">
        <f t="shared" si="142"/>
        <v>5.0613160095398966</v>
      </c>
      <c r="UE28" s="42">
        <v>7263611</v>
      </c>
      <c r="UF28">
        <f t="shared" si="298"/>
        <v>4.7699477252320155E-2</v>
      </c>
      <c r="UG28">
        <f t="shared" si="143"/>
        <v>7.2636110286196871</v>
      </c>
      <c r="UH28" s="42">
        <v>7399751</v>
      </c>
      <c r="UI28">
        <f t="shared" si="299"/>
        <v>4.7699483502926604E-2</v>
      </c>
      <c r="UJ28">
        <f t="shared" si="300"/>
        <v>7.3997510725032152</v>
      </c>
      <c r="UK28" s="42">
        <v>32335669</v>
      </c>
      <c r="UL28">
        <f t="shared" si="301"/>
        <v>4.7699479921653097E-2</v>
      </c>
      <c r="UM28">
        <f t="shared" si="302"/>
        <v>197.73262854674249</v>
      </c>
      <c r="UN28" s="42"/>
      <c r="UQ28" s="42">
        <v>12594652</v>
      </c>
      <c r="UR28">
        <f t="shared" si="303"/>
        <v>4.7699478814542298E-2</v>
      </c>
      <c r="US28">
        <f t="shared" si="304"/>
        <v>12.59465195230052</v>
      </c>
      <c r="UT28" s="42">
        <v>12944688</v>
      </c>
      <c r="UU28">
        <f t="shared" si="305"/>
        <v>4.7699480766201167E-2</v>
      </c>
      <c r="UV28">
        <f t="shared" si="306"/>
        <v>12.944687910324976</v>
      </c>
      <c r="UX28" s="17">
        <f t="shared" si="307"/>
        <v>4.6508216590832291E-2</v>
      </c>
      <c r="UY28">
        <f t="shared" si="308"/>
        <v>192.79438540276183</v>
      </c>
      <c r="VA28" s="42">
        <v>14991084</v>
      </c>
      <c r="VB28">
        <f t="shared" si="309"/>
        <v>4.769947934739778E-2</v>
      </c>
      <c r="VC28">
        <f t="shared" si="310"/>
        <v>14.991084028619687</v>
      </c>
      <c r="VD28" s="42">
        <v>51409278</v>
      </c>
      <c r="VE28">
        <f t="shared" si="311"/>
        <v>4.769947954998794E-2</v>
      </c>
      <c r="VF28">
        <f t="shared" si="312"/>
        <v>51.409278104938856</v>
      </c>
      <c r="VG28" s="42">
        <v>4934534</v>
      </c>
      <c r="VH28">
        <f t="shared" si="313"/>
        <v>4.769948224402995E-2</v>
      </c>
      <c r="VI28">
        <f t="shared" si="314"/>
        <v>4.9345340820431094</v>
      </c>
      <c r="VJ28" s="68">
        <v>4485229</v>
      </c>
      <c r="VK28">
        <f t="shared" si="315"/>
        <v>4.7699476523643959E-2</v>
      </c>
      <c r="VL28">
        <f t="shared" si="316"/>
        <v>4.4852289122329632</v>
      </c>
      <c r="VM28" s="42">
        <v>4241781</v>
      </c>
      <c r="VN28">
        <f t="shared" si="317"/>
        <v>4.76994804570188E-2</v>
      </c>
      <c r="VP28" s="42">
        <v>8870790</v>
      </c>
      <c r="VQ28">
        <f t="shared" si="318"/>
        <v>4.7225646649187318E-2</v>
      </c>
      <c r="VR28">
        <f t="shared" si="319"/>
        <v>8.8707899471072764</v>
      </c>
      <c r="VS28" s="42">
        <v>11249284</v>
      </c>
      <c r="VT28">
        <f t="shared" si="320"/>
        <v>4.7225646835965529E-2</v>
      </c>
      <c r="VU28">
        <f t="shared" si="321"/>
        <v>11.249283918771887</v>
      </c>
      <c r="VV28" s="42">
        <v>15057206</v>
      </c>
      <c r="VW28">
        <f t="shared" si="322"/>
        <v>4.7225646638521045E-2</v>
      </c>
      <c r="VX28">
        <f t="shared" si="323"/>
        <v>15.057206198347718</v>
      </c>
      <c r="WL28" s="72">
        <f t="shared" si="326"/>
        <v>4.7521792280719038E-2</v>
      </c>
      <c r="WM28" s="12">
        <f t="shared" si="327"/>
        <v>162.14397508747513</v>
      </c>
    </row>
    <row r="29" spans="2:611" x14ac:dyDescent="0.25">
      <c r="B29" t="s">
        <v>12</v>
      </c>
      <c r="C29" s="6">
        <v>1212.5864610000001</v>
      </c>
      <c r="D29" s="10">
        <f t="shared" si="144"/>
        <v>2.4534064636203955E-2</v>
      </c>
      <c r="E29" s="13">
        <f t="shared" si="145"/>
        <v>17.881853920533924</v>
      </c>
      <c r="F29" s="11">
        <v>1883.7907990000001</v>
      </c>
      <c r="G29" s="10">
        <f t="shared" si="146"/>
        <v>2.5571986839468392E-2</v>
      </c>
      <c r="H29" s="13">
        <f t="shared" si="147"/>
        <v>92.081785835282929</v>
      </c>
      <c r="I29" s="2">
        <v>1215.6755450000001</v>
      </c>
      <c r="J29" s="9">
        <f t="shared" si="148"/>
        <v>2.4515639801023215E-2</v>
      </c>
      <c r="K29" s="12">
        <f t="shared" si="149"/>
        <v>0.45491920361600779</v>
      </c>
      <c r="L29" s="16">
        <v>1833.118962</v>
      </c>
      <c r="M29">
        <f t="shared" si="150"/>
        <v>2.5137143162823745E-2</v>
      </c>
      <c r="N29">
        <f t="shared" si="151"/>
        <v>0.42185564497318667</v>
      </c>
      <c r="O29">
        <v>1289.230791</v>
      </c>
      <c r="P29" s="10">
        <f t="shared" si="152"/>
        <v>2.6590029255848038E-2</v>
      </c>
      <c r="Q29">
        <f t="shared" si="27"/>
        <v>2.6305589552520257</v>
      </c>
      <c r="R29">
        <v>983.50386300000002</v>
      </c>
      <c r="S29">
        <f t="shared" si="28"/>
        <v>2.543357695839733E-2</v>
      </c>
      <c r="T29">
        <f t="shared" si="153"/>
        <v>6.2070474660501178</v>
      </c>
      <c r="U29">
        <v>1135.324302</v>
      </c>
      <c r="V29">
        <f t="shared" si="29"/>
        <v>2.4539477641972212E-2</v>
      </c>
      <c r="W29" s="49">
        <f t="shared" si="154"/>
        <v>8.5947274607645472</v>
      </c>
      <c r="X29">
        <v>1133.8994090000001</v>
      </c>
      <c r="Y29">
        <f t="shared" si="30"/>
        <v>2.4536939699463533E-2</v>
      </c>
      <c r="Z29" s="49">
        <f t="shared" si="155"/>
        <v>8.7549095881844803</v>
      </c>
      <c r="AA29">
        <v>1118.595511</v>
      </c>
      <c r="AB29">
        <f t="shared" si="156"/>
        <v>2.4509307534738883E-2</v>
      </c>
      <c r="AC29" s="49">
        <f t="shared" si="157"/>
        <v>53.018654833171709</v>
      </c>
      <c r="AD29">
        <v>1093.420509</v>
      </c>
      <c r="AE29">
        <f t="shared" si="31"/>
        <v>2.4628489989547378E-2</v>
      </c>
      <c r="AF29" s="49">
        <f t="shared" si="158"/>
        <v>17.845783987587925</v>
      </c>
      <c r="AG29">
        <v>1156.023293</v>
      </c>
      <c r="AH29">
        <f t="shared" si="32"/>
        <v>2.4543831142552108E-2</v>
      </c>
      <c r="AI29" s="49">
        <f t="shared" si="159"/>
        <v>14.905368833110638</v>
      </c>
      <c r="AJ29">
        <v>1184.3067579999999</v>
      </c>
      <c r="AK29">
        <f t="shared" si="33"/>
        <v>2.4649547187540189E-2</v>
      </c>
      <c r="AL29" s="49">
        <f t="shared" si="160"/>
        <v>15.385609817982541</v>
      </c>
      <c r="AN29" s="73">
        <f t="shared" si="161"/>
        <v>2.4932502820798248E-2</v>
      </c>
      <c r="AO29">
        <f t="shared" si="162"/>
        <v>237.7159971625893</v>
      </c>
      <c r="AQ29" s="6">
        <v>1258.0290749999999</v>
      </c>
      <c r="AR29" s="10">
        <f t="shared" si="163"/>
        <v>2.4763750711993621E-2</v>
      </c>
      <c r="AS29" s="13">
        <f t="shared" si="164"/>
        <v>17.900438067514063</v>
      </c>
      <c r="AT29" s="11">
        <v>1882.1103869999999</v>
      </c>
      <c r="AU29" s="10">
        <f t="shared" si="165"/>
        <v>2.5451298799354625E-2</v>
      </c>
      <c r="AV29" s="13">
        <f t="shared" si="166"/>
        <v>63.090744260520417</v>
      </c>
      <c r="AW29" s="2">
        <v>1180.0722619999999</v>
      </c>
      <c r="AX29" s="9">
        <f t="shared" si="167"/>
        <v>2.4624153536678215E-2</v>
      </c>
      <c r="AY29" s="12">
        <f t="shared" si="168"/>
        <v>5.8589748577793159</v>
      </c>
      <c r="AZ29" s="16">
        <v>1981.2525169999999</v>
      </c>
      <c r="BA29" s="9">
        <f t="shared" si="169"/>
        <v>2.5445620805814879E-2</v>
      </c>
      <c r="BB29">
        <f t="shared" si="170"/>
        <v>5.5031567980454863</v>
      </c>
      <c r="BC29">
        <v>1248.474136</v>
      </c>
      <c r="BD29" s="9">
        <f t="shared" si="171"/>
        <v>2.4527261919128681E-2</v>
      </c>
      <c r="BF29">
        <v>1160.2491150000001</v>
      </c>
      <c r="BG29" s="9">
        <f t="shared" si="172"/>
        <v>2.0737767577622461E-2</v>
      </c>
      <c r="BH29">
        <f t="shared" si="173"/>
        <v>8.959302929083945</v>
      </c>
      <c r="BI29">
        <v>1220.432857</v>
      </c>
      <c r="BJ29" s="9">
        <f t="shared" si="174"/>
        <v>2.4075773998295663E-2</v>
      </c>
      <c r="BK29" s="49">
        <f t="shared" si="175"/>
        <v>13.190311651781023</v>
      </c>
      <c r="BL29">
        <v>1371.699554</v>
      </c>
      <c r="BM29" s="9">
        <f t="shared" si="176"/>
        <v>2.4089349271230395E-2</v>
      </c>
      <c r="BN29" s="49">
        <f t="shared" si="177"/>
        <v>17.665233775532116</v>
      </c>
      <c r="BO29">
        <v>1199.8028770000001</v>
      </c>
      <c r="BP29" s="9">
        <f t="shared" si="178"/>
        <v>2.3921766353590831E-2</v>
      </c>
      <c r="BQ29" s="49">
        <f t="shared" si="179"/>
        <v>17.259883284866937</v>
      </c>
      <c r="BT29" s="49"/>
      <c r="BW29" s="49"/>
      <c r="BZ29" s="49"/>
      <c r="CB29" s="73">
        <f t="shared" si="324"/>
        <v>2.4181860330412155E-2</v>
      </c>
      <c r="CC29">
        <f t="shared" si="180"/>
        <v>189.76912218271238</v>
      </c>
      <c r="CE29" t="s">
        <v>12</v>
      </c>
      <c r="CF29" s="6">
        <v>0.37930999999999998</v>
      </c>
      <c r="CG29" s="10">
        <f t="shared" si="34"/>
        <v>1.1591459432492585E-3</v>
      </c>
      <c r="CH29" s="13">
        <f t="shared" si="35"/>
        <v>5.7450004886020773E-3</v>
      </c>
      <c r="CI29" s="11">
        <v>0.56590499999999999</v>
      </c>
      <c r="CJ29" s="10">
        <f t="shared" si="36"/>
        <v>1.1134587522662739E-3</v>
      </c>
      <c r="CK29" s="13">
        <f t="shared" si="37"/>
        <v>2.7264171643856656E-2</v>
      </c>
      <c r="CL29" s="2">
        <v>0.380467</v>
      </c>
      <c r="CM29" s="9">
        <f t="shared" si="38"/>
        <v>1.1313550132363366E-3</v>
      </c>
      <c r="CN29" s="12">
        <f t="shared" si="39"/>
        <v>1.4275747463573862E-4</v>
      </c>
      <c r="CO29" s="16">
        <v>0.56010199999999999</v>
      </c>
      <c r="CP29">
        <f t="shared" si="40"/>
        <v>1.1313544941316219E-3</v>
      </c>
      <c r="CQ29">
        <f t="shared" si="41"/>
        <v>1.2910871699784872E-4</v>
      </c>
      <c r="CR29">
        <v>0.37209500000000001</v>
      </c>
      <c r="CS29" s="10">
        <f t="shared" si="42"/>
        <v>1.1839077519773665E-3</v>
      </c>
      <c r="CT29">
        <f t="shared" si="43"/>
        <v>7.9644538719736738E-4</v>
      </c>
      <c r="CU29">
        <v>0.21199000000000001</v>
      </c>
      <c r="CV29">
        <f t="shared" si="181"/>
        <v>7.6603769235002661E-4</v>
      </c>
      <c r="CW29">
        <f t="shared" si="44"/>
        <v>1.2712667121045874E-3</v>
      </c>
      <c r="CX29">
        <v>0.34110699999999999</v>
      </c>
      <c r="CY29">
        <f t="shared" si="182"/>
        <v>1.0870302643378683E-3</v>
      </c>
      <c r="CZ29">
        <f t="shared" si="45"/>
        <v>2.5889123313581871E-3</v>
      </c>
      <c r="DA29">
        <v>0.34071400000000002</v>
      </c>
      <c r="DB29">
        <f t="shared" si="183"/>
        <v>1.0870330788153317E-3</v>
      </c>
      <c r="DC29">
        <f t="shared" si="184"/>
        <v>2.6374421504281728E-3</v>
      </c>
      <c r="DD29">
        <v>0.33648299999999998</v>
      </c>
      <c r="DE29">
        <f t="shared" si="185"/>
        <v>1.087031214578336E-3</v>
      </c>
      <c r="DF29">
        <f t="shared" si="186"/>
        <v>1.5990004703441259E-2</v>
      </c>
      <c r="DG29">
        <v>0.31270500000000001</v>
      </c>
      <c r="DH29">
        <f t="shared" si="187"/>
        <v>1.0372184068781014E-3</v>
      </c>
      <c r="DI29">
        <f t="shared" si="188"/>
        <v>5.1106598246858509E-3</v>
      </c>
      <c r="DJ29">
        <v>0.34728100000000001</v>
      </c>
      <c r="DK29">
        <f t="shared" si="189"/>
        <v>1.087032743671415E-3</v>
      </c>
      <c r="DL29">
        <f t="shared" si="190"/>
        <v>4.4890238370324763E-3</v>
      </c>
      <c r="DM29">
        <v>0.354269</v>
      </c>
      <c r="DN29">
        <f t="shared" si="191"/>
        <v>1.0870315802942255E-3</v>
      </c>
      <c r="DO29">
        <f t="shared" si="192"/>
        <v>4.6137795823796637E-3</v>
      </c>
      <c r="DQ29" s="73">
        <f t="shared" si="193"/>
        <v>1.0798030779821802E-3</v>
      </c>
      <c r="DR29">
        <f t="shared" si="194"/>
        <v>7.000773157085452E-2</v>
      </c>
      <c r="DT29">
        <v>0.37460300000000002</v>
      </c>
      <c r="DU29">
        <f t="shared" si="195"/>
        <v>1.0875075983396419E-3</v>
      </c>
      <c r="DV29">
        <f t="shared" si="196"/>
        <v>5.3455014121786557E-3</v>
      </c>
      <c r="DW29">
        <v>0.54571099999999995</v>
      </c>
      <c r="DX29">
        <f t="shared" si="197"/>
        <v>1.0875083575734E-3</v>
      </c>
      <c r="DY29">
        <f t="shared" si="198"/>
        <v>1.833146681535781E-2</v>
      </c>
      <c r="DZ29">
        <v>0.35332999999999998</v>
      </c>
      <c r="EA29">
        <f t="shared" si="199"/>
        <v>1.0875066255170798E-3</v>
      </c>
      <c r="EB29">
        <f t="shared" si="200"/>
        <v>1.7595481191326758E-3</v>
      </c>
      <c r="EC29">
        <v>0.57463299999999995</v>
      </c>
      <c r="ED29">
        <f t="shared" si="201"/>
        <v>1.0875078680347252E-3</v>
      </c>
      <c r="EE29">
        <f t="shared" si="202"/>
        <v>1.5993376332025728E-3</v>
      </c>
      <c r="EF29">
        <v>0.37538500000000002</v>
      </c>
      <c r="EG29">
        <f t="shared" si="203"/>
        <v>1.0878197522038264E-3</v>
      </c>
      <c r="EI29">
        <v>4.0557000000000003E-2</v>
      </c>
      <c r="EJ29">
        <f t="shared" si="204"/>
        <v>1.069795486502851E-4</v>
      </c>
      <c r="EK29">
        <f t="shared" si="205"/>
        <v>3.1428372528101932E-4</v>
      </c>
      <c r="EL29">
        <v>0.31120999999999999</v>
      </c>
      <c r="EM29">
        <f t="shared" si="206"/>
        <v>9.0534539561029409E-4</v>
      </c>
      <c r="EN29">
        <f t="shared" si="207"/>
        <v>3.372857623013942E-3</v>
      </c>
      <c r="EO29">
        <v>0.34968100000000002</v>
      </c>
      <c r="EP29">
        <f t="shared" si="325"/>
        <v>9.0437951692704172E-4</v>
      </c>
      <c r="EQ29">
        <f t="shared" si="208"/>
        <v>4.5097654061711555E-3</v>
      </c>
      <c r="ER29">
        <v>0.30791099999999999</v>
      </c>
      <c r="ES29">
        <f t="shared" si="209"/>
        <v>9.0508243952678734E-4</v>
      </c>
      <c r="ET29">
        <f t="shared" si="210"/>
        <v>4.4406000736679071E-3</v>
      </c>
      <c r="FE29" s="75">
        <f t="shared" si="211"/>
        <v>9.1773745582034237E-4</v>
      </c>
      <c r="FF29">
        <f t="shared" si="212"/>
        <v>4.8973733089100427E-2</v>
      </c>
      <c r="FH29" t="s">
        <v>12</v>
      </c>
      <c r="FI29" s="6">
        <v>47.529035999999998</v>
      </c>
      <c r="FJ29" s="10">
        <f t="shared" si="46"/>
        <v>1.9279754636282391E-2</v>
      </c>
      <c r="FK29" s="13">
        <f t="shared" si="47"/>
        <v>0.70261035246681636</v>
      </c>
      <c r="FL29" s="11">
        <v>78.931236999999996</v>
      </c>
      <c r="FM29" s="10">
        <f t="shared" si="48"/>
        <v>2.1460642033977285E-2</v>
      </c>
      <c r="FN29" s="13">
        <f t="shared" si="49"/>
        <v>3.8638652836516321</v>
      </c>
      <c r="FO29" s="2">
        <v>47.708973999999998</v>
      </c>
      <c r="FP29" s="9">
        <f t="shared" si="50"/>
        <v>1.9293938827672417E-2</v>
      </c>
      <c r="FQ29" s="25">
        <f t="shared" si="51"/>
        <v>1.7901191560447002E-2</v>
      </c>
      <c r="FR29" s="16">
        <v>78.347840000000005</v>
      </c>
      <c r="FS29">
        <f t="shared" si="52"/>
        <v>2.152273793973123E-2</v>
      </c>
      <c r="FT29">
        <f t="shared" si="53"/>
        <v>1.8059905289042919E-2</v>
      </c>
      <c r="FU29">
        <v>42.679890999999998</v>
      </c>
      <c r="FV29" s="10">
        <f t="shared" si="54"/>
        <v>1.7648491846489867E-2</v>
      </c>
      <c r="FW29">
        <f t="shared" si="55"/>
        <v>8.7298509202026864E-2</v>
      </c>
      <c r="FX29">
        <v>45.205652000000001</v>
      </c>
      <c r="FY29">
        <f t="shared" si="213"/>
        <v>2.3453296643031689E-2</v>
      </c>
      <c r="FZ29">
        <f t="shared" si="56"/>
        <v>0.28618806889957971</v>
      </c>
      <c r="GA29">
        <v>44.584980000000002</v>
      </c>
      <c r="GB29">
        <f t="shared" si="214"/>
        <v>1.932317518433976E-2</v>
      </c>
      <c r="GC29">
        <f t="shared" si="57"/>
        <v>0.33838826320807847</v>
      </c>
      <c r="GD29">
        <v>44.508930999999997</v>
      </c>
      <c r="GE29">
        <f t="shared" si="215"/>
        <v>1.9312515807051189E-2</v>
      </c>
      <c r="GF29">
        <f t="shared" si="216"/>
        <v>0.34454037847028962</v>
      </c>
      <c r="GG29">
        <v>43.692138</v>
      </c>
      <c r="GH29">
        <f t="shared" si="217"/>
        <v>1.9196457803396627E-2</v>
      </c>
      <c r="GI29">
        <f t="shared" si="218"/>
        <v>2.0762936057154389</v>
      </c>
      <c r="GJ29">
        <v>43.423479999999998</v>
      </c>
      <c r="GK29">
        <f t="shared" si="219"/>
        <v>1.9612766650462698E-2</v>
      </c>
      <c r="GL29">
        <f t="shared" si="220"/>
        <v>0.7105697450222731</v>
      </c>
      <c r="GM29">
        <v>45.74877</v>
      </c>
      <c r="GN29">
        <f t="shared" si="221"/>
        <v>1.9475110901521018E-2</v>
      </c>
      <c r="GO29">
        <f t="shared" si="222"/>
        <v>0.59135778226088387</v>
      </c>
      <c r="GP29">
        <v>47.095731999999998</v>
      </c>
      <c r="GQ29">
        <f t="shared" si="223"/>
        <v>1.9653027792544821E-2</v>
      </c>
      <c r="GR29">
        <f t="shared" si="224"/>
        <v>0.61334558208619905</v>
      </c>
      <c r="GT29" s="72">
        <f t="shared" si="225"/>
        <v>1.993599300554175E-2</v>
      </c>
      <c r="GU29">
        <f t="shared" si="226"/>
        <v>9.503868285508597</v>
      </c>
      <c r="GW29" s="6">
        <v>51.014947999999997</v>
      </c>
      <c r="GX29" s="10">
        <f t="shared" si="58"/>
        <v>2.0132949046228792E-2</v>
      </c>
      <c r="GY29" s="13">
        <f t="shared" si="227"/>
        <v>0.72765352007822237</v>
      </c>
      <c r="GZ29" s="11">
        <v>83.368638000000004</v>
      </c>
      <c r="HA29" s="10">
        <f t="shared" si="59"/>
        <v>2.2585072796449369E-2</v>
      </c>
      <c r="HB29" s="13">
        <f t="shared" si="228"/>
        <v>2.799285535758504</v>
      </c>
      <c r="HC29" s="2">
        <v>46.699314999999999</v>
      </c>
      <c r="HD29" s="9">
        <f t="shared" si="60"/>
        <v>1.9539381324155267E-2</v>
      </c>
      <c r="HE29" s="25">
        <f t="shared" si="229"/>
        <v>0.23245620147768098</v>
      </c>
      <c r="HF29" s="16">
        <v>88.826550999999995</v>
      </c>
      <c r="HG29" s="9">
        <f t="shared" si="61"/>
        <v>2.2852490735429502E-2</v>
      </c>
      <c r="HH29">
        <f t="shared" si="230"/>
        <v>0.24711686286351336</v>
      </c>
      <c r="HI29">
        <v>50.223596000000001</v>
      </c>
      <c r="HJ29" s="9">
        <f t="shared" si="62"/>
        <v>1.9779298929491818E-2</v>
      </c>
      <c r="HL29">
        <v>32.137006999999997</v>
      </c>
      <c r="HM29" s="9">
        <f t="shared" si="63"/>
        <v>1.1513391971438705E-2</v>
      </c>
      <c r="HN29">
        <f t="shared" si="231"/>
        <v>0.24870557071126287</v>
      </c>
      <c r="HO29">
        <v>47.467951999999997</v>
      </c>
      <c r="HP29" s="9">
        <f t="shared" si="64"/>
        <v>1.8774735765587618E-2</v>
      </c>
      <c r="HQ29">
        <f t="shared" si="232"/>
        <v>0.51430250164640845</v>
      </c>
      <c r="HR29">
        <v>54.788536000000001</v>
      </c>
      <c r="HS29" s="9">
        <f t="shared" si="65"/>
        <v>1.9286098637109925E-2</v>
      </c>
      <c r="HT29">
        <f t="shared" si="233"/>
        <v>0.70714538032250629</v>
      </c>
      <c r="HU29">
        <v>46.707078000000003</v>
      </c>
      <c r="HV29" s="9">
        <f t="shared" si="66"/>
        <v>1.867172922879869E-2</v>
      </c>
      <c r="HW29">
        <f t="shared" si="234"/>
        <v>0.67359546626315192</v>
      </c>
      <c r="IH29" s="74">
        <f t="shared" si="235"/>
        <v>1.9237238714965521E-2</v>
      </c>
      <c r="II29">
        <f t="shared" si="236"/>
        <v>7.5482900287185544</v>
      </c>
      <c r="IK29" t="s">
        <v>12</v>
      </c>
      <c r="IL29" s="6">
        <v>72.849283</v>
      </c>
      <c r="IM29" s="10">
        <f t="shared" si="67"/>
        <v>1.6278587466896748E-2</v>
      </c>
      <c r="IN29" s="13">
        <f t="shared" si="237"/>
        <v>0.73543445156681053</v>
      </c>
      <c r="IO29" s="11">
        <v>39.922902000000001</v>
      </c>
      <c r="IP29" s="10">
        <f t="shared" si="68"/>
        <v>1.7960105015483632E-2</v>
      </c>
      <c r="IQ29" s="13">
        <f t="shared" si="238"/>
        <v>2.782560335517879</v>
      </c>
      <c r="IR29" s="2">
        <v>39.922902000000001</v>
      </c>
      <c r="IS29" s="9">
        <f t="shared" si="69"/>
        <v>1.7960105015483632E-2</v>
      </c>
      <c r="IT29" s="12">
        <f t="shared" si="70"/>
        <v>2.0829551912618937E-2</v>
      </c>
      <c r="IU29" s="16">
        <v>118.473212</v>
      </c>
      <c r="IV29">
        <f t="shared" si="71"/>
        <v>1.5583196462223793E-2</v>
      </c>
      <c r="IW29">
        <f t="shared" si="72"/>
        <v>1.6344984371666843E-2</v>
      </c>
      <c r="IX29">
        <v>39.473567000000003</v>
      </c>
      <c r="IY29" s="10">
        <f t="shared" si="73"/>
        <v>1.783484353954572E-2</v>
      </c>
      <c r="IZ29">
        <f t="shared" si="74"/>
        <v>0.11027537553891656</v>
      </c>
      <c r="JA29">
        <v>39.922902000000001</v>
      </c>
      <c r="JB29">
        <f t="shared" si="239"/>
        <v>1.7960105015483632E-2</v>
      </c>
      <c r="JC29">
        <f t="shared" si="75"/>
        <v>0.27394697693501413</v>
      </c>
      <c r="JD29">
        <v>68.540547000000004</v>
      </c>
      <c r="JE29">
        <f t="shared" si="240"/>
        <v>1.7443380199837807E-2</v>
      </c>
      <c r="JF29">
        <f t="shared" si="76"/>
        <v>0.38183651716081712</v>
      </c>
      <c r="JG29">
        <v>39.922902000000001</v>
      </c>
      <c r="JH29">
        <f t="shared" si="241"/>
        <v>1.7960105015483632E-2</v>
      </c>
      <c r="JI29">
        <f t="shared" si="242"/>
        <v>0.40051626631818632</v>
      </c>
      <c r="JJ29">
        <v>39.922902000000001</v>
      </c>
      <c r="JK29">
        <f t="shared" si="243"/>
        <v>1.7960105015483632E-2</v>
      </c>
      <c r="JL29">
        <f t="shared" si="244"/>
        <v>2.42821172944653</v>
      </c>
      <c r="JM29">
        <v>69.605770000000007</v>
      </c>
      <c r="JN29">
        <f t="shared" si="245"/>
        <v>1.6487990985760089E-2</v>
      </c>
      <c r="JO29">
        <f t="shared" si="246"/>
        <v>0.74669906083881632</v>
      </c>
      <c r="JP29">
        <v>39.922902000000001</v>
      </c>
      <c r="JQ29">
        <f t="shared" si="247"/>
        <v>1.7960105015483632E-2</v>
      </c>
      <c r="JR29">
        <f t="shared" si="248"/>
        <v>0.68169367075975695</v>
      </c>
      <c r="JS29">
        <v>39.922902000000001</v>
      </c>
      <c r="JT29">
        <f t="shared" si="249"/>
        <v>1.7960105015483632E-2</v>
      </c>
      <c r="JU29">
        <f t="shared" si="250"/>
        <v>0.70063956437985764</v>
      </c>
      <c r="JW29" s="73">
        <f t="shared" si="251"/>
        <v>1.7445727813554131E-2</v>
      </c>
      <c r="JX29">
        <f t="shared" si="252"/>
        <v>10.395889186380336</v>
      </c>
      <c r="JZ29">
        <v>75.929666999999995</v>
      </c>
      <c r="KA29">
        <f t="shared" si="253"/>
        <v>1.6316822192687777E-2</v>
      </c>
      <c r="KB29">
        <f t="shared" si="254"/>
        <v>0.73716182101149452</v>
      </c>
      <c r="KC29">
        <v>39.922902000000001</v>
      </c>
      <c r="KD29">
        <f t="shared" si="255"/>
        <v>1.7960105015483632E-2</v>
      </c>
      <c r="KE29">
        <f t="shared" si="256"/>
        <v>2.782560335517879</v>
      </c>
      <c r="KF29">
        <v>39.922902000000001</v>
      </c>
      <c r="KG29">
        <f t="shared" si="257"/>
        <v>1.7960105015483632E-2</v>
      </c>
      <c r="KH29">
        <f t="shared" si="258"/>
        <v>0.26708482479422002</v>
      </c>
      <c r="KI29">
        <v>122.160659</v>
      </c>
      <c r="KJ29">
        <f t="shared" si="259"/>
        <v>1.587742278678381E-2</v>
      </c>
      <c r="KK29">
        <f t="shared" si="260"/>
        <v>0.21461440214833627</v>
      </c>
      <c r="KL29">
        <v>40.561517000000002</v>
      </c>
      <c r="KM29">
        <f t="shared" si="261"/>
        <v>1.8150454794544517E-2</v>
      </c>
      <c r="KO29">
        <v>39.922902000000001</v>
      </c>
      <c r="KP29">
        <f t="shared" si="262"/>
        <v>1.7960105015483632E-2</v>
      </c>
      <c r="KQ29">
        <f t="shared" si="263"/>
        <v>0.48495462707588888</v>
      </c>
      <c r="KR29">
        <v>76.575356999999997</v>
      </c>
      <c r="KS29">
        <f t="shared" si="264"/>
        <v>1.430349726110113E-2</v>
      </c>
      <c r="KT29">
        <f t="shared" si="265"/>
        <v>0.48977549641206775</v>
      </c>
      <c r="KU29">
        <v>39.922902000000001</v>
      </c>
      <c r="KV29">
        <f t="shared" si="266"/>
        <v>1.8102520806446334E-2</v>
      </c>
      <c r="KW29">
        <f t="shared" si="267"/>
        <v>0.82968529569783811</v>
      </c>
      <c r="KX29">
        <v>39.922902000000001</v>
      </c>
      <c r="KY29">
        <f t="shared" si="268"/>
        <v>1.8102520806446334E-2</v>
      </c>
      <c r="KZ29">
        <f t="shared" si="269"/>
        <v>0.81632610146448903</v>
      </c>
      <c r="LK29" s="78">
        <f t="shared" si="270"/>
        <v>1.7192617077162312E-2</v>
      </c>
      <c r="LL29">
        <f t="shared" si="271"/>
        <v>8.4325290894115472</v>
      </c>
      <c r="LN29" t="s">
        <v>12</v>
      </c>
      <c r="LO29" s="6">
        <v>91.934269</v>
      </c>
      <c r="LP29" s="10">
        <f t="shared" si="77"/>
        <v>8.8429600457364005E-2</v>
      </c>
      <c r="LQ29" s="13">
        <f t="shared" si="78"/>
        <v>0.9880589473907484</v>
      </c>
      <c r="LR29" s="2">
        <v>91.934269</v>
      </c>
      <c r="LS29" s="10">
        <f t="shared" si="79"/>
        <v>8.8429600457364005E-2</v>
      </c>
      <c r="LT29" s="13">
        <f t="shared" si="80"/>
        <v>4.8814526251329511</v>
      </c>
      <c r="LU29" s="2">
        <v>91.934269</v>
      </c>
      <c r="LV29" s="9">
        <f t="shared" si="81"/>
        <v>8.8429600457364005E-2</v>
      </c>
      <c r="LW29" s="37">
        <f t="shared" si="82"/>
        <v>2.515537848389238E-2</v>
      </c>
      <c r="LX29" s="16">
        <v>91.934269</v>
      </c>
      <c r="LY29">
        <f t="shared" si="83"/>
        <v>8.8429600457364005E-2</v>
      </c>
      <c r="LZ29">
        <f t="shared" si="84"/>
        <v>2.2750333319717819E-2</v>
      </c>
      <c r="MA29">
        <v>91.934269</v>
      </c>
      <c r="MB29" s="10">
        <f t="shared" si="85"/>
        <v>8.8429600457364005E-2</v>
      </c>
      <c r="MC29">
        <f t="shared" si="86"/>
        <v>0.13411243320247138</v>
      </c>
      <c r="MD29">
        <v>91.934269</v>
      </c>
      <c r="ME29">
        <f t="shared" si="272"/>
        <v>8.8429600457364005E-2</v>
      </c>
      <c r="MF29">
        <f t="shared" si="87"/>
        <v>0.33083956477928711</v>
      </c>
      <c r="MG29">
        <v>91.934269</v>
      </c>
      <c r="MH29">
        <f t="shared" si="273"/>
        <v>8.8429600457364005E-2</v>
      </c>
      <c r="MI29">
        <f t="shared" si="88"/>
        <v>0.47479552111909662</v>
      </c>
      <c r="MZ29" s="17">
        <f t="shared" si="274"/>
        <v>8.8429600457364019E-2</v>
      </c>
      <c r="NA29">
        <f t="shared" si="89"/>
        <v>12.970627415308986</v>
      </c>
      <c r="NC29" t="s">
        <v>12</v>
      </c>
      <c r="ND29" s="6">
        <v>666.50547900000004</v>
      </c>
      <c r="NE29" s="10">
        <f t="shared" si="90"/>
        <v>8.8429205385212525E-2</v>
      </c>
      <c r="NF29" s="13">
        <f t="shared" si="91"/>
        <v>7.1632342340490007</v>
      </c>
      <c r="NG29" s="2">
        <v>666.50547900000004</v>
      </c>
      <c r="NH29" s="10">
        <f t="shared" si="92"/>
        <v>8.8429205385212525E-2</v>
      </c>
      <c r="NI29" s="13">
        <f t="shared" si="93"/>
        <v>35.389577361331554</v>
      </c>
      <c r="NJ29" s="2">
        <v>666.50547900000004</v>
      </c>
      <c r="NK29" s="9">
        <f t="shared" si="94"/>
        <v>8.8429205385212525E-2</v>
      </c>
      <c r="NL29" s="37">
        <f t="shared" si="95"/>
        <v>0.18237157692072001</v>
      </c>
      <c r="NM29" s="16">
        <v>666.50547900000004</v>
      </c>
      <c r="NN29">
        <f t="shared" si="96"/>
        <v>8.8429205385212525E-2</v>
      </c>
      <c r="NO29">
        <f t="shared" si="97"/>
        <v>0.16493546959135025</v>
      </c>
      <c r="NP29">
        <v>666.50547900000004</v>
      </c>
      <c r="NQ29" s="10">
        <f t="shared" si="98"/>
        <v>8.8429205385212525E-2</v>
      </c>
      <c r="NR29">
        <f t="shared" si="99"/>
        <v>0.97228892594363836</v>
      </c>
      <c r="NS29">
        <v>666.50547900000004</v>
      </c>
      <c r="NT29">
        <f t="shared" si="275"/>
        <v>8.8429205385212525E-2</v>
      </c>
      <c r="NU29">
        <f t="shared" si="100"/>
        <v>2.3985221758916397</v>
      </c>
      <c r="NV29">
        <v>666.50547900000004</v>
      </c>
      <c r="NW29">
        <f t="shared" si="276"/>
        <v>8.8429205385212525E-2</v>
      </c>
      <c r="NX29">
        <f t="shared" si="101"/>
        <v>3.442174720480947</v>
      </c>
      <c r="OO29" s="17">
        <f t="shared" si="277"/>
        <v>8.8429205385212512E-2</v>
      </c>
      <c r="OP29">
        <f t="shared" si="102"/>
        <v>94.034513410151774</v>
      </c>
      <c r="OR29" t="s">
        <v>12</v>
      </c>
      <c r="OS29" s="6">
        <v>206.24625800000001</v>
      </c>
      <c r="OT29" s="10">
        <f t="shared" si="103"/>
        <v>2.8485886129966283E-2</v>
      </c>
      <c r="OU29" s="13">
        <f t="shared" si="104"/>
        <v>2.6599455860779773</v>
      </c>
      <c r="OV29" s="2">
        <v>206.24625800000001</v>
      </c>
      <c r="OW29" s="10">
        <f t="shared" si="105"/>
        <v>2.8485886129966283E-2</v>
      </c>
      <c r="OX29" s="13">
        <f t="shared" si="106"/>
        <v>13.141319551996526</v>
      </c>
      <c r="OY29" s="2">
        <v>206.24625800000001</v>
      </c>
      <c r="OZ29" s="9">
        <f t="shared" si="107"/>
        <v>2.8485886129966283E-2</v>
      </c>
      <c r="PA29" s="37">
        <f t="shared" si="108"/>
        <v>6.7720593129641224E-2</v>
      </c>
      <c r="PB29" s="16">
        <v>206.24625800000001</v>
      </c>
      <c r="PC29">
        <f t="shared" si="109"/>
        <v>2.8485886129966283E-2</v>
      </c>
      <c r="PD29">
        <f t="shared" si="110"/>
        <v>6.1245990287717503E-2</v>
      </c>
      <c r="PE29">
        <v>206.24625800000001</v>
      </c>
      <c r="PF29" s="10">
        <f t="shared" si="111"/>
        <v>2.8485886129966283E-2</v>
      </c>
      <c r="PG29">
        <f t="shared" si="112"/>
        <v>0.3610430082913002</v>
      </c>
      <c r="PH29">
        <v>206.24625800000001</v>
      </c>
      <c r="PI29">
        <f t="shared" si="278"/>
        <v>2.8485886129966283E-2</v>
      </c>
      <c r="PJ29">
        <f t="shared" si="113"/>
        <v>0.89065054504951868</v>
      </c>
      <c r="PK29">
        <v>206.24625800000001</v>
      </c>
      <c r="PL29">
        <f t="shared" si="279"/>
        <v>2.8485886129966283E-2</v>
      </c>
      <c r="PM29">
        <f t="shared" si="114"/>
        <v>1.2781932232135158</v>
      </c>
      <c r="QD29" s="17">
        <f t="shared" si="280"/>
        <v>2.8485886129966279E-2</v>
      </c>
      <c r="QE29">
        <f t="shared" si="115"/>
        <v>34.918122277140746</v>
      </c>
      <c r="QG29" t="s">
        <v>12</v>
      </c>
      <c r="QH29" s="6">
        <v>89.855532999999994</v>
      </c>
      <c r="QI29" s="10">
        <f t="shared" si="116"/>
        <v>3.8949736872323074E-2</v>
      </c>
      <c r="QJ29" s="13">
        <f t="shared" si="117"/>
        <v>1.1554255714900783</v>
      </c>
      <c r="QK29" s="2">
        <v>89.855532999999994</v>
      </c>
      <c r="QL29" s="10">
        <f t="shared" si="118"/>
        <v>3.8803401119374512E-2</v>
      </c>
      <c r="QM29" s="13">
        <f t="shared" si="119"/>
        <v>5.6868721349343696</v>
      </c>
      <c r="QN29" s="2">
        <v>89.855532999999994</v>
      </c>
      <c r="QO29" s="9">
        <f t="shared" si="120"/>
        <v>3.8876431289814377E-2</v>
      </c>
      <c r="QP29" s="37">
        <f t="shared" si="121"/>
        <v>2.9361067340164047E-2</v>
      </c>
      <c r="QQ29" s="16">
        <v>89.855532999999994</v>
      </c>
      <c r="QR29">
        <f t="shared" si="122"/>
        <v>3.8876431289814377E-2</v>
      </c>
      <c r="QS29">
        <f t="shared" si="123"/>
        <v>2.6553926391492511E-2</v>
      </c>
      <c r="QT29">
        <v>89.855532999999994</v>
      </c>
      <c r="QU29" s="10">
        <f t="shared" si="124"/>
        <v>3.8876431289814377E-2</v>
      </c>
      <c r="QV29">
        <f t="shared" si="125"/>
        <v>0.15653448366648159</v>
      </c>
      <c r="QW29">
        <v>89.855532999999994</v>
      </c>
      <c r="QX29">
        <f t="shared" si="281"/>
        <v>3.8876431256174231E-2</v>
      </c>
      <c r="QY29" s="37">
        <f t="shared" si="126"/>
        <v>0.38615212003626814</v>
      </c>
      <c r="QZ29">
        <v>89.744780000000006</v>
      </c>
      <c r="RA29">
        <f t="shared" si="282"/>
        <v>3.9208151292623325E-2</v>
      </c>
      <c r="RB29">
        <f t="shared" si="127"/>
        <v>0.55890445372735775</v>
      </c>
      <c r="RS29" s="17">
        <f t="shared" si="283"/>
        <v>3.8923859201419754E-2</v>
      </c>
      <c r="RT29">
        <f t="shared" si="128"/>
        <v>15.157635832954798</v>
      </c>
      <c r="RW29" t="s">
        <v>12</v>
      </c>
      <c r="RX29" s="6">
        <v>206.24625800000001</v>
      </c>
      <c r="RY29" s="10">
        <f t="shared" si="129"/>
        <v>2.8485886129966283E-2</v>
      </c>
      <c r="RZ29" s="13">
        <f t="shared" si="130"/>
        <v>1.4533519964520816</v>
      </c>
      <c r="SA29" s="2">
        <v>206.24625800000001</v>
      </c>
      <c r="SB29" s="10">
        <f t="shared" si="131"/>
        <v>2.8485886129966283E-2</v>
      </c>
      <c r="SC29" s="13">
        <f t="shared" si="132"/>
        <v>7.1802081617277986</v>
      </c>
      <c r="SD29" s="2">
        <v>206.24625800000001</v>
      </c>
      <c r="SE29" s="9">
        <f t="shared" si="133"/>
        <v>2.8485886129966283E-2</v>
      </c>
      <c r="SF29" s="37">
        <f t="shared" si="284"/>
        <v>3.7001455872262314E-2</v>
      </c>
      <c r="SG29" s="16">
        <v>206.24625800000001</v>
      </c>
      <c r="SH29">
        <f t="shared" si="134"/>
        <v>2.8485886129966283E-2</v>
      </c>
      <c r="SI29">
        <f t="shared" si="285"/>
        <v>3.3463835773642626E-2</v>
      </c>
      <c r="SJ29">
        <v>206.24625800000001</v>
      </c>
      <c r="SK29" s="10">
        <f t="shared" si="135"/>
        <v>2.8485886129966283E-2</v>
      </c>
      <c r="SL29">
        <f t="shared" si="286"/>
        <v>0.19726816204496753</v>
      </c>
      <c r="SM29">
        <v>159.56405699999999</v>
      </c>
      <c r="SN29">
        <f t="shared" si="287"/>
        <v>4.0334870509266298E-2</v>
      </c>
      <c r="SO29">
        <f t="shared" si="136"/>
        <v>0.68905887417356815</v>
      </c>
      <c r="SP29">
        <v>159.56405699999999</v>
      </c>
      <c r="SQ29">
        <f t="shared" si="288"/>
        <v>4.0334870509266298E-2</v>
      </c>
      <c r="SR29">
        <f t="shared" si="137"/>
        <v>0.98888434780536871</v>
      </c>
      <c r="TI29" s="17">
        <f t="shared" si="289"/>
        <v>3.1871310238337711E-2</v>
      </c>
      <c r="TJ29">
        <f t="shared" si="290"/>
        <v>21.346128745229066</v>
      </c>
      <c r="TL29" t="s">
        <v>12</v>
      </c>
      <c r="TM29" s="6">
        <v>2689910</v>
      </c>
      <c r="TN29" s="10">
        <f t="shared" si="291"/>
        <v>8.4883357670584893E-3</v>
      </c>
      <c r="TO29" s="13">
        <f t="shared" si="292"/>
        <v>2.6899100152790041</v>
      </c>
      <c r="TP29" s="2">
        <v>13289356</v>
      </c>
      <c r="TQ29" s="10">
        <f t="shared" si="138"/>
        <v>8.4883349991907199E-3</v>
      </c>
      <c r="TR29" s="13">
        <f t="shared" si="293"/>
        <v>13.289356016976672</v>
      </c>
      <c r="TS29" s="2">
        <v>68483</v>
      </c>
      <c r="TT29" s="9">
        <f t="shared" si="139"/>
        <v>8.4882776913590193E-3</v>
      </c>
      <c r="TU29" s="37">
        <f t="shared" si="294"/>
        <v>6.8483000679062225E-2</v>
      </c>
      <c r="TV29" s="16">
        <v>61936</v>
      </c>
      <c r="TW29">
        <f t="shared" si="140"/>
        <v>8.4883440136589751E-3</v>
      </c>
      <c r="TX29">
        <f t="shared" si="295"/>
        <v>6.193598981398718E-2</v>
      </c>
      <c r="TY29" s="42">
        <v>365110</v>
      </c>
      <c r="TZ29" s="10">
        <f t="shared" si="141"/>
        <v>8.4883316186644634E-3</v>
      </c>
      <c r="UA29">
        <f t="shared" si="296"/>
        <v>0.36510999864186694</v>
      </c>
      <c r="UB29" s="42">
        <v>908052</v>
      </c>
      <c r="UC29">
        <f t="shared" si="297"/>
        <v>8.5577763608830053E-3</v>
      </c>
      <c r="UD29">
        <f t="shared" si="142"/>
        <v>0.90805200171155531</v>
      </c>
      <c r="UE29" s="42">
        <v>1303167</v>
      </c>
      <c r="UF29">
        <f t="shared" si="298"/>
        <v>8.5577799626761816E-3</v>
      </c>
      <c r="UG29">
        <f t="shared" si="143"/>
        <v>1.3031670051346682</v>
      </c>
      <c r="UH29" s="42">
        <v>1327592</v>
      </c>
      <c r="UI29">
        <f t="shared" si="299"/>
        <v>8.5577815662469369E-3</v>
      </c>
      <c r="UJ29">
        <f t="shared" si="300"/>
        <v>1.327592013007828</v>
      </c>
      <c r="UK29" s="42">
        <v>5801353</v>
      </c>
      <c r="UL29">
        <f t="shared" si="301"/>
        <v>8.5577793656262981E-3</v>
      </c>
      <c r="UM29">
        <f t="shared" si="302"/>
        <v>35.475275857676863</v>
      </c>
      <c r="UN29" s="42"/>
      <c r="UQ29" s="42">
        <v>2259611</v>
      </c>
      <c r="UR29">
        <f t="shared" si="303"/>
        <v>8.5577804788577513E-3</v>
      </c>
      <c r="US29">
        <f t="shared" si="304"/>
        <v>2.2596109914422193</v>
      </c>
      <c r="UT29" s="42">
        <v>2322411</v>
      </c>
      <c r="UU29">
        <f t="shared" si="305"/>
        <v>8.5577805216868891E-3</v>
      </c>
      <c r="UV29">
        <f t="shared" si="306"/>
        <v>2.3224109839113725</v>
      </c>
      <c r="UX29" s="17">
        <f t="shared" si="307"/>
        <v>8.5262093041735196E-3</v>
      </c>
      <c r="UY29">
        <f t="shared" si="308"/>
        <v>35.344405851448421</v>
      </c>
      <c r="VA29" s="42">
        <v>2689555</v>
      </c>
      <c r="VB29">
        <f t="shared" si="309"/>
        <v>8.5577782884940432E-3</v>
      </c>
      <c r="VC29">
        <f t="shared" si="310"/>
        <v>2.6895550051346668</v>
      </c>
      <c r="VD29" s="42">
        <v>9223355</v>
      </c>
      <c r="VE29">
        <f t="shared" si="311"/>
        <v>8.5577788741709043E-3</v>
      </c>
      <c r="VF29">
        <f t="shared" si="312"/>
        <v>9.2233550188271156</v>
      </c>
      <c r="VG29" s="42">
        <v>885306</v>
      </c>
      <c r="VH29">
        <f t="shared" si="313"/>
        <v>8.557776241390409E-3</v>
      </c>
      <c r="VI29">
        <f t="shared" si="314"/>
        <v>0.88530601471937509</v>
      </c>
      <c r="VJ29" s="42">
        <v>804696</v>
      </c>
      <c r="VK29">
        <f t="shared" si="315"/>
        <v>8.5577744103300414E-3</v>
      </c>
      <c r="VL29">
        <f t="shared" si="316"/>
        <v>0.80469598425369504</v>
      </c>
      <c r="VM29" s="42">
        <v>761019</v>
      </c>
      <c r="VN29">
        <f t="shared" si="317"/>
        <v>8.5577758299921636E-3</v>
      </c>
      <c r="VP29" s="42">
        <v>1756564</v>
      </c>
      <c r="VQ29">
        <f t="shared" si="318"/>
        <v>9.3514637118771917E-3</v>
      </c>
      <c r="VR29">
        <f t="shared" si="319"/>
        <v>1.7565639895263609</v>
      </c>
      <c r="VS29" s="68">
        <v>2227546</v>
      </c>
      <c r="VT29">
        <f t="shared" si="320"/>
        <v>9.351466342823923E-3</v>
      </c>
      <c r="VU29">
        <f t="shared" si="321"/>
        <v>2.2275459839154776</v>
      </c>
      <c r="VV29" s="42">
        <v>2981578</v>
      </c>
      <c r="VW29">
        <f t="shared" si="322"/>
        <v>9.3514659395101778E-3</v>
      </c>
      <c r="VX29">
        <f t="shared" si="323"/>
        <v>2.9815780392761568</v>
      </c>
      <c r="WL29" s="72">
        <f t="shared" si="326"/>
        <v>8.8554099548236072E-3</v>
      </c>
      <c r="WM29" s="12">
        <f t="shared" si="327"/>
        <v>30.214587922578509</v>
      </c>
    </row>
    <row r="30" spans="2:611" x14ac:dyDescent="0.25">
      <c r="B30" t="s">
        <v>13</v>
      </c>
      <c r="C30" s="6">
        <v>1011.905926</v>
      </c>
      <c r="D30" s="10">
        <f t="shared" si="144"/>
        <v>2.0473728012572471E-2</v>
      </c>
      <c r="E30" s="13">
        <f t="shared" si="145"/>
        <v>14.922444322141091</v>
      </c>
      <c r="F30" s="11">
        <v>1540.3873550000001</v>
      </c>
      <c r="G30" s="10">
        <f t="shared" si="146"/>
        <v>2.0910371358992673E-2</v>
      </c>
      <c r="H30" s="13">
        <f t="shared" si="147"/>
        <v>75.295844210399451</v>
      </c>
      <c r="I30" s="2">
        <v>1015.524502</v>
      </c>
      <c r="J30" s="9">
        <f t="shared" si="148"/>
        <v>2.0479340069430679E-2</v>
      </c>
      <c r="K30" s="12">
        <f t="shared" si="149"/>
        <v>0.38002047470847405</v>
      </c>
      <c r="L30" s="16">
        <v>1545.5785069999999</v>
      </c>
      <c r="M30">
        <f t="shared" si="150"/>
        <v>2.1194166339021471E-2</v>
      </c>
      <c r="N30">
        <f t="shared" si="151"/>
        <v>0.35568396347600478</v>
      </c>
      <c r="O30">
        <v>917.59076300000004</v>
      </c>
      <c r="P30" s="10">
        <f t="shared" si="152"/>
        <v>1.8925056245469338E-2</v>
      </c>
      <c r="Q30">
        <f t="shared" si="27"/>
        <v>1.8722610534254522</v>
      </c>
      <c r="R30">
        <v>796.14634599999999</v>
      </c>
      <c r="S30">
        <f t="shared" si="28"/>
        <v>2.0588479743610145E-2</v>
      </c>
      <c r="T30">
        <f t="shared" si="153"/>
        <v>5.0246047275000487</v>
      </c>
      <c r="U30">
        <v>945.14667599999996</v>
      </c>
      <c r="V30">
        <f t="shared" si="29"/>
        <v>2.0428881583199259E-2</v>
      </c>
      <c r="W30" s="49">
        <f t="shared" si="154"/>
        <v>7.155028811025602</v>
      </c>
      <c r="X30">
        <v>943.92656099999999</v>
      </c>
      <c r="Y30">
        <f t="shared" si="30"/>
        <v>2.0426035082252152E-2</v>
      </c>
      <c r="Z30" s="49">
        <f t="shared" si="155"/>
        <v>7.2881171238364244</v>
      </c>
      <c r="AA30">
        <v>930.82206299999996</v>
      </c>
      <c r="AB30">
        <f t="shared" si="156"/>
        <v>2.0395043586212899E-2</v>
      </c>
      <c r="AC30" s="49">
        <f t="shared" si="157"/>
        <v>44.118658785944127</v>
      </c>
      <c r="AD30">
        <v>907.963437</v>
      </c>
      <c r="AE30">
        <f t="shared" si="31"/>
        <v>2.0451206315382484E-2</v>
      </c>
      <c r="AF30" s="49">
        <f t="shared" si="158"/>
        <v>14.818927605582253</v>
      </c>
      <c r="AG30">
        <v>964.63598000000002</v>
      </c>
      <c r="AH30">
        <f t="shared" si="32"/>
        <v>2.0480437332459765E-2</v>
      </c>
      <c r="AI30" s="49">
        <f t="shared" si="159"/>
        <v>12.437686298064184</v>
      </c>
      <c r="AJ30">
        <v>959.04463599999997</v>
      </c>
      <c r="AK30">
        <f t="shared" si="33"/>
        <v>1.9961058104541615E-2</v>
      </c>
      <c r="AL30" s="49">
        <f t="shared" si="160"/>
        <v>12.459176195568997</v>
      </c>
      <c r="AN30" s="73">
        <f t="shared" si="161"/>
        <v>2.0392816981095411E-2</v>
      </c>
      <c r="AO30">
        <f t="shared" si="162"/>
        <v>194.43289983592888</v>
      </c>
      <c r="AQ30" s="6">
        <v>1019.178325</v>
      </c>
      <c r="AR30" s="10">
        <f t="shared" si="163"/>
        <v>2.0062078431189848E-2</v>
      </c>
      <c r="AS30" s="13">
        <f t="shared" si="164"/>
        <v>14.501841689481795</v>
      </c>
      <c r="AT30" s="11">
        <v>1451.2301580000001</v>
      </c>
      <c r="AU30" s="10">
        <f t="shared" si="165"/>
        <v>1.96246153429749E-2</v>
      </c>
      <c r="AV30" s="13">
        <f t="shared" si="166"/>
        <v>48.647088605399979</v>
      </c>
      <c r="AW30" s="2">
        <v>956.47286799999995</v>
      </c>
      <c r="AX30" s="9">
        <f t="shared" si="167"/>
        <v>1.995838349372113E-2</v>
      </c>
      <c r="AY30" s="12">
        <f t="shared" si="168"/>
        <v>4.7488197682593061</v>
      </c>
      <c r="AZ30" s="16">
        <v>1611.0055560000001</v>
      </c>
      <c r="BA30" s="9">
        <f t="shared" si="169"/>
        <v>2.069046532044707E-2</v>
      </c>
      <c r="BB30">
        <f t="shared" si="170"/>
        <v>4.4747532690152534</v>
      </c>
      <c r="BC30">
        <v>782.59053900000004</v>
      </c>
      <c r="BD30" s="9">
        <f t="shared" si="171"/>
        <v>1.5374610151703686E-2</v>
      </c>
      <c r="BF30">
        <v>1169.9948979999999</v>
      </c>
      <c r="BG30" s="9">
        <f t="shared" si="172"/>
        <v>2.0911959292231906E-2</v>
      </c>
      <c r="BH30">
        <f t="shared" si="173"/>
        <v>9.0345586832571474</v>
      </c>
      <c r="BI30">
        <v>1026.0141699999999</v>
      </c>
      <c r="BJ30" s="9">
        <f t="shared" si="174"/>
        <v>2.0240429560942987E-2</v>
      </c>
      <c r="BK30" s="49">
        <f t="shared" si="175"/>
        <v>11.089054661073776</v>
      </c>
      <c r="BL30">
        <v>1158.5975980000001</v>
      </c>
      <c r="BM30" s="9">
        <f t="shared" si="176"/>
        <v>2.0346920811953977E-2</v>
      </c>
      <c r="BN30" s="49">
        <f t="shared" si="177"/>
        <v>14.920831140286266</v>
      </c>
      <c r="BO30">
        <v>1009.242161</v>
      </c>
      <c r="BP30" s="9">
        <f t="shared" si="178"/>
        <v>2.0122351456601066E-2</v>
      </c>
      <c r="BQ30" s="49">
        <f t="shared" si="179"/>
        <v>14.518553204825233</v>
      </c>
      <c r="BT30" s="49"/>
      <c r="BW30" s="49"/>
      <c r="BZ30" s="49"/>
      <c r="CB30" s="73">
        <f t="shared" si="324"/>
        <v>1.9703534873529618E-2</v>
      </c>
      <c r="CC30">
        <f t="shared" si="180"/>
        <v>154.6250977284694</v>
      </c>
      <c r="CE30" t="s">
        <v>13</v>
      </c>
      <c r="CF30" s="6">
        <v>0</v>
      </c>
      <c r="CG30" s="10">
        <f t="shared" si="34"/>
        <v>0</v>
      </c>
      <c r="CH30" s="13">
        <f t="shared" si="35"/>
        <v>0</v>
      </c>
      <c r="CI30" s="11">
        <v>0</v>
      </c>
      <c r="CJ30" s="10">
        <f t="shared" si="36"/>
        <v>0</v>
      </c>
      <c r="CK30" s="13">
        <f t="shared" si="37"/>
        <v>0</v>
      </c>
      <c r="CL30" s="2">
        <v>0</v>
      </c>
      <c r="CM30" s="9">
        <f t="shared" si="38"/>
        <v>0</v>
      </c>
      <c r="CN30" s="12">
        <f t="shared" si="39"/>
        <v>0</v>
      </c>
      <c r="CO30" s="16">
        <v>0</v>
      </c>
      <c r="CP30">
        <f t="shared" si="40"/>
        <v>0</v>
      </c>
      <c r="CQ30">
        <f t="shared" si="41"/>
        <v>0</v>
      </c>
      <c r="CR30">
        <v>0</v>
      </c>
      <c r="CS30" s="10">
        <f t="shared" si="42"/>
        <v>0</v>
      </c>
      <c r="CT30">
        <f t="shared" si="43"/>
        <v>0</v>
      </c>
      <c r="CU30">
        <v>0</v>
      </c>
      <c r="CV30">
        <f t="shared" si="181"/>
        <v>0</v>
      </c>
      <c r="CW30">
        <f t="shared" si="44"/>
        <v>0</v>
      </c>
      <c r="CX30">
        <v>0</v>
      </c>
      <c r="CY30">
        <f t="shared" si="182"/>
        <v>0</v>
      </c>
      <c r="CZ30">
        <f t="shared" si="45"/>
        <v>0</v>
      </c>
      <c r="DA30">
        <v>0</v>
      </c>
      <c r="DB30">
        <f t="shared" si="183"/>
        <v>0</v>
      </c>
      <c r="DC30">
        <f t="shared" si="184"/>
        <v>0</v>
      </c>
      <c r="DD30">
        <v>0</v>
      </c>
      <c r="DE30">
        <f t="shared" si="185"/>
        <v>0</v>
      </c>
      <c r="DF30">
        <f t="shared" si="186"/>
        <v>0</v>
      </c>
      <c r="DG30">
        <v>0</v>
      </c>
      <c r="DH30">
        <f t="shared" si="187"/>
        <v>0</v>
      </c>
      <c r="DI30">
        <f t="shared" si="188"/>
        <v>0</v>
      </c>
      <c r="DJ30">
        <v>0</v>
      </c>
      <c r="DK30">
        <f t="shared" si="189"/>
        <v>0</v>
      </c>
      <c r="DL30">
        <f t="shared" si="190"/>
        <v>0</v>
      </c>
      <c r="DM30">
        <v>0</v>
      </c>
      <c r="DN30">
        <f t="shared" si="191"/>
        <v>0</v>
      </c>
      <c r="DO30">
        <f t="shared" si="192"/>
        <v>0</v>
      </c>
      <c r="DQ30" s="73">
        <f t="shared" si="193"/>
        <v>0</v>
      </c>
      <c r="DR30">
        <f t="shared" si="194"/>
        <v>0</v>
      </c>
      <c r="DT30">
        <v>0</v>
      </c>
      <c r="DU30">
        <f t="shared" si="195"/>
        <v>0</v>
      </c>
      <c r="DV30">
        <f t="shared" si="196"/>
        <v>0</v>
      </c>
      <c r="DW30">
        <v>0</v>
      </c>
      <c r="DX30">
        <f t="shared" si="197"/>
        <v>0</v>
      </c>
      <c r="DY30">
        <f t="shared" si="198"/>
        <v>0</v>
      </c>
      <c r="DZ30">
        <v>0</v>
      </c>
      <c r="EA30">
        <f t="shared" si="199"/>
        <v>0</v>
      </c>
      <c r="EB30">
        <f t="shared" si="200"/>
        <v>0</v>
      </c>
      <c r="EC30">
        <v>0</v>
      </c>
      <c r="ED30">
        <f t="shared" si="201"/>
        <v>0</v>
      </c>
      <c r="EE30">
        <f t="shared" si="202"/>
        <v>0</v>
      </c>
      <c r="EF30">
        <v>0</v>
      </c>
      <c r="EG30">
        <f t="shared" si="203"/>
        <v>0</v>
      </c>
      <c r="EI30">
        <v>0</v>
      </c>
      <c r="EJ30">
        <f t="shared" si="204"/>
        <v>0</v>
      </c>
      <c r="EK30">
        <f t="shared" si="205"/>
        <v>0</v>
      </c>
      <c r="EL30">
        <v>0</v>
      </c>
      <c r="EM30">
        <f t="shared" si="206"/>
        <v>0</v>
      </c>
      <c r="EN30">
        <f t="shared" si="207"/>
        <v>0</v>
      </c>
      <c r="EO30">
        <v>0</v>
      </c>
      <c r="EP30">
        <f t="shared" si="325"/>
        <v>0</v>
      </c>
      <c r="EQ30">
        <f t="shared" si="208"/>
        <v>0</v>
      </c>
      <c r="ER30">
        <v>0</v>
      </c>
      <c r="ES30">
        <f t="shared" si="209"/>
        <v>0</v>
      </c>
      <c r="ET30">
        <f t="shared" si="210"/>
        <v>0</v>
      </c>
      <c r="FE30" s="75">
        <f t="shared" si="211"/>
        <v>0</v>
      </c>
      <c r="FF30">
        <f t="shared" si="212"/>
        <v>0</v>
      </c>
      <c r="FH30" t="s">
        <v>13</v>
      </c>
      <c r="FI30" s="6">
        <v>98.182300999999995</v>
      </c>
      <c r="FJ30" s="10">
        <f t="shared" si="46"/>
        <v>3.9826826550945049E-2</v>
      </c>
      <c r="FK30" s="13">
        <f t="shared" si="47"/>
        <v>1.4514054337566</v>
      </c>
      <c r="FL30" s="11">
        <v>119.373392</v>
      </c>
      <c r="FM30" s="10">
        <f t="shared" si="48"/>
        <v>3.245647390644147E-2</v>
      </c>
      <c r="FN30" s="13">
        <f t="shared" si="49"/>
        <v>5.8436016293592026</v>
      </c>
      <c r="FO30" s="2">
        <v>98.317666000000003</v>
      </c>
      <c r="FP30" s="9">
        <f t="shared" si="50"/>
        <v>3.9760549733966789E-2</v>
      </c>
      <c r="FQ30" s="25">
        <f t="shared" si="51"/>
        <v>3.6890404996805154E-2</v>
      </c>
      <c r="FR30" s="16">
        <v>118.708603</v>
      </c>
      <c r="FS30">
        <f t="shared" si="52"/>
        <v>3.2610141563067879E-2</v>
      </c>
      <c r="FT30">
        <f t="shared" si="53"/>
        <v>2.7363436275647111E-2</v>
      </c>
      <c r="FU30">
        <v>97.448995999999994</v>
      </c>
      <c r="FV30" s="10">
        <f t="shared" si="54"/>
        <v>4.0295974780128273E-2</v>
      </c>
      <c r="FW30">
        <f t="shared" si="55"/>
        <v>0.19932459701066901</v>
      </c>
      <c r="FX30">
        <v>85.956739999999996</v>
      </c>
      <c r="FY30">
        <f t="shared" si="213"/>
        <v>4.4595505926735612E-2</v>
      </c>
      <c r="FZ30">
        <f t="shared" si="56"/>
        <v>0.54417517149190242</v>
      </c>
      <c r="GA30">
        <v>95.136163999999994</v>
      </c>
      <c r="GB30">
        <f t="shared" si="214"/>
        <v>4.1232109184260651E-2</v>
      </c>
      <c r="GC30">
        <f t="shared" si="57"/>
        <v>0.72205844444113043</v>
      </c>
      <c r="GD30">
        <v>95.091104000000001</v>
      </c>
      <c r="GE30">
        <f t="shared" si="215"/>
        <v>4.1260223686566379E-2</v>
      </c>
      <c r="GF30">
        <f t="shared" si="216"/>
        <v>0.73609327892682186</v>
      </c>
      <c r="GG30">
        <v>94.607135</v>
      </c>
      <c r="GH30">
        <f t="shared" si="217"/>
        <v>4.156633110807597E-2</v>
      </c>
      <c r="GI30">
        <f t="shared" si="218"/>
        <v>4.4958246139284208</v>
      </c>
      <c r="GJ30">
        <v>93.197512000000003</v>
      </c>
      <c r="GK30">
        <f t="shared" si="219"/>
        <v>4.209384082666099E-2</v>
      </c>
      <c r="GL30">
        <f t="shared" si="220"/>
        <v>1.525058156060966</v>
      </c>
      <c r="GM30">
        <v>95.848078000000001</v>
      </c>
      <c r="GN30">
        <f t="shared" si="221"/>
        <v>4.0802232469804911E-2</v>
      </c>
      <c r="GO30">
        <f t="shared" si="222"/>
        <v>1.2389514918116533</v>
      </c>
      <c r="GP30">
        <v>96.648032000000001</v>
      </c>
      <c r="GQ30">
        <f t="shared" si="223"/>
        <v>4.0331180307182857E-2</v>
      </c>
      <c r="GR30">
        <f t="shared" si="224"/>
        <v>1.2586839810564066</v>
      </c>
      <c r="GT30" s="72">
        <f t="shared" si="225"/>
        <v>3.9735949170319737E-2</v>
      </c>
      <c r="GU30">
        <f t="shared" si="226"/>
        <v>18.942885213162278</v>
      </c>
      <c r="GW30" s="6">
        <v>98.975637000000006</v>
      </c>
      <c r="GX30" s="10">
        <f t="shared" si="58"/>
        <v>3.9060540775990547E-2</v>
      </c>
      <c r="GY30" s="13">
        <f t="shared" si="227"/>
        <v>1.4117425085885487</v>
      </c>
      <c r="GZ30" s="11">
        <v>118.58032799999999</v>
      </c>
      <c r="HA30" s="10">
        <f t="shared" si="59"/>
        <v>3.2124134498956833E-2</v>
      </c>
      <c r="HB30" s="13">
        <f t="shared" si="228"/>
        <v>3.9815955371119194</v>
      </c>
      <c r="HC30" s="2">
        <v>96.543741999999995</v>
      </c>
      <c r="HD30" s="9">
        <f t="shared" si="60"/>
        <v>4.0394703635350207E-2</v>
      </c>
      <c r="HE30" s="25">
        <f t="shared" si="229"/>
        <v>0.4805678957338293</v>
      </c>
      <c r="HF30" s="16">
        <v>121.88383399999999</v>
      </c>
      <c r="HG30" s="9">
        <f t="shared" si="61"/>
        <v>3.135716917888242E-2</v>
      </c>
      <c r="HH30">
        <f t="shared" si="230"/>
        <v>0.33908274443592018</v>
      </c>
      <c r="HI30">
        <v>99.347505999999996</v>
      </c>
      <c r="HJ30" s="9">
        <f t="shared" si="62"/>
        <v>3.9125514211954912E-2</v>
      </c>
      <c r="HL30">
        <v>101.35061899999999</v>
      </c>
      <c r="HM30" s="9">
        <f t="shared" si="63"/>
        <v>3.6309834425307344E-2</v>
      </c>
      <c r="HN30">
        <f t="shared" si="231"/>
        <v>0.78434384198674012</v>
      </c>
      <c r="HO30">
        <v>98.641705000000002</v>
      </c>
      <c r="HP30" s="9">
        <f t="shared" si="64"/>
        <v>3.9015206445857264E-2</v>
      </c>
      <c r="HQ30">
        <f t="shared" si="232"/>
        <v>1.0687563610953141</v>
      </c>
      <c r="HR30">
        <v>103.69564699999999</v>
      </c>
      <c r="HS30" s="9">
        <f t="shared" si="65"/>
        <v>3.6501878354277102E-2</v>
      </c>
      <c r="HT30">
        <f t="shared" si="233"/>
        <v>1.3383803088953381</v>
      </c>
      <c r="HU30">
        <v>98.104417999999995</v>
      </c>
      <c r="HV30" s="9">
        <f t="shared" si="66"/>
        <v>3.9218448412570023E-2</v>
      </c>
      <c r="HW30">
        <f t="shared" si="234"/>
        <v>1.4148324839585373</v>
      </c>
      <c r="IH30" s="74">
        <f t="shared" si="235"/>
        <v>3.7011936659905181E-2</v>
      </c>
      <c r="II30">
        <f t="shared" si="236"/>
        <v>14.52270965563187</v>
      </c>
      <c r="IK30" t="s">
        <v>13</v>
      </c>
      <c r="IL30" s="6">
        <v>70.514471999999998</v>
      </c>
      <c r="IM30" s="10">
        <f t="shared" si="67"/>
        <v>1.5756860642458782E-2</v>
      </c>
      <c r="IN30" s="13">
        <f t="shared" si="237"/>
        <v>0.71186386340745744</v>
      </c>
      <c r="IO30" s="11">
        <v>33.336264999999997</v>
      </c>
      <c r="IP30" s="10">
        <f t="shared" si="68"/>
        <v>1.4996976427815579E-2</v>
      </c>
      <c r="IQ30" s="13">
        <f t="shared" si="238"/>
        <v>2.3234826146484271</v>
      </c>
      <c r="IR30" s="2">
        <v>33.336264999999997</v>
      </c>
      <c r="IS30" s="9">
        <f t="shared" si="69"/>
        <v>1.4996976427815579E-2</v>
      </c>
      <c r="IT30" s="12">
        <f t="shared" si="70"/>
        <v>1.7393010718266967E-2</v>
      </c>
      <c r="IU30" s="16">
        <v>122.16522500000001</v>
      </c>
      <c r="IV30">
        <f t="shared" si="71"/>
        <v>1.6068819861377388E-2</v>
      </c>
      <c r="IW30">
        <f t="shared" si="72"/>
        <v>1.6854347575097094E-2</v>
      </c>
      <c r="IX30">
        <v>32.441361999999998</v>
      </c>
      <c r="IY30" s="10">
        <f t="shared" si="73"/>
        <v>1.465757111536852E-2</v>
      </c>
      <c r="IZ30">
        <f t="shared" si="74"/>
        <v>9.0629848008008426E-2</v>
      </c>
      <c r="JA30">
        <v>33.336264999999997</v>
      </c>
      <c r="JB30">
        <f t="shared" si="239"/>
        <v>1.4996976427815579E-2</v>
      </c>
      <c r="JC30">
        <f t="shared" si="75"/>
        <v>0.22875012991426621</v>
      </c>
      <c r="JD30">
        <v>54.804369999999999</v>
      </c>
      <c r="JE30">
        <f t="shared" si="240"/>
        <v>1.3947561033071198E-2</v>
      </c>
      <c r="JF30">
        <f t="shared" si="76"/>
        <v>0.30531285030440108</v>
      </c>
      <c r="JG30">
        <v>33.336264999999997</v>
      </c>
      <c r="JH30">
        <f t="shared" si="241"/>
        <v>1.4996976427815579E-2</v>
      </c>
      <c r="JI30">
        <f t="shared" si="242"/>
        <v>0.33443752137040617</v>
      </c>
      <c r="JJ30">
        <v>33.336264999999997</v>
      </c>
      <c r="JK30">
        <f t="shared" si="243"/>
        <v>1.4996976427815579E-2</v>
      </c>
      <c r="JL30">
        <f t="shared" si="244"/>
        <v>2.0275958318094669</v>
      </c>
      <c r="JM30">
        <v>64.452591999999996</v>
      </c>
      <c r="JN30">
        <f t="shared" si="245"/>
        <v>1.5267322750755759E-2</v>
      </c>
      <c r="JO30">
        <f t="shared" si="246"/>
        <v>0.69141810966285411</v>
      </c>
      <c r="JP30">
        <v>33.336264999999997</v>
      </c>
      <c r="JQ30">
        <f t="shared" si="247"/>
        <v>1.4996976427815579E-2</v>
      </c>
      <c r="JR30">
        <f t="shared" si="248"/>
        <v>0.5692251744943293</v>
      </c>
      <c r="JS30">
        <v>33.336264999999997</v>
      </c>
      <c r="JT30">
        <f t="shared" si="249"/>
        <v>1.4996976427815579E-2</v>
      </c>
      <c r="JU30">
        <f t="shared" si="250"/>
        <v>0.58504530025526436</v>
      </c>
      <c r="JW30" s="73">
        <f t="shared" si="251"/>
        <v>1.5056414199811727E-2</v>
      </c>
      <c r="JX30">
        <f t="shared" si="252"/>
        <v>8.9720999455165771</v>
      </c>
      <c r="JZ30">
        <v>71.583819000000005</v>
      </c>
      <c r="KA30">
        <f t="shared" si="253"/>
        <v>1.5382925971432813E-2</v>
      </c>
      <c r="KB30">
        <f t="shared" si="254"/>
        <v>0.69497023303153982</v>
      </c>
      <c r="KC30">
        <v>33.336264999999997</v>
      </c>
      <c r="KD30">
        <f t="shared" si="255"/>
        <v>1.4996976427815579E-2</v>
      </c>
      <c r="KE30">
        <f t="shared" si="256"/>
        <v>2.3234826146484271</v>
      </c>
      <c r="KF30">
        <v>33.336264999999997</v>
      </c>
      <c r="KG30">
        <f t="shared" si="257"/>
        <v>1.4996976427815579E-2</v>
      </c>
      <c r="KH30">
        <f t="shared" si="258"/>
        <v>0.22302012255568718</v>
      </c>
      <c r="KI30">
        <v>124.07486400000001</v>
      </c>
      <c r="KJ30">
        <f t="shared" si="259"/>
        <v>1.6126215174892784E-2</v>
      </c>
      <c r="KK30">
        <f t="shared" si="260"/>
        <v>0.21797731755029365</v>
      </c>
      <c r="KL30">
        <v>44.821686</v>
      </c>
      <c r="KM30">
        <f t="shared" si="261"/>
        <v>2.0056793870857167E-2</v>
      </c>
      <c r="KO30">
        <v>33.336264999999997</v>
      </c>
      <c r="KP30">
        <f t="shared" si="262"/>
        <v>1.4996976427815579E-2</v>
      </c>
      <c r="KQ30">
        <f t="shared" si="263"/>
        <v>0.40494491009641548</v>
      </c>
      <c r="KR30">
        <v>56.647585999999997</v>
      </c>
      <c r="KS30">
        <f t="shared" si="264"/>
        <v>1.0581192474218445E-2</v>
      </c>
      <c r="KT30">
        <f t="shared" si="265"/>
        <v>0.36231759982124928</v>
      </c>
      <c r="KU30">
        <v>33.336264999999997</v>
      </c>
      <c r="KV30">
        <f t="shared" si="266"/>
        <v>1.5115895902850665E-2</v>
      </c>
      <c r="KW30">
        <f t="shared" si="267"/>
        <v>0.69280056054007522</v>
      </c>
      <c r="KX30">
        <v>33.336264999999997</v>
      </c>
      <c r="KY30">
        <f t="shared" si="268"/>
        <v>1.5115895902850665E-2</v>
      </c>
      <c r="KZ30">
        <f t="shared" si="269"/>
        <v>0.681645418582975</v>
      </c>
      <c r="LK30" s="78">
        <f t="shared" si="270"/>
        <v>1.5263316508949918E-2</v>
      </c>
      <c r="LL30">
        <f t="shared" si="271"/>
        <v>7.4862576119132269</v>
      </c>
      <c r="LN30" t="s">
        <v>13</v>
      </c>
      <c r="LO30" s="6">
        <v>28.94613</v>
      </c>
      <c r="LP30" s="10">
        <f t="shared" si="77"/>
        <v>2.7842661267986131E-2</v>
      </c>
      <c r="LQ30" s="13">
        <f t="shared" si="78"/>
        <v>0.31109708109862455</v>
      </c>
      <c r="LR30" s="2">
        <v>28.94613</v>
      </c>
      <c r="LS30" s="10">
        <f t="shared" si="79"/>
        <v>2.7842661267986131E-2</v>
      </c>
      <c r="LT30" s="13">
        <f t="shared" si="80"/>
        <v>1.5369585662984895</v>
      </c>
      <c r="LU30" s="2">
        <v>28.94613</v>
      </c>
      <c r="LV30" s="9">
        <f t="shared" si="81"/>
        <v>2.7842661267986131E-2</v>
      </c>
      <c r="LW30" s="37">
        <f t="shared" si="82"/>
        <v>7.9203420412681125E-3</v>
      </c>
      <c r="LX30" s="16">
        <v>28.94613</v>
      </c>
      <c r="LY30">
        <f t="shared" si="83"/>
        <v>2.7842661267986131E-2</v>
      </c>
      <c r="LZ30">
        <f t="shared" si="84"/>
        <v>7.1630972104198007E-3</v>
      </c>
      <c r="MA30">
        <v>28.94613</v>
      </c>
      <c r="MB30" s="10">
        <f t="shared" si="85"/>
        <v>2.7842661267986131E-2</v>
      </c>
      <c r="MC30">
        <f t="shared" si="86"/>
        <v>4.2226211926425963E-2</v>
      </c>
      <c r="MD30">
        <v>28.94613</v>
      </c>
      <c r="ME30">
        <f t="shared" si="272"/>
        <v>2.7842661267986131E-2</v>
      </c>
      <c r="MF30">
        <f t="shared" si="87"/>
        <v>0.10416708758781414</v>
      </c>
      <c r="MG30">
        <v>28.94613</v>
      </c>
      <c r="MH30">
        <f t="shared" si="273"/>
        <v>2.7842661267986131E-2</v>
      </c>
      <c r="MI30">
        <f t="shared" si="88"/>
        <v>0.14949259973700468</v>
      </c>
      <c r="MZ30" s="17">
        <f t="shared" si="274"/>
        <v>2.7842661267986128E-2</v>
      </c>
      <c r="NA30">
        <f t="shared" si="89"/>
        <v>4.0838902775753594</v>
      </c>
      <c r="NC30" t="s">
        <v>13</v>
      </c>
      <c r="ND30" s="6">
        <v>209.86038600000001</v>
      </c>
      <c r="NE30" s="10">
        <f t="shared" si="90"/>
        <v>2.7843412785829445E-2</v>
      </c>
      <c r="NF30" s="13">
        <f t="shared" si="91"/>
        <v>2.2554639815135524</v>
      </c>
      <c r="NG30" s="2">
        <v>209.86038600000001</v>
      </c>
      <c r="NH30" s="10">
        <f t="shared" si="92"/>
        <v>2.7843412785829445E-2</v>
      </c>
      <c r="NI30" s="13">
        <f t="shared" si="93"/>
        <v>11.142999719325491</v>
      </c>
      <c r="NJ30" s="2">
        <v>209.86038600000001</v>
      </c>
      <c r="NK30" s="9">
        <f t="shared" si="94"/>
        <v>2.7843412785829445E-2</v>
      </c>
      <c r="NL30" s="37">
        <f t="shared" si="95"/>
        <v>5.7422738047755786E-2</v>
      </c>
      <c r="NM30" s="16">
        <v>209.86038600000001</v>
      </c>
      <c r="NN30">
        <f t="shared" si="96"/>
        <v>2.7843412785829445E-2</v>
      </c>
      <c r="NO30">
        <f t="shared" si="97"/>
        <v>5.1932688333582361E-2</v>
      </c>
      <c r="NP30">
        <v>209.86038600000001</v>
      </c>
      <c r="NQ30" s="10">
        <f t="shared" si="98"/>
        <v>2.7843412785829445E-2</v>
      </c>
      <c r="NR30">
        <f t="shared" si="99"/>
        <v>0.30614141328320177</v>
      </c>
      <c r="NS30">
        <v>209.86038600000001</v>
      </c>
      <c r="NT30">
        <f t="shared" si="275"/>
        <v>2.7843412785829445E-2</v>
      </c>
      <c r="NU30">
        <f t="shared" si="100"/>
        <v>0.75521478145595167</v>
      </c>
      <c r="NV30">
        <v>209.86038600000001</v>
      </c>
      <c r="NW30">
        <f t="shared" si="276"/>
        <v>2.7843412785829445E-2</v>
      </c>
      <c r="NX30">
        <f t="shared" si="101"/>
        <v>1.0838262224091539</v>
      </c>
      <c r="OO30" s="17">
        <f t="shared" si="277"/>
        <v>2.7843412785829445E-2</v>
      </c>
      <c r="OP30">
        <f t="shared" si="102"/>
        <v>29.608337670659463</v>
      </c>
      <c r="OR30" t="s">
        <v>13</v>
      </c>
      <c r="OS30" s="6">
        <v>170.78081800000001</v>
      </c>
      <c r="OT30" s="10">
        <f t="shared" si="103"/>
        <v>2.3587545208846872E-2</v>
      </c>
      <c r="OU30" s="13">
        <f t="shared" si="104"/>
        <v>2.2025499392376191</v>
      </c>
      <c r="OV30" s="2">
        <v>170.78081800000001</v>
      </c>
      <c r="OW30" s="10">
        <f t="shared" si="105"/>
        <v>2.3587545208846872E-2</v>
      </c>
      <c r="OX30" s="13">
        <f t="shared" si="106"/>
        <v>10.881580710615172</v>
      </c>
      <c r="OY30" s="2">
        <v>170.78081800000001</v>
      </c>
      <c r="OZ30" s="9">
        <f t="shared" si="107"/>
        <v>2.3587545208846872E-2</v>
      </c>
      <c r="PA30" s="37">
        <f t="shared" si="108"/>
        <v>5.6075578787593366E-2</v>
      </c>
      <c r="PB30" s="16">
        <v>170.78081800000001</v>
      </c>
      <c r="PC30">
        <f t="shared" si="109"/>
        <v>2.3587545208846872E-2</v>
      </c>
      <c r="PD30">
        <f t="shared" si="110"/>
        <v>5.0714327726403892E-2</v>
      </c>
      <c r="PE30">
        <v>170.78081800000001</v>
      </c>
      <c r="PF30" s="10">
        <f t="shared" si="111"/>
        <v>2.3587545208846872E-2</v>
      </c>
      <c r="PG30">
        <f t="shared" si="112"/>
        <v>0.29895921936760195</v>
      </c>
      <c r="PH30">
        <v>170.78081800000001</v>
      </c>
      <c r="PI30">
        <f t="shared" si="278"/>
        <v>2.3587545208846872E-2</v>
      </c>
      <c r="PJ30">
        <f t="shared" si="113"/>
        <v>0.73749715563664986</v>
      </c>
      <c r="PK30">
        <v>170.78081800000001</v>
      </c>
      <c r="PL30">
        <f t="shared" si="279"/>
        <v>2.3587545208846872E-2</v>
      </c>
      <c r="PM30">
        <f t="shared" si="114"/>
        <v>1.0583992472845776</v>
      </c>
      <c r="QD30" s="17">
        <f t="shared" si="280"/>
        <v>2.3587545208846872E-2</v>
      </c>
      <c r="QE30">
        <f t="shared" si="115"/>
        <v>28.913714815199796</v>
      </c>
      <c r="QG30" t="s">
        <v>13</v>
      </c>
      <c r="QH30" s="6">
        <v>71.258785000000003</v>
      </c>
      <c r="QI30" s="10">
        <f t="shared" si="116"/>
        <v>3.0888592309518018E-2</v>
      </c>
      <c r="QJ30" s="13">
        <f t="shared" si="117"/>
        <v>0.91629552052530394</v>
      </c>
      <c r="QK30" s="2">
        <v>71.258785000000003</v>
      </c>
      <c r="QL30" s="10">
        <f t="shared" si="118"/>
        <v>3.0772542606077112E-2</v>
      </c>
      <c r="QM30" s="13">
        <f t="shared" si="119"/>
        <v>4.5099014524323096</v>
      </c>
      <c r="QN30" s="2">
        <v>71.258785000000003</v>
      </c>
      <c r="QO30" s="9">
        <f t="shared" si="120"/>
        <v>3.0830458251782402E-2</v>
      </c>
      <c r="QP30" s="37">
        <f t="shared" si="121"/>
        <v>2.3284420169910652E-2</v>
      </c>
      <c r="QQ30" s="16">
        <v>71.258785000000003</v>
      </c>
      <c r="QR30">
        <f t="shared" si="122"/>
        <v>3.0830458251782402E-2</v>
      </c>
      <c r="QS30">
        <f t="shared" si="123"/>
        <v>2.1058252824978411E-2</v>
      </c>
      <c r="QT30">
        <v>71.258785000000003</v>
      </c>
      <c r="QU30" s="10">
        <f t="shared" si="124"/>
        <v>3.0830458251782402E-2</v>
      </c>
      <c r="QV30">
        <f t="shared" si="125"/>
        <v>0.12413767682704442</v>
      </c>
      <c r="QW30">
        <v>71.258785000000003</v>
      </c>
      <c r="QX30">
        <f t="shared" si="281"/>
        <v>3.083045822510451E-2</v>
      </c>
      <c r="QY30" s="37">
        <f t="shared" si="126"/>
        <v>0.30623301626799798</v>
      </c>
      <c r="QZ30">
        <v>70.854499000000004</v>
      </c>
      <c r="RA30">
        <f t="shared" si="282"/>
        <v>3.0955270229143444E-2</v>
      </c>
      <c r="RB30">
        <f t="shared" si="127"/>
        <v>0.44126126397235155</v>
      </c>
      <c r="RS30" s="17">
        <f t="shared" si="283"/>
        <v>3.0848319732170039E-2</v>
      </c>
      <c r="RT30">
        <f t="shared" si="128"/>
        <v>12.012878634134299</v>
      </c>
      <c r="RW30" t="s">
        <v>13</v>
      </c>
      <c r="RX30" s="6">
        <v>170.78081800000001</v>
      </c>
      <c r="RY30" s="10">
        <f t="shared" si="129"/>
        <v>2.3587545208846872E-2</v>
      </c>
      <c r="RZ30" s="13">
        <f t="shared" si="130"/>
        <v>1.2034382839373483</v>
      </c>
      <c r="SA30" s="2">
        <v>170.78081800000001</v>
      </c>
      <c r="SB30" s="10">
        <f t="shared" si="131"/>
        <v>2.3587545208846872E-2</v>
      </c>
      <c r="SC30" s="13">
        <f t="shared" si="132"/>
        <v>5.9455227705035485</v>
      </c>
      <c r="SD30" s="2">
        <v>170.78081800000001</v>
      </c>
      <c r="SE30" s="9">
        <f t="shared" si="133"/>
        <v>2.3587545208846872E-2</v>
      </c>
      <c r="SF30" s="37">
        <f t="shared" si="284"/>
        <v>3.063880509800988E-2</v>
      </c>
      <c r="SG30" s="16">
        <v>170.78081800000001</v>
      </c>
      <c r="SH30">
        <f t="shared" si="134"/>
        <v>2.3587545208846872E-2</v>
      </c>
      <c r="SI30">
        <f t="shared" si="285"/>
        <v>2.7709502719027997E-2</v>
      </c>
      <c r="SJ30">
        <v>170.78081800000001</v>
      </c>
      <c r="SK30" s="10">
        <f t="shared" si="135"/>
        <v>2.3587545208846872E-2</v>
      </c>
      <c r="SL30">
        <f t="shared" si="286"/>
        <v>0.16334656641089754</v>
      </c>
      <c r="SM30">
        <v>98.032601999999997</v>
      </c>
      <c r="SN30">
        <f t="shared" si="287"/>
        <v>2.4780845897873105E-2</v>
      </c>
      <c r="SO30">
        <f t="shared" si="136"/>
        <v>0.42334242207457468</v>
      </c>
      <c r="SP30">
        <v>98.032601999999997</v>
      </c>
      <c r="SQ30">
        <f t="shared" si="288"/>
        <v>2.4780845897873105E-2</v>
      </c>
      <c r="SR30">
        <f t="shared" si="137"/>
        <v>0.60754851383876063</v>
      </c>
      <c r="TI30" s="17">
        <f t="shared" si="289"/>
        <v>2.3928488262854368E-2</v>
      </c>
      <c r="TJ30">
        <f t="shared" si="290"/>
        <v>16.026344298929342</v>
      </c>
      <c r="TL30" t="s">
        <v>13</v>
      </c>
      <c r="TM30" s="6">
        <v>3322915</v>
      </c>
      <c r="TN30" s="10">
        <f t="shared" si="291"/>
        <v>1.0485859469422829E-2</v>
      </c>
      <c r="TO30" s="13">
        <f t="shared" si="292"/>
        <v>3.3229150188745469</v>
      </c>
      <c r="TP30" s="2">
        <v>16416684</v>
      </c>
      <c r="TQ30" s="10">
        <f t="shared" si="138"/>
        <v>1.0485859011366262E-2</v>
      </c>
      <c r="TR30" s="13">
        <f t="shared" si="293"/>
        <v>16.416684020971719</v>
      </c>
      <c r="TS30" s="2">
        <v>84599</v>
      </c>
      <c r="TT30" s="9">
        <f t="shared" si="139"/>
        <v>1.0485811141615901E-2</v>
      </c>
      <c r="TU30" s="37">
        <f t="shared" si="294"/>
        <v>8.4599000838864902E-2</v>
      </c>
      <c r="TV30" s="16">
        <v>76511</v>
      </c>
      <c r="TW30">
        <f t="shared" si="140"/>
        <v>1.0485851343791364E-2</v>
      </c>
      <c r="TX30">
        <f t="shared" si="295"/>
        <v>7.6510987416978399E-2</v>
      </c>
      <c r="TY30" s="42">
        <v>451030</v>
      </c>
      <c r="TZ30" s="10">
        <f t="shared" si="141"/>
        <v>1.0485859631251494E-2</v>
      </c>
      <c r="UA30">
        <f t="shared" si="296"/>
        <v>0.45102999832226248</v>
      </c>
      <c r="UB30" s="42">
        <v>1165699</v>
      </c>
      <c r="UC30">
        <f t="shared" si="297"/>
        <v>1.0985925196029476E-2</v>
      </c>
      <c r="UD30">
        <f t="shared" si="142"/>
        <v>1.1656990021971849</v>
      </c>
      <c r="UE30" s="42">
        <v>1672922</v>
      </c>
      <c r="UF30">
        <f t="shared" si="298"/>
        <v>1.0985927644515371E-2</v>
      </c>
      <c r="UG30">
        <f t="shared" si="143"/>
        <v>1.6729220065915569</v>
      </c>
      <c r="UH30" s="42">
        <v>1704277</v>
      </c>
      <c r="UI30">
        <f t="shared" si="299"/>
        <v>1.0985928127300128E-2</v>
      </c>
      <c r="UJ30">
        <f t="shared" si="300"/>
        <v>1.7042770166986108</v>
      </c>
      <c r="UK30" s="42">
        <v>7447403</v>
      </c>
      <c r="UL30">
        <f t="shared" si="301"/>
        <v>1.0985925476505806E-2</v>
      </c>
      <c r="UM30">
        <f t="shared" si="302"/>
        <v>45.540872249678692</v>
      </c>
      <c r="UN30" s="42"/>
      <c r="UQ30" s="42">
        <v>2900743</v>
      </c>
      <c r="UR30">
        <f t="shared" si="303"/>
        <v>1.0985927143912501E-2</v>
      </c>
      <c r="US30">
        <f t="shared" si="304"/>
        <v>2.9007429890140726</v>
      </c>
      <c r="UT30" s="42">
        <v>2981361</v>
      </c>
      <c r="UU30">
        <f t="shared" si="305"/>
        <v>1.098592501237591E-2</v>
      </c>
      <c r="UV30">
        <f t="shared" si="306"/>
        <v>2.9813609793464613</v>
      </c>
      <c r="UX30" s="17">
        <f t="shared" si="307"/>
        <v>1.0758618108917003E-2</v>
      </c>
      <c r="UY30">
        <f t="shared" si="308"/>
        <v>44.598596079053792</v>
      </c>
      <c r="VA30" s="42">
        <v>3452678</v>
      </c>
      <c r="VB30">
        <f t="shared" si="309"/>
        <v>1.0985926231499648E-2</v>
      </c>
      <c r="VC30">
        <f t="shared" si="310"/>
        <v>3.4526780065915554</v>
      </c>
      <c r="VD30" s="42">
        <v>11840350</v>
      </c>
      <c r="VE30">
        <f t="shared" si="311"/>
        <v>1.0985926172503331E-2</v>
      </c>
      <c r="VF30">
        <f t="shared" si="312"/>
        <v>11.840350024169039</v>
      </c>
      <c r="VG30" s="42">
        <v>1136499</v>
      </c>
      <c r="VH30">
        <f t="shared" si="313"/>
        <v>1.0985923669967174E-2</v>
      </c>
      <c r="VI30">
        <f t="shared" si="314"/>
        <v>1.1364990188957886</v>
      </c>
      <c r="VJ30" s="42">
        <v>1033017</v>
      </c>
      <c r="VK30">
        <f t="shared" si="315"/>
        <v>1.0985920705503579E-2</v>
      </c>
      <c r="VL30">
        <f t="shared" si="316"/>
        <v>1.0330169797859059</v>
      </c>
      <c r="VM30" s="42">
        <v>976948</v>
      </c>
      <c r="VN30">
        <f t="shared" si="317"/>
        <v>1.0985930681834731E-2</v>
      </c>
      <c r="VP30" s="42">
        <v>2302637</v>
      </c>
      <c r="VQ30">
        <f t="shared" si="318"/>
        <v>1.2258606203432247E-2</v>
      </c>
      <c r="VR30">
        <f t="shared" si="319"/>
        <v>2.3026369862703615</v>
      </c>
      <c r="VS30" s="42">
        <v>2920034</v>
      </c>
      <c r="VT30">
        <f t="shared" si="320"/>
        <v>1.2258601919287643E-2</v>
      </c>
      <c r="VU30">
        <f t="shared" si="321"/>
        <v>2.9200339789152046</v>
      </c>
      <c r="VV30" s="42">
        <v>3908476</v>
      </c>
      <c r="VW30">
        <f t="shared" si="322"/>
        <v>1.2258602722918194E-2</v>
      </c>
      <c r="VX30">
        <f t="shared" si="323"/>
        <v>3.9084760514861316</v>
      </c>
      <c r="WL30" s="72">
        <f t="shared" si="326"/>
        <v>1.1463179788368317E-2</v>
      </c>
      <c r="WM30" s="12">
        <f t="shared" si="327"/>
        <v>39.112277732474396</v>
      </c>
    </row>
    <row r="31" spans="2:611" x14ac:dyDescent="0.25">
      <c r="B31" t="s">
        <v>14</v>
      </c>
      <c r="C31" s="6">
        <v>3269.5687309999998</v>
      </c>
      <c r="D31" s="10">
        <f t="shared" si="144"/>
        <v>6.6152652333519107E-2</v>
      </c>
      <c r="E31" s="13">
        <f t="shared" si="145"/>
        <v>48.215902380001474</v>
      </c>
      <c r="F31" s="11">
        <v>4929.2698559999999</v>
      </c>
      <c r="G31" s="10">
        <f t="shared" si="146"/>
        <v>6.6913599935159385E-2</v>
      </c>
      <c r="H31" s="13">
        <f t="shared" si="147"/>
        <v>240.94818354854269</v>
      </c>
      <c r="I31" s="2">
        <v>3280.0550520000002</v>
      </c>
      <c r="J31" s="9">
        <f t="shared" si="148"/>
        <v>6.6146471822264449E-2</v>
      </c>
      <c r="K31" s="12">
        <f t="shared" si="149"/>
        <v>1.2274327950493593</v>
      </c>
      <c r="L31" s="16">
        <v>4848.9950529999996</v>
      </c>
      <c r="M31">
        <f t="shared" si="150"/>
        <v>6.6493165675455546E-2</v>
      </c>
      <c r="N31">
        <f t="shared" si="151"/>
        <v>1.1158991740084931</v>
      </c>
      <c r="O31">
        <v>3321.2849409999999</v>
      </c>
      <c r="P31" s="10">
        <f t="shared" si="152"/>
        <v>6.8500585282870063E-2</v>
      </c>
      <c r="Q31">
        <f t="shared" si="27"/>
        <v>6.7767818651883607</v>
      </c>
      <c r="R31">
        <v>2617.179674</v>
      </c>
      <c r="S31">
        <f t="shared" si="28"/>
        <v>6.7680710932431012E-2</v>
      </c>
      <c r="T31">
        <f t="shared" si="153"/>
        <v>16.517432289637657</v>
      </c>
      <c r="U31">
        <v>3068.9088849999998</v>
      </c>
      <c r="V31">
        <f t="shared" si="29"/>
        <v>6.6332959521822485E-2</v>
      </c>
      <c r="W31" s="49">
        <f t="shared" si="154"/>
        <v>23.232511998579422</v>
      </c>
      <c r="X31">
        <v>3065.303371</v>
      </c>
      <c r="Y31">
        <f t="shared" si="30"/>
        <v>6.6331425325568086E-2</v>
      </c>
      <c r="Z31" s="49">
        <f t="shared" si="155"/>
        <v>23.667402646527094</v>
      </c>
      <c r="AA31">
        <v>3026.5787700000001</v>
      </c>
      <c r="AB31">
        <f t="shared" si="156"/>
        <v>6.6314721561618842E-2</v>
      </c>
      <c r="AC31" s="49">
        <f t="shared" si="157"/>
        <v>143.45233245982104</v>
      </c>
      <c r="AD31">
        <v>2955.4608969999999</v>
      </c>
      <c r="AE31">
        <f t="shared" si="31"/>
        <v>6.6569575490067201E-2</v>
      </c>
      <c r="AF31" s="49">
        <f t="shared" si="158"/>
        <v>48.236260722657477</v>
      </c>
      <c r="AG31">
        <v>3126.060653</v>
      </c>
      <c r="AH31">
        <f t="shared" si="32"/>
        <v>6.6370206615385369E-2</v>
      </c>
      <c r="AI31" s="49">
        <f t="shared" si="159"/>
        <v>40.306356549893231</v>
      </c>
      <c r="AJ31">
        <v>3198.9744900000001</v>
      </c>
      <c r="AK31">
        <f t="shared" si="33"/>
        <v>6.6581797418901759E-2</v>
      </c>
      <c r="AL31" s="49">
        <f t="shared" si="160"/>
        <v>41.558635875672081</v>
      </c>
      <c r="AN31" s="73">
        <f t="shared" si="161"/>
        <v>6.6698989326255273E-2</v>
      </c>
      <c r="AO31">
        <f t="shared" si="162"/>
        <v>635.93361931564164</v>
      </c>
      <c r="AQ31" s="6">
        <v>3386.6171180000001</v>
      </c>
      <c r="AR31" s="10">
        <f t="shared" si="163"/>
        <v>6.6664072980286482E-2</v>
      </c>
      <c r="AS31" s="13">
        <f t="shared" si="164"/>
        <v>48.188019803232272</v>
      </c>
      <c r="AT31" s="11">
        <v>4987.8275450000001</v>
      </c>
      <c r="AU31" s="10">
        <f t="shared" si="165"/>
        <v>6.744911992637892E-2</v>
      </c>
      <c r="AV31" s="13">
        <f t="shared" si="166"/>
        <v>167.19835044254205</v>
      </c>
      <c r="AW31" s="2">
        <v>3191.1588280000001</v>
      </c>
      <c r="AX31" s="9">
        <f t="shared" si="167"/>
        <v>6.6588790763898245E-2</v>
      </c>
      <c r="AY31" s="12">
        <f t="shared" si="168"/>
        <v>15.843876635778861</v>
      </c>
      <c r="AZ31" s="16">
        <v>5228.456862</v>
      </c>
      <c r="BA31" s="9">
        <f t="shared" si="169"/>
        <v>6.7150113157439975E-2</v>
      </c>
      <c r="BB31">
        <f t="shared" si="170"/>
        <v>14.522640439074769</v>
      </c>
      <c r="BC31">
        <v>3504.0575819999999</v>
      </c>
      <c r="BD31" s="9">
        <f t="shared" si="171"/>
        <v>6.8839982835994226E-2</v>
      </c>
      <c r="BF31">
        <v>3892.098876</v>
      </c>
      <c r="BG31" s="9">
        <f t="shared" si="172"/>
        <v>6.956561382907292E-2</v>
      </c>
      <c r="BH31">
        <f t="shared" si="173"/>
        <v>30.05431541314395</v>
      </c>
      <c r="BI31">
        <v>3405.3507719999998</v>
      </c>
      <c r="BJ31" s="9">
        <f t="shared" si="174"/>
        <v>6.717817789102154E-2</v>
      </c>
      <c r="BK31" s="49">
        <f t="shared" si="175"/>
        <v>36.804677708142933</v>
      </c>
      <c r="BL31">
        <v>3810.5531989999999</v>
      </c>
      <c r="BM31" s="9">
        <f t="shared" si="176"/>
        <v>6.6919717703221832E-2</v>
      </c>
      <c r="BN31" s="49">
        <f t="shared" si="177"/>
        <v>49.073656748040868</v>
      </c>
      <c r="BO31">
        <v>3347.6214810000001</v>
      </c>
      <c r="BP31" s="9">
        <f t="shared" si="178"/>
        <v>6.6745146593563065E-2</v>
      </c>
      <c r="BQ31" s="49">
        <f t="shared" si="179"/>
        <v>48.15754083574631</v>
      </c>
      <c r="BT31" s="49"/>
      <c r="BW31" s="49"/>
      <c r="BZ31" s="49"/>
      <c r="CB31" s="73">
        <f t="shared" si="324"/>
        <v>6.7455637297875237E-2</v>
      </c>
      <c r="CC31">
        <f t="shared" si="180"/>
        <v>529.36361807507956</v>
      </c>
      <c r="CE31" t="s">
        <v>14</v>
      </c>
      <c r="CF31" s="6">
        <v>0</v>
      </c>
      <c r="CG31" s="10">
        <f t="shared" si="34"/>
        <v>0</v>
      </c>
      <c r="CH31" s="13">
        <f t="shared" si="35"/>
        <v>0</v>
      </c>
      <c r="CI31" s="11">
        <v>0</v>
      </c>
      <c r="CJ31" s="10">
        <f t="shared" si="36"/>
        <v>0</v>
      </c>
      <c r="CK31" s="13">
        <f t="shared" si="37"/>
        <v>0</v>
      </c>
      <c r="CL31" s="2">
        <v>0</v>
      </c>
      <c r="CM31" s="9">
        <f t="shared" si="38"/>
        <v>0</v>
      </c>
      <c r="CN31" s="12">
        <f t="shared" si="39"/>
        <v>0</v>
      </c>
      <c r="CO31" s="16">
        <v>0</v>
      </c>
      <c r="CP31">
        <f t="shared" si="40"/>
        <v>0</v>
      </c>
      <c r="CQ31">
        <f t="shared" si="41"/>
        <v>0</v>
      </c>
      <c r="CR31">
        <v>0</v>
      </c>
      <c r="CS31" s="10">
        <f t="shared" si="42"/>
        <v>0</v>
      </c>
      <c r="CT31">
        <f t="shared" si="43"/>
        <v>0</v>
      </c>
      <c r="CU31">
        <v>0</v>
      </c>
      <c r="CV31">
        <f t="shared" si="181"/>
        <v>0</v>
      </c>
      <c r="CW31">
        <f t="shared" si="44"/>
        <v>0</v>
      </c>
      <c r="CX31">
        <v>0</v>
      </c>
      <c r="CY31">
        <f t="shared" si="182"/>
        <v>0</v>
      </c>
      <c r="CZ31">
        <f t="shared" si="45"/>
        <v>0</v>
      </c>
      <c r="DA31">
        <v>0</v>
      </c>
      <c r="DB31">
        <f t="shared" si="183"/>
        <v>0</v>
      </c>
      <c r="DC31">
        <f t="shared" si="184"/>
        <v>0</v>
      </c>
      <c r="DD31">
        <v>0</v>
      </c>
      <c r="DE31">
        <f t="shared" si="185"/>
        <v>0</v>
      </c>
      <c r="DF31">
        <f t="shared" si="186"/>
        <v>0</v>
      </c>
      <c r="DG31">
        <v>0</v>
      </c>
      <c r="DH31">
        <f t="shared" si="187"/>
        <v>0</v>
      </c>
      <c r="DI31">
        <f t="shared" si="188"/>
        <v>0</v>
      </c>
      <c r="DJ31">
        <v>0</v>
      </c>
      <c r="DK31">
        <f t="shared" si="189"/>
        <v>0</v>
      </c>
      <c r="DL31">
        <f t="shared" si="190"/>
        <v>0</v>
      </c>
      <c r="DM31">
        <v>0</v>
      </c>
      <c r="DN31">
        <f t="shared" si="191"/>
        <v>0</v>
      </c>
      <c r="DO31">
        <f t="shared" si="192"/>
        <v>0</v>
      </c>
      <c r="DQ31" s="73">
        <f t="shared" si="193"/>
        <v>0</v>
      </c>
      <c r="DR31">
        <f t="shared" si="194"/>
        <v>0</v>
      </c>
      <c r="DT31">
        <v>0</v>
      </c>
      <c r="DU31">
        <f t="shared" si="195"/>
        <v>0</v>
      </c>
      <c r="DV31">
        <f t="shared" si="196"/>
        <v>0</v>
      </c>
      <c r="DW31">
        <v>0</v>
      </c>
      <c r="DX31">
        <f t="shared" si="197"/>
        <v>0</v>
      </c>
      <c r="DY31">
        <f t="shared" si="198"/>
        <v>0</v>
      </c>
      <c r="DZ31">
        <v>0</v>
      </c>
      <c r="EA31">
        <f t="shared" si="199"/>
        <v>0</v>
      </c>
      <c r="EB31">
        <f t="shared" si="200"/>
        <v>0</v>
      </c>
      <c r="EC31">
        <v>0</v>
      </c>
      <c r="ED31">
        <f t="shared" si="201"/>
        <v>0</v>
      </c>
      <c r="EE31">
        <f t="shared" si="202"/>
        <v>0</v>
      </c>
      <c r="EF31">
        <v>0</v>
      </c>
      <c r="EG31">
        <f t="shared" si="203"/>
        <v>0</v>
      </c>
      <c r="EI31">
        <v>0</v>
      </c>
      <c r="EJ31">
        <f t="shared" si="204"/>
        <v>0</v>
      </c>
      <c r="EK31">
        <f t="shared" si="205"/>
        <v>0</v>
      </c>
      <c r="EL31">
        <v>0</v>
      </c>
      <c r="EM31">
        <f t="shared" si="206"/>
        <v>0</v>
      </c>
      <c r="EN31">
        <f t="shared" si="207"/>
        <v>0</v>
      </c>
      <c r="EO31">
        <v>0</v>
      </c>
      <c r="EP31">
        <f t="shared" si="325"/>
        <v>0</v>
      </c>
      <c r="EQ31">
        <f t="shared" si="208"/>
        <v>0</v>
      </c>
      <c r="ER31">
        <v>0</v>
      </c>
      <c r="ES31">
        <f t="shared" si="209"/>
        <v>0</v>
      </c>
      <c r="ET31">
        <f t="shared" si="210"/>
        <v>0</v>
      </c>
      <c r="FE31" s="75">
        <f t="shared" si="211"/>
        <v>0</v>
      </c>
      <c r="FF31">
        <f t="shared" si="212"/>
        <v>0</v>
      </c>
      <c r="FH31" t="s">
        <v>14</v>
      </c>
      <c r="FI31" s="6">
        <v>130.31465800000001</v>
      </c>
      <c r="FJ31" s="10">
        <f t="shared" si="46"/>
        <v>5.2861047544727278E-2</v>
      </c>
      <c r="FK31" s="13">
        <f t="shared" si="47"/>
        <v>1.9264103692103633</v>
      </c>
      <c r="FL31" s="11">
        <v>228.31835000000001</v>
      </c>
      <c r="FM31" s="10">
        <f t="shared" si="48"/>
        <v>6.2077557192450152E-2</v>
      </c>
      <c r="FN31" s="13">
        <f t="shared" si="49"/>
        <v>11.176707469890818</v>
      </c>
      <c r="FO31" s="2">
        <v>130.94259400000001</v>
      </c>
      <c r="FP31" s="9">
        <f t="shared" si="50"/>
        <v>5.2954364488591719E-2</v>
      </c>
      <c r="FQ31" s="25">
        <f t="shared" si="51"/>
        <v>4.9131814459389515E-2</v>
      </c>
      <c r="FR31" s="16">
        <v>227.65536900000001</v>
      </c>
      <c r="FS31">
        <f t="shared" si="52"/>
        <v>6.253863345255993E-2</v>
      </c>
      <c r="FT31">
        <f t="shared" si="53"/>
        <v>5.2476678395755608E-2</v>
      </c>
      <c r="FU31">
        <v>105.37874600000001</v>
      </c>
      <c r="FV31" s="10">
        <f t="shared" si="54"/>
        <v>4.3574992719037801E-2</v>
      </c>
      <c r="FW31">
        <f t="shared" si="55"/>
        <v>0.2155443046323397</v>
      </c>
      <c r="FX31">
        <v>94.576234999999997</v>
      </c>
      <c r="FY31">
        <f t="shared" si="213"/>
        <v>4.9067415172688499E-2</v>
      </c>
      <c r="FZ31">
        <f t="shared" si="56"/>
        <v>0.59874349469492982</v>
      </c>
      <c r="GA31">
        <v>118.145636</v>
      </c>
      <c r="GB31">
        <f t="shared" si="214"/>
        <v>5.1204437496512011E-2</v>
      </c>
      <c r="GC31">
        <f t="shared" si="57"/>
        <v>0.89669428071188606</v>
      </c>
      <c r="GD31">
        <v>117.92037000000001</v>
      </c>
      <c r="GE31">
        <f t="shared" si="215"/>
        <v>5.1165888697671143E-2</v>
      </c>
      <c r="GF31">
        <f t="shared" si="216"/>
        <v>0.91281295677841789</v>
      </c>
      <c r="GG31">
        <v>115.500934</v>
      </c>
      <c r="GH31">
        <f t="shared" si="217"/>
        <v>5.0746173276846711E-2</v>
      </c>
      <c r="GI31">
        <f t="shared" si="218"/>
        <v>5.4887186046688967</v>
      </c>
      <c r="GJ31">
        <v>111.358082</v>
      </c>
      <c r="GK31">
        <f t="shared" si="219"/>
        <v>5.0296293086346151E-2</v>
      </c>
      <c r="GL31">
        <f t="shared" si="220"/>
        <v>1.8222326707327321</v>
      </c>
      <c r="GM31">
        <v>121.68270699999999</v>
      </c>
      <c r="GN31">
        <f t="shared" si="221"/>
        <v>5.1799954700908632E-2</v>
      </c>
      <c r="GO31">
        <f t="shared" si="222"/>
        <v>1.5728950909723021</v>
      </c>
      <c r="GP31">
        <v>125.679997</v>
      </c>
      <c r="GQ31">
        <f t="shared" si="223"/>
        <v>5.2446206250875343E-2</v>
      </c>
      <c r="GR31">
        <f t="shared" si="224"/>
        <v>1.6367782735929606</v>
      </c>
      <c r="GT31" s="72">
        <f t="shared" si="225"/>
        <v>5.2561080339934611E-2</v>
      </c>
      <c r="GU31">
        <f t="shared" si="226"/>
        <v>25.056869971609395</v>
      </c>
      <c r="GW31" s="6">
        <v>137.310801</v>
      </c>
      <c r="GX31" s="10">
        <f t="shared" si="58"/>
        <v>5.4189437966884954E-2</v>
      </c>
      <c r="GY31" s="13">
        <f t="shared" si="227"/>
        <v>1.9585374798855093</v>
      </c>
      <c r="GZ31" s="11">
        <v>236.055905</v>
      </c>
      <c r="HA31" s="10">
        <f t="shared" si="59"/>
        <v>6.3948985210202633E-2</v>
      </c>
      <c r="HB31" s="13">
        <f t="shared" si="228"/>
        <v>7.9260966275697537</v>
      </c>
      <c r="HC31" s="2">
        <v>125.45434</v>
      </c>
      <c r="HD31" s="9">
        <f t="shared" si="60"/>
        <v>5.249113799699686E-2</v>
      </c>
      <c r="HE31" s="25">
        <f t="shared" si="229"/>
        <v>0.62447681160397095</v>
      </c>
      <c r="HF31" s="16">
        <v>252.79924299999999</v>
      </c>
      <c r="HG31" s="9">
        <f t="shared" si="61"/>
        <v>6.5037900194741219E-2</v>
      </c>
      <c r="HH31">
        <f t="shared" si="230"/>
        <v>0.70329147266374203</v>
      </c>
      <c r="HI31">
        <v>138.50521900000001</v>
      </c>
      <c r="HJ31" s="9">
        <f t="shared" si="62"/>
        <v>5.4546793700230661E-2</v>
      </c>
      <c r="HL31">
        <v>179.94617199999999</v>
      </c>
      <c r="HM31" s="9">
        <f t="shared" si="63"/>
        <v>6.4467447512953788E-2</v>
      </c>
      <c r="HN31">
        <f t="shared" si="231"/>
        <v>1.3925881587095859</v>
      </c>
      <c r="HO31">
        <v>139.65509</v>
      </c>
      <c r="HP31" s="9">
        <f t="shared" si="64"/>
        <v>5.5237003127275384E-2</v>
      </c>
      <c r="HQ31">
        <f t="shared" si="232"/>
        <v>1.5131253641331381</v>
      </c>
      <c r="HR31">
        <v>166.758759</v>
      </c>
      <c r="HS31" s="9">
        <f t="shared" si="65"/>
        <v>5.8700708386806369E-2</v>
      </c>
      <c r="HT31">
        <f t="shared" si="233"/>
        <v>2.1523240930395398</v>
      </c>
      <c r="HU31">
        <v>136.94763</v>
      </c>
      <c r="HV31" s="9">
        <f t="shared" si="66"/>
        <v>5.474650043159858E-2</v>
      </c>
      <c r="HW31">
        <f t="shared" si="234"/>
        <v>1.9750176340186305</v>
      </c>
      <c r="IH31" s="74">
        <f t="shared" si="235"/>
        <v>5.8151768280854492E-2</v>
      </c>
      <c r="II31">
        <f t="shared" si="236"/>
        <v>22.817537338414869</v>
      </c>
      <c r="IK31" t="s">
        <v>14</v>
      </c>
      <c r="IL31" s="6">
        <v>222.91207499999999</v>
      </c>
      <c r="IM31" s="10">
        <f t="shared" si="67"/>
        <v>4.981097357286203E-2</v>
      </c>
      <c r="IN31" s="13">
        <f t="shared" si="237"/>
        <v>2.2503614706165975</v>
      </c>
      <c r="IO31" s="11">
        <v>124.569418</v>
      </c>
      <c r="IP31" s="10">
        <f t="shared" si="68"/>
        <v>5.6040010042297951E-2</v>
      </c>
      <c r="IQ31" s="13">
        <f t="shared" si="238"/>
        <v>8.6822827044323301</v>
      </c>
      <c r="IR31" s="2">
        <v>124.569418</v>
      </c>
      <c r="IS31" s="9">
        <f t="shared" si="69"/>
        <v>5.6040010042297951E-2</v>
      </c>
      <c r="IT31" s="12">
        <f t="shared" si="70"/>
        <v>6.4993400503694038E-2</v>
      </c>
      <c r="IU31" s="16">
        <v>359.50655499999999</v>
      </c>
      <c r="IV31">
        <f t="shared" si="71"/>
        <v>4.728715615494803E-2</v>
      </c>
      <c r="IW31">
        <f t="shared" si="72"/>
        <v>4.9598798950321245E-2</v>
      </c>
      <c r="IX31">
        <v>124.21126599999999</v>
      </c>
      <c r="IY31" s="10">
        <f t="shared" si="73"/>
        <v>5.6120808513679413E-2</v>
      </c>
      <c r="IZ31">
        <f t="shared" si="74"/>
        <v>0.34700294514337293</v>
      </c>
      <c r="JA31">
        <v>124.569418</v>
      </c>
      <c r="JB31">
        <f t="shared" si="239"/>
        <v>5.6040010042297951E-2</v>
      </c>
      <c r="JC31">
        <f t="shared" si="75"/>
        <v>0.85478293836590669</v>
      </c>
      <c r="JD31">
        <v>203.64249799999999</v>
      </c>
      <c r="JE31">
        <f t="shared" si="240"/>
        <v>5.1826454163820868E-2</v>
      </c>
      <c r="JF31">
        <f t="shared" si="76"/>
        <v>1.1344838287072418</v>
      </c>
      <c r="JG31">
        <v>124.569418</v>
      </c>
      <c r="JH31">
        <f t="shared" si="241"/>
        <v>5.6040010042297951E-2</v>
      </c>
      <c r="JI31">
        <f t="shared" si="242"/>
        <v>1.249710709777297</v>
      </c>
      <c r="JJ31">
        <v>124.569418</v>
      </c>
      <c r="JK31">
        <f t="shared" si="243"/>
        <v>5.6040010042297951E-2</v>
      </c>
      <c r="JL31">
        <f t="shared" si="244"/>
        <v>7.5766266169209766</v>
      </c>
      <c r="JM31">
        <v>213.143225</v>
      </c>
      <c r="JN31">
        <f t="shared" si="245"/>
        <v>5.0488681792843243E-2</v>
      </c>
      <c r="JO31">
        <f t="shared" si="246"/>
        <v>2.2865036322657808</v>
      </c>
      <c r="JP31">
        <v>124.569418</v>
      </c>
      <c r="JQ31">
        <f t="shared" si="247"/>
        <v>5.6040010042297951E-2</v>
      </c>
      <c r="JR31">
        <f t="shared" si="248"/>
        <v>2.1270543864979188</v>
      </c>
      <c r="JS31">
        <v>124.569418</v>
      </c>
      <c r="JT31">
        <f t="shared" si="249"/>
        <v>5.6040010042297951E-2</v>
      </c>
      <c r="JU31">
        <f t="shared" si="250"/>
        <v>2.186170303014856</v>
      </c>
      <c r="JW31" s="73">
        <f t="shared" si="251"/>
        <v>5.3984512041186615E-2</v>
      </c>
      <c r="JX31">
        <f t="shared" si="252"/>
        <v>32.169308782002425</v>
      </c>
      <c r="JZ31">
        <v>232.26393200000001</v>
      </c>
      <c r="KA31">
        <f t="shared" si="253"/>
        <v>4.9912101948485103E-2</v>
      </c>
      <c r="KB31">
        <f t="shared" si="254"/>
        <v>2.2549302510230942</v>
      </c>
      <c r="KC31">
        <v>124.569418</v>
      </c>
      <c r="KD31">
        <f t="shared" si="255"/>
        <v>5.6040010042297951E-2</v>
      </c>
      <c r="KE31">
        <f t="shared" si="256"/>
        <v>8.6822827044323301</v>
      </c>
      <c r="KF31">
        <v>124.569418</v>
      </c>
      <c r="KG31">
        <f t="shared" si="257"/>
        <v>5.6040010042297951E-2</v>
      </c>
      <c r="KH31">
        <f t="shared" si="258"/>
        <v>0.83337131106471063</v>
      </c>
      <c r="KI31">
        <v>369.56732499999998</v>
      </c>
      <c r="KJ31">
        <f t="shared" si="259"/>
        <v>4.803327614011757E-2</v>
      </c>
      <c r="KK31">
        <f t="shared" si="260"/>
        <v>0.64926361037750213</v>
      </c>
      <c r="KL31">
        <v>130.43617399999999</v>
      </c>
      <c r="KM31">
        <f t="shared" si="261"/>
        <v>5.8367537874886251E-2</v>
      </c>
      <c r="KO31">
        <v>124.569418</v>
      </c>
      <c r="KP31">
        <f t="shared" si="262"/>
        <v>5.6040010042297951E-2</v>
      </c>
      <c r="KQ31">
        <f t="shared" si="263"/>
        <v>1.5131794690488811</v>
      </c>
      <c r="KR31">
        <v>310.29430400000001</v>
      </c>
      <c r="KS31">
        <f t="shared" si="264"/>
        <v>5.7959817639495717E-2</v>
      </c>
      <c r="KT31">
        <f t="shared" si="265"/>
        <v>1.9846403951526739</v>
      </c>
      <c r="KU31">
        <v>124.569418</v>
      </c>
      <c r="KV31">
        <f t="shared" si="266"/>
        <v>5.6484382853528789E-2</v>
      </c>
      <c r="KW31">
        <f t="shared" si="267"/>
        <v>2.5888251913209515</v>
      </c>
      <c r="KX31">
        <v>124.569418</v>
      </c>
      <c r="KY31">
        <f t="shared" si="268"/>
        <v>5.6484382853528789E-2</v>
      </c>
      <c r="KZ31">
        <f t="shared" si="269"/>
        <v>2.5471411711914214</v>
      </c>
      <c r="LK31" s="78">
        <f t="shared" si="270"/>
        <v>5.5040169937437343E-2</v>
      </c>
      <c r="LL31">
        <f t="shared" si="271"/>
        <v>26.995764053869156</v>
      </c>
      <c r="LN31" t="s">
        <v>14</v>
      </c>
      <c r="LO31" s="6">
        <v>25.309463999999998</v>
      </c>
      <c r="LP31" s="10">
        <f t="shared" si="77"/>
        <v>2.4344630284818359E-2</v>
      </c>
      <c r="LQ31" s="13">
        <f t="shared" si="78"/>
        <v>0.27201219557055528</v>
      </c>
      <c r="LR31" s="2">
        <v>25.309463999999998</v>
      </c>
      <c r="LS31" s="10">
        <f t="shared" si="79"/>
        <v>2.4344630284818359E-2</v>
      </c>
      <c r="LT31" s="13">
        <f t="shared" si="80"/>
        <v>1.3438617702339908</v>
      </c>
      <c r="LU31" s="2">
        <v>25.309463999999998</v>
      </c>
      <c r="LV31" s="9">
        <f t="shared" si="81"/>
        <v>2.4344630284818359E-2</v>
      </c>
      <c r="LW31" s="37">
        <f t="shared" si="82"/>
        <v>6.925264681709154E-3</v>
      </c>
      <c r="LX31" s="16">
        <v>25.309463999999998</v>
      </c>
      <c r="LY31">
        <f t="shared" si="83"/>
        <v>2.4344630284818359E-2</v>
      </c>
      <c r="LZ31">
        <f t="shared" si="84"/>
        <v>6.2631568011205759E-3</v>
      </c>
      <c r="MA31">
        <v>25.309463999999998</v>
      </c>
      <c r="MB31" s="10">
        <f t="shared" si="85"/>
        <v>2.4344630284818359E-2</v>
      </c>
      <c r="MC31">
        <f t="shared" si="86"/>
        <v>3.6921094136184988E-2</v>
      </c>
      <c r="MD31">
        <v>25.309463999999998</v>
      </c>
      <c r="ME31">
        <f t="shared" si="272"/>
        <v>2.4344630284818359E-2</v>
      </c>
      <c r="MF31">
        <f t="shared" si="87"/>
        <v>9.107998731742821E-2</v>
      </c>
      <c r="MG31">
        <v>25.309463999999998</v>
      </c>
      <c r="MH31">
        <f t="shared" si="273"/>
        <v>2.4344630284818359E-2</v>
      </c>
      <c r="MI31">
        <f t="shared" si="88"/>
        <v>0.13071099906309164</v>
      </c>
      <c r="MZ31" s="17">
        <f t="shared" si="274"/>
        <v>2.4344630284818362E-2</v>
      </c>
      <c r="NA31">
        <f t="shared" si="89"/>
        <v>3.5708080479236286</v>
      </c>
      <c r="NC31" t="s">
        <v>14</v>
      </c>
      <c r="ND31" s="6">
        <v>183.488249</v>
      </c>
      <c r="NE31" s="10">
        <f t="shared" si="90"/>
        <v>2.434446612642777E-2</v>
      </c>
      <c r="NF31" s="13">
        <f t="shared" si="91"/>
        <v>1.9720307607291361</v>
      </c>
      <c r="NG31" s="2">
        <v>183.488249</v>
      </c>
      <c r="NH31" s="10">
        <f t="shared" si="92"/>
        <v>2.434446612642777E-2</v>
      </c>
      <c r="NI31" s="13">
        <f t="shared" si="93"/>
        <v>9.7427129820800271</v>
      </c>
      <c r="NJ31" s="2">
        <v>183.488249</v>
      </c>
      <c r="NK31" s="9">
        <f t="shared" si="94"/>
        <v>2.434446612642777E-2</v>
      </c>
      <c r="NL31" s="37">
        <f t="shared" si="95"/>
        <v>5.0206701026311779E-2</v>
      </c>
      <c r="NM31" s="16">
        <v>183.488249</v>
      </c>
      <c r="NN31">
        <f t="shared" si="96"/>
        <v>2.434446612642777E-2</v>
      </c>
      <c r="NO31">
        <f t="shared" si="97"/>
        <v>4.5406559235966308E-2</v>
      </c>
      <c r="NP31">
        <v>183.488249</v>
      </c>
      <c r="NQ31" s="10">
        <f t="shared" si="98"/>
        <v>2.434446612642777E-2</v>
      </c>
      <c r="NR31">
        <f t="shared" si="99"/>
        <v>0.26767010649508682</v>
      </c>
      <c r="NS31">
        <v>183.488249</v>
      </c>
      <c r="NT31">
        <f t="shared" si="275"/>
        <v>2.434446612642777E-2</v>
      </c>
      <c r="NU31">
        <f t="shared" si="100"/>
        <v>0.66031060225091853</v>
      </c>
      <c r="NV31">
        <v>183.488249</v>
      </c>
      <c r="NW31">
        <f t="shared" si="276"/>
        <v>2.434446612642777E-2</v>
      </c>
      <c r="NX31">
        <f t="shared" si="101"/>
        <v>0.94762703700611794</v>
      </c>
      <c r="OO31" s="17">
        <f t="shared" si="277"/>
        <v>2.434446612642777E-2</v>
      </c>
      <c r="OP31">
        <f t="shared" si="102"/>
        <v>25.887601459906033</v>
      </c>
      <c r="OR31" t="s">
        <v>14</v>
      </c>
      <c r="OS31" s="6">
        <v>469.35374000000002</v>
      </c>
      <c r="OT31" s="10">
        <f t="shared" si="103"/>
        <v>6.4825210997592017E-2</v>
      </c>
      <c r="OU31" s="13">
        <f t="shared" si="104"/>
        <v>6.0532269585331848</v>
      </c>
      <c r="OV31" s="2">
        <v>469.35374000000002</v>
      </c>
      <c r="OW31" s="10">
        <f t="shared" si="105"/>
        <v>6.4825210997592017E-2</v>
      </c>
      <c r="OX31" s="13">
        <f t="shared" si="106"/>
        <v>29.905645513649485</v>
      </c>
      <c r="OY31" s="2">
        <v>469.35374000000002</v>
      </c>
      <c r="OZ31" s="9">
        <f t="shared" si="107"/>
        <v>6.4825210997592017E-2</v>
      </c>
      <c r="PA31" s="37">
        <f t="shared" si="108"/>
        <v>0.1541114683419634</v>
      </c>
      <c r="PB31" s="16">
        <v>469.35374000000002</v>
      </c>
      <c r="PC31">
        <f t="shared" si="109"/>
        <v>6.4825210997592017E-2</v>
      </c>
      <c r="PD31">
        <f t="shared" si="110"/>
        <v>0.13937724194513088</v>
      </c>
      <c r="PE31">
        <v>469.35374000000002</v>
      </c>
      <c r="PF31" s="10">
        <f t="shared" si="111"/>
        <v>6.4825210997592017E-2</v>
      </c>
      <c r="PG31">
        <f t="shared" si="112"/>
        <v>0.82162405216764112</v>
      </c>
      <c r="PH31">
        <v>469.35374000000002</v>
      </c>
      <c r="PI31">
        <f t="shared" si="278"/>
        <v>6.4825210997592017E-2</v>
      </c>
      <c r="PJ31">
        <f t="shared" si="113"/>
        <v>2.0268496912658169</v>
      </c>
      <c r="PK31">
        <v>469.35374000000002</v>
      </c>
      <c r="PL31">
        <f t="shared" si="279"/>
        <v>6.4825210997592017E-2</v>
      </c>
      <c r="PM31">
        <f t="shared" si="114"/>
        <v>2.9087789304663092</v>
      </c>
      <c r="QD31" s="17">
        <f t="shared" si="280"/>
        <v>6.4825210997592017E-2</v>
      </c>
      <c r="QE31">
        <f t="shared" si="115"/>
        <v>79.463023685759808</v>
      </c>
      <c r="QG31" t="s">
        <v>14</v>
      </c>
      <c r="QH31" s="6">
        <v>110.80210700000001</v>
      </c>
      <c r="QI31" s="10">
        <f t="shared" si="116"/>
        <v>4.8029462053816842E-2</v>
      </c>
      <c r="QJ31" s="13">
        <f t="shared" si="117"/>
        <v>1.4247713360375909</v>
      </c>
      <c r="QK31" s="2">
        <v>110.80210700000001</v>
      </c>
      <c r="QL31" s="10">
        <f t="shared" si="118"/>
        <v>4.7849013402356144E-2</v>
      </c>
      <c r="QM31" s="13">
        <f t="shared" si="119"/>
        <v>7.0125610939319287</v>
      </c>
      <c r="QN31" s="2">
        <v>110.80210700000001</v>
      </c>
      <c r="QO31" s="9">
        <f t="shared" si="120"/>
        <v>4.7939067920860938E-2</v>
      </c>
      <c r="QP31" s="37">
        <f t="shared" si="121"/>
        <v>3.6205540342841909E-2</v>
      </c>
      <c r="QQ31" s="16">
        <v>110.80210700000001</v>
      </c>
      <c r="QR31">
        <f t="shared" si="122"/>
        <v>4.7939067920860938E-2</v>
      </c>
      <c r="QS31">
        <f t="shared" si="123"/>
        <v>3.274401581147237E-2</v>
      </c>
      <c r="QT31">
        <v>110.80210700000001</v>
      </c>
      <c r="QU31" s="10">
        <f t="shared" si="124"/>
        <v>4.7939067920860938E-2</v>
      </c>
      <c r="QV31">
        <f t="shared" si="125"/>
        <v>0.19302484810148807</v>
      </c>
      <c r="QW31">
        <v>110.80210700000001</v>
      </c>
      <c r="QX31">
        <f t="shared" si="281"/>
        <v>4.7939067879378801E-2</v>
      </c>
      <c r="QY31" s="37">
        <f t="shared" si="126"/>
        <v>0.47616954787342292</v>
      </c>
      <c r="QZ31">
        <v>110.56276200000001</v>
      </c>
      <c r="RA31">
        <f t="shared" si="282"/>
        <v>4.8303216073695927E-2</v>
      </c>
      <c r="RB31">
        <f t="shared" si="127"/>
        <v>0.68855280605955993</v>
      </c>
      <c r="RS31" s="17">
        <f t="shared" si="283"/>
        <v>4.7991137595975786E-2</v>
      </c>
      <c r="RT31">
        <f t="shared" si="128"/>
        <v>18.688593623894661</v>
      </c>
      <c r="RW31" t="s">
        <v>14</v>
      </c>
      <c r="RX31" s="6">
        <v>469.35374000000002</v>
      </c>
      <c r="RY31" s="10">
        <f t="shared" si="129"/>
        <v>6.4825210997592017E-2</v>
      </c>
      <c r="RZ31" s="13">
        <f t="shared" si="130"/>
        <v>3.3073870124288569</v>
      </c>
      <c r="SA31" s="2">
        <v>469.35374000000002</v>
      </c>
      <c r="SB31" s="10">
        <f t="shared" si="131"/>
        <v>6.4825210997592017E-2</v>
      </c>
      <c r="SC31" s="13">
        <f t="shared" si="132"/>
        <v>16.33996944897525</v>
      </c>
      <c r="SD31" s="2">
        <v>469.35374000000002</v>
      </c>
      <c r="SE31" s="9">
        <f t="shared" si="133"/>
        <v>6.4825210997592017E-2</v>
      </c>
      <c r="SF31" s="37">
        <f t="shared" si="284"/>
        <v>8.420405716690034E-2</v>
      </c>
      <c r="SG31" s="16">
        <v>469.35374000000002</v>
      </c>
      <c r="SH31">
        <f t="shared" si="134"/>
        <v>6.4825210997592017E-2</v>
      </c>
      <c r="SI31">
        <f t="shared" si="285"/>
        <v>7.615351001958523E-2</v>
      </c>
      <c r="SJ31">
        <v>469.35374000000002</v>
      </c>
      <c r="SK31" s="10">
        <f t="shared" si="135"/>
        <v>6.4825210997592017E-2</v>
      </c>
      <c r="SL31">
        <f t="shared" si="286"/>
        <v>0.44892232487792122</v>
      </c>
      <c r="SM31">
        <v>225.038014</v>
      </c>
      <c r="SN31">
        <f t="shared" si="287"/>
        <v>5.6885487402419561E-2</v>
      </c>
      <c r="SO31">
        <f t="shared" si="136"/>
        <v>0.97180056391456426</v>
      </c>
      <c r="SP31">
        <v>225.038014</v>
      </c>
      <c r="SQ31">
        <f t="shared" si="288"/>
        <v>5.6885487402419561E-2</v>
      </c>
      <c r="SR31">
        <f t="shared" si="137"/>
        <v>1.394653494588731</v>
      </c>
      <c r="TI31" s="17">
        <f t="shared" si="289"/>
        <v>6.2556718541828454E-2</v>
      </c>
      <c r="TJ31">
        <f t="shared" si="290"/>
        <v>41.897987810575025</v>
      </c>
      <c r="TL31" t="s">
        <v>14</v>
      </c>
      <c r="TM31" s="6">
        <v>28649032</v>
      </c>
      <c r="TN31" s="10">
        <f t="shared" si="291"/>
        <v>9.0405479371876096E-2</v>
      </c>
      <c r="TO31" s="13">
        <f t="shared" si="292"/>
        <v>28.649032162729863</v>
      </c>
      <c r="TP31" s="2">
        <v>141539017</v>
      </c>
      <c r="TQ31" s="10">
        <f t="shared" si="138"/>
        <v>9.040547877204512E-2</v>
      </c>
      <c r="TR31" s="13">
        <f t="shared" si="293"/>
        <v>141.53901718081099</v>
      </c>
      <c r="TS31" s="2">
        <v>729387</v>
      </c>
      <c r="TT31" s="9">
        <f t="shared" si="139"/>
        <v>9.0405493340935436E-2</v>
      </c>
      <c r="TU31" s="37">
        <f t="shared" si="294"/>
        <v>0.72938700723243965</v>
      </c>
      <c r="TV31" s="16">
        <v>659652</v>
      </c>
      <c r="TW31">
        <f t="shared" si="140"/>
        <v>9.0405468633721439E-2</v>
      </c>
      <c r="TX31">
        <f t="shared" si="295"/>
        <v>0.65965189151343773</v>
      </c>
      <c r="TY31" s="42">
        <v>3888626</v>
      </c>
      <c r="TZ31" s="10">
        <f t="shared" si="141"/>
        <v>9.0405486097232937E-2</v>
      </c>
      <c r="UA31">
        <f t="shared" si="296"/>
        <v>3.8886259855351222</v>
      </c>
      <c r="UB31" s="42">
        <v>10007304</v>
      </c>
      <c r="UC31">
        <f t="shared" si="297"/>
        <v>9.4312076409027168E-2</v>
      </c>
      <c r="UD31">
        <f t="shared" si="142"/>
        <v>10.007304018862415</v>
      </c>
      <c r="UE31" s="42">
        <v>14361713</v>
      </c>
      <c r="UF31">
        <f t="shared" si="298"/>
        <v>9.4312071853496923E-2</v>
      </c>
      <c r="UG31">
        <f t="shared" si="143"/>
        <v>14.361713056587245</v>
      </c>
      <c r="UH31" s="42">
        <v>14630889</v>
      </c>
      <c r="UI31">
        <f t="shared" si="299"/>
        <v>9.4312071918183499E-2</v>
      </c>
      <c r="UJ31">
        <f t="shared" si="300"/>
        <v>14.630889143354349</v>
      </c>
      <c r="UK31" s="42">
        <v>63934533</v>
      </c>
      <c r="UL31">
        <f t="shared" si="301"/>
        <v>9.431207293511594E-2</v>
      </c>
      <c r="UM31">
        <f t="shared" si="302"/>
        <v>390.95969423111211</v>
      </c>
      <c r="UN31" s="42"/>
      <c r="UQ31" s="42">
        <v>24902321</v>
      </c>
      <c r="UR31">
        <f t="shared" si="303"/>
        <v>9.4312072534630711E-2</v>
      </c>
      <c r="US31">
        <f t="shared" si="304"/>
        <v>24.902320905687922</v>
      </c>
      <c r="UT31" s="42">
        <v>25594416</v>
      </c>
      <c r="UU31">
        <f t="shared" si="305"/>
        <v>9.4312072543899977E-2</v>
      </c>
      <c r="UV31">
        <f t="shared" si="306"/>
        <v>25.594415822693303</v>
      </c>
      <c r="UX31" s="17">
        <f t="shared" si="307"/>
        <v>9.2536349491833203E-2</v>
      </c>
      <c r="UY31">
        <f t="shared" si="308"/>
        <v>383.59863988441725</v>
      </c>
      <c r="VA31" s="42">
        <v>29640580</v>
      </c>
      <c r="VB31">
        <f t="shared" si="309"/>
        <v>9.4312074667508475E-2</v>
      </c>
      <c r="VC31">
        <f t="shared" si="310"/>
        <v>29.640580056587243</v>
      </c>
      <c r="VD31" s="42">
        <v>101647139</v>
      </c>
      <c r="VE31">
        <f t="shared" si="311"/>
        <v>9.4312073942086516E-2</v>
      </c>
      <c r="VF31">
        <f t="shared" si="312"/>
        <v>101.64713920748657</v>
      </c>
      <c r="VG31" s="42">
        <v>9756629</v>
      </c>
      <c r="VH31">
        <f t="shared" si="313"/>
        <v>9.4312077239124853E-2</v>
      </c>
      <c r="VI31">
        <f t="shared" si="314"/>
        <v>9.7566291622167736</v>
      </c>
      <c r="VJ31" s="42">
        <v>8868257</v>
      </c>
      <c r="VK31">
        <f t="shared" si="315"/>
        <v>9.4312066692055455E-2</v>
      </c>
      <c r="VL31">
        <f t="shared" si="316"/>
        <v>8.8682568264657959</v>
      </c>
      <c r="VM31" s="42">
        <v>8386908</v>
      </c>
      <c r="VN31">
        <f t="shared" si="317"/>
        <v>9.4312071802107336E-2</v>
      </c>
      <c r="VP31" s="68">
        <v>16132932</v>
      </c>
      <c r="VQ31">
        <f t="shared" si="318"/>
        <v>8.5887293696205957E-2</v>
      </c>
      <c r="VR31">
        <f t="shared" si="319"/>
        <v>16.132931903806234</v>
      </c>
      <c r="VS31" s="42">
        <v>20458599</v>
      </c>
      <c r="VT31">
        <f t="shared" si="320"/>
        <v>8.5887294794285363E-2</v>
      </c>
      <c r="VU31">
        <f t="shared" si="321"/>
        <v>20.458598852273852</v>
      </c>
      <c r="VV31" s="42">
        <v>27383907</v>
      </c>
      <c r="VW31">
        <f t="shared" si="322"/>
        <v>8.5887296458859827E-2</v>
      </c>
      <c r="VX31">
        <f t="shared" si="323"/>
        <v>27.383907360726649</v>
      </c>
      <c r="WL31" s="72">
        <f t="shared" si="326"/>
        <v>9.1152781161529223E-2</v>
      </c>
      <c r="WM31" s="12">
        <f t="shared" si="327"/>
        <v>311.01256010088844</v>
      </c>
    </row>
    <row r="32" spans="2:611" x14ac:dyDescent="0.25">
      <c r="B32" t="s">
        <v>15</v>
      </c>
      <c r="C32" s="6">
        <v>7007.9808789999997</v>
      </c>
      <c r="D32" s="10">
        <f t="shared" si="144"/>
        <v>0.14179133726503595</v>
      </c>
      <c r="E32" s="13">
        <f t="shared" si="145"/>
        <v>103.34577730055398</v>
      </c>
      <c r="F32" s="11">
        <v>10815.44031</v>
      </c>
      <c r="G32" s="10">
        <f t="shared" si="146"/>
        <v>0.14681688508999663</v>
      </c>
      <c r="H32" s="13">
        <f t="shared" si="147"/>
        <v>528.67073077773637</v>
      </c>
      <c r="I32" s="2">
        <v>7035.6851040000001</v>
      </c>
      <c r="J32" s="9">
        <f t="shared" si="148"/>
        <v>0.14188351692399023</v>
      </c>
      <c r="K32" s="12">
        <f t="shared" si="149"/>
        <v>2.6328310029504531</v>
      </c>
      <c r="L32" s="16">
        <v>10657.5879</v>
      </c>
      <c r="M32">
        <f t="shared" si="150"/>
        <v>0.1461450775242584</v>
      </c>
      <c r="N32">
        <f t="shared" si="151"/>
        <v>2.4526305769635752</v>
      </c>
      <c r="O32">
        <v>6915.7804809999998</v>
      </c>
      <c r="P32" s="10">
        <f t="shared" si="152"/>
        <v>0.14263606376805255</v>
      </c>
      <c r="Q32">
        <f t="shared" si="27"/>
        <v>14.111025274800244</v>
      </c>
      <c r="R32">
        <v>5567.8586779999996</v>
      </c>
      <c r="S32">
        <f t="shared" si="28"/>
        <v>0.14398577118796066</v>
      </c>
      <c r="T32">
        <f t="shared" si="153"/>
        <v>35.139631270167214</v>
      </c>
      <c r="U32">
        <v>6558.8130689999998</v>
      </c>
      <c r="V32">
        <f t="shared" si="29"/>
        <v>0.14176552583351698</v>
      </c>
      <c r="W32" s="49">
        <f t="shared" si="154"/>
        <v>49.652077996438145</v>
      </c>
      <c r="X32">
        <v>6550.4670429999996</v>
      </c>
      <c r="Y32">
        <f t="shared" si="30"/>
        <v>0.14174838928539751</v>
      </c>
      <c r="Z32" s="49">
        <f t="shared" si="155"/>
        <v>50.576573430286651</v>
      </c>
      <c r="AA32">
        <v>6460.8275240000003</v>
      </c>
      <c r="AB32">
        <f t="shared" si="156"/>
        <v>0.14156181314643373</v>
      </c>
      <c r="AC32" s="49">
        <f t="shared" si="157"/>
        <v>306.22721176968088</v>
      </c>
      <c r="AD32">
        <v>6306.0146779999995</v>
      </c>
      <c r="AE32">
        <f t="shared" si="31"/>
        <v>0.14203832660236101</v>
      </c>
      <c r="AF32" s="49">
        <f t="shared" si="158"/>
        <v>102.92085692545467</v>
      </c>
      <c r="AG32">
        <v>6697.5308830000004</v>
      </c>
      <c r="AH32">
        <f t="shared" si="32"/>
        <v>0.14219701978304336</v>
      </c>
      <c r="AI32" s="49">
        <f t="shared" si="159"/>
        <v>86.355671798962774</v>
      </c>
      <c r="AJ32">
        <v>6794.0794070000002</v>
      </c>
      <c r="AK32">
        <f t="shared" si="33"/>
        <v>0.14140844828206373</v>
      </c>
      <c r="AL32" s="49">
        <f t="shared" si="160"/>
        <v>88.26349602616402</v>
      </c>
      <c r="AN32" s="73">
        <f t="shared" si="161"/>
        <v>0.14283151455767587</v>
      </c>
      <c r="AO32">
        <f t="shared" si="162"/>
        <v>1361.8101701766398</v>
      </c>
      <c r="AQ32" s="6">
        <v>7220.2954090000003</v>
      </c>
      <c r="AR32" s="10">
        <f t="shared" si="163"/>
        <v>0.14212834912057024</v>
      </c>
      <c r="AS32" s="13">
        <f t="shared" si="164"/>
        <v>102.73725255353152</v>
      </c>
      <c r="AT32" s="11">
        <v>10686.322169999999</v>
      </c>
      <c r="AU32" s="10">
        <f t="shared" si="165"/>
        <v>0.1445084095457137</v>
      </c>
      <c r="AV32" s="13">
        <f t="shared" si="166"/>
        <v>358.21916916767941</v>
      </c>
      <c r="AW32" s="2">
        <v>6778.4382340000002</v>
      </c>
      <c r="AX32" s="9">
        <f t="shared" si="167"/>
        <v>0.14144329054054652</v>
      </c>
      <c r="AY32" s="12">
        <f t="shared" si="168"/>
        <v>33.654463770470379</v>
      </c>
      <c r="AZ32" s="16">
        <v>11421.708549999999</v>
      </c>
      <c r="BA32" s="9">
        <f t="shared" si="169"/>
        <v>0.14669127848372782</v>
      </c>
      <c r="BB32">
        <f t="shared" si="170"/>
        <v>31.725109501640951</v>
      </c>
      <c r="BC32">
        <v>6609.0824009999997</v>
      </c>
      <c r="BD32" s="9">
        <f t="shared" si="171"/>
        <v>0.1298406514161306</v>
      </c>
      <c r="BF32">
        <v>6322.2459959999996</v>
      </c>
      <c r="BG32" s="9">
        <f t="shared" si="172"/>
        <v>0.11300096361943979</v>
      </c>
      <c r="BH32">
        <f t="shared" si="173"/>
        <v>48.819616699601653</v>
      </c>
      <c r="BI32">
        <v>6950.0666229999997</v>
      </c>
      <c r="BJ32" s="9">
        <f t="shared" si="174"/>
        <v>0.13710564438568368</v>
      </c>
      <c r="BK32" s="49">
        <f t="shared" si="175"/>
        <v>75.115598725650571</v>
      </c>
      <c r="BL32">
        <v>8142.4361470000003</v>
      </c>
      <c r="BM32" s="9">
        <f t="shared" si="176"/>
        <v>0.1429948618790427</v>
      </c>
      <c r="BN32" s="49">
        <f t="shared" si="177"/>
        <v>104.86118306275836</v>
      </c>
      <c r="BO32">
        <v>7096.5779929999999</v>
      </c>
      <c r="BP32" s="9">
        <f t="shared" si="178"/>
        <v>0.14149214334529434</v>
      </c>
      <c r="BQ32" s="49">
        <f t="shared" si="179"/>
        <v>102.08852656479775</v>
      </c>
      <c r="BT32" s="49"/>
      <c r="BW32" s="49"/>
      <c r="BZ32" s="49"/>
      <c r="CB32" s="73">
        <f t="shared" si="324"/>
        <v>0.13768951025957216</v>
      </c>
      <c r="CC32">
        <f t="shared" si="180"/>
        <v>1080.5296672260299</v>
      </c>
      <c r="CE32" t="s">
        <v>15</v>
      </c>
      <c r="CF32" s="6">
        <v>0</v>
      </c>
      <c r="CG32" s="10">
        <f t="shared" si="34"/>
        <v>0</v>
      </c>
      <c r="CH32" s="13">
        <f t="shared" si="35"/>
        <v>0</v>
      </c>
      <c r="CI32" s="11">
        <v>0</v>
      </c>
      <c r="CJ32" s="10">
        <f t="shared" si="36"/>
        <v>0</v>
      </c>
      <c r="CK32" s="13">
        <f t="shared" si="37"/>
        <v>0</v>
      </c>
      <c r="CL32" s="2">
        <v>0</v>
      </c>
      <c r="CM32" s="9">
        <f t="shared" si="38"/>
        <v>0</v>
      </c>
      <c r="CN32" s="12">
        <f t="shared" si="39"/>
        <v>0</v>
      </c>
      <c r="CO32" s="16">
        <v>0</v>
      </c>
      <c r="CP32">
        <f t="shared" si="40"/>
        <v>0</v>
      </c>
      <c r="CQ32">
        <f t="shared" si="41"/>
        <v>0</v>
      </c>
      <c r="CR32">
        <v>0</v>
      </c>
      <c r="CS32" s="10">
        <f t="shared" si="42"/>
        <v>0</v>
      </c>
      <c r="CT32">
        <f t="shared" si="43"/>
        <v>0</v>
      </c>
      <c r="CU32">
        <v>0</v>
      </c>
      <c r="CV32">
        <f t="shared" si="181"/>
        <v>0</v>
      </c>
      <c r="CW32">
        <f t="shared" si="44"/>
        <v>0</v>
      </c>
      <c r="CX32">
        <v>0</v>
      </c>
      <c r="CY32">
        <f t="shared" si="182"/>
        <v>0</v>
      </c>
      <c r="CZ32">
        <f t="shared" si="45"/>
        <v>0</v>
      </c>
      <c r="DA32">
        <v>0</v>
      </c>
      <c r="DB32">
        <f t="shared" si="183"/>
        <v>0</v>
      </c>
      <c r="DC32">
        <f t="shared" si="184"/>
        <v>0</v>
      </c>
      <c r="DD32">
        <v>0</v>
      </c>
      <c r="DE32">
        <f t="shared" si="185"/>
        <v>0</v>
      </c>
      <c r="DF32">
        <f t="shared" si="186"/>
        <v>0</v>
      </c>
      <c r="DG32">
        <v>0</v>
      </c>
      <c r="DH32">
        <f t="shared" si="187"/>
        <v>0</v>
      </c>
      <c r="DI32">
        <f t="shared" si="188"/>
        <v>0</v>
      </c>
      <c r="DJ32">
        <v>0</v>
      </c>
      <c r="DK32">
        <f t="shared" si="189"/>
        <v>0</v>
      </c>
      <c r="DL32">
        <f t="shared" si="190"/>
        <v>0</v>
      </c>
      <c r="DM32">
        <v>0</v>
      </c>
      <c r="DN32">
        <f t="shared" si="191"/>
        <v>0</v>
      </c>
      <c r="DO32">
        <f t="shared" si="192"/>
        <v>0</v>
      </c>
      <c r="DQ32" s="73">
        <f t="shared" si="193"/>
        <v>0</v>
      </c>
      <c r="DR32">
        <f t="shared" si="194"/>
        <v>0</v>
      </c>
      <c r="DT32">
        <v>0</v>
      </c>
      <c r="DU32">
        <f t="shared" si="195"/>
        <v>0</v>
      </c>
      <c r="DV32">
        <f t="shared" si="196"/>
        <v>0</v>
      </c>
      <c r="DW32">
        <v>0</v>
      </c>
      <c r="DX32">
        <f t="shared" si="197"/>
        <v>0</v>
      </c>
      <c r="DY32">
        <f t="shared" si="198"/>
        <v>0</v>
      </c>
      <c r="DZ32">
        <v>0</v>
      </c>
      <c r="EA32">
        <f t="shared" si="199"/>
        <v>0</v>
      </c>
      <c r="EB32">
        <f t="shared" si="200"/>
        <v>0</v>
      </c>
      <c r="EC32">
        <v>0</v>
      </c>
      <c r="ED32">
        <f t="shared" si="201"/>
        <v>0</v>
      </c>
      <c r="EE32">
        <f t="shared" si="202"/>
        <v>0</v>
      </c>
      <c r="EF32">
        <v>0</v>
      </c>
      <c r="EG32">
        <f t="shared" si="203"/>
        <v>0</v>
      </c>
      <c r="EI32">
        <v>0</v>
      </c>
      <c r="EJ32">
        <f t="shared" si="204"/>
        <v>0</v>
      </c>
      <c r="EK32">
        <f t="shared" si="205"/>
        <v>0</v>
      </c>
      <c r="EL32">
        <v>0</v>
      </c>
      <c r="EM32">
        <f t="shared" si="206"/>
        <v>0</v>
      </c>
      <c r="EN32">
        <f t="shared" si="207"/>
        <v>0</v>
      </c>
      <c r="EO32">
        <v>0</v>
      </c>
      <c r="EP32">
        <f t="shared" si="325"/>
        <v>0</v>
      </c>
      <c r="EQ32">
        <f t="shared" si="208"/>
        <v>0</v>
      </c>
      <c r="ER32">
        <v>0</v>
      </c>
      <c r="ES32">
        <f t="shared" si="209"/>
        <v>0</v>
      </c>
      <c r="ET32">
        <f t="shared" si="210"/>
        <v>0</v>
      </c>
      <c r="FE32" s="75">
        <f t="shared" si="211"/>
        <v>0</v>
      </c>
      <c r="FF32">
        <f t="shared" si="212"/>
        <v>0</v>
      </c>
      <c r="FH32" t="s">
        <v>15</v>
      </c>
      <c r="FI32" s="6">
        <v>227.31120899999999</v>
      </c>
      <c r="FJ32" s="10">
        <f t="shared" si="46"/>
        <v>9.2206884557824942E-2</v>
      </c>
      <c r="FK32" s="13">
        <f t="shared" si="47"/>
        <v>3.3602871447918314</v>
      </c>
      <c r="FL32" s="11">
        <v>414.67043100000001</v>
      </c>
      <c r="FM32" s="10">
        <f t="shared" si="48"/>
        <v>0.11274489061619644</v>
      </c>
      <c r="FN32" s="13">
        <f t="shared" si="49"/>
        <v>20.2990697142851</v>
      </c>
      <c r="FO32" s="2">
        <v>228.54512299999999</v>
      </c>
      <c r="FP32" s="9">
        <f t="shared" si="50"/>
        <v>9.2425706378109665E-2</v>
      </c>
      <c r="FQ32" s="25">
        <f t="shared" si="51"/>
        <v>8.5753888294242533E-2</v>
      </c>
      <c r="FR32" s="16">
        <v>409.92691000000002</v>
      </c>
      <c r="FS32">
        <f t="shared" si="52"/>
        <v>0.11260998973773609</v>
      </c>
      <c r="FT32">
        <f t="shared" si="53"/>
        <v>9.4491962637770488E-2</v>
      </c>
      <c r="FU32">
        <v>210.981964</v>
      </c>
      <c r="FV32" s="10">
        <f t="shared" si="54"/>
        <v>8.7242806487261626E-2</v>
      </c>
      <c r="FW32">
        <f t="shared" si="55"/>
        <v>0.43154774986926991</v>
      </c>
      <c r="FX32">
        <v>158.95042000000001</v>
      </c>
      <c r="FY32">
        <f t="shared" si="213"/>
        <v>8.2465603013412506E-2</v>
      </c>
      <c r="FZ32">
        <f t="shared" si="56"/>
        <v>1.0062837662550943</v>
      </c>
      <c r="GA32">
        <v>204.395894</v>
      </c>
      <c r="GB32">
        <f t="shared" si="214"/>
        <v>8.8585386081181147E-2</v>
      </c>
      <c r="GC32">
        <f t="shared" si="57"/>
        <v>1.5513110374283559</v>
      </c>
      <c r="GD32">
        <v>203.974166</v>
      </c>
      <c r="GE32">
        <f t="shared" si="215"/>
        <v>8.8504806037805833E-2</v>
      </c>
      <c r="GF32">
        <f t="shared" si="216"/>
        <v>1.5789490956725445</v>
      </c>
      <c r="GG32">
        <v>199.44464300000001</v>
      </c>
      <c r="GH32">
        <f t="shared" si="217"/>
        <v>8.7627450811928784E-2</v>
      </c>
      <c r="GI32">
        <f t="shared" si="218"/>
        <v>9.4778066698200583</v>
      </c>
      <c r="GJ32">
        <v>191.45783700000001</v>
      </c>
      <c r="GK32">
        <f t="shared" si="219"/>
        <v>8.6474365492662575E-2</v>
      </c>
      <c r="GL32">
        <f t="shared" si="220"/>
        <v>3.1329627754294664</v>
      </c>
      <c r="GM32">
        <v>211.107652</v>
      </c>
      <c r="GN32">
        <f t="shared" si="221"/>
        <v>8.9867879177073076E-2</v>
      </c>
      <c r="GO32">
        <f t="shared" si="222"/>
        <v>2.7288198765785934</v>
      </c>
      <c r="GP32">
        <v>218.598578</v>
      </c>
      <c r="GQ32">
        <f t="shared" si="223"/>
        <v>9.1221088332267081E-2</v>
      </c>
      <c r="GR32">
        <f t="shared" si="224"/>
        <v>2.8468921996291594</v>
      </c>
      <c r="GT32" s="72">
        <f t="shared" si="225"/>
        <v>9.2664738060288313E-2</v>
      </c>
      <c r="GU32">
        <f t="shared" si="226"/>
        <v>44.175048867208595</v>
      </c>
      <c r="GW32" s="6">
        <v>240.39471800000001</v>
      </c>
      <c r="GX32" s="10">
        <f t="shared" si="58"/>
        <v>9.4871303377130567E-2</v>
      </c>
      <c r="GY32" s="13">
        <f t="shared" si="227"/>
        <v>3.4288785859570341</v>
      </c>
      <c r="GZ32" s="11">
        <v>423.28473100000002</v>
      </c>
      <c r="HA32" s="10">
        <f t="shared" si="59"/>
        <v>0.11467041674904764</v>
      </c>
      <c r="HB32" s="13">
        <f t="shared" si="228"/>
        <v>14.212716597286013</v>
      </c>
      <c r="HC32" s="2">
        <v>217.32471899999999</v>
      </c>
      <c r="HD32" s="9">
        <f t="shared" si="60"/>
        <v>9.0930467731826281E-2</v>
      </c>
      <c r="HE32" s="25">
        <f t="shared" si="229"/>
        <v>1.0817820061374432</v>
      </c>
      <c r="HF32" s="16">
        <v>453.88676700000002</v>
      </c>
      <c r="HG32" s="9">
        <f t="shared" si="61"/>
        <v>0.1167718775639679</v>
      </c>
      <c r="HH32">
        <f t="shared" si="230"/>
        <v>1.2627201292134203</v>
      </c>
      <c r="HI32">
        <v>238.07825</v>
      </c>
      <c r="HJ32" s="9">
        <f t="shared" si="62"/>
        <v>9.3761125255951108E-2</v>
      </c>
      <c r="HL32">
        <v>274.33016500000002</v>
      </c>
      <c r="HM32" s="9">
        <f t="shared" si="63"/>
        <v>9.8281421142748474E-2</v>
      </c>
      <c r="HN32">
        <f t="shared" si="231"/>
        <v>2.123017873121785</v>
      </c>
      <c r="HO32">
        <v>238.43547100000001</v>
      </c>
      <c r="HP32" s="9">
        <f t="shared" si="64"/>
        <v>9.4307059322222914E-2</v>
      </c>
      <c r="HQ32">
        <f t="shared" si="232"/>
        <v>2.5833842424155922</v>
      </c>
      <c r="HR32">
        <v>293.11189400000001</v>
      </c>
      <c r="HS32" s="9">
        <f t="shared" si="65"/>
        <v>0.10317824333532309</v>
      </c>
      <c r="HT32">
        <f t="shared" si="233"/>
        <v>3.7831403591379074</v>
      </c>
      <c r="HU32">
        <v>238.03411800000001</v>
      </c>
      <c r="HV32" s="9">
        <f t="shared" si="66"/>
        <v>9.5157068025362584E-2</v>
      </c>
      <c r="HW32">
        <f t="shared" si="234"/>
        <v>3.4328566368623643</v>
      </c>
      <c r="IH32" s="74">
        <f t="shared" si="235"/>
        <v>0.10021433138928675</v>
      </c>
      <c r="II32">
        <f t="shared" si="236"/>
        <v>39.322007153343456</v>
      </c>
      <c r="IK32" t="s">
        <v>15</v>
      </c>
      <c r="IL32" s="6">
        <v>496.31567100000001</v>
      </c>
      <c r="IM32" s="10">
        <f t="shared" si="67"/>
        <v>0.11090456527300412</v>
      </c>
      <c r="IN32" s="13">
        <f t="shared" si="237"/>
        <v>5.0104493589305275</v>
      </c>
      <c r="IO32" s="11">
        <v>261.66805299999999</v>
      </c>
      <c r="IP32" s="10">
        <f t="shared" si="68"/>
        <v>0.11771653551330352</v>
      </c>
      <c r="IQ32" s="13">
        <f t="shared" si="238"/>
        <v>18.237831141383211</v>
      </c>
      <c r="IR32" s="2">
        <v>261.66805299999999</v>
      </c>
      <c r="IS32" s="9">
        <f t="shared" si="69"/>
        <v>0.11771653551330352</v>
      </c>
      <c r="IT32" s="12">
        <f t="shared" si="70"/>
        <v>0.13652385024108274</v>
      </c>
      <c r="IU32" s="16">
        <v>822.68630099999996</v>
      </c>
      <c r="IV32">
        <f t="shared" si="71"/>
        <v>0.10821081018098148</v>
      </c>
      <c r="IW32">
        <f t="shared" si="72"/>
        <v>0.11350071890200296</v>
      </c>
      <c r="IX32">
        <v>261.61173400000001</v>
      </c>
      <c r="IY32" s="10">
        <f t="shared" si="73"/>
        <v>0.11820072769200851</v>
      </c>
      <c r="IZ32">
        <f t="shared" si="74"/>
        <v>0.73085191951964068</v>
      </c>
      <c r="JA32">
        <v>261.66805299999999</v>
      </c>
      <c r="JB32">
        <f t="shared" si="239"/>
        <v>0.11771653551330352</v>
      </c>
      <c r="JC32">
        <f t="shared" si="75"/>
        <v>1.7955401157917088</v>
      </c>
      <c r="JD32">
        <v>535.56847200000004</v>
      </c>
      <c r="JE32">
        <f t="shared" si="240"/>
        <v>0.13630069920717425</v>
      </c>
      <c r="JF32">
        <f t="shared" si="76"/>
        <v>2.983629530263606</v>
      </c>
      <c r="JG32">
        <v>261.66805299999999</v>
      </c>
      <c r="JH32">
        <f t="shared" si="241"/>
        <v>0.11771653551330352</v>
      </c>
      <c r="JI32">
        <f t="shared" si="242"/>
        <v>2.6251175729236635</v>
      </c>
      <c r="JJ32">
        <v>261.66805299999999</v>
      </c>
      <c r="JK32">
        <f t="shared" si="243"/>
        <v>0.11771653551330352</v>
      </c>
      <c r="JL32">
        <f t="shared" si="244"/>
        <v>15.915311855737245</v>
      </c>
      <c r="JM32">
        <v>497.19524799999999</v>
      </c>
      <c r="JN32">
        <f t="shared" si="245"/>
        <v>0.11777401165430325</v>
      </c>
      <c r="JO32">
        <f t="shared" si="246"/>
        <v>5.3336846174551678</v>
      </c>
      <c r="JP32">
        <v>261.66805299999999</v>
      </c>
      <c r="JQ32">
        <f t="shared" si="247"/>
        <v>0.11771653551330352</v>
      </c>
      <c r="JR32">
        <f t="shared" si="248"/>
        <v>4.4680483290049562</v>
      </c>
      <c r="JS32">
        <v>261.66805299999999</v>
      </c>
      <c r="JT32">
        <f t="shared" si="249"/>
        <v>0.11771653551330352</v>
      </c>
      <c r="JU32">
        <f t="shared" si="250"/>
        <v>4.5922260527565228</v>
      </c>
      <c r="JW32" s="73">
        <f t="shared" si="251"/>
        <v>0.11795054688338302</v>
      </c>
      <c r="JX32">
        <f t="shared" si="252"/>
        <v>70.286595548047842</v>
      </c>
      <c r="JZ32">
        <v>549.695559</v>
      </c>
      <c r="KA32">
        <f t="shared" si="253"/>
        <v>0.11812622194580563</v>
      </c>
      <c r="KB32">
        <f t="shared" si="254"/>
        <v>5.3367095535184088</v>
      </c>
      <c r="KC32">
        <v>261.66805299999999</v>
      </c>
      <c r="KD32">
        <f t="shared" si="255"/>
        <v>0.11771653551330352</v>
      </c>
      <c r="KE32">
        <f t="shared" si="256"/>
        <v>18.237831141383211</v>
      </c>
      <c r="KF32">
        <v>261.66805299999999</v>
      </c>
      <c r="KG32">
        <f t="shared" si="257"/>
        <v>0.11771653551330352</v>
      </c>
      <c r="KH32">
        <f t="shared" si="258"/>
        <v>1.7505632754289675</v>
      </c>
      <c r="KI32">
        <v>933.98779400000001</v>
      </c>
      <c r="KJ32">
        <f t="shared" si="259"/>
        <v>0.12139193750611271</v>
      </c>
      <c r="KK32">
        <f t="shared" si="260"/>
        <v>1.6408493017637822</v>
      </c>
      <c r="KL32">
        <v>318.55501400000003</v>
      </c>
      <c r="KM32">
        <f t="shared" si="261"/>
        <v>0.14254689688214806</v>
      </c>
      <c r="KO32">
        <v>261.66805299999999</v>
      </c>
      <c r="KP32">
        <f t="shared" si="262"/>
        <v>0.11771653551330352</v>
      </c>
      <c r="KQ32">
        <f t="shared" si="263"/>
        <v>3.1785548320181962</v>
      </c>
      <c r="KR32">
        <v>813.64941599999997</v>
      </c>
      <c r="KS32">
        <f t="shared" si="264"/>
        <v>0.15198142913329851</v>
      </c>
      <c r="KT32">
        <f t="shared" si="265"/>
        <v>5.2040964905562115</v>
      </c>
      <c r="KU32">
        <v>261.66805299999999</v>
      </c>
      <c r="KV32">
        <f t="shared" si="266"/>
        <v>0.11864997624207783</v>
      </c>
      <c r="KW32">
        <f t="shared" si="267"/>
        <v>5.4380349386420495</v>
      </c>
      <c r="KX32">
        <v>261.66805299999999</v>
      </c>
      <c r="KY32">
        <f t="shared" si="268"/>
        <v>0.11864997624207783</v>
      </c>
      <c r="KZ32">
        <f t="shared" si="269"/>
        <v>5.3504743112936346</v>
      </c>
      <c r="LK32" s="78">
        <f t="shared" si="270"/>
        <v>0.12494400494349235</v>
      </c>
      <c r="LL32">
        <f t="shared" si="271"/>
        <v>61.281767139053734</v>
      </c>
      <c r="LN32" t="s">
        <v>15</v>
      </c>
      <c r="LO32" s="6">
        <v>71.824223000000003</v>
      </c>
      <c r="LP32" s="10">
        <f t="shared" si="77"/>
        <v>6.9086178768121981E-2</v>
      </c>
      <c r="LQ32" s="13">
        <f t="shared" si="78"/>
        <v>0.77192723612713332</v>
      </c>
      <c r="LR32" s="2">
        <v>71.824223000000003</v>
      </c>
      <c r="LS32" s="10">
        <f t="shared" si="79"/>
        <v>6.9086178768121981E-2</v>
      </c>
      <c r="LT32" s="13">
        <f t="shared" si="80"/>
        <v>3.8136654125295162</v>
      </c>
      <c r="LU32" s="2">
        <v>71.824223000000003</v>
      </c>
      <c r="LV32" s="9">
        <f t="shared" si="81"/>
        <v>6.9086178768121981E-2</v>
      </c>
      <c r="LW32" s="37">
        <f t="shared" si="82"/>
        <v>1.9652796868124208E-2</v>
      </c>
      <c r="LX32" s="16">
        <v>71.824223000000003</v>
      </c>
      <c r="LY32">
        <f t="shared" si="83"/>
        <v>6.9086178768121981E-2</v>
      </c>
      <c r="LZ32">
        <f t="shared" si="84"/>
        <v>1.7773840282340667E-2</v>
      </c>
      <c r="MA32">
        <v>71.824223000000003</v>
      </c>
      <c r="MB32" s="10">
        <f t="shared" si="85"/>
        <v>6.9086178768121981E-2</v>
      </c>
      <c r="MC32">
        <f t="shared" si="86"/>
        <v>0.10477617774289268</v>
      </c>
      <c r="MD32">
        <v>71.824223000000003</v>
      </c>
      <c r="ME32">
        <f t="shared" si="272"/>
        <v>6.9086178768121981E-2</v>
      </c>
      <c r="MF32">
        <f t="shared" si="87"/>
        <v>0.25847048044652926</v>
      </c>
      <c r="MG32">
        <v>71.824223000000003</v>
      </c>
      <c r="MH32">
        <f t="shared" si="273"/>
        <v>6.9086178768121981E-2</v>
      </c>
      <c r="MI32">
        <f t="shared" si="88"/>
        <v>0.37093697224327971</v>
      </c>
      <c r="MZ32" s="17">
        <f t="shared" si="274"/>
        <v>6.9086178768121967E-2</v>
      </c>
      <c r="NA32">
        <f t="shared" si="89"/>
        <v>10.133383841090485</v>
      </c>
      <c r="NC32" t="s">
        <v>15</v>
      </c>
      <c r="ND32" s="6">
        <v>520.70582400000001</v>
      </c>
      <c r="NE32" s="10">
        <f t="shared" si="90"/>
        <v>6.9085106884428663E-2</v>
      </c>
      <c r="NF32" s="13">
        <f t="shared" si="91"/>
        <v>5.5962597485946448</v>
      </c>
      <c r="NG32" s="2">
        <v>520.70582400000001</v>
      </c>
      <c r="NH32" s="10">
        <f t="shared" si="92"/>
        <v>6.9085106884428663E-2</v>
      </c>
      <c r="NI32" s="13">
        <f t="shared" si="93"/>
        <v>27.648023341971495</v>
      </c>
      <c r="NJ32" s="2">
        <v>520.70582400000001</v>
      </c>
      <c r="NK32" s="9">
        <f t="shared" si="94"/>
        <v>6.9085106884428663E-2</v>
      </c>
      <c r="NL32" s="37">
        <f t="shared" si="95"/>
        <v>0.14247736174226244</v>
      </c>
      <c r="NM32" s="16">
        <v>520.70582400000001</v>
      </c>
      <c r="NN32">
        <f t="shared" si="96"/>
        <v>6.9085106884428663E-2</v>
      </c>
      <c r="NO32">
        <f t="shared" si="97"/>
        <v>0.12885544426318357</v>
      </c>
      <c r="NP32">
        <v>520.70582400000001</v>
      </c>
      <c r="NQ32" s="10">
        <f t="shared" si="98"/>
        <v>6.9085106884428663E-2</v>
      </c>
      <c r="NR32">
        <f t="shared" si="99"/>
        <v>0.75959841636884307</v>
      </c>
      <c r="NS32">
        <v>520.70582400000001</v>
      </c>
      <c r="NT32">
        <f t="shared" si="275"/>
        <v>6.9085106884428663E-2</v>
      </c>
      <c r="NU32">
        <f t="shared" si="100"/>
        <v>1.8738397587575257</v>
      </c>
      <c r="NV32">
        <v>520.70582400000001</v>
      </c>
      <c r="NW32">
        <f t="shared" si="276"/>
        <v>6.9085106884428663E-2</v>
      </c>
      <c r="NX32">
        <f t="shared" si="101"/>
        <v>2.6891908328633578</v>
      </c>
      <c r="OO32" s="17">
        <f t="shared" si="277"/>
        <v>6.9085106884428663E-2</v>
      </c>
      <c r="OP32">
        <f t="shared" si="102"/>
        <v>73.464240478767522</v>
      </c>
      <c r="OR32" t="s">
        <v>15</v>
      </c>
      <c r="OS32" s="6">
        <v>1011.569328</v>
      </c>
      <c r="OT32" s="10">
        <f t="shared" si="103"/>
        <v>0.13971380120736304</v>
      </c>
      <c r="OU32" s="13">
        <f t="shared" si="104"/>
        <v>13.046148788917495</v>
      </c>
      <c r="OV32" s="2">
        <v>1011.569328</v>
      </c>
      <c r="OW32" s="10">
        <f t="shared" si="105"/>
        <v>0.13971380120736304</v>
      </c>
      <c r="OX32" s="13">
        <f t="shared" si="106"/>
        <v>64.453803512141221</v>
      </c>
      <c r="OY32" s="2">
        <v>1011.569328</v>
      </c>
      <c r="OZ32" s="9">
        <f t="shared" si="107"/>
        <v>0.13971380120736304</v>
      </c>
      <c r="PA32" s="37">
        <f t="shared" si="108"/>
        <v>0.33214699528712216</v>
      </c>
      <c r="PB32" s="16">
        <v>1011.569328</v>
      </c>
      <c r="PC32">
        <f t="shared" si="109"/>
        <v>0.13971380120736304</v>
      </c>
      <c r="PD32">
        <f t="shared" si="110"/>
        <v>0.30039122085813025</v>
      </c>
      <c r="PE32">
        <v>1011.569328</v>
      </c>
      <c r="PF32" s="10">
        <f t="shared" si="111"/>
        <v>0.13971380120736304</v>
      </c>
      <c r="PG32">
        <f t="shared" si="112"/>
        <v>1.7707959253075463</v>
      </c>
      <c r="PH32">
        <v>1011.569328</v>
      </c>
      <c r="PI32">
        <f t="shared" si="278"/>
        <v>0.13971380120736304</v>
      </c>
      <c r="PJ32">
        <f t="shared" si="113"/>
        <v>4.3683448227146755</v>
      </c>
      <c r="PK32">
        <v>1011.569328</v>
      </c>
      <c r="PL32">
        <f t="shared" si="279"/>
        <v>0.13971380120736304</v>
      </c>
      <c r="PM32">
        <f t="shared" si="114"/>
        <v>6.2691128188141478</v>
      </c>
      <c r="QD32" s="17">
        <f t="shared" si="280"/>
        <v>0.13971380120736307</v>
      </c>
      <c r="QE32">
        <f t="shared" si="115"/>
        <v>171.26178108360685</v>
      </c>
      <c r="QG32" t="s">
        <v>15</v>
      </c>
      <c r="QH32" s="6">
        <v>215.466658</v>
      </c>
      <c r="QI32" s="10">
        <f t="shared" si="116"/>
        <v>9.3398473679509805E-2</v>
      </c>
      <c r="QJ32" s="13">
        <f t="shared" si="117"/>
        <v>2.7706216650755078</v>
      </c>
      <c r="QK32" s="2">
        <v>215.466658</v>
      </c>
      <c r="QL32" s="10">
        <f t="shared" si="118"/>
        <v>9.3047571797555143E-2</v>
      </c>
      <c r="QM32" s="13">
        <f t="shared" si="119"/>
        <v>13.636682043693778</v>
      </c>
      <c r="QN32" s="2">
        <v>215.466658</v>
      </c>
      <c r="QO32" s="9">
        <f t="shared" si="120"/>
        <v>9.3222692530051929E-2</v>
      </c>
      <c r="QP32" s="37">
        <f t="shared" si="121"/>
        <v>7.0405581536065201E-2</v>
      </c>
      <c r="QQ32" s="16">
        <v>215.466658</v>
      </c>
      <c r="QR32">
        <f t="shared" si="122"/>
        <v>9.3222692530051929E-2</v>
      </c>
      <c r="QS32">
        <f t="shared" si="123"/>
        <v>6.3674273417897276E-2</v>
      </c>
      <c r="QT32">
        <v>215.466658</v>
      </c>
      <c r="QU32" s="10">
        <f t="shared" si="124"/>
        <v>9.3222692530051929E-2</v>
      </c>
      <c r="QV32">
        <f t="shared" si="125"/>
        <v>0.3753576539062139</v>
      </c>
      <c r="QW32">
        <v>215.466656</v>
      </c>
      <c r="QX32">
        <f t="shared" si="281"/>
        <v>9.3222691584075756E-2</v>
      </c>
      <c r="QY32" s="37">
        <f t="shared" si="126"/>
        <v>0.92596307910749698</v>
      </c>
      <c r="QZ32">
        <v>200.56336400000001</v>
      </c>
      <c r="RA32">
        <f t="shared" si="282"/>
        <v>8.7623132169575568E-2</v>
      </c>
      <c r="RB32">
        <f t="shared" si="127"/>
        <v>1.2490504449856716</v>
      </c>
      <c r="RS32" s="17">
        <f t="shared" si="283"/>
        <v>9.2422849545838862E-2</v>
      </c>
      <c r="RT32">
        <f t="shared" si="128"/>
        <v>35.991084255301658</v>
      </c>
      <c r="RW32" t="s">
        <v>15</v>
      </c>
      <c r="RX32" s="6">
        <v>1011.569328</v>
      </c>
      <c r="RY32" s="10">
        <f t="shared" si="129"/>
        <v>0.13971380120736304</v>
      </c>
      <c r="RZ32" s="13">
        <f t="shared" si="130"/>
        <v>7.1282083692325235</v>
      </c>
      <c r="SA32" s="2">
        <v>1011.569328</v>
      </c>
      <c r="SB32" s="10">
        <f t="shared" si="131"/>
        <v>0.13971380120736304</v>
      </c>
      <c r="SC32" s="13">
        <f t="shared" si="132"/>
        <v>35.216533940989628</v>
      </c>
      <c r="SD32" s="2">
        <v>1011.569328</v>
      </c>
      <c r="SE32" s="9">
        <f t="shared" si="133"/>
        <v>0.13971380120736304</v>
      </c>
      <c r="SF32" s="37">
        <f t="shared" si="284"/>
        <v>0.18147983975411586</v>
      </c>
      <c r="SG32" s="16">
        <v>1011.569328</v>
      </c>
      <c r="SH32">
        <f t="shared" si="134"/>
        <v>0.13971380120736304</v>
      </c>
      <c r="SI32">
        <f t="shared" si="285"/>
        <v>0.16412898926799449</v>
      </c>
      <c r="SJ32">
        <v>1011.569328</v>
      </c>
      <c r="SK32" s="10">
        <f t="shared" si="135"/>
        <v>0.13971380120736304</v>
      </c>
      <c r="SL32">
        <f t="shared" si="286"/>
        <v>0.9675347521486809</v>
      </c>
      <c r="SM32">
        <v>612.48397399999999</v>
      </c>
      <c r="SN32">
        <f t="shared" si="287"/>
        <v>0.15482472835527633</v>
      </c>
      <c r="SO32">
        <f t="shared" si="136"/>
        <v>2.6449410068195562</v>
      </c>
      <c r="SP32">
        <v>612.48397399999999</v>
      </c>
      <c r="SQ32">
        <f t="shared" si="288"/>
        <v>0.15482472835527633</v>
      </c>
      <c r="SR32">
        <f t="shared" si="137"/>
        <v>3.7958160914035326</v>
      </c>
      <c r="TI32" s="17">
        <f t="shared" si="289"/>
        <v>0.14403120896390972</v>
      </c>
      <c r="TJ32">
        <f t="shared" si="290"/>
        <v>96.466342515668174</v>
      </c>
      <c r="TL32" t="s">
        <v>15</v>
      </c>
      <c r="TM32" s="6">
        <v>50310040</v>
      </c>
      <c r="TN32" s="10">
        <f t="shared" si="291"/>
        <v>0.15875940532365146</v>
      </c>
      <c r="TO32" s="13">
        <f t="shared" si="292"/>
        <v>50.310040285766931</v>
      </c>
      <c r="TP32" s="2">
        <v>248554075</v>
      </c>
      <c r="TQ32" s="10">
        <f t="shared" si="138"/>
        <v>0.1587594051972101</v>
      </c>
      <c r="TR32" s="13">
        <f t="shared" si="293"/>
        <v>248.55407531751885</v>
      </c>
      <c r="TS32" s="2">
        <v>1280863</v>
      </c>
      <c r="TT32" s="9">
        <f t="shared" si="139"/>
        <v>0.15875941224226725</v>
      </c>
      <c r="TU32" s="37">
        <f t="shared" si="294"/>
        <v>1.2808630127007532</v>
      </c>
      <c r="TV32" s="16">
        <v>1158403</v>
      </c>
      <c r="TW32">
        <f t="shared" si="140"/>
        <v>0.15875941569450075</v>
      </c>
      <c r="TX32">
        <f t="shared" si="295"/>
        <v>1.1584028094887011</v>
      </c>
      <c r="TY32" s="42">
        <v>6828744</v>
      </c>
      <c r="TZ32" s="10">
        <f t="shared" si="141"/>
        <v>0.15875939747189954</v>
      </c>
      <c r="UA32">
        <f t="shared" si="296"/>
        <v>6.8287439745984964</v>
      </c>
      <c r="UB32" s="42">
        <v>20473329</v>
      </c>
      <c r="UC32">
        <f t="shared" si="297"/>
        <v>0.19294728820021373</v>
      </c>
      <c r="UD32">
        <f t="shared" si="142"/>
        <v>20.473329038589455</v>
      </c>
      <c r="UE32" s="42">
        <v>29381749</v>
      </c>
      <c r="UF32">
        <f t="shared" si="298"/>
        <v>0.19294729137599473</v>
      </c>
      <c r="UG32">
        <f t="shared" si="143"/>
        <v>29.381749115768379</v>
      </c>
      <c r="UH32" s="42">
        <v>29932440</v>
      </c>
      <c r="UI32">
        <f t="shared" si="299"/>
        <v>0.19294729349438114</v>
      </c>
      <c r="UJ32">
        <f t="shared" si="300"/>
        <v>29.932440293279885</v>
      </c>
      <c r="UK32" s="42">
        <v>130799744</v>
      </c>
      <c r="UL32">
        <f t="shared" si="301"/>
        <v>0.19294729181837447</v>
      </c>
      <c r="UM32">
        <f t="shared" si="302"/>
        <v>799.84048557526387</v>
      </c>
      <c r="UN32" s="42"/>
      <c r="UQ32" s="42">
        <v>50946133</v>
      </c>
      <c r="UR32">
        <f t="shared" si="303"/>
        <v>0.19294729157394377</v>
      </c>
      <c r="US32">
        <f t="shared" si="304"/>
        <v>50.946132807052699</v>
      </c>
      <c r="UT32" s="42">
        <v>52362047</v>
      </c>
      <c r="UU32">
        <f t="shared" si="305"/>
        <v>0.19294728878404963</v>
      </c>
      <c r="UV32">
        <f t="shared" si="306"/>
        <v>52.362046637259098</v>
      </c>
      <c r="UX32" s="17">
        <f t="shared" si="307"/>
        <v>0.17740734374331696</v>
      </c>
      <c r="UY32">
        <f t="shared" si="308"/>
        <v>735.42144399644496</v>
      </c>
      <c r="VA32" s="42">
        <v>60639846</v>
      </c>
      <c r="VB32">
        <f t="shared" si="309"/>
        <v>0.19294729333158175</v>
      </c>
      <c r="VC32">
        <f t="shared" si="310"/>
        <v>60.639846115768378</v>
      </c>
      <c r="VD32" s="42">
        <v>207953652</v>
      </c>
      <c r="VE32">
        <f t="shared" si="311"/>
        <v>0.1929472919444484</v>
      </c>
      <c r="VF32">
        <f t="shared" si="312"/>
        <v>207.95365242448406</v>
      </c>
      <c r="VG32" s="42">
        <v>19960489</v>
      </c>
      <c r="VH32">
        <f t="shared" si="313"/>
        <v>0.19294729565905416</v>
      </c>
      <c r="VI32">
        <f t="shared" si="314"/>
        <v>19.960489331869351</v>
      </c>
      <c r="VJ32" s="42">
        <v>18143025</v>
      </c>
      <c r="VK32">
        <f t="shared" si="315"/>
        <v>0.19294729322747745</v>
      </c>
      <c r="VL32">
        <f t="shared" si="316"/>
        <v>18.143024644976979</v>
      </c>
      <c r="VM32" s="42">
        <v>17158262</v>
      </c>
      <c r="VN32">
        <f t="shared" si="317"/>
        <v>0.1929472980678183</v>
      </c>
      <c r="VP32" s="42">
        <v>35929141</v>
      </c>
      <c r="VQ32">
        <f t="shared" si="318"/>
        <v>0.19127686680383918</v>
      </c>
      <c r="VR32">
        <f t="shared" si="319"/>
        <v>35.92914078576991</v>
      </c>
      <c r="VS32" s="42">
        <v>45562696</v>
      </c>
      <c r="VT32">
        <f t="shared" si="320"/>
        <v>0.19127686617125672</v>
      </c>
      <c r="VU32">
        <f t="shared" si="321"/>
        <v>45.562695671003794</v>
      </c>
      <c r="VV32" s="68">
        <v>60985829</v>
      </c>
      <c r="VW32">
        <f t="shared" si="322"/>
        <v>0.19127686838522825</v>
      </c>
      <c r="VX32">
        <f t="shared" si="323"/>
        <v>60.985829803362854</v>
      </c>
      <c r="WL32" s="72">
        <f t="shared" si="326"/>
        <v>0.19232088419883803</v>
      </c>
      <c r="WM32" s="12">
        <f t="shared" si="327"/>
        <v>656.19731831936178</v>
      </c>
    </row>
    <row r="33" spans="2:611" x14ac:dyDescent="0.25">
      <c r="B33" t="s">
        <v>16</v>
      </c>
      <c r="C33" s="6">
        <v>1587.325705</v>
      </c>
      <c r="D33" s="10">
        <f t="shared" si="144"/>
        <v>3.2116102808093294E-2</v>
      </c>
      <c r="E33" s="13">
        <f t="shared" si="145"/>
        <v>23.40808453172934</v>
      </c>
      <c r="F33" s="11">
        <v>2373.4139220000002</v>
      </c>
      <c r="G33" s="10">
        <f t="shared" si="146"/>
        <v>3.2218497728205044E-2</v>
      </c>
      <c r="H33" s="13">
        <f t="shared" si="147"/>
        <v>116.01510771795786</v>
      </c>
      <c r="I33" s="2">
        <v>1591.7545930000001</v>
      </c>
      <c r="J33" s="9">
        <f t="shared" si="148"/>
        <v>3.2099750969007371E-2</v>
      </c>
      <c r="K33" s="12">
        <f t="shared" si="149"/>
        <v>0.59565213331628108</v>
      </c>
      <c r="L33" s="16">
        <v>2412.0911259999998</v>
      </c>
      <c r="M33">
        <f t="shared" si="150"/>
        <v>3.3076456690997194E-2</v>
      </c>
      <c r="N33">
        <f t="shared" si="151"/>
        <v>0.55509450220439649</v>
      </c>
      <c r="O33">
        <v>1324.7203340000001</v>
      </c>
      <c r="P33" s="10">
        <f t="shared" si="152"/>
        <v>2.7321991285636917E-2</v>
      </c>
      <c r="Q33">
        <f t="shared" si="27"/>
        <v>2.7029721614895519</v>
      </c>
      <c r="R33">
        <v>1157.558599</v>
      </c>
      <c r="S33">
        <f t="shared" si="28"/>
        <v>2.9934661996870157E-2</v>
      </c>
      <c r="T33">
        <f t="shared" si="153"/>
        <v>7.3055342627845619</v>
      </c>
      <c r="U33">
        <v>1470.3238309999999</v>
      </c>
      <c r="V33">
        <f t="shared" si="29"/>
        <v>3.1780328064609176E-2</v>
      </c>
      <c r="W33" s="49">
        <f t="shared" si="154"/>
        <v>11.130769053609344</v>
      </c>
      <c r="X33">
        <v>1468.4632360000001</v>
      </c>
      <c r="Y33">
        <f t="shared" si="30"/>
        <v>3.1776711043872752E-2</v>
      </c>
      <c r="Z33" s="49">
        <f t="shared" si="155"/>
        <v>11.338098214629909</v>
      </c>
      <c r="AA33">
        <v>1448.4797410000001</v>
      </c>
      <c r="AB33">
        <f t="shared" si="156"/>
        <v>3.1737330501416548E-2</v>
      </c>
      <c r="AC33" s="49">
        <f t="shared" si="157"/>
        <v>68.654349732073058</v>
      </c>
      <c r="AD33">
        <v>1401.655847</v>
      </c>
      <c r="AE33">
        <f t="shared" si="31"/>
        <v>3.1571263491482628E-2</v>
      </c>
      <c r="AF33" s="49">
        <f t="shared" si="158"/>
        <v>22.876512068881993</v>
      </c>
      <c r="AG33">
        <v>1497.93712</v>
      </c>
      <c r="AH33">
        <f t="shared" si="32"/>
        <v>3.180309251384679E-2</v>
      </c>
      <c r="AI33" s="49">
        <f t="shared" si="159"/>
        <v>19.3138887404819</v>
      </c>
      <c r="AJ33">
        <v>1539.3777620000001</v>
      </c>
      <c r="AK33">
        <f t="shared" si="33"/>
        <v>3.2039811077282571E-2</v>
      </c>
      <c r="AL33" s="49">
        <f t="shared" si="160"/>
        <v>19.998421395997127</v>
      </c>
      <c r="AN33" s="73">
        <f t="shared" si="161"/>
        <v>3.1456333180943367E-2</v>
      </c>
      <c r="AO33">
        <f t="shared" si="162"/>
        <v>299.91668557834697</v>
      </c>
      <c r="AQ33" s="6">
        <v>1636.2893079999999</v>
      </c>
      <c r="AR33" s="10">
        <f t="shared" si="163"/>
        <v>3.2209637536407931E-2</v>
      </c>
      <c r="AS33" s="13">
        <f t="shared" si="164"/>
        <v>23.282685591658083</v>
      </c>
      <c r="AT33" s="11">
        <v>2469.741368</v>
      </c>
      <c r="AU33" s="10">
        <f t="shared" si="165"/>
        <v>3.3397682701431716E-2</v>
      </c>
      <c r="AV33" s="13">
        <f t="shared" si="166"/>
        <v>82.788885346136638</v>
      </c>
      <c r="AW33" s="2">
        <v>1534.232796</v>
      </c>
      <c r="AX33" s="9">
        <f t="shared" si="167"/>
        <v>3.2014297044557695E-2</v>
      </c>
      <c r="AY33" s="12">
        <f t="shared" si="168"/>
        <v>7.6173567222991503</v>
      </c>
      <c r="AZ33" s="16">
        <v>2586.670877</v>
      </c>
      <c r="BA33" s="9">
        <f t="shared" si="169"/>
        <v>3.3221129422336335E-2</v>
      </c>
      <c r="BB33">
        <f t="shared" si="170"/>
        <v>7.1847759429591322</v>
      </c>
      <c r="BC33">
        <v>1740.824967</v>
      </c>
      <c r="BD33" s="9">
        <f t="shared" si="171"/>
        <v>3.4199883433522364E-2</v>
      </c>
      <c r="BF33">
        <v>2051.2651649999998</v>
      </c>
      <c r="BG33" s="9">
        <f t="shared" si="172"/>
        <v>3.6663385200550992E-2</v>
      </c>
      <c r="BH33">
        <f t="shared" si="173"/>
        <v>15.839620787913603</v>
      </c>
      <c r="BI33">
        <v>1668.5651849999999</v>
      </c>
      <c r="BJ33" s="9">
        <f t="shared" si="174"/>
        <v>3.2916188764560927E-2</v>
      </c>
      <c r="BK33" s="49">
        <f t="shared" si="175"/>
        <v>18.033679341903902</v>
      </c>
      <c r="BL33">
        <v>1887.1080440000001</v>
      </c>
      <c r="BM33" s="9">
        <f t="shared" si="176"/>
        <v>3.3140788485278183E-2</v>
      </c>
      <c r="BN33" s="49">
        <f t="shared" si="177"/>
        <v>24.302847266907509</v>
      </c>
      <c r="BO33">
        <v>1641.5089840000001</v>
      </c>
      <c r="BP33" s="9">
        <f t="shared" si="178"/>
        <v>3.272853827518224E-2</v>
      </c>
      <c r="BQ33" s="49">
        <f t="shared" si="179"/>
        <v>23.614090296018276</v>
      </c>
      <c r="BT33" s="49"/>
      <c r="BW33" s="49"/>
      <c r="BZ33" s="49"/>
      <c r="CB33" s="73">
        <f t="shared" si="324"/>
        <v>3.3387947873758712E-2</v>
      </c>
      <c r="CC33">
        <f t="shared" si="180"/>
        <v>262.01464539586806</v>
      </c>
      <c r="CE33" t="s">
        <v>16</v>
      </c>
      <c r="CF33" s="6">
        <v>14.727077</v>
      </c>
      <c r="CG33" s="10">
        <f t="shared" si="34"/>
        <v>4.5004960482110834E-2</v>
      </c>
      <c r="CH33" s="13">
        <f t="shared" si="35"/>
        <v>0.22305519116469488</v>
      </c>
      <c r="CI33" s="11">
        <v>21.971781</v>
      </c>
      <c r="CJ33" s="10">
        <f t="shared" si="36"/>
        <v>4.3231057964371801E-2</v>
      </c>
      <c r="CK33" s="13">
        <f t="shared" si="37"/>
        <v>1.058556486521993</v>
      </c>
      <c r="CL33" s="2">
        <v>14.771964000000001</v>
      </c>
      <c r="CM33" s="9">
        <f t="shared" si="38"/>
        <v>4.3925847778510857E-2</v>
      </c>
      <c r="CN33" s="12">
        <f t="shared" si="39"/>
        <v>5.5426837966237388E-3</v>
      </c>
      <c r="CO33" s="16">
        <v>21.746459999999999</v>
      </c>
      <c r="CP33">
        <f t="shared" si="40"/>
        <v>4.3925847885659307E-2</v>
      </c>
      <c r="CQ33">
        <f t="shared" si="41"/>
        <v>5.0127611575124477E-3</v>
      </c>
      <c r="CR33">
        <v>14.446903000000001</v>
      </c>
      <c r="CS33" s="10">
        <f t="shared" si="42"/>
        <v>4.5966219523952419E-2</v>
      </c>
      <c r="CT33">
        <f t="shared" si="43"/>
        <v>3.0922665592490652E-2</v>
      </c>
      <c r="CU33">
        <v>28.737293999999999</v>
      </c>
      <c r="CV33">
        <f t="shared" si="181"/>
        <v>0.10384381518064183</v>
      </c>
      <c r="CW33">
        <f t="shared" si="44"/>
        <v>0.17233249331649078</v>
      </c>
      <c r="CX33">
        <v>16.615922000000001</v>
      </c>
      <c r="CY33">
        <f t="shared" si="182"/>
        <v>5.2951156334749519E-2</v>
      </c>
      <c r="CZ33">
        <f t="shared" si="45"/>
        <v>0.12611047373019549</v>
      </c>
      <c r="DA33">
        <v>16.596734999999999</v>
      </c>
      <c r="DB33">
        <f t="shared" si="183"/>
        <v>5.2951155354145032E-2</v>
      </c>
      <c r="DC33">
        <f t="shared" si="184"/>
        <v>0.12847411156713992</v>
      </c>
      <c r="DD33">
        <v>16.390664000000001</v>
      </c>
      <c r="DE33">
        <f t="shared" si="185"/>
        <v>5.2951154725990345E-2</v>
      </c>
      <c r="DF33">
        <f t="shared" si="186"/>
        <v>0.77890055204133735</v>
      </c>
      <c r="DG33">
        <v>18.919419999999999</v>
      </c>
      <c r="DH33">
        <f t="shared" si="187"/>
        <v>6.2754259354528025E-2</v>
      </c>
      <c r="DI33">
        <f t="shared" si="188"/>
        <v>0.30920746294545326</v>
      </c>
      <c r="DJ33">
        <v>16.916630000000001</v>
      </c>
      <c r="DK33">
        <f t="shared" si="189"/>
        <v>5.2951156909172022E-2</v>
      </c>
      <c r="DL33">
        <f t="shared" si="190"/>
        <v>0.21866775122237814</v>
      </c>
      <c r="DM33">
        <v>17.257045000000002</v>
      </c>
      <c r="DN33">
        <f t="shared" si="191"/>
        <v>5.2951155471008086E-2</v>
      </c>
      <c r="DO33">
        <f t="shared" si="192"/>
        <v>0.22474504366232179</v>
      </c>
      <c r="DQ33" s="73">
        <f t="shared" si="193"/>
        <v>5.4450648913736667E-2</v>
      </c>
      <c r="DR33">
        <f t="shared" si="194"/>
        <v>3.5302422179932198</v>
      </c>
      <c r="DT33">
        <v>18.247544000000001</v>
      </c>
      <c r="DU33">
        <f t="shared" si="195"/>
        <v>5.297432949292169E-2</v>
      </c>
      <c r="DV33">
        <f t="shared" si="196"/>
        <v>0.26038839043144923</v>
      </c>
      <c r="DW33">
        <v>26.582484999999998</v>
      </c>
      <c r="DX33">
        <f t="shared" si="197"/>
        <v>5.29743300072191E-2</v>
      </c>
      <c r="DY33">
        <f t="shared" si="198"/>
        <v>0.89295605484816454</v>
      </c>
      <c r="DZ33">
        <v>17.211314999999999</v>
      </c>
      <c r="EA33">
        <f t="shared" si="199"/>
        <v>5.2974327389017341E-2</v>
      </c>
      <c r="EB33">
        <f t="shared" si="200"/>
        <v>8.5710630107972738E-2</v>
      </c>
      <c r="EC33">
        <v>27.991334999999999</v>
      </c>
      <c r="ED33">
        <f t="shared" si="201"/>
        <v>5.2974328048155585E-2</v>
      </c>
      <c r="EE33">
        <f t="shared" si="202"/>
        <v>7.7906412386828355E-2</v>
      </c>
      <c r="EF33">
        <v>18.285686999999999</v>
      </c>
      <c r="EG33">
        <f t="shared" si="203"/>
        <v>5.2989681263813759E-2</v>
      </c>
      <c r="EI33">
        <v>25.728086000000001</v>
      </c>
      <c r="EJ33">
        <f t="shared" si="204"/>
        <v>6.7864463049922802E-2</v>
      </c>
      <c r="EK33">
        <f t="shared" si="205"/>
        <v>0.19937171665632172</v>
      </c>
      <c r="EL33">
        <v>19.153248999999999</v>
      </c>
      <c r="EM33">
        <f t="shared" si="206"/>
        <v>5.571898651433909E-2</v>
      </c>
      <c r="EN33">
        <f t="shared" si="207"/>
        <v>0.20758067509120581</v>
      </c>
      <c r="EO33">
        <v>21.520932999999999</v>
      </c>
      <c r="EP33">
        <f t="shared" si="325"/>
        <v>5.565956111530003E-2</v>
      </c>
      <c r="EQ33">
        <f t="shared" si="208"/>
        <v>0.27755113704183876</v>
      </c>
      <c r="ER33">
        <v>18.950206000000001</v>
      </c>
      <c r="ES33">
        <f t="shared" si="209"/>
        <v>5.570277994620252E-2</v>
      </c>
      <c r="ET33">
        <f t="shared" si="210"/>
        <v>0.27329418617594703</v>
      </c>
      <c r="FE33" s="75">
        <f t="shared" si="211"/>
        <v>5.5536976314099096E-2</v>
      </c>
      <c r="FF33">
        <f t="shared" si="212"/>
        <v>2.9636504834066879</v>
      </c>
      <c r="FH33" t="s">
        <v>16</v>
      </c>
      <c r="FI33" s="6">
        <v>108.974403</v>
      </c>
      <c r="FJ33" s="10">
        <f t="shared" si="46"/>
        <v>4.4204552170495438E-2</v>
      </c>
      <c r="FK33" s="13">
        <f t="shared" si="47"/>
        <v>1.6109424921155755</v>
      </c>
      <c r="FL33" s="11">
        <v>142.127726</v>
      </c>
      <c r="FM33" s="10">
        <f t="shared" si="48"/>
        <v>3.8643157851297912E-2</v>
      </c>
      <c r="FN33" s="13">
        <f t="shared" si="49"/>
        <v>6.9574785244497237</v>
      </c>
      <c r="FO33" s="2">
        <v>109.16376700000001</v>
      </c>
      <c r="FP33" s="9">
        <f t="shared" si="50"/>
        <v>4.414681067541476E-2</v>
      </c>
      <c r="FQ33" s="25">
        <f t="shared" si="51"/>
        <v>4.0960040442852598E-2</v>
      </c>
      <c r="FR33" s="16">
        <v>141.14684399999999</v>
      </c>
      <c r="FS33">
        <f t="shared" si="52"/>
        <v>3.877409427537664E-2</v>
      </c>
      <c r="FT33">
        <f t="shared" si="53"/>
        <v>3.2535659368366956E-2</v>
      </c>
      <c r="FU33">
        <v>107.111025</v>
      </c>
      <c r="FV33" s="10">
        <f t="shared" si="54"/>
        <v>4.4291304572021337E-2</v>
      </c>
      <c r="FW33">
        <f t="shared" si="55"/>
        <v>0.21908755112802489</v>
      </c>
      <c r="FX33">
        <v>89.959433000000004</v>
      </c>
      <c r="FY33">
        <f t="shared" si="213"/>
        <v>4.6672156569889406E-2</v>
      </c>
      <c r="FZ33">
        <f t="shared" si="56"/>
        <v>0.56951543160070173</v>
      </c>
      <c r="GA33">
        <v>104.19486999999999</v>
      </c>
      <c r="GB33">
        <f t="shared" si="214"/>
        <v>4.5158161477688384E-2</v>
      </c>
      <c r="GC33">
        <f t="shared" si="57"/>
        <v>0.79081163868395843</v>
      </c>
      <c r="GD33">
        <v>104.12408600000001</v>
      </c>
      <c r="GE33">
        <f t="shared" si="215"/>
        <v>4.5179652972787809E-2</v>
      </c>
      <c r="GF33">
        <f t="shared" si="216"/>
        <v>0.80601693171001987</v>
      </c>
      <c r="GG33">
        <v>103.363834</v>
      </c>
      <c r="GH33">
        <f t="shared" si="217"/>
        <v>4.5413650340898712E-2</v>
      </c>
      <c r="GI33">
        <f t="shared" si="218"/>
        <v>4.9119516100684306</v>
      </c>
      <c r="GJ33">
        <v>101.197856</v>
      </c>
      <c r="GK33">
        <f t="shared" si="219"/>
        <v>4.5707297877902148E-2</v>
      </c>
      <c r="GL33">
        <f t="shared" si="220"/>
        <v>1.6559735593444078</v>
      </c>
      <c r="GM33">
        <v>105.276579</v>
      </c>
      <c r="GN33">
        <f t="shared" si="221"/>
        <v>4.4815916392019692E-2</v>
      </c>
      <c r="GO33">
        <f t="shared" si="222"/>
        <v>1.3608261879270795</v>
      </c>
      <c r="GP33">
        <v>106.530173</v>
      </c>
      <c r="GQ33">
        <f t="shared" si="223"/>
        <v>4.4454993304140766E-2</v>
      </c>
      <c r="GR33">
        <f t="shared" si="224"/>
        <v>1.3873828517715467</v>
      </c>
      <c r="GT33" s="72">
        <f t="shared" si="225"/>
        <v>4.3955145706661085E-2</v>
      </c>
      <c r="GU33">
        <f t="shared" si="226"/>
        <v>20.954256712987529</v>
      </c>
      <c r="GW33" s="6">
        <v>110.177719</v>
      </c>
      <c r="GX33" s="10">
        <f t="shared" si="58"/>
        <v>4.3481420438901831E-2</v>
      </c>
      <c r="GY33" s="13">
        <f t="shared" si="227"/>
        <v>1.5715238024850922</v>
      </c>
      <c r="GZ33" s="11">
        <v>140.512124</v>
      </c>
      <c r="HA33" s="10">
        <f t="shared" si="59"/>
        <v>3.8065591875493042E-2</v>
      </c>
      <c r="HB33" s="13">
        <f t="shared" si="228"/>
        <v>4.7180038650973923</v>
      </c>
      <c r="HC33" s="2">
        <v>106.302469</v>
      </c>
      <c r="HD33" s="9">
        <f t="shared" si="60"/>
        <v>4.4477836077257117E-2</v>
      </c>
      <c r="HE33" s="25">
        <f t="shared" si="229"/>
        <v>0.52914412452171811</v>
      </c>
      <c r="HF33" s="16">
        <v>145.85516899999999</v>
      </c>
      <c r="HG33" s="9">
        <f t="shared" si="61"/>
        <v>3.7524297192255099E-2</v>
      </c>
      <c r="HH33">
        <f t="shared" si="230"/>
        <v>0.40577137567468502</v>
      </c>
      <c r="HI33">
        <v>109.97517000000001</v>
      </c>
      <c r="HJ33" s="9">
        <f t="shared" si="62"/>
        <v>4.331095213197559E-2</v>
      </c>
      <c r="HL33">
        <v>130.20514900000001</v>
      </c>
      <c r="HM33" s="9">
        <f t="shared" si="63"/>
        <v>4.6647247428380015E-2</v>
      </c>
      <c r="HN33">
        <f t="shared" si="231"/>
        <v>1.0076466016760683</v>
      </c>
      <c r="HO33">
        <v>111.588238</v>
      </c>
      <c r="HP33" s="9">
        <f t="shared" si="64"/>
        <v>4.4135876833226416E-2</v>
      </c>
      <c r="HQ33">
        <f t="shared" si="232"/>
        <v>1.209028566425508</v>
      </c>
      <c r="HR33">
        <v>120.314607</v>
      </c>
      <c r="HS33" s="9">
        <f t="shared" si="65"/>
        <v>4.2351914241459496E-2</v>
      </c>
      <c r="HT33">
        <f t="shared" si="233"/>
        <v>1.552878115329964</v>
      </c>
      <c r="HU33">
        <v>110.67754100000001</v>
      </c>
      <c r="HV33" s="9">
        <f t="shared" si="66"/>
        <v>4.424470906232382E-2</v>
      </c>
      <c r="HW33">
        <f t="shared" si="234"/>
        <v>1.5961582917851149</v>
      </c>
      <c r="IH33" s="74">
        <f t="shared" si="235"/>
        <v>4.2693316142363602E-2</v>
      </c>
      <c r="II33">
        <f t="shared" si="236"/>
        <v>16.75196411008978</v>
      </c>
      <c r="IK33" t="s">
        <v>16</v>
      </c>
      <c r="IL33" s="6">
        <v>103.504833</v>
      </c>
      <c r="IM33" s="10">
        <f t="shared" si="67"/>
        <v>2.3128744825629113E-2</v>
      </c>
      <c r="IN33" s="13">
        <f t="shared" si="237"/>
        <v>1.044911040399249</v>
      </c>
      <c r="IO33" s="11">
        <v>51.866506000000001</v>
      </c>
      <c r="IP33" s="10">
        <f t="shared" si="68"/>
        <v>2.3333170883875421E-2</v>
      </c>
      <c r="IQ33" s="13">
        <f t="shared" si="238"/>
        <v>3.6150098090940399</v>
      </c>
      <c r="IR33" s="2">
        <v>51.866506000000001</v>
      </c>
      <c r="IS33" s="9">
        <f t="shared" si="69"/>
        <v>2.3333170883875421E-2</v>
      </c>
      <c r="IT33" s="12">
        <f t="shared" si="70"/>
        <v>2.7061060823012354E-2</v>
      </c>
      <c r="IU33" s="16">
        <v>175.093672</v>
      </c>
      <c r="IV33">
        <f t="shared" si="71"/>
        <v>2.3030683848329975E-2</v>
      </c>
      <c r="IW33">
        <f t="shared" si="72"/>
        <v>2.4156543779852616E-2</v>
      </c>
      <c r="IX33">
        <v>51.604574999999997</v>
      </c>
      <c r="IY33" s="10">
        <f t="shared" si="73"/>
        <v>2.3315843765772486E-2</v>
      </c>
      <c r="IZ33">
        <f t="shared" si="74"/>
        <v>0.14416517989497085</v>
      </c>
      <c r="JA33">
        <v>51.866506000000001</v>
      </c>
      <c r="JB33">
        <f t="shared" si="239"/>
        <v>2.3333170883875421E-2</v>
      </c>
      <c r="JC33">
        <f t="shared" si="75"/>
        <v>0.35590279791989499</v>
      </c>
      <c r="JD33">
        <v>107.50820899999999</v>
      </c>
      <c r="JE33">
        <f t="shared" si="240"/>
        <v>2.7360542719196922E-2</v>
      </c>
      <c r="JF33">
        <f t="shared" si="76"/>
        <v>0.59892373036878754</v>
      </c>
      <c r="JG33">
        <v>51.866506000000001</v>
      </c>
      <c r="JH33">
        <f t="shared" si="241"/>
        <v>2.3333170883875421E-2</v>
      </c>
      <c r="JI33">
        <f t="shared" si="242"/>
        <v>0.52033740758850155</v>
      </c>
      <c r="JJ33">
        <v>51.866506000000001</v>
      </c>
      <c r="JK33">
        <f t="shared" si="243"/>
        <v>2.3333170883875421E-2</v>
      </c>
      <c r="JL33">
        <f t="shared" si="244"/>
        <v>3.154651889649926</v>
      </c>
      <c r="JM33">
        <v>102.327268</v>
      </c>
      <c r="JN33">
        <f t="shared" si="245"/>
        <v>2.4238954218615164E-2</v>
      </c>
      <c r="JO33">
        <f t="shared" si="246"/>
        <v>1.0977204176291975</v>
      </c>
      <c r="JP33">
        <v>51.866506000000001</v>
      </c>
      <c r="JQ33">
        <f t="shared" si="247"/>
        <v>2.3333170883875421E-2</v>
      </c>
      <c r="JR33">
        <f t="shared" si="248"/>
        <v>0.8856337363607224</v>
      </c>
      <c r="JS33">
        <v>51.866506000000001</v>
      </c>
      <c r="JT33">
        <f t="shared" si="249"/>
        <v>2.3333170883875421E-2</v>
      </c>
      <c r="JU33">
        <f t="shared" si="250"/>
        <v>0.91024761100145646</v>
      </c>
      <c r="JW33" s="73">
        <f t="shared" si="251"/>
        <v>2.3700580463722632E-2</v>
      </c>
      <c r="JX33">
        <f t="shared" si="252"/>
        <v>14.123148703622679</v>
      </c>
      <c r="JZ33">
        <v>113.095001</v>
      </c>
      <c r="KA33">
        <f t="shared" si="253"/>
        <v>2.4303425724214574E-2</v>
      </c>
      <c r="KB33">
        <f t="shared" si="254"/>
        <v>1.0979808048474227</v>
      </c>
      <c r="KC33">
        <v>51.866506000000001</v>
      </c>
      <c r="KD33">
        <f t="shared" si="255"/>
        <v>2.3333170883875421E-2</v>
      </c>
      <c r="KE33">
        <f t="shared" si="256"/>
        <v>3.6150098090940399</v>
      </c>
      <c r="KF33">
        <v>51.866506000000001</v>
      </c>
      <c r="KG33">
        <f t="shared" si="257"/>
        <v>2.3333170883875421E-2</v>
      </c>
      <c r="KH33">
        <f t="shared" si="258"/>
        <v>0.34698771816984553</v>
      </c>
      <c r="KI33">
        <v>195.11106000000001</v>
      </c>
      <c r="KJ33">
        <f t="shared" si="259"/>
        <v>2.535890699474324E-2</v>
      </c>
      <c r="KK33">
        <f t="shared" si="260"/>
        <v>0.34277519323490369</v>
      </c>
      <c r="KL33">
        <v>63.429546000000002</v>
      </c>
      <c r="KM33">
        <f t="shared" si="261"/>
        <v>2.8383433176611267E-2</v>
      </c>
      <c r="KO33">
        <v>51.866506000000001</v>
      </c>
      <c r="KP33">
        <f t="shared" si="262"/>
        <v>2.3333170883875421E-2</v>
      </c>
      <c r="KQ33">
        <f t="shared" si="263"/>
        <v>0.63003691652874705</v>
      </c>
      <c r="KR33">
        <v>129.31198900000001</v>
      </c>
      <c r="KS33">
        <f t="shared" si="264"/>
        <v>2.4154163335980788E-2</v>
      </c>
      <c r="KT33">
        <f t="shared" si="265"/>
        <v>0.82707865931995395</v>
      </c>
      <c r="KU33">
        <v>51.866506000000001</v>
      </c>
      <c r="KV33">
        <f t="shared" si="266"/>
        <v>2.3518192741165799E-2</v>
      </c>
      <c r="KW33">
        <f t="shared" si="267"/>
        <v>1.0778995316378477</v>
      </c>
      <c r="KX33">
        <v>51.866506000000001</v>
      </c>
      <c r="KY33">
        <f t="shared" si="268"/>
        <v>2.3518192741165799E-2</v>
      </c>
      <c r="KZ33">
        <f t="shared" si="269"/>
        <v>1.0605437109648124</v>
      </c>
      <c r="LK33" s="78">
        <f t="shared" si="270"/>
        <v>2.4359536373945299E-2</v>
      </c>
      <c r="LL33">
        <f t="shared" si="271"/>
        <v>11.947715589543993</v>
      </c>
      <c r="LN33" t="s">
        <v>16</v>
      </c>
      <c r="LO33" s="6">
        <v>38.723965999999997</v>
      </c>
      <c r="LP33" s="10">
        <f t="shared" si="77"/>
        <v>3.7247751885692897E-2</v>
      </c>
      <c r="LQ33" s="13">
        <f t="shared" si="78"/>
        <v>0.4161838833433823</v>
      </c>
      <c r="LR33" s="2">
        <v>38.723965999999997</v>
      </c>
      <c r="LS33" s="10">
        <f t="shared" si="79"/>
        <v>3.7247751885692897E-2</v>
      </c>
      <c r="LT33" s="13">
        <f t="shared" si="80"/>
        <v>2.0561343179468707</v>
      </c>
      <c r="LU33" s="2">
        <v>38.723965999999997</v>
      </c>
      <c r="LV33" s="9">
        <f t="shared" si="81"/>
        <v>3.7247751885692897E-2</v>
      </c>
      <c r="LW33" s="37">
        <f t="shared" si="82"/>
        <v>1.0595787965936619E-2</v>
      </c>
      <c r="LX33" s="16">
        <v>38.723965999999997</v>
      </c>
      <c r="LY33">
        <f t="shared" si="83"/>
        <v>3.7247751885692897E-2</v>
      </c>
      <c r="LZ33">
        <f t="shared" si="84"/>
        <v>9.5827501925470245E-3</v>
      </c>
      <c r="MA33">
        <v>38.723965999999997</v>
      </c>
      <c r="MB33" s="10">
        <f t="shared" si="85"/>
        <v>3.7247751885692897E-2</v>
      </c>
      <c r="MC33">
        <f t="shared" si="86"/>
        <v>5.6489983115107729E-2</v>
      </c>
      <c r="MD33">
        <v>38.723965999999997</v>
      </c>
      <c r="ME33">
        <f t="shared" si="272"/>
        <v>3.7247751885692897E-2</v>
      </c>
      <c r="MF33">
        <f t="shared" si="87"/>
        <v>0.13935412982908377</v>
      </c>
      <c r="MG33">
        <v>38.723965999999997</v>
      </c>
      <c r="MH33">
        <f t="shared" si="273"/>
        <v>3.7247751885692897E-2</v>
      </c>
      <c r="MI33">
        <f t="shared" si="88"/>
        <v>0.19999033893191862</v>
      </c>
      <c r="MZ33" s="17">
        <f t="shared" si="274"/>
        <v>3.7247751885692897E-2</v>
      </c>
      <c r="NA33">
        <f t="shared" si="89"/>
        <v>5.4634048923486072</v>
      </c>
      <c r="NC33" t="s">
        <v>16</v>
      </c>
      <c r="ND33" s="6">
        <v>280.74634700000001</v>
      </c>
      <c r="NE33" s="10">
        <f t="shared" si="90"/>
        <v>3.7248270512733689E-2</v>
      </c>
      <c r="NF33" s="13">
        <f t="shared" si="91"/>
        <v>3.0173072949556352</v>
      </c>
      <c r="NG33" s="2">
        <v>280.74634700000001</v>
      </c>
      <c r="NH33" s="10">
        <f t="shared" si="92"/>
        <v>3.7248270512733689E-2</v>
      </c>
      <c r="NI33" s="13">
        <f t="shared" si="93"/>
        <v>14.906846048699522</v>
      </c>
      <c r="NJ33" s="2">
        <v>280.74634700000001</v>
      </c>
      <c r="NK33" s="9">
        <f t="shared" si="94"/>
        <v>3.7248270512733689E-2</v>
      </c>
      <c r="NL33" s="37">
        <f t="shared" si="95"/>
        <v>7.6818804391436443E-2</v>
      </c>
      <c r="NM33" s="16">
        <v>280.74634700000001</v>
      </c>
      <c r="NN33">
        <f t="shared" si="96"/>
        <v>3.7248270512733689E-2</v>
      </c>
      <c r="NO33">
        <f t="shared" si="97"/>
        <v>6.9474343478729536E-2</v>
      </c>
      <c r="NP33">
        <v>280.74634700000001</v>
      </c>
      <c r="NQ33" s="10">
        <f t="shared" si="98"/>
        <v>3.7248270512733689E-2</v>
      </c>
      <c r="NR33">
        <f t="shared" si="99"/>
        <v>0.40954886762038156</v>
      </c>
      <c r="NS33">
        <v>280.74634700000001</v>
      </c>
      <c r="NT33">
        <f t="shared" si="275"/>
        <v>3.7248270512733689E-2</v>
      </c>
      <c r="NU33">
        <f t="shared" si="100"/>
        <v>1.0103087825930224</v>
      </c>
      <c r="NV33">
        <v>280.74634700000001</v>
      </c>
      <c r="NW33">
        <f t="shared" si="276"/>
        <v>3.7248270512733689E-2</v>
      </c>
      <c r="NX33">
        <f t="shared" si="101"/>
        <v>1.4499175310016796</v>
      </c>
      <c r="OO33" s="17">
        <f t="shared" si="277"/>
        <v>3.7248270512733682E-2</v>
      </c>
      <c r="OP33">
        <f t="shared" si="102"/>
        <v>39.609346004824999</v>
      </c>
      <c r="OR33" t="s">
        <v>16</v>
      </c>
      <c r="OS33" s="6">
        <v>267.07028100000002</v>
      </c>
      <c r="OT33" s="10">
        <f t="shared" si="103"/>
        <v>3.6886650390835683E-2</v>
      </c>
      <c r="OU33" s="13">
        <f t="shared" si="104"/>
        <v>3.4443893528412768</v>
      </c>
      <c r="OV33" s="2">
        <v>267.07028100000002</v>
      </c>
      <c r="OW33" s="10">
        <f t="shared" si="105"/>
        <v>3.6886650390835683E-2</v>
      </c>
      <c r="OX33" s="13">
        <f t="shared" si="106"/>
        <v>17.016822217751489</v>
      </c>
      <c r="OY33" s="2">
        <v>267.07028100000002</v>
      </c>
      <c r="OZ33" s="9">
        <f t="shared" si="107"/>
        <v>3.6886650390835683E-2</v>
      </c>
      <c r="PA33" s="37">
        <f t="shared" si="108"/>
        <v>8.7692053237736559E-2</v>
      </c>
      <c r="PB33" s="16">
        <v>267.07028100000002</v>
      </c>
      <c r="PC33">
        <f t="shared" si="109"/>
        <v>3.6886650390835683E-2</v>
      </c>
      <c r="PD33">
        <f t="shared" si="110"/>
        <v>7.9308027184977981E-2</v>
      </c>
      <c r="PE33">
        <v>267.07028100000002</v>
      </c>
      <c r="PF33" s="10">
        <f t="shared" si="111"/>
        <v>3.6886650390835683E-2</v>
      </c>
      <c r="PG33">
        <f t="shared" si="112"/>
        <v>0.46751809517650922</v>
      </c>
      <c r="PH33">
        <v>267.07028100000002</v>
      </c>
      <c r="PI33">
        <f t="shared" si="278"/>
        <v>3.6886650390835683E-2</v>
      </c>
      <c r="PJ33">
        <f t="shared" si="113"/>
        <v>1.1533120340984713</v>
      </c>
      <c r="PK33">
        <v>267.07028100000002</v>
      </c>
      <c r="PL33">
        <f t="shared" si="279"/>
        <v>3.6886650390835683E-2</v>
      </c>
      <c r="PM33">
        <f t="shared" si="114"/>
        <v>1.6551448089590521</v>
      </c>
      <c r="QD33" s="17">
        <f t="shared" si="280"/>
        <v>3.6886650390835683E-2</v>
      </c>
      <c r="QE33">
        <f t="shared" si="115"/>
        <v>45.215815399416066</v>
      </c>
      <c r="QG33" t="s">
        <v>16</v>
      </c>
      <c r="QH33" s="6">
        <v>94.819902999999996</v>
      </c>
      <c r="QI33" s="10">
        <f t="shared" si="116"/>
        <v>4.1101645594926212E-2</v>
      </c>
      <c r="QJ33" s="13">
        <f t="shared" si="117"/>
        <v>1.2192609286776896</v>
      </c>
      <c r="QK33" s="2">
        <v>94.819902999999996</v>
      </c>
      <c r="QL33" s="10">
        <f t="shared" si="118"/>
        <v>4.094722503297802E-2</v>
      </c>
      <c r="QM33" s="13">
        <f t="shared" si="119"/>
        <v>6.0010624410616966</v>
      </c>
      <c r="QN33" s="2">
        <v>94.819902999999996</v>
      </c>
      <c r="QO33" s="9">
        <f t="shared" si="120"/>
        <v>4.1024289999886422E-2</v>
      </c>
      <c r="QP33" s="37">
        <f t="shared" si="121"/>
        <v>3.0983217885656781E-2</v>
      </c>
      <c r="QQ33" s="16">
        <v>94.819902999999996</v>
      </c>
      <c r="QR33">
        <f t="shared" si="122"/>
        <v>4.1024289999886422E-2</v>
      </c>
      <c r="QS33">
        <f t="shared" si="123"/>
        <v>2.8020987029373695E-2</v>
      </c>
      <c r="QT33">
        <v>94.819902999999996</v>
      </c>
      <c r="QU33" s="10">
        <f t="shared" si="124"/>
        <v>4.1024289999886422E-2</v>
      </c>
      <c r="QV33">
        <f t="shared" si="125"/>
        <v>0.16518275571756799</v>
      </c>
      <c r="QW33">
        <v>94.819902999999996</v>
      </c>
      <c r="QX33">
        <f t="shared" si="281"/>
        <v>4.1024289964387714E-2</v>
      </c>
      <c r="QY33" s="37">
        <f t="shared" si="126"/>
        <v>0.40748638778964569</v>
      </c>
      <c r="QZ33">
        <v>94.664332000000002</v>
      </c>
      <c r="RA33">
        <f t="shared" si="282"/>
        <v>4.1357429937107469E-2</v>
      </c>
      <c r="RB33">
        <f t="shared" si="127"/>
        <v>0.58954199635817517</v>
      </c>
      <c r="RS33" s="17">
        <f t="shared" si="283"/>
        <v>4.1071922932722667E-2</v>
      </c>
      <c r="RT33">
        <f t="shared" si="128"/>
        <v>15.994129655845821</v>
      </c>
      <c r="RW33" t="s">
        <v>16</v>
      </c>
      <c r="RX33" s="6">
        <v>267.07028100000002</v>
      </c>
      <c r="RY33" s="10">
        <f t="shared" si="129"/>
        <v>3.6886650390835683E-2</v>
      </c>
      <c r="RZ33" s="13">
        <f t="shared" si="130"/>
        <v>1.8819596042531272</v>
      </c>
      <c r="SA33" s="2">
        <v>267.07028100000002</v>
      </c>
      <c r="SB33" s="10">
        <f t="shared" si="131"/>
        <v>3.6886650390835683E-2</v>
      </c>
      <c r="SC33" s="13">
        <f t="shared" si="132"/>
        <v>9.2977212289162434</v>
      </c>
      <c r="SD33" s="2">
        <v>267.07028100000002</v>
      </c>
      <c r="SE33" s="9">
        <f t="shared" si="133"/>
        <v>3.6886650390835683E-2</v>
      </c>
      <c r="SF33" s="37">
        <f t="shared" si="284"/>
        <v>4.7913544289439641E-2</v>
      </c>
      <c r="SG33" s="16">
        <v>267.07028100000002</v>
      </c>
      <c r="SH33">
        <f t="shared" si="134"/>
        <v>3.6886650390835683E-2</v>
      </c>
      <c r="SI33">
        <f t="shared" si="285"/>
        <v>4.3332645692920099E-2</v>
      </c>
      <c r="SJ33">
        <v>267.07028100000002</v>
      </c>
      <c r="SK33" s="10">
        <f t="shared" si="135"/>
        <v>3.6886650390835683E-2</v>
      </c>
      <c r="SL33">
        <f t="shared" si="286"/>
        <v>0.25544445741994026</v>
      </c>
      <c r="SM33">
        <v>162.176694</v>
      </c>
      <c r="SN33">
        <f t="shared" si="287"/>
        <v>4.0995297281209798E-2</v>
      </c>
      <c r="SO33">
        <f t="shared" si="136"/>
        <v>0.70034124404865994</v>
      </c>
      <c r="SP33">
        <v>162.176694</v>
      </c>
      <c r="SQ33">
        <f t="shared" si="288"/>
        <v>4.0995297281209798E-2</v>
      </c>
      <c r="SR33">
        <f t="shared" si="137"/>
        <v>1.0050759380943848</v>
      </c>
      <c r="TI33" s="17">
        <f t="shared" si="289"/>
        <v>3.8060549502371144E-2</v>
      </c>
      <c r="TJ33">
        <f t="shared" si="290"/>
        <v>25.491433634708098</v>
      </c>
      <c r="TL33" t="s">
        <v>16</v>
      </c>
      <c r="TM33" s="6">
        <v>10934986</v>
      </c>
      <c r="TN33" s="10">
        <f t="shared" si="291"/>
        <v>3.4506668541357831E-2</v>
      </c>
      <c r="TO33" s="13">
        <f t="shared" si="292"/>
        <v>10.934986062112003</v>
      </c>
      <c r="TP33" s="2">
        <v>54023716</v>
      </c>
      <c r="TQ33" s="10">
        <f t="shared" si="138"/>
        <v>3.4506668292213688E-2</v>
      </c>
      <c r="TR33" s="13">
        <f t="shared" si="293"/>
        <v>54.023716069013346</v>
      </c>
      <c r="TS33" s="2">
        <v>278398</v>
      </c>
      <c r="TT33" s="9">
        <f t="shared" si="139"/>
        <v>3.4506659064570303E-2</v>
      </c>
      <c r="TU33" s="37">
        <f t="shared" si="294"/>
        <v>0.27839800276053273</v>
      </c>
      <c r="TV33" s="16">
        <v>251781</v>
      </c>
      <c r="TW33">
        <f t="shared" si="140"/>
        <v>3.4506647896265022E-2</v>
      </c>
      <c r="TX33">
        <f t="shared" si="295"/>
        <v>0.25178095859202249</v>
      </c>
      <c r="TY33" s="42">
        <v>1484241</v>
      </c>
      <c r="TZ33" s="10">
        <f t="shared" si="141"/>
        <v>3.4506668702632526E-2</v>
      </c>
      <c r="UA33">
        <f t="shared" si="296"/>
        <v>1.484240994478933</v>
      </c>
      <c r="UB33" s="42">
        <v>3923547</v>
      </c>
      <c r="UC33">
        <f t="shared" si="297"/>
        <v>3.6976778606746565E-2</v>
      </c>
      <c r="UD33">
        <f t="shared" si="142"/>
        <v>3.9235470073953556</v>
      </c>
      <c r="UE33" s="42">
        <v>5630773</v>
      </c>
      <c r="UF33">
        <f t="shared" si="298"/>
        <v>3.6976777614671066E-2</v>
      </c>
      <c r="UG33">
        <f t="shared" si="143"/>
        <v>5.6307730221860677</v>
      </c>
      <c r="UH33" s="42">
        <v>5736308</v>
      </c>
      <c r="UI33">
        <f t="shared" si="299"/>
        <v>3.6976775139285892E-2</v>
      </c>
      <c r="UJ33">
        <f t="shared" si="300"/>
        <v>5.7363080562046989</v>
      </c>
      <c r="UK33" s="42">
        <v>25066706</v>
      </c>
      <c r="UL33">
        <f t="shared" si="301"/>
        <v>3.6976777550171647E-2</v>
      </c>
      <c r="UM33">
        <f t="shared" si="302"/>
        <v>153.28291696666</v>
      </c>
      <c r="UN33" s="42"/>
      <c r="UQ33" s="42">
        <v>9763411</v>
      </c>
      <c r="UR33">
        <f t="shared" si="303"/>
        <v>3.6976775233819023E-2</v>
      </c>
      <c r="US33">
        <f t="shared" si="304"/>
        <v>9.7634109630232242</v>
      </c>
      <c r="UT33" s="42">
        <v>10034760</v>
      </c>
      <c r="UU33">
        <f t="shared" si="305"/>
        <v>3.6976777007946798E-2</v>
      </c>
      <c r="UV33">
        <f t="shared" si="306"/>
        <v>10.034759930483659</v>
      </c>
      <c r="UX33" s="17">
        <f t="shared" si="307"/>
        <v>3.5853997604516394E-2</v>
      </c>
      <c r="UY33">
        <f t="shared" si="308"/>
        <v>148.62856370539515</v>
      </c>
      <c r="VA33" s="42">
        <v>11621133</v>
      </c>
      <c r="VB33">
        <f t="shared" si="309"/>
        <v>3.6976778565636935E-2</v>
      </c>
      <c r="VC33">
        <f t="shared" si="310"/>
        <v>11.621133022186067</v>
      </c>
      <c r="VD33" s="42">
        <v>39852624</v>
      </c>
      <c r="VE33">
        <f t="shared" si="311"/>
        <v>3.6976777294973069E-2</v>
      </c>
      <c r="VF33">
        <f t="shared" si="312"/>
        <v>39.852624081348914</v>
      </c>
      <c r="VG33" s="42">
        <v>3825265</v>
      </c>
      <c r="VH33">
        <f t="shared" si="313"/>
        <v>3.697677631691447E-2</v>
      </c>
      <c r="VI33">
        <f t="shared" si="314"/>
        <v>3.8252650636000554</v>
      </c>
      <c r="VJ33" s="42">
        <v>3476963</v>
      </c>
      <c r="VK33">
        <f t="shared" si="315"/>
        <v>3.6976777549614231E-2</v>
      </c>
      <c r="VL33">
        <f t="shared" si="316"/>
        <v>3.4769629319627295</v>
      </c>
      <c r="VM33" s="42">
        <v>3288241</v>
      </c>
      <c r="VN33">
        <f t="shared" si="317"/>
        <v>3.6976776339341412E-2</v>
      </c>
      <c r="VP33" s="42">
        <v>7930267</v>
      </c>
      <c r="VQ33">
        <f t="shared" si="318"/>
        <v>4.2218560824426092E-2</v>
      </c>
      <c r="VR33">
        <f t="shared" si="319"/>
        <v>7.930266952715213</v>
      </c>
      <c r="VS33" s="42">
        <v>10056582</v>
      </c>
      <c r="VT33">
        <f t="shared" si="320"/>
        <v>4.2218561635471906E-2</v>
      </c>
      <c r="VU33">
        <f t="shared" si="321"/>
        <v>10.056581927384075</v>
      </c>
      <c r="VV33" s="42">
        <v>13460770</v>
      </c>
      <c r="VW33">
        <f t="shared" si="322"/>
        <v>4.2218560834088668E-2</v>
      </c>
      <c r="VX33">
        <f t="shared" si="323"/>
        <v>13.460770177317956</v>
      </c>
      <c r="WL33" s="72">
        <f t="shared" si="326"/>
        <v>3.8942446170058348E-2</v>
      </c>
      <c r="WM33" s="12">
        <f t="shared" si="327"/>
        <v>132.87131479266972</v>
      </c>
    </row>
    <row r="34" spans="2:611" x14ac:dyDescent="0.25">
      <c r="B34" t="s">
        <v>17</v>
      </c>
      <c r="C34" s="6">
        <v>714.19875500000001</v>
      </c>
      <c r="D34" s="10">
        <f t="shared" si="144"/>
        <v>1.4450267244297058E-2</v>
      </c>
      <c r="E34" s="13">
        <f t="shared" si="145"/>
        <v>10.532195614822387</v>
      </c>
      <c r="F34" s="11">
        <v>1019.583893</v>
      </c>
      <c r="G34" s="10">
        <f t="shared" si="146"/>
        <v>1.3840595201638389E-2</v>
      </c>
      <c r="H34" s="13">
        <f t="shared" si="147"/>
        <v>49.838392737754319</v>
      </c>
      <c r="I34" s="2">
        <v>716.49926300000004</v>
      </c>
      <c r="J34" s="9">
        <f t="shared" si="148"/>
        <v>1.4449116724978292E-2</v>
      </c>
      <c r="K34" s="12">
        <f t="shared" si="149"/>
        <v>0.2681219306056013</v>
      </c>
      <c r="L34" s="16">
        <v>1051.9908370000001</v>
      </c>
      <c r="M34">
        <f t="shared" si="150"/>
        <v>1.4425710946111408E-2</v>
      </c>
      <c r="N34">
        <f t="shared" si="151"/>
        <v>0.2420946388358387</v>
      </c>
      <c r="O34">
        <v>555.55101100000002</v>
      </c>
      <c r="P34" s="10">
        <f t="shared" si="152"/>
        <v>1.1458086278057221E-2</v>
      </c>
      <c r="Q34">
        <f t="shared" si="27"/>
        <v>1.1335516474531415</v>
      </c>
      <c r="R34">
        <v>547.59513400000003</v>
      </c>
      <c r="S34">
        <f t="shared" si="28"/>
        <v>1.4160903181559643E-2</v>
      </c>
      <c r="T34">
        <f t="shared" si="153"/>
        <v>3.4559589614098698</v>
      </c>
      <c r="U34">
        <v>666.742031</v>
      </c>
      <c r="V34">
        <f t="shared" si="29"/>
        <v>1.4411301805012927E-2</v>
      </c>
      <c r="W34" s="49">
        <f t="shared" si="154"/>
        <v>5.047426566124563</v>
      </c>
      <c r="X34">
        <v>665.98133900000005</v>
      </c>
      <c r="Y34">
        <f t="shared" si="30"/>
        <v>1.4411458217817079E-2</v>
      </c>
      <c r="Z34" s="49">
        <f t="shared" si="155"/>
        <v>5.1420843542948163</v>
      </c>
      <c r="AA34">
        <v>657.81121900000005</v>
      </c>
      <c r="AB34">
        <f t="shared" si="156"/>
        <v>1.4413161243476929E-2</v>
      </c>
      <c r="AC34" s="49">
        <f t="shared" si="157"/>
        <v>31.178621425335692</v>
      </c>
      <c r="AD34">
        <v>637.19211800000005</v>
      </c>
      <c r="AE34">
        <f t="shared" si="31"/>
        <v>1.4352282191902339E-2</v>
      </c>
      <c r="AF34" s="49">
        <f t="shared" si="158"/>
        <v>10.399652103490622</v>
      </c>
      <c r="AG34">
        <v>678.91130299999998</v>
      </c>
      <c r="AH34">
        <f t="shared" si="32"/>
        <v>1.4414142416075028E-2</v>
      </c>
      <c r="AI34" s="49">
        <f t="shared" si="159"/>
        <v>8.7536500669651591</v>
      </c>
      <c r="AJ34">
        <v>698.83357000000001</v>
      </c>
      <c r="AK34">
        <f t="shared" si="33"/>
        <v>1.4545159810657916E-2</v>
      </c>
      <c r="AL34" s="49">
        <f t="shared" si="160"/>
        <v>9.0787125574502454</v>
      </c>
      <c r="AN34" s="73">
        <f t="shared" si="161"/>
        <v>1.4111015438465354E-2</v>
      </c>
      <c r="AO34">
        <f t="shared" si="162"/>
        <v>134.53980653451654</v>
      </c>
      <c r="AQ34" s="6">
        <v>738.83908499999995</v>
      </c>
      <c r="AR34" s="10">
        <f t="shared" si="163"/>
        <v>1.454372341689914E-2</v>
      </c>
      <c r="AS34" s="13">
        <f t="shared" si="164"/>
        <v>10.512907488168553</v>
      </c>
      <c r="AT34" s="11">
        <v>1093.5952689999999</v>
      </c>
      <c r="AU34" s="10">
        <f t="shared" si="165"/>
        <v>1.4788409940845621E-2</v>
      </c>
      <c r="AV34" s="13">
        <f t="shared" si="166"/>
        <v>36.658710306025228</v>
      </c>
      <c r="AW34" s="2">
        <v>697.13246100000003</v>
      </c>
      <c r="AX34" s="9">
        <f t="shared" si="167"/>
        <v>1.4546818282104778E-2</v>
      </c>
      <c r="AY34" s="12">
        <f t="shared" si="168"/>
        <v>3.4612130909834233</v>
      </c>
      <c r="AZ34" s="16">
        <v>1132.42219</v>
      </c>
      <c r="BA34" s="9">
        <f t="shared" si="169"/>
        <v>1.4543923801526432E-2</v>
      </c>
      <c r="BB34">
        <f t="shared" si="170"/>
        <v>3.1454329115969308</v>
      </c>
      <c r="BC34">
        <v>789.84463900000003</v>
      </c>
      <c r="BD34" s="9">
        <f t="shared" si="171"/>
        <v>1.5517122684047851E-2</v>
      </c>
      <c r="BF34">
        <v>740.748829</v>
      </c>
      <c r="BG34" s="9">
        <f t="shared" si="172"/>
        <v>1.3239809322498819E-2</v>
      </c>
      <c r="BH34">
        <f t="shared" si="173"/>
        <v>5.7199726055168787</v>
      </c>
      <c r="BI34">
        <v>727.95189700000003</v>
      </c>
      <c r="BJ34" s="9">
        <f t="shared" si="174"/>
        <v>1.4360483047698382E-2</v>
      </c>
      <c r="BK34" s="49">
        <f t="shared" si="175"/>
        <v>7.867628549872121</v>
      </c>
      <c r="BL34">
        <v>812.470911</v>
      </c>
      <c r="BM34" s="9">
        <f t="shared" si="176"/>
        <v>1.4268354531952953E-2</v>
      </c>
      <c r="BN34" s="49">
        <f t="shared" si="177"/>
        <v>10.463288798761647</v>
      </c>
      <c r="BO34">
        <v>716.88124800000003</v>
      </c>
      <c r="BP34" s="9">
        <f t="shared" si="178"/>
        <v>1.4293236036244814E-2</v>
      </c>
      <c r="BQ34" s="49">
        <f t="shared" si="179"/>
        <v>10.312766294183298</v>
      </c>
      <c r="BT34" s="49"/>
      <c r="BW34" s="49"/>
      <c r="BZ34" s="49"/>
      <c r="CB34" s="73">
        <f t="shared" si="324"/>
        <v>1.4455764562646531E-2</v>
      </c>
      <c r="CC34">
        <f t="shared" si="180"/>
        <v>113.44279199575699</v>
      </c>
      <c r="CE34" t="s">
        <v>17</v>
      </c>
      <c r="CF34" s="6">
        <v>0</v>
      </c>
      <c r="CG34" s="10">
        <f t="shared" si="34"/>
        <v>0</v>
      </c>
      <c r="CH34" s="13">
        <f t="shared" si="35"/>
        <v>0</v>
      </c>
      <c r="CI34" s="11">
        <v>0</v>
      </c>
      <c r="CJ34" s="10">
        <f t="shared" si="36"/>
        <v>0</v>
      </c>
      <c r="CK34" s="13">
        <f t="shared" si="37"/>
        <v>0</v>
      </c>
      <c r="CL34" s="2">
        <v>0</v>
      </c>
      <c r="CM34" s="9">
        <f t="shared" si="38"/>
        <v>0</v>
      </c>
      <c r="CN34" s="12">
        <f t="shared" si="39"/>
        <v>0</v>
      </c>
      <c r="CO34" s="16">
        <v>0</v>
      </c>
      <c r="CP34">
        <f t="shared" si="40"/>
        <v>0</v>
      </c>
      <c r="CQ34">
        <f t="shared" si="41"/>
        <v>0</v>
      </c>
      <c r="CR34">
        <v>0</v>
      </c>
      <c r="CS34" s="10">
        <f t="shared" si="42"/>
        <v>0</v>
      </c>
      <c r="CT34">
        <f t="shared" si="43"/>
        <v>0</v>
      </c>
      <c r="CU34">
        <v>0</v>
      </c>
      <c r="CV34">
        <f t="shared" si="181"/>
        <v>0</v>
      </c>
      <c r="CW34">
        <f t="shared" si="44"/>
        <v>0</v>
      </c>
      <c r="CX34">
        <v>0</v>
      </c>
      <c r="CY34">
        <f t="shared" si="182"/>
        <v>0</v>
      </c>
      <c r="CZ34">
        <f t="shared" si="45"/>
        <v>0</v>
      </c>
      <c r="DA34">
        <v>0</v>
      </c>
      <c r="DB34">
        <f t="shared" si="183"/>
        <v>0</v>
      </c>
      <c r="DC34">
        <f t="shared" si="184"/>
        <v>0</v>
      </c>
      <c r="DD34">
        <v>0</v>
      </c>
      <c r="DE34">
        <f t="shared" si="185"/>
        <v>0</v>
      </c>
      <c r="DF34">
        <f t="shared" si="186"/>
        <v>0</v>
      </c>
      <c r="DG34">
        <v>0</v>
      </c>
      <c r="DH34">
        <f t="shared" si="187"/>
        <v>0</v>
      </c>
      <c r="DI34">
        <f t="shared" si="188"/>
        <v>0</v>
      </c>
      <c r="DJ34">
        <v>0</v>
      </c>
      <c r="DK34">
        <f t="shared" si="189"/>
        <v>0</v>
      </c>
      <c r="DL34">
        <f t="shared" si="190"/>
        <v>0</v>
      </c>
      <c r="DM34">
        <v>0</v>
      </c>
      <c r="DN34">
        <f t="shared" si="191"/>
        <v>0</v>
      </c>
      <c r="DO34">
        <f t="shared" si="192"/>
        <v>0</v>
      </c>
      <c r="DQ34" s="73">
        <f t="shared" si="193"/>
        <v>0</v>
      </c>
      <c r="DR34">
        <f t="shared" si="194"/>
        <v>0</v>
      </c>
      <c r="DT34">
        <v>0</v>
      </c>
      <c r="DU34">
        <f t="shared" si="195"/>
        <v>0</v>
      </c>
      <c r="DV34">
        <f t="shared" si="196"/>
        <v>0</v>
      </c>
      <c r="DW34">
        <v>0</v>
      </c>
      <c r="DX34">
        <f t="shared" si="197"/>
        <v>0</v>
      </c>
      <c r="DY34">
        <f t="shared" si="198"/>
        <v>0</v>
      </c>
      <c r="DZ34">
        <v>0</v>
      </c>
      <c r="EA34">
        <f t="shared" si="199"/>
        <v>0</v>
      </c>
      <c r="EB34">
        <f t="shared" si="200"/>
        <v>0</v>
      </c>
      <c r="EC34">
        <v>0</v>
      </c>
      <c r="ED34">
        <f t="shared" si="201"/>
        <v>0</v>
      </c>
      <c r="EE34">
        <f t="shared" si="202"/>
        <v>0</v>
      </c>
      <c r="EF34">
        <v>0</v>
      </c>
      <c r="EG34">
        <f t="shared" si="203"/>
        <v>0</v>
      </c>
      <c r="EI34">
        <v>0</v>
      </c>
      <c r="EJ34">
        <f t="shared" si="204"/>
        <v>0</v>
      </c>
      <c r="EK34">
        <f t="shared" si="205"/>
        <v>0</v>
      </c>
      <c r="EL34">
        <v>0</v>
      </c>
      <c r="EM34">
        <f t="shared" si="206"/>
        <v>0</v>
      </c>
      <c r="EN34">
        <f t="shared" si="207"/>
        <v>0</v>
      </c>
      <c r="EO34">
        <v>0</v>
      </c>
      <c r="EP34">
        <f t="shared" si="325"/>
        <v>0</v>
      </c>
      <c r="EQ34">
        <f t="shared" si="208"/>
        <v>0</v>
      </c>
      <c r="ER34">
        <v>0</v>
      </c>
      <c r="ES34">
        <f t="shared" si="209"/>
        <v>0</v>
      </c>
      <c r="ET34">
        <f t="shared" si="210"/>
        <v>0</v>
      </c>
      <c r="FE34" s="75">
        <f t="shared" si="211"/>
        <v>0</v>
      </c>
      <c r="FF34">
        <f t="shared" si="212"/>
        <v>0</v>
      </c>
      <c r="FH34" t="s">
        <v>17</v>
      </c>
      <c r="FI34" s="6">
        <v>45.087496999999999</v>
      </c>
      <c r="FJ34" s="10">
        <f t="shared" si="46"/>
        <v>1.8289364827936305E-2</v>
      </c>
      <c r="FK34" s="13">
        <f t="shared" si="47"/>
        <v>0.66651766635907639</v>
      </c>
      <c r="FL34" s="11">
        <v>58.438561</v>
      </c>
      <c r="FM34" s="10">
        <f t="shared" si="48"/>
        <v>1.5888881085212761E-2</v>
      </c>
      <c r="FN34" s="13">
        <f t="shared" si="49"/>
        <v>2.8607017406107316</v>
      </c>
      <c r="FO34" s="2">
        <v>45.172998999999997</v>
      </c>
      <c r="FP34" s="9">
        <f t="shared" si="50"/>
        <v>1.8268367694692141E-2</v>
      </c>
      <c r="FQ34" s="25">
        <f t="shared" si="51"/>
        <v>1.6949652039444003E-2</v>
      </c>
      <c r="FR34" s="16">
        <v>58.019872999999997</v>
      </c>
      <c r="FS34">
        <f t="shared" si="52"/>
        <v>1.5938493286802642E-2</v>
      </c>
      <c r="FT34">
        <f t="shared" si="53"/>
        <v>1.3374119966323237E-2</v>
      </c>
      <c r="FU34">
        <v>44.623071000000003</v>
      </c>
      <c r="FV34" s="10">
        <f t="shared" si="54"/>
        <v>1.8452013026669597E-2</v>
      </c>
      <c r="FW34">
        <f t="shared" si="55"/>
        <v>9.1273137841804672E-2</v>
      </c>
      <c r="FX34">
        <v>38.059229000000002</v>
      </c>
      <c r="FY34">
        <f t="shared" si="213"/>
        <v>1.9745636845190827E-2</v>
      </c>
      <c r="FZ34">
        <f t="shared" si="56"/>
        <v>0.2409454740596792</v>
      </c>
      <c r="GA34">
        <v>43.237909000000002</v>
      </c>
      <c r="GB34">
        <f t="shared" si="214"/>
        <v>1.8739353257790869E-2</v>
      </c>
      <c r="GC34">
        <f t="shared" si="57"/>
        <v>0.32816434887396928</v>
      </c>
      <c r="GD34">
        <v>43.20917</v>
      </c>
      <c r="GE34">
        <f t="shared" si="215"/>
        <v>1.8748546862079479E-2</v>
      </c>
      <c r="GF34">
        <f t="shared" si="216"/>
        <v>0.33447902366352233</v>
      </c>
      <c r="GG34">
        <v>42.900506</v>
      </c>
      <c r="GH34">
        <f t="shared" si="217"/>
        <v>1.8848648541148611E-2</v>
      </c>
      <c r="GI34">
        <f t="shared" si="218"/>
        <v>2.0386744702160562</v>
      </c>
      <c r="GJ34">
        <v>42.088948000000002</v>
      </c>
      <c r="GK34">
        <f t="shared" si="219"/>
        <v>1.9010008310882929E-2</v>
      </c>
      <c r="GL34">
        <f t="shared" si="220"/>
        <v>0.68873183468058541</v>
      </c>
      <c r="GM34">
        <v>43.692295999999999</v>
      </c>
      <c r="GN34">
        <f t="shared" si="221"/>
        <v>1.8599676234838294E-2</v>
      </c>
      <c r="GO34">
        <f t="shared" si="222"/>
        <v>0.56477538662670246</v>
      </c>
      <c r="GP34">
        <v>44.202519000000002</v>
      </c>
      <c r="GQ34">
        <f t="shared" si="223"/>
        <v>1.8445691308237668E-2</v>
      </c>
      <c r="GR34">
        <f t="shared" si="224"/>
        <v>0.57566617173996304</v>
      </c>
      <c r="GT34" s="72">
        <f t="shared" si="225"/>
        <v>1.8247890106790177E-2</v>
      </c>
      <c r="GU34">
        <f t="shared" si="226"/>
        <v>8.6991174211969735</v>
      </c>
      <c r="GW34" s="6">
        <v>45.687099000000003</v>
      </c>
      <c r="GX34" s="10">
        <f t="shared" si="58"/>
        <v>1.8030323901085041E-2</v>
      </c>
      <c r="GY34" s="13">
        <f t="shared" si="227"/>
        <v>0.65165955691089283</v>
      </c>
      <c r="GZ34" s="11">
        <v>58.191656999999999</v>
      </c>
      <c r="HA34" s="10">
        <f t="shared" si="59"/>
        <v>1.5764474999471773E-2</v>
      </c>
      <c r="HB34" s="13">
        <f t="shared" si="228"/>
        <v>1.9539129779464564</v>
      </c>
      <c r="HC34" s="2">
        <v>44.135936000000001</v>
      </c>
      <c r="HD34" s="9">
        <f t="shared" si="60"/>
        <v>1.8466842256733576E-2</v>
      </c>
      <c r="HE34" s="25">
        <f t="shared" si="229"/>
        <v>0.21969641377442117</v>
      </c>
      <c r="HF34" s="16">
        <v>60.298057999999997</v>
      </c>
      <c r="HG34" s="9">
        <f t="shared" si="61"/>
        <v>1.5512938375929859E-2</v>
      </c>
      <c r="HH34">
        <f t="shared" si="230"/>
        <v>0.16775014634669511</v>
      </c>
      <c r="HI34">
        <v>45.585424000000003</v>
      </c>
      <c r="HJ34" s="9">
        <f t="shared" si="62"/>
        <v>1.7952671651062794E-2</v>
      </c>
      <c r="HL34">
        <v>57.770209000000001</v>
      </c>
      <c r="HM34" s="9">
        <f t="shared" si="63"/>
        <v>2.0696733223754659E-2</v>
      </c>
      <c r="HN34">
        <f t="shared" si="231"/>
        <v>0.4470787463018549</v>
      </c>
      <c r="HO34">
        <v>46.763814000000004</v>
      </c>
      <c r="HP34" s="9">
        <f t="shared" si="64"/>
        <v>1.8496231968067364E-2</v>
      </c>
      <c r="HQ34">
        <f t="shared" si="232"/>
        <v>0.50667335567220895</v>
      </c>
      <c r="HR34">
        <v>50.499333999999998</v>
      </c>
      <c r="HS34" s="9">
        <f t="shared" si="65"/>
        <v>1.7776257730857399E-2</v>
      </c>
      <c r="HT34">
        <f t="shared" si="233"/>
        <v>0.65178545284479361</v>
      </c>
      <c r="HU34">
        <v>46.357742000000002</v>
      </c>
      <c r="HV34" s="9">
        <f t="shared" si="66"/>
        <v>1.8532077863712835E-2</v>
      </c>
      <c r="HW34">
        <f t="shared" si="234"/>
        <v>0.66855744727591193</v>
      </c>
      <c r="IH34" s="74">
        <f t="shared" si="235"/>
        <v>1.7914283552297253E-2</v>
      </c>
      <c r="II34">
        <f t="shared" si="236"/>
        <v>7.0291900991095284</v>
      </c>
      <c r="IK34" t="s">
        <v>17</v>
      </c>
      <c r="IL34" s="6">
        <v>45.710256999999999</v>
      </c>
      <c r="IM34" s="10">
        <f t="shared" si="67"/>
        <v>1.0214217437237223E-2</v>
      </c>
      <c r="IN34" s="13">
        <f t="shared" si="237"/>
        <v>0.46145818329842664</v>
      </c>
      <c r="IO34" s="11">
        <v>23.932931</v>
      </c>
      <c r="IP34" s="10">
        <f t="shared" si="68"/>
        <v>1.0766701130301691E-2</v>
      </c>
      <c r="IQ34" s="13">
        <f t="shared" si="238"/>
        <v>1.668085764739403</v>
      </c>
      <c r="IR34" s="2">
        <v>23.932931</v>
      </c>
      <c r="IS34" s="9">
        <f t="shared" si="69"/>
        <v>1.0766701130301691E-2</v>
      </c>
      <c r="IT34" s="12">
        <f t="shared" si="70"/>
        <v>1.2486873541548333E-2</v>
      </c>
      <c r="IU34" s="16">
        <v>75.967771999999997</v>
      </c>
      <c r="IV34">
        <f t="shared" si="71"/>
        <v>9.9923070868832668E-3</v>
      </c>
      <c r="IW34">
        <f t="shared" si="72"/>
        <v>1.0480783167171579E-2</v>
      </c>
      <c r="IX34">
        <v>24.244593999999999</v>
      </c>
      <c r="IY34" s="10">
        <f t="shared" si="73"/>
        <v>1.095412889009521E-2</v>
      </c>
      <c r="IZ34">
        <f t="shared" si="74"/>
        <v>6.7730937721907997E-2</v>
      </c>
      <c r="JA34">
        <v>23.932931</v>
      </c>
      <c r="JB34">
        <f t="shared" si="239"/>
        <v>1.0766701130301691E-2</v>
      </c>
      <c r="JC34">
        <f t="shared" si="75"/>
        <v>0.16422538864144406</v>
      </c>
      <c r="JD34">
        <v>44.006791</v>
      </c>
      <c r="JE34">
        <f t="shared" si="240"/>
        <v>1.1199606953644541E-2</v>
      </c>
      <c r="JF34">
        <f t="shared" si="76"/>
        <v>0.2451599898504456</v>
      </c>
      <c r="JG34">
        <v>23.932931</v>
      </c>
      <c r="JH34">
        <f t="shared" si="241"/>
        <v>1.0766701130301691E-2</v>
      </c>
      <c r="JI34">
        <f t="shared" si="242"/>
        <v>0.24010098680127953</v>
      </c>
      <c r="JJ34">
        <v>23.932931</v>
      </c>
      <c r="JK34">
        <f t="shared" si="243"/>
        <v>1.0766701130301691E-2</v>
      </c>
      <c r="JL34">
        <f t="shared" si="244"/>
        <v>1.4556613087454029</v>
      </c>
      <c r="JM34">
        <v>44.274157000000002</v>
      </c>
      <c r="JN34">
        <f t="shared" si="245"/>
        <v>1.0487519950115156E-2</v>
      </c>
      <c r="JO34">
        <f t="shared" si="246"/>
        <v>0.47495303121178473</v>
      </c>
      <c r="JP34">
        <v>23.932931</v>
      </c>
      <c r="JQ34">
        <f t="shared" si="247"/>
        <v>1.0766701130301691E-2</v>
      </c>
      <c r="JR34">
        <f t="shared" si="248"/>
        <v>0.40866086301617</v>
      </c>
      <c r="JS34">
        <v>23.932931</v>
      </c>
      <c r="JT34">
        <f t="shared" si="249"/>
        <v>1.0766701130301691E-2</v>
      </c>
      <c r="JU34">
        <f t="shared" si="250"/>
        <v>0.42001852345736762</v>
      </c>
      <c r="JW34" s="73">
        <f t="shared" si="251"/>
        <v>1.0684557352507269E-2</v>
      </c>
      <c r="JX34">
        <f t="shared" si="252"/>
        <v>6.366915466598809</v>
      </c>
      <c r="JZ34">
        <v>48.759810999999999</v>
      </c>
      <c r="KA34">
        <f t="shared" si="253"/>
        <v>1.0478185901119014E-2</v>
      </c>
      <c r="KB34">
        <f t="shared" si="254"/>
        <v>0.47338375748357098</v>
      </c>
      <c r="KC34">
        <v>23.932931</v>
      </c>
      <c r="KD34">
        <f t="shared" si="255"/>
        <v>1.0766701130301691E-2</v>
      </c>
      <c r="KE34">
        <f t="shared" si="256"/>
        <v>1.668085764739403</v>
      </c>
      <c r="KF34">
        <v>23.932931</v>
      </c>
      <c r="KG34">
        <f t="shared" si="257"/>
        <v>1.0766701130301691E-2</v>
      </c>
      <c r="KH34">
        <f t="shared" si="258"/>
        <v>0.16011167432034767</v>
      </c>
      <c r="KI34">
        <v>81.535013000000006</v>
      </c>
      <c r="KJ34">
        <f t="shared" si="259"/>
        <v>1.0597240420313339E-2</v>
      </c>
      <c r="KK34">
        <f t="shared" si="260"/>
        <v>0.14324241709560384</v>
      </c>
      <c r="KL34">
        <v>27.992865999999999</v>
      </c>
      <c r="KM34">
        <f t="shared" si="261"/>
        <v>1.2526238821460799E-2</v>
      </c>
      <c r="KO34">
        <v>23.932931</v>
      </c>
      <c r="KP34">
        <f t="shared" si="262"/>
        <v>1.0766701130301691E-2</v>
      </c>
      <c r="KQ34">
        <f t="shared" si="263"/>
        <v>0.29071998894113404</v>
      </c>
      <c r="KR34">
        <v>49.705914999999997</v>
      </c>
      <c r="KS34">
        <f t="shared" si="264"/>
        <v>9.2845589875999619E-3</v>
      </c>
      <c r="KT34">
        <f t="shared" si="265"/>
        <v>0.31791871624889778</v>
      </c>
      <c r="KU34">
        <v>23.932931</v>
      </c>
      <c r="KV34">
        <f t="shared" si="266"/>
        <v>1.0852076369266554E-2</v>
      </c>
      <c r="KW34">
        <f t="shared" si="267"/>
        <v>0.49737869590870309</v>
      </c>
      <c r="KX34">
        <v>23.932931</v>
      </c>
      <c r="KY34">
        <f t="shared" si="268"/>
        <v>1.0852076369266554E-2</v>
      </c>
      <c r="KZ34">
        <f t="shared" si="269"/>
        <v>0.48937014297829884</v>
      </c>
      <c r="LK34" s="78">
        <f t="shared" si="270"/>
        <v>1.0765608917770142E-2</v>
      </c>
      <c r="LL34">
        <f t="shared" si="271"/>
        <v>5.2802496534930556</v>
      </c>
      <c r="LN34" t="s">
        <v>17</v>
      </c>
      <c r="LO34" s="6">
        <v>12.183415999999999</v>
      </c>
      <c r="LP34" s="10">
        <f t="shared" si="77"/>
        <v>1.171896639637017E-2</v>
      </c>
      <c r="LQ34" s="13">
        <f t="shared" si="78"/>
        <v>0.13094065270246072</v>
      </c>
      <c r="LR34" s="2">
        <v>12.183415999999999</v>
      </c>
      <c r="LS34" s="10">
        <f t="shared" si="79"/>
        <v>1.171896639637017E-2</v>
      </c>
      <c r="LT34" s="13">
        <f t="shared" si="80"/>
        <v>0.64690532337062245</v>
      </c>
      <c r="LU34" s="2">
        <v>12.183415999999999</v>
      </c>
      <c r="LV34" s="9">
        <f t="shared" si="81"/>
        <v>1.171896639637017E-2</v>
      </c>
      <c r="LW34" s="37">
        <f t="shared" si="82"/>
        <v>3.3336691969205754E-3</v>
      </c>
      <c r="LX34" s="16">
        <v>12.183415999999999</v>
      </c>
      <c r="LY34">
        <f t="shared" si="83"/>
        <v>1.171896639637017E-2</v>
      </c>
      <c r="LZ34">
        <f t="shared" si="84"/>
        <v>3.0149451122821586E-3</v>
      </c>
      <c r="MA34">
        <v>12.183415999999999</v>
      </c>
      <c r="MB34" s="10">
        <f t="shared" si="85"/>
        <v>1.171896639637017E-2</v>
      </c>
      <c r="MC34">
        <f t="shared" si="86"/>
        <v>1.7772997841293769E-2</v>
      </c>
      <c r="MD34">
        <v>12.183415999999999</v>
      </c>
      <c r="ME34">
        <f t="shared" si="272"/>
        <v>1.171896639637017E-2</v>
      </c>
      <c r="MF34">
        <f t="shared" si="87"/>
        <v>4.3843890758135058E-2</v>
      </c>
      <c r="MG34">
        <v>12.183415999999999</v>
      </c>
      <c r="MH34">
        <f t="shared" si="273"/>
        <v>1.171896639637017E-2</v>
      </c>
      <c r="MI34">
        <f t="shared" si="88"/>
        <v>6.2921382979949939E-2</v>
      </c>
      <c r="MZ34" s="17">
        <f t="shared" si="274"/>
        <v>1.171896639637017E-2</v>
      </c>
      <c r="NA34">
        <f t="shared" si="89"/>
        <v>1.7189079904656022</v>
      </c>
      <c r="NC34" t="s">
        <v>17</v>
      </c>
      <c r="ND34" s="6">
        <v>88.322676999999999</v>
      </c>
      <c r="NE34" s="10">
        <f t="shared" si="90"/>
        <v>1.1718289482515696E-2</v>
      </c>
      <c r="NF34" s="13">
        <f t="shared" si="91"/>
        <v>0.94924354482201068</v>
      </c>
      <c r="NG34" s="2">
        <v>88.322676999999999</v>
      </c>
      <c r="NH34" s="10">
        <f t="shared" si="92"/>
        <v>1.1718289482515696E-2</v>
      </c>
      <c r="NI34" s="13">
        <f t="shared" si="93"/>
        <v>4.6896871952817047</v>
      </c>
      <c r="NJ34" s="2">
        <v>88.322676999999999</v>
      </c>
      <c r="NK34" s="9">
        <f t="shared" si="94"/>
        <v>1.1718289482515696E-2</v>
      </c>
      <c r="NL34" s="37">
        <f t="shared" si="95"/>
        <v>2.4167161996202297E-2</v>
      </c>
      <c r="NM34" s="16">
        <v>88.322676999999999</v>
      </c>
      <c r="NN34">
        <f t="shared" si="96"/>
        <v>1.1718289482515696E-2</v>
      </c>
      <c r="NO34">
        <f t="shared" si="97"/>
        <v>2.1856597830848663E-2</v>
      </c>
      <c r="NP34">
        <v>88.322676999999999</v>
      </c>
      <c r="NQ34" s="10">
        <f t="shared" si="98"/>
        <v>1.1718289482515696E-2</v>
      </c>
      <c r="NR34">
        <f t="shared" si="99"/>
        <v>0.12884389320496026</v>
      </c>
      <c r="NS34">
        <v>88.322676999999999</v>
      </c>
      <c r="NT34">
        <f t="shared" si="275"/>
        <v>1.1718289482515696E-2</v>
      </c>
      <c r="NU34">
        <f t="shared" si="100"/>
        <v>0.31784269761211442</v>
      </c>
      <c r="NV34">
        <v>88.322676999999999</v>
      </c>
      <c r="NW34">
        <f t="shared" si="276"/>
        <v>1.1718289482515696E-2</v>
      </c>
      <c r="NX34">
        <f t="shared" si="101"/>
        <v>0.45614341606125636</v>
      </c>
      <c r="OO34" s="17">
        <f t="shared" si="277"/>
        <v>1.1718289482515697E-2</v>
      </c>
      <c r="OP34">
        <f t="shared" si="102"/>
        <v>12.461082791454452</v>
      </c>
      <c r="OR34" t="s">
        <v>17</v>
      </c>
      <c r="OS34" s="6">
        <v>113.88308499999999</v>
      </c>
      <c r="OT34" s="10">
        <f t="shared" si="103"/>
        <v>1.5729063998044857E-2</v>
      </c>
      <c r="OU34" s="13">
        <f t="shared" si="104"/>
        <v>1.4687432984829867</v>
      </c>
      <c r="OV34" s="2">
        <v>113.88308499999999</v>
      </c>
      <c r="OW34" s="10">
        <f t="shared" si="105"/>
        <v>1.5729063998044857E-2</v>
      </c>
      <c r="OX34" s="13">
        <f t="shared" si="106"/>
        <v>7.2562480699755643</v>
      </c>
      <c r="OY34" s="2">
        <v>113.88308499999999</v>
      </c>
      <c r="OZ34" s="9">
        <f t="shared" si="107"/>
        <v>1.5729063998044857E-2</v>
      </c>
      <c r="PA34" s="37">
        <f t="shared" si="108"/>
        <v>3.7393309039494657E-2</v>
      </c>
      <c r="PB34" s="16">
        <v>113.88308499999999</v>
      </c>
      <c r="PC34">
        <f t="shared" si="109"/>
        <v>1.5729063998044857E-2</v>
      </c>
      <c r="PD34">
        <f t="shared" si="110"/>
        <v>3.3818224803115249E-2</v>
      </c>
      <c r="PE34">
        <v>113.88308499999999</v>
      </c>
      <c r="PF34" s="10">
        <f t="shared" si="111"/>
        <v>1.5729063998044857E-2</v>
      </c>
      <c r="PG34">
        <f t="shared" si="112"/>
        <v>0.19935727319665525</v>
      </c>
      <c r="PH34">
        <v>113.88308499999999</v>
      </c>
      <c r="PI34">
        <f t="shared" si="278"/>
        <v>1.5729063998044857E-2</v>
      </c>
      <c r="PJ34">
        <f t="shared" si="113"/>
        <v>0.49179089458762765</v>
      </c>
      <c r="PK34">
        <v>113.88308499999999</v>
      </c>
      <c r="PL34">
        <f t="shared" si="279"/>
        <v>1.5729063998044857E-2</v>
      </c>
      <c r="PM34">
        <f t="shared" si="114"/>
        <v>0.70578050189714847</v>
      </c>
      <c r="QD34" s="17">
        <f t="shared" si="280"/>
        <v>1.5729063998044857E-2</v>
      </c>
      <c r="QE34">
        <f t="shared" si="115"/>
        <v>19.280754598359856</v>
      </c>
      <c r="QG34" t="s">
        <v>17</v>
      </c>
      <c r="QH34" s="6">
        <v>37.106363999999999</v>
      </c>
      <c r="QI34" s="10">
        <f t="shared" si="116"/>
        <v>1.6084519960375077E-2</v>
      </c>
      <c r="QJ34" s="13">
        <f t="shared" si="117"/>
        <v>0.47713969745879609</v>
      </c>
      <c r="QK34" s="2">
        <v>37.106363999999999</v>
      </c>
      <c r="QL34" s="10">
        <f t="shared" si="118"/>
        <v>1.6024089761656837E-2</v>
      </c>
      <c r="QM34" s="13">
        <f t="shared" si="119"/>
        <v>2.3484268627100775</v>
      </c>
      <c r="QN34" s="2">
        <v>37.106363999999999</v>
      </c>
      <c r="QO34" s="9">
        <f t="shared" si="120"/>
        <v>1.6054247994509607E-2</v>
      </c>
      <c r="QP34" s="37">
        <f t="shared" si="121"/>
        <v>1.2124823210971761E-2</v>
      </c>
      <c r="QQ34" s="16">
        <v>37.106363999999999</v>
      </c>
      <c r="QR34">
        <f t="shared" si="122"/>
        <v>1.6054247994509607E-2</v>
      </c>
      <c r="QS34">
        <f t="shared" si="123"/>
        <v>1.0965598059631205E-2</v>
      </c>
      <c r="QT34">
        <v>37.106363999999999</v>
      </c>
      <c r="QU34" s="10">
        <f t="shared" si="124"/>
        <v>1.6054247994509607E-2</v>
      </c>
      <c r="QV34">
        <f t="shared" si="125"/>
        <v>6.4641823775955135E-2</v>
      </c>
      <c r="QW34">
        <v>37.106364999999997</v>
      </c>
      <c r="QX34">
        <f t="shared" si="281"/>
        <v>1.6054248413272552E-2</v>
      </c>
      <c r="QY34" s="37">
        <f t="shared" si="126"/>
        <v>0.15946376403542761</v>
      </c>
      <c r="QZ34">
        <v>37.011015</v>
      </c>
      <c r="RA34">
        <f t="shared" si="282"/>
        <v>1.6169558559434333E-2</v>
      </c>
      <c r="RB34">
        <f t="shared" si="127"/>
        <v>0.230493864049475</v>
      </c>
      <c r="RS34" s="17">
        <f t="shared" si="283"/>
        <v>1.6070737239752518E-2</v>
      </c>
      <c r="RT34">
        <f t="shared" si="128"/>
        <v>6.2582279261350502</v>
      </c>
      <c r="RW34" t="s">
        <v>17</v>
      </c>
      <c r="RX34" s="6">
        <v>113.88308499999999</v>
      </c>
      <c r="RY34" s="10">
        <f t="shared" si="129"/>
        <v>1.5729063998044857E-2</v>
      </c>
      <c r="RZ34" s="13">
        <f t="shared" si="130"/>
        <v>0.80249799706364655</v>
      </c>
      <c r="SA34" s="2">
        <v>113.88308499999999</v>
      </c>
      <c r="SB34" s="10">
        <f t="shared" si="131"/>
        <v>1.5729063998044857E-2</v>
      </c>
      <c r="SC34" s="13">
        <f t="shared" si="132"/>
        <v>3.9646986293430864</v>
      </c>
      <c r="SD34" s="2">
        <v>113.88308499999999</v>
      </c>
      <c r="SE34" s="9">
        <f t="shared" si="133"/>
        <v>1.5729063998044857E-2</v>
      </c>
      <c r="SF34" s="37">
        <f t="shared" si="284"/>
        <v>2.043110980575753E-2</v>
      </c>
      <c r="SG34" s="16">
        <v>113.88308499999999</v>
      </c>
      <c r="SH34">
        <f t="shared" si="134"/>
        <v>1.5729063998044857E-2</v>
      </c>
      <c r="SI34">
        <f t="shared" si="285"/>
        <v>1.8477740594138602E-2</v>
      </c>
      <c r="SJ34">
        <v>113.88308499999999</v>
      </c>
      <c r="SK34" s="10">
        <f t="shared" si="135"/>
        <v>1.5729063998044857E-2</v>
      </c>
      <c r="SL34">
        <f t="shared" si="286"/>
        <v>0.10892564589443757</v>
      </c>
      <c r="SM34">
        <v>61.738961000000003</v>
      </c>
      <c r="SN34">
        <f t="shared" si="287"/>
        <v>1.5606478326830474E-2</v>
      </c>
      <c r="SO34">
        <f t="shared" si="136"/>
        <v>0.26661254269378371</v>
      </c>
      <c r="SP34">
        <v>61.738961000000003</v>
      </c>
      <c r="SQ34">
        <f t="shared" si="288"/>
        <v>1.5606478326830474E-2</v>
      </c>
      <c r="SR34">
        <f t="shared" si="137"/>
        <v>0.38262183433118718</v>
      </c>
      <c r="TI34" s="17">
        <f t="shared" si="289"/>
        <v>1.5694039520555033E-2</v>
      </c>
      <c r="TJ34">
        <f t="shared" si="290"/>
        <v>10.511239909286939</v>
      </c>
      <c r="TL34" t="s">
        <v>17</v>
      </c>
      <c r="TM34" s="6">
        <v>3140975</v>
      </c>
      <c r="TN34" s="10">
        <f t="shared" si="291"/>
        <v>9.9117258331827239E-3</v>
      </c>
      <c r="TO34" s="13">
        <f t="shared" si="292"/>
        <v>3.1409750178411064</v>
      </c>
      <c r="TP34" s="2">
        <v>15517820</v>
      </c>
      <c r="TQ34" s="10">
        <f t="shared" si="138"/>
        <v>9.9117259419599976E-3</v>
      </c>
      <c r="TR34" s="13">
        <f t="shared" si="293"/>
        <v>15.517820019823455</v>
      </c>
      <c r="TS34" s="2">
        <v>79967</v>
      </c>
      <c r="TT34" s="9">
        <f t="shared" si="139"/>
        <v>9.9116876034184651E-3</v>
      </c>
      <c r="TU34" s="37">
        <f t="shared" si="294"/>
        <v>7.996700079293502E-2</v>
      </c>
      <c r="TV34" s="16">
        <v>72322</v>
      </c>
      <c r="TW34">
        <f t="shared" si="140"/>
        <v>9.9117478648256974E-3</v>
      </c>
      <c r="TX34">
        <f t="shared" si="295"/>
        <v>7.2321988105902554E-2</v>
      </c>
      <c r="TY34" s="42">
        <v>426335</v>
      </c>
      <c r="TZ34" s="10">
        <f t="shared" si="141"/>
        <v>9.9117330685089804E-3</v>
      </c>
      <c r="UA34">
        <f t="shared" si="296"/>
        <v>0.4263349984141227</v>
      </c>
      <c r="UB34" s="42">
        <v>1062116</v>
      </c>
      <c r="UC34">
        <f t="shared" si="297"/>
        <v>1.0009725431270031E-2</v>
      </c>
      <c r="UD34">
        <f t="shared" si="142"/>
        <v>1.0621160020019451</v>
      </c>
      <c r="UE34" s="42">
        <v>1524268</v>
      </c>
      <c r="UF34">
        <f t="shared" si="298"/>
        <v>1.0009730255714345E-2</v>
      </c>
      <c r="UG34">
        <f t="shared" si="143"/>
        <v>1.5242680060058382</v>
      </c>
      <c r="UH34" s="42">
        <v>1552836</v>
      </c>
      <c r="UI34">
        <f t="shared" si="299"/>
        <v>1.0009725349508454E-2</v>
      </c>
      <c r="UJ34">
        <f t="shared" si="300"/>
        <v>1.5528360152147824</v>
      </c>
      <c r="UK34" s="42">
        <v>6785635</v>
      </c>
      <c r="UL34">
        <f t="shared" si="301"/>
        <v>1.000972827988085E-2</v>
      </c>
      <c r="UM34">
        <f t="shared" si="302"/>
        <v>41.49416067157216</v>
      </c>
      <c r="UN34" s="42"/>
      <c r="UQ34" s="42">
        <v>2642986</v>
      </c>
      <c r="UR34">
        <f t="shared" si="303"/>
        <v>1.0009729106777375E-2</v>
      </c>
      <c r="US34">
        <f t="shared" si="304"/>
        <v>2.6429859899902706</v>
      </c>
      <c r="UT34" s="42">
        <v>2716440</v>
      </c>
      <c r="UU34">
        <f t="shared" si="305"/>
        <v>1.000972580664281E-2</v>
      </c>
      <c r="UV34">
        <f t="shared" si="306"/>
        <v>2.7164399811817157</v>
      </c>
      <c r="UX34" s="17">
        <f t="shared" si="307"/>
        <v>9.9651804128808846E-3</v>
      </c>
      <c r="UY34">
        <f t="shared" si="308"/>
        <v>41.309492686669138</v>
      </c>
      <c r="VA34" s="42">
        <v>3145876</v>
      </c>
      <c r="VB34">
        <f t="shared" si="309"/>
        <v>1.0009726267391626E-2</v>
      </c>
      <c r="VC34">
        <f t="shared" si="310"/>
        <v>3.1458760060058353</v>
      </c>
      <c r="VD34" s="42">
        <v>10788228</v>
      </c>
      <c r="VE34">
        <f t="shared" si="311"/>
        <v>1.0009727443879046E-2</v>
      </c>
      <c r="VF34">
        <f t="shared" si="312"/>
        <v>10.7882280220214</v>
      </c>
      <c r="VG34" s="42">
        <v>1035511</v>
      </c>
      <c r="VH34">
        <f t="shared" si="313"/>
        <v>1.0009727070073426E-2</v>
      </c>
      <c r="VI34">
        <f t="shared" si="314"/>
        <v>1.0355110172167306</v>
      </c>
      <c r="VJ34" s="42">
        <v>941225</v>
      </c>
      <c r="VK34">
        <f t="shared" si="315"/>
        <v>1.0009731897962577E-2</v>
      </c>
      <c r="VL34">
        <f t="shared" si="316"/>
        <v>0.94122498158209333</v>
      </c>
      <c r="VM34" s="42">
        <v>890137</v>
      </c>
      <c r="VN34">
        <f t="shared" si="317"/>
        <v>1.0009727620442768E-2</v>
      </c>
      <c r="VP34" s="42">
        <v>1930080</v>
      </c>
      <c r="VQ34">
        <f t="shared" si="318"/>
        <v>1.0275215182037164E-2</v>
      </c>
      <c r="VR34">
        <f t="shared" si="319"/>
        <v>1.9300799884917592</v>
      </c>
      <c r="VS34" s="42">
        <v>2447585</v>
      </c>
      <c r="VT34">
        <f t="shared" si="320"/>
        <v>1.0275212610065377E-2</v>
      </c>
      <c r="VU34">
        <f t="shared" si="321"/>
        <v>2.4475849823266342</v>
      </c>
      <c r="VV34" s="42">
        <v>3276101</v>
      </c>
      <c r="VW34">
        <f t="shared" si="322"/>
        <v>1.0275212292247675E-2</v>
      </c>
      <c r="VX34">
        <f t="shared" si="323"/>
        <v>3.2761010431558919</v>
      </c>
      <c r="WL34" s="72">
        <f t="shared" si="326"/>
        <v>1.0109285048012458E-2</v>
      </c>
      <c r="WM34" s="12">
        <f t="shared" si="327"/>
        <v>34.492799709538126</v>
      </c>
    </row>
    <row r="35" spans="2:611" x14ac:dyDescent="0.25">
      <c r="B35" t="s">
        <v>18</v>
      </c>
      <c r="C35" s="6">
        <v>472.33932800000002</v>
      </c>
      <c r="D35" s="10">
        <f t="shared" si="144"/>
        <v>9.5567647966449953E-3</v>
      </c>
      <c r="E35" s="13">
        <f t="shared" si="145"/>
        <v>6.9655262827638955</v>
      </c>
      <c r="F35" s="11">
        <v>687.09645599999999</v>
      </c>
      <c r="G35" s="10">
        <f t="shared" si="146"/>
        <v>9.3271617738044654E-3</v>
      </c>
      <c r="H35" s="13">
        <f t="shared" si="147"/>
        <v>33.586037655115383</v>
      </c>
      <c r="I35" s="2">
        <v>474.19534499999997</v>
      </c>
      <c r="J35" s="9">
        <f t="shared" si="148"/>
        <v>9.562750785894877E-3</v>
      </c>
      <c r="K35" s="12">
        <f t="shared" si="149"/>
        <v>0.17744913072658547</v>
      </c>
      <c r="L35" s="16">
        <v>693.06156699999997</v>
      </c>
      <c r="M35">
        <f t="shared" si="150"/>
        <v>9.503795548174555E-3</v>
      </c>
      <c r="N35">
        <f t="shared" si="151"/>
        <v>0.15949425018980978</v>
      </c>
      <c r="O35">
        <v>415.99258099999997</v>
      </c>
      <c r="P35" s="10">
        <f t="shared" si="152"/>
        <v>8.5797321753586127E-3</v>
      </c>
      <c r="Q35">
        <f t="shared" si="27"/>
        <v>0.8487952792526452</v>
      </c>
      <c r="R35">
        <v>363.52145899999999</v>
      </c>
      <c r="S35">
        <f t="shared" si="28"/>
        <v>9.400726678696715E-3</v>
      </c>
      <c r="T35">
        <f t="shared" si="153"/>
        <v>2.2942410658744832</v>
      </c>
      <c r="U35">
        <v>442.61651599999999</v>
      </c>
      <c r="V35">
        <f t="shared" si="29"/>
        <v>9.5669387849936418E-3</v>
      </c>
      <c r="W35" s="49">
        <f t="shared" si="154"/>
        <v>3.3507327535856182</v>
      </c>
      <c r="X35">
        <v>442.11828400000002</v>
      </c>
      <c r="Y35">
        <f t="shared" si="30"/>
        <v>9.5671887545170173E-3</v>
      </c>
      <c r="Z35" s="49">
        <f t="shared" si="155"/>
        <v>3.4136234422389307</v>
      </c>
      <c r="AA35">
        <v>436.76708100000002</v>
      </c>
      <c r="AB35">
        <f t="shared" si="156"/>
        <v>9.5699103062815774E-3</v>
      </c>
      <c r="AC35" s="49">
        <f t="shared" si="157"/>
        <v>20.70167713200393</v>
      </c>
      <c r="AD35">
        <v>424.61214000000001</v>
      </c>
      <c r="AE35">
        <f t="shared" si="31"/>
        <v>9.5640750775695289E-3</v>
      </c>
      <c r="AF35" s="49">
        <f t="shared" si="158"/>
        <v>6.9301210893488392</v>
      </c>
      <c r="AG35">
        <v>451.24646200000001</v>
      </c>
      <c r="AH35">
        <f t="shared" si="32"/>
        <v>9.5805309755138783E-3</v>
      </c>
      <c r="AI35" s="49">
        <f t="shared" si="159"/>
        <v>5.8182174974101004</v>
      </c>
      <c r="AJ35">
        <v>465.128085</v>
      </c>
      <c r="AK35">
        <f t="shared" si="33"/>
        <v>9.6809349452835793E-3</v>
      </c>
      <c r="AL35" s="49">
        <f t="shared" si="160"/>
        <v>6.042589204912244</v>
      </c>
      <c r="AN35" s="73">
        <f t="shared" si="161"/>
        <v>9.4550425502277855E-3</v>
      </c>
      <c r="AO35">
        <f t="shared" si="162"/>
        <v>90.147984107202802</v>
      </c>
      <c r="AQ35" s="6">
        <v>491.51642199999998</v>
      </c>
      <c r="AR35" s="10">
        <f t="shared" si="163"/>
        <v>9.6752852435139924E-3</v>
      </c>
      <c r="AS35" s="13">
        <f t="shared" si="164"/>
        <v>6.9937646482273133</v>
      </c>
      <c r="AT35" s="11">
        <v>729.29306199999996</v>
      </c>
      <c r="AU35" s="10">
        <f t="shared" si="165"/>
        <v>9.8620440976601755E-3</v>
      </c>
      <c r="AV35" s="13">
        <f t="shared" si="166"/>
        <v>24.446834990881893</v>
      </c>
      <c r="AW35" s="2">
        <v>464.38558799999998</v>
      </c>
      <c r="AX35" s="9">
        <f t="shared" si="167"/>
        <v>9.6901710067756799E-3</v>
      </c>
      <c r="AY35" s="12">
        <f t="shared" si="168"/>
        <v>2.3056414187685266</v>
      </c>
      <c r="AZ35" s="16">
        <v>751.63339299999996</v>
      </c>
      <c r="BA35" s="9">
        <f t="shared" si="169"/>
        <v>9.6533774161337918E-3</v>
      </c>
      <c r="BB35">
        <f t="shared" si="170"/>
        <v>2.0877482202971227</v>
      </c>
      <c r="BC35">
        <v>533.49713499999996</v>
      </c>
      <c r="BD35" s="9">
        <f t="shared" si="171"/>
        <v>1.0480973202355352E-2</v>
      </c>
      <c r="BF35">
        <v>396.23584799999998</v>
      </c>
      <c r="BG35" s="9">
        <f t="shared" si="172"/>
        <v>7.0821402192977681E-3</v>
      </c>
      <c r="BH35">
        <f t="shared" si="173"/>
        <v>3.0596851552818989</v>
      </c>
      <c r="BI35">
        <v>470.76147900000001</v>
      </c>
      <c r="BJ35" s="9">
        <f t="shared" si="174"/>
        <v>9.2868254984283909E-3</v>
      </c>
      <c r="BK35" s="49">
        <f t="shared" si="175"/>
        <v>5.0879412054893303</v>
      </c>
      <c r="BL35">
        <v>523.61847799999998</v>
      </c>
      <c r="BM35" s="9">
        <f t="shared" si="176"/>
        <v>9.1956203999845193E-3</v>
      </c>
      <c r="BN35" s="49">
        <f t="shared" si="177"/>
        <v>6.7433446311803049</v>
      </c>
      <c r="BO35">
        <v>463.84624300000002</v>
      </c>
      <c r="BP35" s="9">
        <f t="shared" si="178"/>
        <v>9.2482037355849055E-3</v>
      </c>
      <c r="BQ35" s="49">
        <f t="shared" si="179"/>
        <v>6.6727061334626452</v>
      </c>
      <c r="BT35" s="49"/>
      <c r="BW35" s="49"/>
      <c r="BZ35" s="49"/>
      <c r="CB35" s="73">
        <f t="shared" si="324"/>
        <v>9.3527378688593992E-3</v>
      </c>
      <c r="CC35">
        <f t="shared" si="180"/>
        <v>73.396373609284254</v>
      </c>
      <c r="CE35" t="s">
        <v>18</v>
      </c>
      <c r="CF35" s="6">
        <v>0</v>
      </c>
      <c r="CG35" s="10">
        <f t="shared" si="34"/>
        <v>0</v>
      </c>
      <c r="CH35" s="13">
        <f t="shared" si="35"/>
        <v>0</v>
      </c>
      <c r="CI35" s="11">
        <v>0</v>
      </c>
      <c r="CJ35" s="10">
        <f t="shared" si="36"/>
        <v>0</v>
      </c>
      <c r="CK35" s="13">
        <f t="shared" si="37"/>
        <v>0</v>
      </c>
      <c r="CL35" s="2">
        <v>0</v>
      </c>
      <c r="CM35" s="9">
        <f t="shared" si="38"/>
        <v>0</v>
      </c>
      <c r="CN35" s="12">
        <f t="shared" si="39"/>
        <v>0</v>
      </c>
      <c r="CO35" s="16">
        <v>0</v>
      </c>
      <c r="CP35">
        <f t="shared" si="40"/>
        <v>0</v>
      </c>
      <c r="CQ35">
        <f t="shared" si="41"/>
        <v>0</v>
      </c>
      <c r="CR35">
        <v>0</v>
      </c>
      <c r="CS35" s="10">
        <f t="shared" si="42"/>
        <v>0</v>
      </c>
      <c r="CT35">
        <f t="shared" si="43"/>
        <v>0</v>
      </c>
      <c r="CU35">
        <v>0</v>
      </c>
      <c r="CV35">
        <f t="shared" si="181"/>
        <v>0</v>
      </c>
      <c r="CW35">
        <f t="shared" si="44"/>
        <v>0</v>
      </c>
      <c r="CX35">
        <v>0</v>
      </c>
      <c r="CY35">
        <f t="shared" si="182"/>
        <v>0</v>
      </c>
      <c r="CZ35">
        <f t="shared" si="45"/>
        <v>0</v>
      </c>
      <c r="DA35">
        <v>0</v>
      </c>
      <c r="DB35">
        <f t="shared" si="183"/>
        <v>0</v>
      </c>
      <c r="DC35">
        <f t="shared" si="184"/>
        <v>0</v>
      </c>
      <c r="DD35">
        <v>0</v>
      </c>
      <c r="DE35">
        <f t="shared" si="185"/>
        <v>0</v>
      </c>
      <c r="DF35">
        <f t="shared" si="186"/>
        <v>0</v>
      </c>
      <c r="DG35">
        <v>0</v>
      </c>
      <c r="DH35">
        <f t="shared" si="187"/>
        <v>0</v>
      </c>
      <c r="DI35">
        <f t="shared" si="188"/>
        <v>0</v>
      </c>
      <c r="DJ35">
        <v>0</v>
      </c>
      <c r="DK35">
        <f t="shared" si="189"/>
        <v>0</v>
      </c>
      <c r="DL35">
        <f t="shared" si="190"/>
        <v>0</v>
      </c>
      <c r="DM35">
        <v>0</v>
      </c>
      <c r="DN35">
        <f t="shared" si="191"/>
        <v>0</v>
      </c>
      <c r="DO35">
        <f t="shared" si="192"/>
        <v>0</v>
      </c>
      <c r="DQ35" s="73">
        <f t="shared" si="193"/>
        <v>0</v>
      </c>
      <c r="DR35">
        <f t="shared" si="194"/>
        <v>0</v>
      </c>
      <c r="DT35">
        <v>0</v>
      </c>
      <c r="DU35">
        <f t="shared" si="195"/>
        <v>0</v>
      </c>
      <c r="DV35">
        <f t="shared" si="196"/>
        <v>0</v>
      </c>
      <c r="DW35">
        <v>0</v>
      </c>
      <c r="DX35">
        <f t="shared" si="197"/>
        <v>0</v>
      </c>
      <c r="DY35">
        <f t="shared" si="198"/>
        <v>0</v>
      </c>
      <c r="DZ35">
        <v>0</v>
      </c>
      <c r="EA35">
        <f t="shared" si="199"/>
        <v>0</v>
      </c>
      <c r="EB35">
        <f t="shared" si="200"/>
        <v>0</v>
      </c>
      <c r="EC35">
        <v>0</v>
      </c>
      <c r="ED35">
        <f t="shared" si="201"/>
        <v>0</v>
      </c>
      <c r="EE35">
        <f t="shared" si="202"/>
        <v>0</v>
      </c>
      <c r="EF35">
        <v>0</v>
      </c>
      <c r="EG35">
        <f t="shared" si="203"/>
        <v>0</v>
      </c>
      <c r="EI35">
        <v>0</v>
      </c>
      <c r="EJ35">
        <f t="shared" si="204"/>
        <v>0</v>
      </c>
      <c r="EK35">
        <f t="shared" si="205"/>
        <v>0</v>
      </c>
      <c r="EL35">
        <v>0</v>
      </c>
      <c r="EM35">
        <f t="shared" si="206"/>
        <v>0</v>
      </c>
      <c r="EN35">
        <f t="shared" si="207"/>
        <v>0</v>
      </c>
      <c r="EO35">
        <v>0</v>
      </c>
      <c r="EP35">
        <f t="shared" si="325"/>
        <v>0</v>
      </c>
      <c r="EQ35">
        <f t="shared" si="208"/>
        <v>0</v>
      </c>
      <c r="ER35">
        <v>0</v>
      </c>
      <c r="ES35">
        <f t="shared" si="209"/>
        <v>0</v>
      </c>
      <c r="ET35">
        <f t="shared" si="210"/>
        <v>0</v>
      </c>
      <c r="FE35" s="75">
        <f t="shared" si="211"/>
        <v>0</v>
      </c>
      <c r="FF35">
        <f t="shared" si="212"/>
        <v>0</v>
      </c>
      <c r="FH35" t="s">
        <v>18</v>
      </c>
      <c r="FI35" s="6">
        <v>40.209760000000003</v>
      </c>
      <c r="FJ35" s="10">
        <f t="shared" si="46"/>
        <v>1.6310751743077691E-2</v>
      </c>
      <c r="FK35" s="13">
        <f t="shared" si="47"/>
        <v>0.59441124886703156</v>
      </c>
      <c r="FL35" s="11">
        <v>49.951808</v>
      </c>
      <c r="FM35" s="10">
        <f t="shared" si="48"/>
        <v>1.3581414800808997E-2</v>
      </c>
      <c r="FN35" s="13">
        <f t="shared" si="49"/>
        <v>2.4452556949897017</v>
      </c>
      <c r="FO35" s="2">
        <v>40.278568999999997</v>
      </c>
      <c r="FP35" s="9">
        <f t="shared" si="50"/>
        <v>1.6289016115755971E-2</v>
      </c>
      <c r="FQ35" s="25">
        <f t="shared" si="51"/>
        <v>1.5113181420536989E-2</v>
      </c>
      <c r="FR35" s="16">
        <v>49.743378999999997</v>
      </c>
      <c r="FS35">
        <f t="shared" si="52"/>
        <v>1.3664878450429898E-2</v>
      </c>
      <c r="FT35">
        <f t="shared" si="53"/>
        <v>1.1466311177142424E-2</v>
      </c>
      <c r="FU35">
        <v>39.058675000000001</v>
      </c>
      <c r="FV35" s="10">
        <f t="shared" si="54"/>
        <v>1.6151088747443091E-2</v>
      </c>
      <c r="FW35">
        <f t="shared" si="55"/>
        <v>7.9891584046137248E-2</v>
      </c>
      <c r="FX35">
        <v>39.692892000000001</v>
      </c>
      <c r="FY35">
        <f t="shared" si="213"/>
        <v>2.0593203051154297E-2</v>
      </c>
      <c r="FZ35">
        <f t="shared" si="56"/>
        <v>0.25128787237754202</v>
      </c>
      <c r="GA35">
        <v>39.331471000000001</v>
      </c>
      <c r="GB35">
        <f t="shared" si="214"/>
        <v>1.7046299098727395E-2</v>
      </c>
      <c r="GC35">
        <f t="shared" si="57"/>
        <v>0.29851551264818116</v>
      </c>
      <c r="GD35">
        <v>39.307887999999998</v>
      </c>
      <c r="GE35">
        <f t="shared" si="215"/>
        <v>1.7055772656993217E-2</v>
      </c>
      <c r="GF35">
        <f t="shared" si="216"/>
        <v>0.30427948513047315</v>
      </c>
      <c r="GG35">
        <v>39.054597000000001</v>
      </c>
      <c r="GH35">
        <f t="shared" si="217"/>
        <v>1.7158920521105205E-2</v>
      </c>
      <c r="GI35">
        <f t="shared" si="218"/>
        <v>1.8559130712462126</v>
      </c>
      <c r="GJ35">
        <v>38.979075000000002</v>
      </c>
      <c r="GK35">
        <f t="shared" si="219"/>
        <v>1.7605394644231283E-2</v>
      </c>
      <c r="GL35">
        <f t="shared" si="220"/>
        <v>0.63784273816732462</v>
      </c>
      <c r="GM35">
        <v>39.716656</v>
      </c>
      <c r="GN35">
        <f t="shared" si="221"/>
        <v>1.6907258495420973E-2</v>
      </c>
      <c r="GO35">
        <f t="shared" si="222"/>
        <v>0.51338546612244274</v>
      </c>
      <c r="GP35">
        <v>40.136366000000002</v>
      </c>
      <c r="GQ35">
        <f t="shared" si="223"/>
        <v>1.674888748920499E-2</v>
      </c>
      <c r="GR35">
        <f t="shared" si="224"/>
        <v>0.52271111885668808</v>
      </c>
      <c r="GT35" s="72">
        <f t="shared" si="225"/>
        <v>1.6592740484529415E-2</v>
      </c>
      <c r="GU35">
        <f t="shared" si="226"/>
        <v>7.9100760126048399</v>
      </c>
      <c r="GW35" s="6">
        <v>41.357582999999998</v>
      </c>
      <c r="GX35" s="10">
        <f t="shared" si="58"/>
        <v>1.6321688913888105E-2</v>
      </c>
      <c r="GY35" s="13">
        <f t="shared" si="227"/>
        <v>0.58990535189562965</v>
      </c>
      <c r="GZ35" s="11">
        <v>51.595405</v>
      </c>
      <c r="HA35" s="10">
        <f t="shared" si="59"/>
        <v>1.3977510078637578E-2</v>
      </c>
      <c r="HB35" s="13">
        <f t="shared" si="228"/>
        <v>1.7324292970709441</v>
      </c>
      <c r="HC35" s="2">
        <v>40.055886000000001</v>
      </c>
      <c r="HD35" s="9">
        <f t="shared" si="60"/>
        <v>1.6759715444025089E-2</v>
      </c>
      <c r="HE35" s="25">
        <f t="shared" si="229"/>
        <v>0.19938705966849882</v>
      </c>
      <c r="HF35" s="16">
        <v>53.287951999999997</v>
      </c>
      <c r="HG35" s="9">
        <f t="shared" si="61"/>
        <v>1.3709441779294255E-2</v>
      </c>
      <c r="HH35">
        <f t="shared" si="230"/>
        <v>0.14824792112733817</v>
      </c>
      <c r="HI35">
        <v>41.143579000000003</v>
      </c>
      <c r="HJ35" s="9">
        <f t="shared" si="62"/>
        <v>1.6203362819145049E-2</v>
      </c>
      <c r="HL35">
        <v>34.015802000000001</v>
      </c>
      <c r="HM35" s="9">
        <f t="shared" si="63"/>
        <v>1.2186488357451852E-2</v>
      </c>
      <c r="HN35">
        <f t="shared" si="231"/>
        <v>0.26324540582174677</v>
      </c>
      <c r="HO35">
        <v>40.111820999999999</v>
      </c>
      <c r="HP35" s="9">
        <f t="shared" si="64"/>
        <v>1.5865206073174352E-2</v>
      </c>
      <c r="HQ35">
        <f t="shared" si="232"/>
        <v>0.43460079941710872</v>
      </c>
      <c r="HR35">
        <v>42.331459000000002</v>
      </c>
      <c r="HS35" s="9">
        <f t="shared" si="65"/>
        <v>1.4901086127338295E-2</v>
      </c>
      <c r="HT35">
        <f t="shared" si="233"/>
        <v>0.54636421886070452</v>
      </c>
      <c r="HU35">
        <v>39.877800000000001</v>
      </c>
      <c r="HV35" s="9">
        <f t="shared" si="66"/>
        <v>1.5941641304133572E-2</v>
      </c>
      <c r="HW35">
        <f t="shared" si="234"/>
        <v>0.57510566780796535</v>
      </c>
      <c r="IH35" s="74">
        <f t="shared" si="235"/>
        <v>1.509623787745424E-2</v>
      </c>
      <c r="II35">
        <f t="shared" si="236"/>
        <v>5.923447929816648</v>
      </c>
      <c r="IK35" t="s">
        <v>18</v>
      </c>
      <c r="IL35" s="6">
        <v>32.572060999999998</v>
      </c>
      <c r="IM35" s="10">
        <f t="shared" si="67"/>
        <v>7.2784126642069531E-3</v>
      </c>
      <c r="IN35" s="13">
        <f t="shared" si="237"/>
        <v>0.32882431825630593</v>
      </c>
      <c r="IO35" s="11">
        <v>16.899930999999999</v>
      </c>
      <c r="IP35" s="10">
        <f t="shared" si="68"/>
        <v>7.6027673417735833E-3</v>
      </c>
      <c r="IQ35" s="13">
        <f t="shared" si="238"/>
        <v>1.1778972799519682</v>
      </c>
      <c r="IR35" s="2">
        <v>16.899930999999999</v>
      </c>
      <c r="IS35" s="9">
        <f t="shared" si="69"/>
        <v>7.6027673417735833E-3</v>
      </c>
      <c r="IT35" s="12">
        <f t="shared" si="70"/>
        <v>8.8174449363470127E-3</v>
      </c>
      <c r="IU35" s="16">
        <v>54.398180000000004</v>
      </c>
      <c r="IV35">
        <f t="shared" si="71"/>
        <v>7.155183115381502E-3</v>
      </c>
      <c r="IW35">
        <f t="shared" si="72"/>
        <v>7.5049657803412974E-3</v>
      </c>
      <c r="IX35">
        <v>17.503765999999999</v>
      </c>
      <c r="IY35" s="10">
        <f t="shared" si="73"/>
        <v>7.9085056580475745E-3</v>
      </c>
      <c r="IZ35">
        <f t="shared" si="74"/>
        <v>4.8899415879880309E-2</v>
      </c>
      <c r="JA35">
        <v>16.899930999999999</v>
      </c>
      <c r="JB35">
        <f t="shared" si="239"/>
        <v>7.6027673417735833E-3</v>
      </c>
      <c r="JC35">
        <f t="shared" si="75"/>
        <v>0.11596564317544676</v>
      </c>
      <c r="JD35">
        <v>40.991970000000002</v>
      </c>
      <c r="JE35">
        <f t="shared" si="240"/>
        <v>1.0432343323001863E-2</v>
      </c>
      <c r="JF35">
        <f t="shared" si="76"/>
        <v>0.22836454830686864</v>
      </c>
      <c r="JG35">
        <v>16.899930999999999</v>
      </c>
      <c r="JH35">
        <f t="shared" si="241"/>
        <v>7.6027673417735833E-3</v>
      </c>
      <c r="JI35">
        <f t="shared" si="242"/>
        <v>0.16954421963500979</v>
      </c>
      <c r="JJ35">
        <v>16.899930999999999</v>
      </c>
      <c r="JK35">
        <f t="shared" si="243"/>
        <v>7.6027673417735833E-3</v>
      </c>
      <c r="JL35">
        <f t="shared" si="244"/>
        <v>1.0278964861080746</v>
      </c>
      <c r="JM35">
        <v>34.277738999999997</v>
      </c>
      <c r="JN35">
        <f t="shared" si="245"/>
        <v>8.1196005969654088E-3</v>
      </c>
      <c r="JO35">
        <f t="shared" si="246"/>
        <v>0.36771600283967931</v>
      </c>
      <c r="JP35">
        <v>16.899930999999999</v>
      </c>
      <c r="JQ35">
        <f t="shared" si="247"/>
        <v>7.6027673417735833E-3</v>
      </c>
      <c r="JR35">
        <f t="shared" si="248"/>
        <v>0.28857060538776985</v>
      </c>
      <c r="JS35">
        <v>16.899930999999999</v>
      </c>
      <c r="JT35">
        <f t="shared" si="249"/>
        <v>7.6027673417735833E-3</v>
      </c>
      <c r="JU35">
        <f t="shared" si="250"/>
        <v>0.29659067103612985</v>
      </c>
      <c r="JW35" s="73">
        <f t="shared" si="251"/>
        <v>7.8427847291681983E-3</v>
      </c>
      <c r="JX35">
        <f t="shared" si="252"/>
        <v>4.6735064210805337</v>
      </c>
      <c r="JZ35">
        <v>38.093828999999999</v>
      </c>
      <c r="KA35">
        <f t="shared" si="253"/>
        <v>8.1861314422945284E-3</v>
      </c>
      <c r="KB35">
        <f t="shared" si="254"/>
        <v>0.36983326102220992</v>
      </c>
      <c r="KC35">
        <v>16.899930999999999</v>
      </c>
      <c r="KD35">
        <f t="shared" si="255"/>
        <v>7.6027673417735833E-3</v>
      </c>
      <c r="KE35">
        <f t="shared" si="256"/>
        <v>1.1778972799519682</v>
      </c>
      <c r="KF35">
        <v>16.899930999999999</v>
      </c>
      <c r="KG35">
        <f t="shared" si="257"/>
        <v>7.6027673417735833E-3</v>
      </c>
      <c r="KH35">
        <f t="shared" si="258"/>
        <v>0.11306079678700229</v>
      </c>
      <c r="KI35">
        <v>68.864744000000002</v>
      </c>
      <c r="KJ35">
        <f t="shared" si="259"/>
        <v>8.9504646139116992E-3</v>
      </c>
      <c r="KK35">
        <f t="shared" si="260"/>
        <v>0.12098302336972681</v>
      </c>
      <c r="KL35">
        <v>26.057525999999999</v>
      </c>
      <c r="KM35">
        <f t="shared" si="261"/>
        <v>1.1660213490552346E-2</v>
      </c>
      <c r="KO35">
        <v>16.899930999999999</v>
      </c>
      <c r="KP35">
        <f t="shared" si="262"/>
        <v>7.6027673417735833E-3</v>
      </c>
      <c r="KQ35">
        <f t="shared" si="263"/>
        <v>0.20528817608783179</v>
      </c>
      <c r="KR35">
        <v>7.3798380000000003</v>
      </c>
      <c r="KS35">
        <f t="shared" si="264"/>
        <v>1.3784786223114841E-3</v>
      </c>
      <c r="KT35">
        <f t="shared" si="265"/>
        <v>4.7201396917948966E-2</v>
      </c>
      <c r="KU35">
        <v>16.899930999999999</v>
      </c>
      <c r="KV35">
        <f t="shared" si="266"/>
        <v>7.6630539672443493E-3</v>
      </c>
      <c r="KW35">
        <f t="shared" si="267"/>
        <v>0.35121756051221076</v>
      </c>
      <c r="KX35">
        <v>16.899930999999999</v>
      </c>
      <c r="KY35">
        <f t="shared" si="268"/>
        <v>7.6630539672443493E-3</v>
      </c>
      <c r="KZ35">
        <f t="shared" si="269"/>
        <v>0.34556242400036108</v>
      </c>
      <c r="LK35" s="78">
        <f t="shared" si="270"/>
        <v>7.5899664587643894E-3</v>
      </c>
      <c r="LL35">
        <f t="shared" si="271"/>
        <v>3.722680070401037</v>
      </c>
      <c r="LN35" t="s">
        <v>18</v>
      </c>
      <c r="LO35" s="6">
        <v>11.35355</v>
      </c>
      <c r="LP35" s="10">
        <f t="shared" si="77"/>
        <v>1.0920736099753022E-2</v>
      </c>
      <c r="LQ35" s="13">
        <f t="shared" si="78"/>
        <v>0.12202170946884053</v>
      </c>
      <c r="LR35" s="2">
        <v>11.35355</v>
      </c>
      <c r="LS35" s="10">
        <f t="shared" si="79"/>
        <v>1.0920736099753022E-2</v>
      </c>
      <c r="LT35" s="13">
        <f t="shared" si="80"/>
        <v>0.60284175917119898</v>
      </c>
      <c r="LU35" s="2">
        <v>11.35355</v>
      </c>
      <c r="LV35" s="9">
        <f t="shared" si="81"/>
        <v>1.0920736099753022E-2</v>
      </c>
      <c r="LW35" s="37">
        <f t="shared" si="82"/>
        <v>3.1065983391437677E-3</v>
      </c>
      <c r="LX35" s="16">
        <v>11.35355</v>
      </c>
      <c r="LY35">
        <f t="shared" si="83"/>
        <v>1.0920736099753022E-2</v>
      </c>
      <c r="LZ35">
        <f t="shared" si="84"/>
        <v>2.8095839524441345E-3</v>
      </c>
      <c r="MA35">
        <v>11.35355</v>
      </c>
      <c r="MB35" s="10">
        <f t="shared" si="85"/>
        <v>1.0920736099753022E-2</v>
      </c>
      <c r="MC35">
        <f t="shared" si="86"/>
        <v>1.6562400860400804E-2</v>
      </c>
      <c r="MD35">
        <v>11.35355</v>
      </c>
      <c r="ME35">
        <f t="shared" si="272"/>
        <v>1.0920736099753022E-2</v>
      </c>
      <c r="MF35">
        <f t="shared" si="87"/>
        <v>4.085749070022926E-2</v>
      </c>
      <c r="MG35">
        <v>11.35355</v>
      </c>
      <c r="MH35">
        <f t="shared" si="273"/>
        <v>1.0920736099753022E-2</v>
      </c>
      <c r="MI35">
        <f t="shared" si="88"/>
        <v>5.863553109669823E-2</v>
      </c>
      <c r="MZ35" s="17">
        <f t="shared" si="274"/>
        <v>1.0920736099753024E-2</v>
      </c>
      <c r="NA35">
        <f t="shared" si="89"/>
        <v>1.6018256140273583</v>
      </c>
      <c r="NC35" t="s">
        <v>18</v>
      </c>
      <c r="ND35" s="6">
        <v>82.307607000000004</v>
      </c>
      <c r="NE35" s="10">
        <f t="shared" si="90"/>
        <v>1.0920234736987595E-2</v>
      </c>
      <c r="NF35" s="13">
        <f t="shared" si="91"/>
        <v>0.88459688143846626</v>
      </c>
      <c r="NG35" s="2">
        <v>82.307607000000004</v>
      </c>
      <c r="NH35" s="10">
        <f t="shared" si="92"/>
        <v>1.0920234736987595E-2</v>
      </c>
      <c r="NI35" s="13">
        <f t="shared" si="93"/>
        <v>4.3703037966362688</v>
      </c>
      <c r="NJ35" s="2">
        <v>82.307607000000004</v>
      </c>
      <c r="NK35" s="9">
        <f t="shared" si="94"/>
        <v>1.0920234736987595E-2</v>
      </c>
      <c r="NL35" s="37">
        <f t="shared" si="95"/>
        <v>2.2521297354797729E-2</v>
      </c>
      <c r="NM35" s="16">
        <v>82.307607000000004</v>
      </c>
      <c r="NN35">
        <f t="shared" si="96"/>
        <v>1.0920234736987595E-2</v>
      </c>
      <c r="NO35">
        <f t="shared" si="97"/>
        <v>2.0368090344663626E-2</v>
      </c>
      <c r="NP35">
        <v>82.307607000000004</v>
      </c>
      <c r="NQ35" s="10">
        <f t="shared" si="98"/>
        <v>1.0920234736987595E-2</v>
      </c>
      <c r="NR35">
        <f t="shared" si="99"/>
        <v>0.12006919272005129</v>
      </c>
      <c r="NS35">
        <v>82.307607000000004</v>
      </c>
      <c r="NT35">
        <f t="shared" si="275"/>
        <v>1.0920234736987595E-2</v>
      </c>
      <c r="NU35">
        <f t="shared" si="100"/>
        <v>0.29619654579624838</v>
      </c>
      <c r="NV35">
        <v>82.307607000000004</v>
      </c>
      <c r="NW35">
        <f t="shared" si="276"/>
        <v>1.0920234736987595E-2</v>
      </c>
      <c r="NX35">
        <f t="shared" si="101"/>
        <v>0.4250785223007606</v>
      </c>
      <c r="OO35" s="17">
        <f t="shared" si="277"/>
        <v>1.0920234736987595E-2</v>
      </c>
      <c r="OP35">
        <f t="shared" si="102"/>
        <v>11.612441334783091</v>
      </c>
      <c r="OR35" t="s">
        <v>18</v>
      </c>
      <c r="OS35" s="6">
        <v>74.437922</v>
      </c>
      <c r="OT35" s="10">
        <f t="shared" si="103"/>
        <v>1.0281060080340037E-2</v>
      </c>
      <c r="OU35" s="13">
        <f t="shared" si="104"/>
        <v>0.96002140344634401</v>
      </c>
      <c r="OV35" s="2">
        <v>74.437922</v>
      </c>
      <c r="OW35" s="10">
        <f t="shared" si="105"/>
        <v>1.0281060080340037E-2</v>
      </c>
      <c r="OX35" s="13">
        <f t="shared" si="106"/>
        <v>4.7429346319999288</v>
      </c>
      <c r="OY35" s="2">
        <v>74.437922</v>
      </c>
      <c r="OZ35" s="9">
        <f t="shared" si="107"/>
        <v>1.0281060080340037E-2</v>
      </c>
      <c r="PA35" s="37">
        <f t="shared" si="108"/>
        <v>2.4441559706639474E-2</v>
      </c>
      <c r="PB35" s="16">
        <v>74.437922</v>
      </c>
      <c r="PC35">
        <f t="shared" si="109"/>
        <v>1.0281060080340037E-2</v>
      </c>
      <c r="PD35">
        <f t="shared" si="110"/>
        <v>2.2104761036924474E-2</v>
      </c>
      <c r="PE35">
        <v>74.437922</v>
      </c>
      <c r="PF35" s="10">
        <f t="shared" si="111"/>
        <v>1.0281060080340037E-2</v>
      </c>
      <c r="PG35">
        <f t="shared" si="112"/>
        <v>0.13030680677771694</v>
      </c>
      <c r="PH35">
        <v>74.437922</v>
      </c>
      <c r="PI35">
        <f t="shared" si="278"/>
        <v>1.0281060080340037E-2</v>
      </c>
      <c r="PJ35">
        <f t="shared" si="113"/>
        <v>0.32145153296140555</v>
      </c>
      <c r="PK35">
        <v>74.437922</v>
      </c>
      <c r="PL35">
        <f t="shared" si="279"/>
        <v>1.0281060080340037E-2</v>
      </c>
      <c r="PM35">
        <f t="shared" si="114"/>
        <v>0.46132253924576061</v>
      </c>
      <c r="QD35" s="17">
        <f t="shared" si="280"/>
        <v>1.0281060080340037E-2</v>
      </c>
      <c r="QE35">
        <f t="shared" si="115"/>
        <v>12.602567860660363</v>
      </c>
      <c r="QG35" t="s">
        <v>18</v>
      </c>
      <c r="QH35" s="6">
        <v>40.805261999999999</v>
      </c>
      <c r="QI35" s="10">
        <f t="shared" si="116"/>
        <v>1.7687883704459284E-2</v>
      </c>
      <c r="QJ35" s="13">
        <f t="shared" si="117"/>
        <v>0.52470272661064044</v>
      </c>
      <c r="QK35" s="2">
        <v>40.805261999999999</v>
      </c>
      <c r="QL35" s="10">
        <f t="shared" si="118"/>
        <v>1.762142960263972E-2</v>
      </c>
      <c r="QM35" s="13">
        <f t="shared" si="119"/>
        <v>2.5825266366902118</v>
      </c>
      <c r="QN35" s="2">
        <v>40.805261999999999</v>
      </c>
      <c r="QO35" s="9">
        <f t="shared" si="120"/>
        <v>1.7654594118381935E-2</v>
      </c>
      <c r="QP35" s="37">
        <f t="shared" si="121"/>
        <v>1.3333469909026495E-2</v>
      </c>
      <c r="QQ35" s="16">
        <v>40.805261999999999</v>
      </c>
      <c r="QR35">
        <f t="shared" si="122"/>
        <v>1.7654594118381935E-2</v>
      </c>
      <c r="QS35">
        <f t="shared" si="123"/>
        <v>1.2058688957235017E-2</v>
      </c>
      <c r="QT35">
        <v>40.805261999999999</v>
      </c>
      <c r="QU35" s="10">
        <f t="shared" si="124"/>
        <v>1.7654594118381935E-2</v>
      </c>
      <c r="QV35">
        <f t="shared" si="125"/>
        <v>7.1085557057966625E-2</v>
      </c>
      <c r="QW35">
        <v>40.805261999999999</v>
      </c>
      <c r="QX35">
        <f t="shared" si="281"/>
        <v>1.7654594103105246E-2</v>
      </c>
      <c r="QY35" s="37">
        <f t="shared" si="126"/>
        <v>0.17535969020333309</v>
      </c>
      <c r="QZ35">
        <v>40.600354000000003</v>
      </c>
      <c r="RA35">
        <f t="shared" si="282"/>
        <v>1.7737687051726736E-2</v>
      </c>
      <c r="RB35">
        <f t="shared" si="127"/>
        <v>0.25284722602815835</v>
      </c>
      <c r="RS35" s="17">
        <f t="shared" si="283"/>
        <v>1.7666482402439541E-2</v>
      </c>
      <c r="RT35">
        <f t="shared" si="128"/>
        <v>6.8796391776002404</v>
      </c>
      <c r="RW35" t="s">
        <v>18</v>
      </c>
      <c r="RX35" s="6">
        <v>74.437922</v>
      </c>
      <c r="RY35" s="10">
        <f t="shared" si="129"/>
        <v>1.0281060080340037E-2</v>
      </c>
      <c r="RZ35" s="13">
        <f t="shared" si="130"/>
        <v>0.52454043820976537</v>
      </c>
      <c r="SA35" s="2">
        <v>74.437922</v>
      </c>
      <c r="SB35" s="10">
        <f t="shared" si="131"/>
        <v>1.0281060080340037E-2</v>
      </c>
      <c r="SC35" s="13">
        <f t="shared" si="132"/>
        <v>2.5914641083401242</v>
      </c>
      <c r="SD35" s="2">
        <v>74.437922</v>
      </c>
      <c r="SE35" s="9">
        <f t="shared" si="133"/>
        <v>1.0281060080340037E-2</v>
      </c>
      <c r="SF35" s="37">
        <f t="shared" si="284"/>
        <v>1.3354479799123938E-2</v>
      </c>
      <c r="SG35" s="16">
        <v>74.437922</v>
      </c>
      <c r="SH35">
        <f t="shared" si="134"/>
        <v>1.0281060080340037E-2</v>
      </c>
      <c r="SI35">
        <f t="shared" si="285"/>
        <v>1.2077690142330821E-2</v>
      </c>
      <c r="SJ35">
        <v>74.437922</v>
      </c>
      <c r="SK35" s="10">
        <f t="shared" si="135"/>
        <v>1.0281060080340037E-2</v>
      </c>
      <c r="SL35">
        <f t="shared" si="286"/>
        <v>7.1197568391212482E-2</v>
      </c>
      <c r="SM35">
        <v>47.345607000000001</v>
      </c>
      <c r="SN35">
        <f t="shared" si="287"/>
        <v>1.1968102111665487E-2</v>
      </c>
      <c r="SO35">
        <f t="shared" si="136"/>
        <v>0.20445651276267193</v>
      </c>
      <c r="SP35">
        <v>47.345607000000001</v>
      </c>
      <c r="SQ35">
        <f t="shared" si="288"/>
        <v>1.1968102111665487E-2</v>
      </c>
      <c r="SR35">
        <f t="shared" si="137"/>
        <v>0.29342027634484313</v>
      </c>
      <c r="TI35" s="17">
        <f t="shared" si="289"/>
        <v>1.0763072089290166E-2</v>
      </c>
      <c r="TJ35">
        <f t="shared" si="290"/>
        <v>7.2086751625229812</v>
      </c>
      <c r="TL35" t="s">
        <v>18</v>
      </c>
      <c r="TM35" s="6">
        <v>2604369</v>
      </c>
      <c r="TN35" s="10">
        <f t="shared" si="291"/>
        <v>8.218400813900224E-3</v>
      </c>
      <c r="TO35" s="13">
        <f t="shared" si="292"/>
        <v>2.6043690147931216</v>
      </c>
      <c r="TP35" s="2">
        <v>12866746</v>
      </c>
      <c r="TQ35" s="10">
        <f t="shared" si="138"/>
        <v>8.2184005302813178E-3</v>
      </c>
      <c r="TR35" s="13">
        <f t="shared" si="293"/>
        <v>12.866746016436805</v>
      </c>
      <c r="TS35" s="2">
        <v>66306</v>
      </c>
      <c r="TT35" s="9">
        <f t="shared" si="139"/>
        <v>8.2184445862951549E-3</v>
      </c>
      <c r="TU35" s="37">
        <f t="shared" si="294"/>
        <v>6.6306000657475564E-2</v>
      </c>
      <c r="TV35" s="16">
        <v>59966</v>
      </c>
      <c r="TW35">
        <f t="shared" si="140"/>
        <v>8.2183550297577207E-3</v>
      </c>
      <c r="TX35">
        <f t="shared" si="295"/>
        <v>5.9965990137973969E-2</v>
      </c>
      <c r="TY35" s="42">
        <v>353499</v>
      </c>
      <c r="TZ35" s="10">
        <f t="shared" si="141"/>
        <v>8.2183910023452354E-3</v>
      </c>
      <c r="UA35">
        <f t="shared" si="296"/>
        <v>0.35349899868505741</v>
      </c>
      <c r="UB35" s="42">
        <v>808056</v>
      </c>
      <c r="UC35">
        <f t="shared" si="297"/>
        <v>7.6153816467225193E-3</v>
      </c>
      <c r="UD35">
        <f t="shared" si="142"/>
        <v>0.80805600152307633</v>
      </c>
      <c r="UE35" s="42">
        <v>1159659</v>
      </c>
      <c r="UF35">
        <f t="shared" si="298"/>
        <v>7.6153758909925564E-3</v>
      </c>
      <c r="UG35">
        <f t="shared" si="143"/>
        <v>1.1596590045692257</v>
      </c>
      <c r="UH35" s="42">
        <v>1181394</v>
      </c>
      <c r="UI35">
        <f t="shared" si="299"/>
        <v>7.6153756543235673E-3</v>
      </c>
      <c r="UJ35">
        <f t="shared" si="300"/>
        <v>1.1813940115753709</v>
      </c>
      <c r="UK35" s="42">
        <v>5162495</v>
      </c>
      <c r="UL35">
        <f t="shared" si="301"/>
        <v>7.6153775138573599E-3</v>
      </c>
      <c r="UM35">
        <f t="shared" si="302"/>
        <v>31.568658938505813</v>
      </c>
      <c r="UN35" s="42"/>
      <c r="UQ35" s="42">
        <v>2010777</v>
      </c>
      <c r="UR35">
        <f t="shared" si="303"/>
        <v>7.6153763448381833E-3</v>
      </c>
      <c r="US35">
        <f t="shared" si="304"/>
        <v>2.0107769923846233</v>
      </c>
      <c r="UT35" s="42">
        <v>2066662</v>
      </c>
      <c r="UU35">
        <f t="shared" si="305"/>
        <v>7.6153789353006303E-3</v>
      </c>
      <c r="UV35">
        <f t="shared" si="306"/>
        <v>2.0666619856830879</v>
      </c>
      <c r="UX35" s="17">
        <f t="shared" si="307"/>
        <v>7.8894779953285893E-3</v>
      </c>
      <c r="UY35">
        <f t="shared" si="308"/>
        <v>32.704910503014602</v>
      </c>
      <c r="VA35" s="42">
        <v>2393376</v>
      </c>
      <c r="VB35">
        <f t="shared" si="309"/>
        <v>7.6153791868925225E-3</v>
      </c>
      <c r="VC35">
        <f t="shared" si="310"/>
        <v>2.3933760045692272</v>
      </c>
      <c r="VD35" s="42">
        <v>8207659</v>
      </c>
      <c r="VE35">
        <f t="shared" si="311"/>
        <v>7.6153775710247175E-3</v>
      </c>
      <c r="VF35">
        <f t="shared" si="312"/>
        <v>8.2076590167538317</v>
      </c>
      <c r="VG35" s="42">
        <v>787814</v>
      </c>
      <c r="VH35">
        <f t="shared" si="313"/>
        <v>7.6153735904136467E-3</v>
      </c>
      <c r="VI35">
        <f t="shared" si="314"/>
        <v>0.78781401309844257</v>
      </c>
      <c r="VJ35" s="42">
        <v>716082</v>
      </c>
      <c r="VK35">
        <f t="shared" si="315"/>
        <v>7.6153829710821934E-3</v>
      </c>
      <c r="VL35">
        <f t="shared" si="316"/>
        <v>0.71608198598769524</v>
      </c>
      <c r="VM35" s="42">
        <v>677214</v>
      </c>
      <c r="VN35">
        <f t="shared" si="317"/>
        <v>7.615375701437564E-3</v>
      </c>
      <c r="VP35" s="42">
        <v>1252761</v>
      </c>
      <c r="VQ35">
        <f t="shared" si="318"/>
        <v>6.6693550768175723E-3</v>
      </c>
      <c r="VR35">
        <f t="shared" si="319"/>
        <v>1.2527609925303225</v>
      </c>
      <c r="VS35" s="42">
        <v>1588660</v>
      </c>
      <c r="VT35">
        <f t="shared" si="320"/>
        <v>6.6693574544322114E-3</v>
      </c>
      <c r="VU35">
        <f t="shared" si="321"/>
        <v>1.5886599885287052</v>
      </c>
      <c r="VV35" s="42">
        <v>2126426</v>
      </c>
      <c r="VW35">
        <f t="shared" si="322"/>
        <v>6.669354386130053E-3</v>
      </c>
      <c r="VX35">
        <f t="shared" si="323"/>
        <v>2.1264260280112888</v>
      </c>
      <c r="WL35" s="72">
        <f t="shared" si="326"/>
        <v>7.26061949227881E-3</v>
      </c>
      <c r="WM35" s="12">
        <f t="shared" si="327"/>
        <v>24.773175622699362</v>
      </c>
    </row>
    <row r="36" spans="2:611" x14ac:dyDescent="0.25">
      <c r="B36" t="s">
        <v>19</v>
      </c>
      <c r="C36" s="6">
        <v>2309.224937</v>
      </c>
      <c r="D36" s="10">
        <f t="shared" si="144"/>
        <v>4.6722172551035931E-2</v>
      </c>
      <c r="E36" s="13">
        <f t="shared" si="145"/>
        <v>34.053838073562446</v>
      </c>
      <c r="F36" s="11">
        <v>3445.904505</v>
      </c>
      <c r="G36" s="10">
        <f t="shared" si="146"/>
        <v>4.6777287955064931E-2</v>
      </c>
      <c r="H36" s="13">
        <f t="shared" si="147"/>
        <v>168.43963820541339</v>
      </c>
      <c r="I36" s="2">
        <v>2317.334668</v>
      </c>
      <c r="J36" s="9">
        <f t="shared" si="148"/>
        <v>4.6731993789602563E-2</v>
      </c>
      <c r="K36" s="12">
        <f t="shared" si="149"/>
        <v>0.86717220397678207</v>
      </c>
      <c r="L36" s="16">
        <v>3387.6101789999998</v>
      </c>
      <c r="M36">
        <f t="shared" si="150"/>
        <v>4.645352746580883E-2</v>
      </c>
      <c r="N36">
        <f t="shared" si="151"/>
        <v>0.77959069029573291</v>
      </c>
      <c r="O36">
        <v>2351.9170909999998</v>
      </c>
      <c r="P36" s="10">
        <f t="shared" si="152"/>
        <v>4.850764090773179E-2</v>
      </c>
      <c r="Q36">
        <f t="shared" si="27"/>
        <v>4.7988743434691541</v>
      </c>
      <c r="R36">
        <v>1830.6799120000001</v>
      </c>
      <c r="S36">
        <f t="shared" si="28"/>
        <v>4.7341693489661517E-2</v>
      </c>
      <c r="T36">
        <f t="shared" si="153"/>
        <v>11.553708670006975</v>
      </c>
      <c r="U36">
        <v>2165.8734920000002</v>
      </c>
      <c r="V36">
        <f t="shared" si="29"/>
        <v>4.6814292655099246E-2</v>
      </c>
      <c r="W36" s="49">
        <f t="shared" si="154"/>
        <v>16.396277561787276</v>
      </c>
      <c r="X36">
        <v>2163.4305479999998</v>
      </c>
      <c r="Y36">
        <f t="shared" si="30"/>
        <v>4.6815409267272429E-2</v>
      </c>
      <c r="Z36" s="49">
        <f t="shared" si="155"/>
        <v>16.703985113424114</v>
      </c>
      <c r="AA36">
        <v>2137.1923919999999</v>
      </c>
      <c r="AB36">
        <f t="shared" si="156"/>
        <v>4.6827566427121319E-2</v>
      </c>
      <c r="AC36" s="49">
        <f t="shared" si="157"/>
        <v>101.29762244641138</v>
      </c>
      <c r="AD36">
        <v>2078.2278000000001</v>
      </c>
      <c r="AE36">
        <f t="shared" si="31"/>
        <v>4.6810547403312947E-2</v>
      </c>
      <c r="AF36" s="49">
        <f t="shared" si="158"/>
        <v>33.918884903411012</v>
      </c>
      <c r="AG36">
        <v>2206.3822230000001</v>
      </c>
      <c r="AH36">
        <f t="shared" si="32"/>
        <v>4.6844274717603593E-2</v>
      </c>
      <c r="AI36" s="49">
        <f t="shared" si="159"/>
        <v>28.448337520335386</v>
      </c>
      <c r="AJ36">
        <v>2254.4748679999998</v>
      </c>
      <c r="AK36">
        <f t="shared" si="33"/>
        <v>4.6923471698951016E-2</v>
      </c>
      <c r="AL36" s="49">
        <f t="shared" si="160"/>
        <v>29.288417404687046</v>
      </c>
      <c r="AN36" s="73">
        <f t="shared" si="161"/>
        <v>4.696415652735552E-2</v>
      </c>
      <c r="AO36">
        <f t="shared" si="162"/>
        <v>447.77419178660745</v>
      </c>
      <c r="AQ36" s="6">
        <v>2381.4894629999999</v>
      </c>
      <c r="AR36" s="10">
        <f t="shared" si="163"/>
        <v>4.6878575827010639E-2</v>
      </c>
      <c r="AS36" s="13">
        <f t="shared" si="164"/>
        <v>33.886104453403689</v>
      </c>
      <c r="AT36" s="11">
        <v>3468.0234690000002</v>
      </c>
      <c r="AU36" s="10">
        <f t="shared" si="165"/>
        <v>4.6897196977582684E-2</v>
      </c>
      <c r="AV36" s="13">
        <f t="shared" si="166"/>
        <v>116.25257651381416</v>
      </c>
      <c r="AW36" s="2">
        <v>2249.9263219999998</v>
      </c>
      <c r="AX36" s="9">
        <f t="shared" si="167"/>
        <v>4.694842255273831E-2</v>
      </c>
      <c r="AY36" s="12">
        <f t="shared" si="168"/>
        <v>11.170724181002647</v>
      </c>
      <c r="AZ36" s="16">
        <v>3631.9432940000002</v>
      </c>
      <c r="BA36" s="9">
        <f t="shared" si="169"/>
        <v>4.6645771326152587E-2</v>
      </c>
      <c r="BB36">
        <f t="shared" si="170"/>
        <v>10.088140333952101</v>
      </c>
      <c r="BC36">
        <v>2567.5512079999999</v>
      </c>
      <c r="BD36" s="9">
        <f t="shared" si="171"/>
        <v>5.0441574361450157E-2</v>
      </c>
      <c r="BF36">
        <v>3394.6241030000001</v>
      </c>
      <c r="BG36" s="9">
        <f t="shared" si="172"/>
        <v>6.0673974882893257E-2</v>
      </c>
      <c r="BH36">
        <f t="shared" si="173"/>
        <v>26.212875559182702</v>
      </c>
      <c r="BI36">
        <v>2491.296812</v>
      </c>
      <c r="BJ36" s="9">
        <f t="shared" si="174"/>
        <v>4.914641445808475E-2</v>
      </c>
      <c r="BK36" s="49">
        <f t="shared" si="175"/>
        <v>26.925677376587146</v>
      </c>
      <c r="BL36">
        <v>2791.2817420000001</v>
      </c>
      <c r="BM36" s="9">
        <f t="shared" si="176"/>
        <v>4.9019598060936899E-2</v>
      </c>
      <c r="BN36" s="49">
        <f t="shared" si="177"/>
        <v>35.947117108856716</v>
      </c>
      <c r="BO36">
        <v>2453.5040100000001</v>
      </c>
      <c r="BP36" s="9">
        <f t="shared" si="178"/>
        <v>4.8918160474471159E-2</v>
      </c>
      <c r="BQ36" s="49">
        <f t="shared" si="179"/>
        <v>35.295125277110834</v>
      </c>
      <c r="BT36" s="49"/>
      <c r="BW36" s="49"/>
      <c r="BZ36" s="49"/>
      <c r="CB36" s="73">
        <f t="shared" si="324"/>
        <v>4.9507743213480053E-2</v>
      </c>
      <c r="CC36">
        <f t="shared" si="180"/>
        <v>388.51605469963101</v>
      </c>
      <c r="CE36" t="s">
        <v>19</v>
      </c>
      <c r="CF36" s="6">
        <v>4.4871359999999996</v>
      </c>
      <c r="CG36" s="10">
        <f t="shared" si="34"/>
        <v>1.3712386942626623E-2</v>
      </c>
      <c r="CH36" s="13">
        <f t="shared" si="35"/>
        <v>6.7961821498046374E-2</v>
      </c>
      <c r="CI36" s="11">
        <v>6.694496</v>
      </c>
      <c r="CJ36" s="10">
        <f t="shared" si="36"/>
        <v>1.317190193267697E-2</v>
      </c>
      <c r="CK36" s="13">
        <f t="shared" si="37"/>
        <v>0.32252743483996749</v>
      </c>
      <c r="CL36" s="2">
        <v>4.5008119999999998</v>
      </c>
      <c r="CM36" s="9">
        <f t="shared" si="38"/>
        <v>1.3383594949980584E-2</v>
      </c>
      <c r="CN36" s="12">
        <f t="shared" si="39"/>
        <v>1.6887786718170774E-3</v>
      </c>
      <c r="CO36" s="16">
        <v>6.6258439999999998</v>
      </c>
      <c r="CP36">
        <f t="shared" si="40"/>
        <v>1.3383595107346595E-2</v>
      </c>
      <c r="CQ36">
        <f t="shared" si="41"/>
        <v>1.5273186274426694E-3</v>
      </c>
      <c r="CR36">
        <v>4.4017710000000001</v>
      </c>
      <c r="CS36" s="10">
        <f t="shared" si="42"/>
        <v>1.400526964707713E-2</v>
      </c>
      <c r="CT36">
        <f t="shared" si="43"/>
        <v>9.4217073823866029E-3</v>
      </c>
      <c r="CU36">
        <v>6.0608360000000001</v>
      </c>
      <c r="CV36">
        <f t="shared" si="181"/>
        <v>2.1901169032274945E-2</v>
      </c>
      <c r="CW36">
        <f t="shared" si="44"/>
        <v>3.6345766565994239E-2</v>
      </c>
      <c r="CX36">
        <v>4.6194699999999997</v>
      </c>
      <c r="CY36">
        <f t="shared" si="182"/>
        <v>1.4721198026428226E-2</v>
      </c>
      <c r="CZ36">
        <f t="shared" si="45"/>
        <v>3.5060561194402942E-2</v>
      </c>
      <c r="DA36">
        <v>4.6141350000000001</v>
      </c>
      <c r="DB36">
        <f t="shared" si="183"/>
        <v>1.4721195416447754E-2</v>
      </c>
      <c r="DC36">
        <f t="shared" si="184"/>
        <v>3.5717681506383346E-2</v>
      </c>
      <c r="DD36">
        <v>4.556845</v>
      </c>
      <c r="DE36">
        <f t="shared" si="185"/>
        <v>1.4721197668218656E-2</v>
      </c>
      <c r="DF36">
        <f t="shared" si="186"/>
        <v>0.21654577789324508</v>
      </c>
      <c r="DG36">
        <v>4.873653</v>
      </c>
      <c r="DH36">
        <f t="shared" si="187"/>
        <v>1.6165531732261009E-2</v>
      </c>
      <c r="DI36">
        <f t="shared" si="188"/>
        <v>7.9652012556753707E-2</v>
      </c>
      <c r="DJ36">
        <v>4.7030709999999996</v>
      </c>
      <c r="DK36">
        <f t="shared" si="189"/>
        <v>1.4721197453392107E-2</v>
      </c>
      <c r="DL36">
        <f t="shared" si="190"/>
        <v>6.0792838727877885E-2</v>
      </c>
      <c r="DM36">
        <v>4.7977109999999996</v>
      </c>
      <c r="DN36">
        <f t="shared" si="191"/>
        <v>1.4721195955968453E-2</v>
      </c>
      <c r="DO36">
        <f t="shared" si="192"/>
        <v>6.2482410411179974E-2</v>
      </c>
      <c r="DQ36" s="73">
        <f t="shared" si="193"/>
        <v>1.4944119488724926E-2</v>
      </c>
      <c r="DR36">
        <f t="shared" si="194"/>
        <v>0.96888398177606927</v>
      </c>
      <c r="DT36">
        <v>5.0730839999999997</v>
      </c>
      <c r="DU36">
        <f t="shared" si="195"/>
        <v>1.4727638051524584E-2</v>
      </c>
      <c r="DV36">
        <f t="shared" si="196"/>
        <v>7.2391779259912345E-2</v>
      </c>
      <c r="DW36">
        <v>7.39032</v>
      </c>
      <c r="DX36">
        <f t="shared" si="197"/>
        <v>1.4727639291020065E-2</v>
      </c>
      <c r="DY36">
        <f t="shared" si="198"/>
        <v>0.24825485620571172</v>
      </c>
      <c r="DZ36">
        <v>4.7849979999999999</v>
      </c>
      <c r="EA36">
        <f t="shared" si="199"/>
        <v>1.4727639962884486E-2</v>
      </c>
      <c r="EB36">
        <f t="shared" si="200"/>
        <v>2.3828812246210668E-2</v>
      </c>
      <c r="EC36">
        <v>7.7820010000000002</v>
      </c>
      <c r="ED36">
        <f t="shared" si="201"/>
        <v>1.4727638887001095E-2</v>
      </c>
      <c r="EE36">
        <f t="shared" si="202"/>
        <v>2.1659123407322685E-2</v>
      </c>
      <c r="EF36">
        <v>5.0836889999999997</v>
      </c>
      <c r="EG36">
        <f t="shared" si="203"/>
        <v>1.4731908063085412E-2</v>
      </c>
      <c r="EI36">
        <v>6.9085080000000003</v>
      </c>
      <c r="EJ36">
        <f t="shared" si="204"/>
        <v>1.8222971809721721E-2</v>
      </c>
      <c r="EK36">
        <f t="shared" si="205"/>
        <v>5.3535311546064168E-2</v>
      </c>
      <c r="EL36">
        <v>5.283811</v>
      </c>
      <c r="EM36">
        <f t="shared" si="206"/>
        <v>1.5371209023248044E-2</v>
      </c>
      <c r="EN36">
        <f t="shared" si="207"/>
        <v>5.726532633885454E-2</v>
      </c>
      <c r="EO36">
        <v>5.936985</v>
      </c>
      <c r="EP36">
        <f t="shared" si="325"/>
        <v>1.5354816608002987E-2</v>
      </c>
      <c r="EQ36">
        <f t="shared" si="208"/>
        <v>7.6568099410482857E-2</v>
      </c>
      <c r="ER36">
        <v>5.2277979999999999</v>
      </c>
      <c r="ES36">
        <f t="shared" si="209"/>
        <v>1.536673963318381E-2</v>
      </c>
      <c r="ET36">
        <f t="shared" si="210"/>
        <v>7.539373450094651E-2</v>
      </c>
      <c r="FE36" s="75">
        <f t="shared" si="211"/>
        <v>1.5328689036630245E-2</v>
      </c>
      <c r="FF36">
        <f t="shared" si="212"/>
        <v>0.81799333864467261</v>
      </c>
      <c r="FH36" t="s">
        <v>19</v>
      </c>
      <c r="FI36" s="6">
        <v>76.159127999999995</v>
      </c>
      <c r="FJ36" s="10">
        <f t="shared" si="46"/>
        <v>3.0893311220392183E-2</v>
      </c>
      <c r="FK36" s="13">
        <f t="shared" si="47"/>
        <v>1.1258421434772081</v>
      </c>
      <c r="FL36" s="11">
        <v>136.57138</v>
      </c>
      <c r="FM36" s="10">
        <f t="shared" si="48"/>
        <v>3.7132440965878755E-2</v>
      </c>
      <c r="FN36" s="13">
        <f t="shared" si="49"/>
        <v>6.6854826299300854</v>
      </c>
      <c r="FO36" s="2">
        <v>76.560799000000003</v>
      </c>
      <c r="FP36" s="9">
        <f t="shared" si="50"/>
        <v>3.0961876742596137E-2</v>
      </c>
      <c r="FQ36" s="25">
        <f t="shared" si="51"/>
        <v>2.8726870733373544E-2</v>
      </c>
      <c r="FR36" s="16">
        <v>136.065135</v>
      </c>
      <c r="FS36">
        <f t="shared" si="52"/>
        <v>3.737811078568537E-2</v>
      </c>
      <c r="FT36">
        <f t="shared" si="53"/>
        <v>3.1364278214189932E-2</v>
      </c>
      <c r="FU36">
        <v>61.778711999999999</v>
      </c>
      <c r="FV36" s="10">
        <f t="shared" si="54"/>
        <v>2.5546014047192523E-2</v>
      </c>
      <c r="FW36">
        <f t="shared" si="55"/>
        <v>0.12636371208214583</v>
      </c>
      <c r="FX36">
        <v>42.584707999999999</v>
      </c>
      <c r="FY36">
        <f t="shared" si="213"/>
        <v>2.2093515854629962E-2</v>
      </c>
      <c r="FZ36">
        <f t="shared" si="56"/>
        <v>0.26959538924850557</v>
      </c>
      <c r="GA36">
        <v>67.491592999999995</v>
      </c>
      <c r="GB36">
        <f t="shared" si="214"/>
        <v>2.9250924302515306E-2</v>
      </c>
      <c r="GC36">
        <f t="shared" si="57"/>
        <v>0.5122434267418422</v>
      </c>
      <c r="GD36">
        <v>67.359015999999997</v>
      </c>
      <c r="GE36">
        <f t="shared" si="215"/>
        <v>2.9227214224655584E-2</v>
      </c>
      <c r="GF36">
        <f t="shared" si="216"/>
        <v>0.52142121467770797</v>
      </c>
      <c r="GG36">
        <v>65.935084000000003</v>
      </c>
      <c r="GH36">
        <f t="shared" si="217"/>
        <v>2.896905749426618E-2</v>
      </c>
      <c r="GI36">
        <f t="shared" si="218"/>
        <v>3.1333003960920918</v>
      </c>
      <c r="GJ36">
        <v>62.052390000000003</v>
      </c>
      <c r="GK36">
        <f t="shared" si="219"/>
        <v>2.8026750623706461E-2</v>
      </c>
      <c r="GL36">
        <f t="shared" si="220"/>
        <v>1.0154080451479857</v>
      </c>
      <c r="GM36">
        <v>69.600099999999998</v>
      </c>
      <c r="GN36">
        <f t="shared" si="221"/>
        <v>2.9628548838732779E-2</v>
      </c>
      <c r="GO36">
        <f t="shared" si="222"/>
        <v>0.89966486052271444</v>
      </c>
      <c r="GP36">
        <v>71.954879000000005</v>
      </c>
      <c r="GQ36">
        <f t="shared" si="223"/>
        <v>3.0026738660654004E-2</v>
      </c>
      <c r="GR36">
        <f t="shared" si="224"/>
        <v>0.9370956829845436</v>
      </c>
      <c r="GT36" s="72">
        <f t="shared" si="225"/>
        <v>2.9927875313408774E-2</v>
      </c>
      <c r="GU36">
        <f t="shared" si="226"/>
        <v>14.267189247342539</v>
      </c>
      <c r="GW36" s="6">
        <v>78.806515000000005</v>
      </c>
      <c r="GX36" s="10">
        <f t="shared" si="58"/>
        <v>3.1100836386344356E-2</v>
      </c>
      <c r="GY36" s="13">
        <f t="shared" si="227"/>
        <v>1.1240595216297631</v>
      </c>
      <c r="GZ36" s="11">
        <v>139.090799</v>
      </c>
      <c r="HA36" s="10">
        <f t="shared" si="59"/>
        <v>3.768054625926967E-2</v>
      </c>
      <c r="HB36" s="13">
        <f t="shared" si="228"/>
        <v>4.6702797495359514</v>
      </c>
      <c r="HC36" s="2">
        <v>72.586504000000005</v>
      </c>
      <c r="HD36" s="9">
        <f t="shared" si="60"/>
        <v>3.0370796244941104E-2</v>
      </c>
      <c r="HE36" s="25">
        <f t="shared" si="229"/>
        <v>0.36131542825380841</v>
      </c>
      <c r="HF36" s="16">
        <v>149.47556599999999</v>
      </c>
      <c r="HG36" s="9">
        <f t="shared" si="61"/>
        <v>3.8455720150477088E-2</v>
      </c>
      <c r="HH36">
        <f t="shared" si="230"/>
        <v>0.41584337710768526</v>
      </c>
      <c r="HI36">
        <v>82.812972000000002</v>
      </c>
      <c r="HJ36" s="9">
        <f t="shared" si="62"/>
        <v>3.261380424507309E-2</v>
      </c>
      <c r="HL36">
        <v>109.278733</v>
      </c>
      <c r="HM36" s="9">
        <f t="shared" si="63"/>
        <v>3.9150157548000469E-2</v>
      </c>
      <c r="HN36">
        <f t="shared" si="231"/>
        <v>0.84569884362189407</v>
      </c>
      <c r="HO36">
        <v>81.508785000000003</v>
      </c>
      <c r="HP36" s="9">
        <f t="shared" si="64"/>
        <v>3.2238717628877096E-2</v>
      </c>
      <c r="HQ36">
        <f t="shared" si="232"/>
        <v>0.88312577782288271</v>
      </c>
      <c r="HR36">
        <v>98.092200000000005</v>
      </c>
      <c r="HS36" s="9">
        <f t="shared" si="65"/>
        <v>3.4529410399487849E-2</v>
      </c>
      <c r="HT36">
        <f t="shared" si="233"/>
        <v>1.266057667167295</v>
      </c>
      <c r="HU36">
        <v>79.911681000000002</v>
      </c>
      <c r="HV36" s="9">
        <f t="shared" si="66"/>
        <v>3.1945677908820094E-2</v>
      </c>
      <c r="HW36">
        <f t="shared" si="234"/>
        <v>1.1524622889718614</v>
      </c>
      <c r="IH36" s="74">
        <f t="shared" si="235"/>
        <v>3.4231740752365646E-2</v>
      </c>
      <c r="II36">
        <f t="shared" si="236"/>
        <v>13.431818943211741</v>
      </c>
      <c r="IK36" t="s">
        <v>19</v>
      </c>
      <c r="IL36" s="6">
        <v>172.01312300000001</v>
      </c>
      <c r="IM36" s="10">
        <f t="shared" si="67"/>
        <v>3.8437312666612912E-2</v>
      </c>
      <c r="IN36" s="13">
        <f t="shared" si="237"/>
        <v>1.7365219198629493</v>
      </c>
      <c r="IO36" s="11">
        <v>75.298111000000006</v>
      </c>
      <c r="IP36" s="10">
        <f t="shared" si="68"/>
        <v>3.3874340623523395E-2</v>
      </c>
      <c r="IQ36" s="13">
        <f t="shared" si="238"/>
        <v>5.2481539795885208</v>
      </c>
      <c r="IR36" s="2">
        <v>75.298111000000006</v>
      </c>
      <c r="IS36" s="9">
        <f t="shared" si="69"/>
        <v>3.3874340623523395E-2</v>
      </c>
      <c r="IT36" s="12">
        <f t="shared" si="70"/>
        <v>3.9286370314378531E-2</v>
      </c>
      <c r="IU36" s="16">
        <v>306.532487</v>
      </c>
      <c r="IV36">
        <f t="shared" si="71"/>
        <v>4.0319291478102752E-2</v>
      </c>
      <c r="IW36">
        <f t="shared" si="72"/>
        <v>4.2290308710657476E-2</v>
      </c>
      <c r="IX36">
        <v>75.288139000000001</v>
      </c>
      <c r="IY36" s="10">
        <f t="shared" si="73"/>
        <v>3.4016489552326758E-2</v>
      </c>
      <c r="IZ36">
        <f t="shared" si="74"/>
        <v>0.21032879551653264</v>
      </c>
      <c r="JA36">
        <v>75.298111000000006</v>
      </c>
      <c r="JB36">
        <f t="shared" si="239"/>
        <v>3.3874340623523395E-2</v>
      </c>
      <c r="JC36">
        <f t="shared" si="75"/>
        <v>0.51668813748477349</v>
      </c>
      <c r="JD36">
        <v>188.389612</v>
      </c>
      <c r="JE36">
        <f t="shared" si="240"/>
        <v>4.7944636739125038E-2</v>
      </c>
      <c r="JF36">
        <f t="shared" si="76"/>
        <v>1.0495106395249176</v>
      </c>
      <c r="JG36">
        <v>75.298111000000006</v>
      </c>
      <c r="JH36">
        <f t="shared" si="241"/>
        <v>3.3874340623523395E-2</v>
      </c>
      <c r="JI36">
        <f t="shared" si="242"/>
        <v>0.75540896998250173</v>
      </c>
      <c r="JJ36">
        <v>75.298111000000006</v>
      </c>
      <c r="JK36">
        <f t="shared" si="243"/>
        <v>3.3874340623523395E-2</v>
      </c>
      <c r="JL36">
        <f t="shared" si="244"/>
        <v>4.579821284919789</v>
      </c>
      <c r="JM36">
        <v>172.421301</v>
      </c>
      <c r="JN36">
        <f t="shared" si="245"/>
        <v>4.0842603373844252E-2</v>
      </c>
      <c r="JO36">
        <f t="shared" si="246"/>
        <v>1.849657341989132</v>
      </c>
      <c r="JP36">
        <v>75.298111000000006</v>
      </c>
      <c r="JQ36">
        <f t="shared" si="247"/>
        <v>3.3874340623523395E-2</v>
      </c>
      <c r="JR36">
        <f t="shared" si="248"/>
        <v>1.2857343308576525</v>
      </c>
      <c r="JS36">
        <v>75.298111000000006</v>
      </c>
      <c r="JT36">
        <f t="shared" si="249"/>
        <v>3.3874340623523395E-2</v>
      </c>
      <c r="JU36">
        <f t="shared" si="250"/>
        <v>1.3214679556527773</v>
      </c>
      <c r="JW36" s="73">
        <f t="shared" si="251"/>
        <v>3.6556726514556291E-2</v>
      </c>
      <c r="JX36">
        <f t="shared" si="252"/>
        <v>21.784111383812508</v>
      </c>
      <c r="JZ36">
        <v>193.55770100000001</v>
      </c>
      <c r="KA36">
        <f t="shared" si="253"/>
        <v>4.1594369052644804E-2</v>
      </c>
      <c r="KB36">
        <f t="shared" si="254"/>
        <v>1.8791514960806872</v>
      </c>
      <c r="KC36">
        <v>75.298111000000006</v>
      </c>
      <c r="KD36">
        <f t="shared" si="255"/>
        <v>3.3874340623523395E-2</v>
      </c>
      <c r="KE36">
        <f t="shared" si="256"/>
        <v>5.2481539795885208</v>
      </c>
      <c r="KF36">
        <v>75.298111000000006</v>
      </c>
      <c r="KG36">
        <f t="shared" si="257"/>
        <v>3.3874340623523395E-2</v>
      </c>
      <c r="KH36">
        <f t="shared" si="258"/>
        <v>0.50374551388500599</v>
      </c>
      <c r="KI36">
        <v>343.77644800000002</v>
      </c>
      <c r="KJ36">
        <f t="shared" si="259"/>
        <v>4.4681193223055554E-2</v>
      </c>
      <c r="KK36">
        <f t="shared" si="260"/>
        <v>0.60395365794644762</v>
      </c>
      <c r="KL36">
        <v>80.755697999999995</v>
      </c>
      <c r="KM36">
        <f t="shared" si="261"/>
        <v>3.6136534192024644E-2</v>
      </c>
      <c r="KO36">
        <v>75.298111000000006</v>
      </c>
      <c r="KP36">
        <f t="shared" si="262"/>
        <v>3.3874340623523395E-2</v>
      </c>
      <c r="KQ36">
        <f t="shared" si="263"/>
        <v>0.91466715870313964</v>
      </c>
      <c r="KR36">
        <v>365.01117199999999</v>
      </c>
      <c r="KS36">
        <f t="shared" si="264"/>
        <v>6.8180371643233914E-2</v>
      </c>
      <c r="KT36">
        <f t="shared" si="265"/>
        <v>2.3346091349237934</v>
      </c>
      <c r="KU36">
        <v>75.298111000000006</v>
      </c>
      <c r="KV36">
        <f t="shared" si="266"/>
        <v>3.4142949354323132E-2</v>
      </c>
      <c r="KW36">
        <f t="shared" si="267"/>
        <v>1.5648595758525681</v>
      </c>
      <c r="KX36">
        <v>75.298111000000006</v>
      </c>
      <c r="KY36">
        <f t="shared" si="268"/>
        <v>3.4142949354323132E-2</v>
      </c>
      <c r="KZ36">
        <f t="shared" si="269"/>
        <v>1.5396629583758807</v>
      </c>
      <c r="LK36" s="78">
        <f t="shared" si="270"/>
        <v>4.0055709854463939E-2</v>
      </c>
      <c r="LL36">
        <f t="shared" si="271"/>
        <v>19.646278226801872</v>
      </c>
      <c r="LN36" t="s">
        <v>19</v>
      </c>
      <c r="LO36" s="6">
        <v>11.019373999999999</v>
      </c>
      <c r="LP36" s="10">
        <f t="shared" si="77"/>
        <v>1.0599299376712995E-2</v>
      </c>
      <c r="LQ36" s="13">
        <f t="shared" si="78"/>
        <v>0.11843016966116279</v>
      </c>
      <c r="LR36" s="2">
        <v>11.019373999999999</v>
      </c>
      <c r="LS36" s="10">
        <f t="shared" si="79"/>
        <v>1.0599299376712995E-2</v>
      </c>
      <c r="LT36" s="13">
        <f t="shared" si="80"/>
        <v>0.58509794796564685</v>
      </c>
      <c r="LU36" s="2">
        <v>11.019373999999999</v>
      </c>
      <c r="LV36" s="9">
        <f t="shared" si="81"/>
        <v>1.0599299376712995E-2</v>
      </c>
      <c r="LW36" s="37">
        <f t="shared" si="82"/>
        <v>3.0151599250282076E-3</v>
      </c>
      <c r="LX36" s="16">
        <v>11.019373999999999</v>
      </c>
      <c r="LY36">
        <f t="shared" si="83"/>
        <v>1.0599299376712995E-2</v>
      </c>
      <c r="LZ36">
        <f t="shared" si="84"/>
        <v>2.7268877449238452E-3</v>
      </c>
      <c r="MA36">
        <v>11.019373999999999</v>
      </c>
      <c r="MB36" s="10">
        <f t="shared" si="85"/>
        <v>1.0599299376712995E-2</v>
      </c>
      <c r="MC36">
        <f t="shared" si="86"/>
        <v>1.6074909558567867E-2</v>
      </c>
      <c r="MD36">
        <v>11.019373999999999</v>
      </c>
      <c r="ME36">
        <f t="shared" si="272"/>
        <v>1.0599299376712995E-2</v>
      </c>
      <c r="MF36">
        <f t="shared" si="87"/>
        <v>3.9654907119565951E-2</v>
      </c>
      <c r="MG36">
        <v>11.019373999999999</v>
      </c>
      <c r="MH36">
        <f t="shared" si="273"/>
        <v>1.0599299376712995E-2</v>
      </c>
      <c r="MI36">
        <f t="shared" si="88"/>
        <v>5.690967555021538E-2</v>
      </c>
      <c r="MZ36" s="17">
        <f t="shared" si="274"/>
        <v>1.0599299376712997E-2</v>
      </c>
      <c r="NA36">
        <f t="shared" si="89"/>
        <v>1.5546780983698583</v>
      </c>
      <c r="NC36" t="s">
        <v>19</v>
      </c>
      <c r="ND36" s="6">
        <v>79.890165999999994</v>
      </c>
      <c r="NE36" s="10">
        <f t="shared" si="90"/>
        <v>1.0599498608881985E-2</v>
      </c>
      <c r="NF36" s="13">
        <f t="shared" si="91"/>
        <v>0.85861555543950363</v>
      </c>
      <c r="NG36" s="2">
        <v>79.890165999999994</v>
      </c>
      <c r="NH36" s="10">
        <f t="shared" si="92"/>
        <v>1.0599498608881985E-2</v>
      </c>
      <c r="NI36" s="13">
        <f t="shared" si="93"/>
        <v>4.2419444387892566</v>
      </c>
      <c r="NJ36" s="2">
        <v>79.890165999999994</v>
      </c>
      <c r="NK36" s="9">
        <f t="shared" si="94"/>
        <v>1.0599498608881985E-2</v>
      </c>
      <c r="NL36" s="37">
        <f t="shared" si="95"/>
        <v>2.1859828632973758E-2</v>
      </c>
      <c r="NM36" s="16">
        <v>79.890165999999994</v>
      </c>
      <c r="NN36">
        <f t="shared" si="96"/>
        <v>1.0599498608881985E-2</v>
      </c>
      <c r="NO36">
        <f t="shared" si="97"/>
        <v>1.9769863054555505E-2</v>
      </c>
      <c r="NP36">
        <v>79.890165999999994</v>
      </c>
      <c r="NQ36" s="10">
        <f t="shared" si="98"/>
        <v>1.0599498608881985E-2</v>
      </c>
      <c r="NR36">
        <f t="shared" si="99"/>
        <v>0.11654266340036938</v>
      </c>
      <c r="NS36">
        <v>79.890165999999994</v>
      </c>
      <c r="NT36">
        <f t="shared" si="275"/>
        <v>1.0599498608881985E-2</v>
      </c>
      <c r="NU36">
        <f t="shared" si="100"/>
        <v>0.28749701363919961</v>
      </c>
      <c r="NV36">
        <v>79.890165999999994</v>
      </c>
      <c r="NW36">
        <f t="shared" si="276"/>
        <v>1.0599498608881985E-2</v>
      </c>
      <c r="NX36">
        <f t="shared" si="101"/>
        <v>0.41259362223521406</v>
      </c>
      <c r="OO36" s="17">
        <f t="shared" si="277"/>
        <v>1.0599498608881985E-2</v>
      </c>
      <c r="OP36">
        <f t="shared" si="102"/>
        <v>11.271374538942464</v>
      </c>
      <c r="OR36" t="s">
        <v>19</v>
      </c>
      <c r="OS36" s="6">
        <v>304.501668</v>
      </c>
      <c r="OT36" s="10">
        <f t="shared" si="103"/>
        <v>4.2056519837721358E-2</v>
      </c>
      <c r="OU36" s="13">
        <f t="shared" si="104"/>
        <v>3.9271396999114603</v>
      </c>
      <c r="OV36" s="2">
        <v>304.501668</v>
      </c>
      <c r="OW36" s="10">
        <f t="shared" si="105"/>
        <v>4.2056519837721358E-2</v>
      </c>
      <c r="OX36" s="13">
        <f t="shared" si="106"/>
        <v>19.401824605729111</v>
      </c>
      <c r="OY36" s="2">
        <v>304.501668</v>
      </c>
      <c r="OZ36" s="9">
        <f t="shared" si="107"/>
        <v>4.2056519837721358E-2</v>
      </c>
      <c r="PA36" s="37">
        <f t="shared" si="108"/>
        <v>9.998258279151466E-2</v>
      </c>
      <c r="PB36" s="16">
        <v>304.501668</v>
      </c>
      <c r="PC36">
        <f t="shared" si="109"/>
        <v>4.2056519837721358E-2</v>
      </c>
      <c r="PD36">
        <f t="shared" si="110"/>
        <v>9.0423488802990934E-2</v>
      </c>
      <c r="PE36">
        <v>304.501668</v>
      </c>
      <c r="PF36" s="10">
        <f t="shared" si="111"/>
        <v>4.2056519837721358E-2</v>
      </c>
      <c r="PG36">
        <f t="shared" si="112"/>
        <v>0.53304335947970871</v>
      </c>
      <c r="PH36">
        <v>304.501668</v>
      </c>
      <c r="PI36">
        <f t="shared" si="278"/>
        <v>4.2056519837721358E-2</v>
      </c>
      <c r="PJ36">
        <f t="shared" si="113"/>
        <v>1.3149551376233335</v>
      </c>
      <c r="PK36">
        <v>304.501668</v>
      </c>
      <c r="PL36">
        <f t="shared" si="279"/>
        <v>4.2056519837721358E-2</v>
      </c>
      <c r="PM36">
        <f t="shared" si="114"/>
        <v>1.8871225702180345</v>
      </c>
      <c r="QD36" s="17">
        <f t="shared" si="280"/>
        <v>4.2056519837721358E-2</v>
      </c>
      <c r="QE36">
        <f t="shared" si="115"/>
        <v>51.55306370124454</v>
      </c>
      <c r="QG36" t="s">
        <v>19</v>
      </c>
      <c r="QH36" s="6">
        <v>65.956356999999997</v>
      </c>
      <c r="QI36" s="10">
        <f t="shared" si="116"/>
        <v>2.8590145363747425E-2</v>
      </c>
      <c r="QJ36" s="13">
        <f t="shared" si="117"/>
        <v>0.84811317607039982</v>
      </c>
      <c r="QK36" s="2">
        <v>65.956356999999997</v>
      </c>
      <c r="QL36" s="10">
        <f t="shared" si="118"/>
        <v>2.8482731019398268E-2</v>
      </c>
      <c r="QM36" s="13">
        <f t="shared" si="119"/>
        <v>4.174315773577165</v>
      </c>
      <c r="QN36" s="2">
        <v>65.956356999999997</v>
      </c>
      <c r="QO36" s="9">
        <f t="shared" si="120"/>
        <v>2.8536337111671996E-2</v>
      </c>
      <c r="QP36" s="37">
        <f t="shared" si="121"/>
        <v>2.1551806268723602E-2</v>
      </c>
      <c r="QQ36" s="16">
        <v>65.956356999999997</v>
      </c>
      <c r="QR36">
        <f t="shared" si="122"/>
        <v>2.8536337111671996E-2</v>
      </c>
      <c r="QS36">
        <f t="shared" si="123"/>
        <v>1.949128996685159E-2</v>
      </c>
      <c r="QT36">
        <v>65.956356999999997</v>
      </c>
      <c r="QU36" s="10">
        <f t="shared" si="124"/>
        <v>2.8536337111671996E-2</v>
      </c>
      <c r="QV36">
        <f t="shared" si="125"/>
        <v>0.11490048462031971</v>
      </c>
      <c r="QW36">
        <v>65.956356999999997</v>
      </c>
      <c r="QX36">
        <f t="shared" si="281"/>
        <v>2.8536337086979231E-2</v>
      </c>
      <c r="QY36" s="37">
        <f t="shared" si="126"/>
        <v>0.28344595190837002</v>
      </c>
      <c r="QZ36">
        <v>65.675793999999996</v>
      </c>
      <c r="RA36">
        <f t="shared" si="282"/>
        <v>2.8692771517353576E-2</v>
      </c>
      <c r="RB36">
        <f t="shared" si="127"/>
        <v>0.40900979164114587</v>
      </c>
      <c r="RS36" s="17">
        <f t="shared" si="283"/>
        <v>2.8558713760356354E-2</v>
      </c>
      <c r="RT36">
        <f t="shared" si="128"/>
        <v>11.121265771644946</v>
      </c>
      <c r="RW36" t="s">
        <v>19</v>
      </c>
      <c r="RX36" s="6">
        <v>304.501668</v>
      </c>
      <c r="RY36" s="10">
        <f t="shared" si="129"/>
        <v>4.2056519837721358E-2</v>
      </c>
      <c r="RZ36" s="13">
        <f t="shared" si="130"/>
        <v>2.1457267220372498</v>
      </c>
      <c r="SA36" s="2">
        <v>304.501668</v>
      </c>
      <c r="SB36" s="10">
        <f t="shared" si="131"/>
        <v>4.2056519837721358E-2</v>
      </c>
      <c r="SC36" s="13">
        <f t="shared" si="132"/>
        <v>10.600848631315911</v>
      </c>
      <c r="SD36" s="2">
        <v>304.501668</v>
      </c>
      <c r="SE36" s="9">
        <f t="shared" si="133"/>
        <v>4.2056519837721358E-2</v>
      </c>
      <c r="SF36" s="37">
        <f t="shared" si="284"/>
        <v>5.4628894316871762E-2</v>
      </c>
      <c r="SG36" s="16">
        <v>304.501668</v>
      </c>
      <c r="SH36">
        <f t="shared" si="134"/>
        <v>4.2056519837721358E-2</v>
      </c>
      <c r="SI36">
        <f t="shared" si="285"/>
        <v>4.9405957274396943E-2</v>
      </c>
      <c r="SJ36">
        <v>304.501668</v>
      </c>
      <c r="SK36" s="10">
        <f t="shared" si="135"/>
        <v>4.2056519837721358E-2</v>
      </c>
      <c r="SL36">
        <f t="shared" si="286"/>
        <v>0.29124642050953914</v>
      </c>
      <c r="SM36">
        <v>116.11469200000001</v>
      </c>
      <c r="SN36">
        <f t="shared" si="287"/>
        <v>2.9351666998811265E-2</v>
      </c>
      <c r="SO36">
        <f t="shared" si="136"/>
        <v>0.50142783060805873</v>
      </c>
      <c r="SP36">
        <v>116.11469200000001</v>
      </c>
      <c r="SQ36">
        <f t="shared" si="288"/>
        <v>2.9351666998811265E-2</v>
      </c>
      <c r="SR36">
        <f t="shared" si="137"/>
        <v>0.71961069195577843</v>
      </c>
      <c r="TI36" s="17">
        <f t="shared" si="289"/>
        <v>3.8426561883747046E-2</v>
      </c>
      <c r="TJ36">
        <f t="shared" si="290"/>
        <v>25.736574087258422</v>
      </c>
      <c r="TL36" t="s">
        <v>19</v>
      </c>
      <c r="TM36" s="6">
        <v>23000069</v>
      </c>
      <c r="TN36" s="10">
        <f t="shared" si="291"/>
        <v>7.257949460670178E-2</v>
      </c>
      <c r="TO36" s="13">
        <f t="shared" si="292"/>
        <v>23.000069130643091</v>
      </c>
      <c r="TP36" s="2">
        <v>113630614</v>
      </c>
      <c r="TQ36" s="10">
        <f t="shared" si="138"/>
        <v>7.2579492775701929E-2</v>
      </c>
      <c r="TR36" s="13">
        <f t="shared" si="293"/>
        <v>113.630614145159</v>
      </c>
      <c r="TS36" s="2">
        <v>585568</v>
      </c>
      <c r="TT36" s="9">
        <f t="shared" si="139"/>
        <v>7.2579527637132116E-2</v>
      </c>
      <c r="TU36" s="37">
        <f t="shared" si="294"/>
        <v>0.58556800580636237</v>
      </c>
      <c r="TV36" s="16">
        <v>529583</v>
      </c>
      <c r="TW36">
        <f t="shared" si="140"/>
        <v>7.2579480234202423E-2</v>
      </c>
      <c r="TX36">
        <f t="shared" si="295"/>
        <v>0.52958291290462367</v>
      </c>
      <c r="TY36" s="42">
        <v>3121874</v>
      </c>
      <c r="TZ36" s="10">
        <f t="shared" si="141"/>
        <v>7.2579501475408786E-2</v>
      </c>
      <c r="UA36">
        <f t="shared" si="296"/>
        <v>3.1218739883872795</v>
      </c>
      <c r="UB36" s="42">
        <v>8404112</v>
      </c>
      <c r="UC36">
        <f t="shared" si="297"/>
        <v>7.9203075383142363E-2</v>
      </c>
      <c r="UD36">
        <f t="shared" si="142"/>
        <v>8.4041120158406137</v>
      </c>
      <c r="UE36" s="42">
        <v>12060936</v>
      </c>
      <c r="UF36">
        <f t="shared" si="298"/>
        <v>7.920307714354323E-2</v>
      </c>
      <c r="UG36">
        <f t="shared" si="143"/>
        <v>12.060936047521848</v>
      </c>
      <c r="UH36" s="42">
        <v>12286989</v>
      </c>
      <c r="UI36">
        <f t="shared" si="299"/>
        <v>7.9203074415090544E-2</v>
      </c>
      <c r="UJ36">
        <f t="shared" si="300"/>
        <v>12.286989120388673</v>
      </c>
      <c r="UK36" s="42">
        <v>53692084</v>
      </c>
      <c r="UL36">
        <f t="shared" si="301"/>
        <v>7.9203077032663577E-2</v>
      </c>
      <c r="UM36">
        <f t="shared" si="302"/>
        <v>328.32711460129354</v>
      </c>
      <c r="UN36" s="42"/>
      <c r="UQ36" s="42">
        <v>20912916</v>
      </c>
      <c r="UR36">
        <f t="shared" si="303"/>
        <v>7.9203077122917145E-2</v>
      </c>
      <c r="US36">
        <f t="shared" si="304"/>
        <v>20.91291592079692</v>
      </c>
      <c r="UT36" s="42">
        <v>21494136</v>
      </c>
      <c r="UU36">
        <f t="shared" si="305"/>
        <v>7.9203077487700904E-2</v>
      </c>
      <c r="UV36">
        <f t="shared" si="306"/>
        <v>21.494135851098211</v>
      </c>
      <c r="UX36" s="17">
        <f t="shared" si="307"/>
        <v>7.6192359574018625E-2</v>
      </c>
      <c r="UY36">
        <f t="shared" si="308"/>
        <v>315.84653666024997</v>
      </c>
      <c r="VA36" s="42">
        <v>24892095</v>
      </c>
      <c r="VB36">
        <f t="shared" si="309"/>
        <v>7.9203076399676206E-2</v>
      </c>
      <c r="VC36">
        <f t="shared" si="310"/>
        <v>24.892095047521845</v>
      </c>
      <c r="VD36" s="42">
        <v>85363049</v>
      </c>
      <c r="VE36">
        <f t="shared" si="311"/>
        <v>7.9203077119661514E-2</v>
      </c>
      <c r="VF36">
        <f t="shared" si="312"/>
        <v>85.363049174246768</v>
      </c>
      <c r="VG36" s="42">
        <v>8193596</v>
      </c>
      <c r="VH36">
        <f t="shared" si="313"/>
        <v>7.920307913913549E-2</v>
      </c>
      <c r="VI36">
        <f t="shared" si="314"/>
        <v>8.1935961362292957</v>
      </c>
      <c r="VJ36" s="68">
        <v>7447544</v>
      </c>
      <c r="VK36">
        <f t="shared" si="315"/>
        <v>7.9203079750622643E-2</v>
      </c>
      <c r="VL36">
        <f t="shared" si="316"/>
        <v>7.4475438542663328</v>
      </c>
      <c r="VM36" s="42">
        <v>7043308</v>
      </c>
      <c r="VN36">
        <f t="shared" si="317"/>
        <v>7.920308292643212E-2</v>
      </c>
      <c r="VP36" s="42">
        <v>14258261</v>
      </c>
      <c r="VQ36">
        <f t="shared" si="318"/>
        <v>7.5907060793670933E-2</v>
      </c>
      <c r="VR36">
        <f t="shared" si="319"/>
        <v>14.258260914984094</v>
      </c>
      <c r="VS36" s="42">
        <v>18081278</v>
      </c>
      <c r="VT36">
        <f t="shared" si="320"/>
        <v>7.5907057655483959E-2</v>
      </c>
      <c r="VU36">
        <f t="shared" si="321"/>
        <v>18.081277869439862</v>
      </c>
      <c r="VV36" s="42">
        <v>24201855</v>
      </c>
      <c r="VW36">
        <f t="shared" si="322"/>
        <v>7.5907060860210304E-2</v>
      </c>
      <c r="VX36">
        <f t="shared" si="323"/>
        <v>24.20185531880966</v>
      </c>
      <c r="WL36" s="72">
        <f t="shared" si="326"/>
        <v>7.7967071830611648E-2</v>
      </c>
      <c r="WM36" s="12">
        <f t="shared" si="327"/>
        <v>266.02302534947233</v>
      </c>
    </row>
    <row r="37" spans="2:611" x14ac:dyDescent="0.25">
      <c r="B37" t="s">
        <v>20</v>
      </c>
      <c r="C37" s="6">
        <v>1392.539929</v>
      </c>
      <c r="D37" s="10">
        <f t="shared" si="144"/>
        <v>2.8175033884516431E-2</v>
      </c>
      <c r="E37" s="13">
        <f t="shared" si="145"/>
        <v>20.535604173209283</v>
      </c>
      <c r="F37" s="11">
        <v>2243.0658079999998</v>
      </c>
      <c r="G37" s="10">
        <f t="shared" si="146"/>
        <v>3.0449054827471598E-2</v>
      </c>
      <c r="H37" s="13">
        <f t="shared" si="147"/>
        <v>109.64354717962598</v>
      </c>
      <c r="I37" s="2">
        <v>1396.385943</v>
      </c>
      <c r="J37" s="9">
        <f t="shared" si="148"/>
        <v>2.8159894260108797E-2</v>
      </c>
      <c r="K37" s="12">
        <f t="shared" si="149"/>
        <v>0.52254302864186353</v>
      </c>
      <c r="L37" s="16">
        <v>2129.4200540000002</v>
      </c>
      <c r="M37">
        <f t="shared" si="150"/>
        <v>2.9200252608147903E-2</v>
      </c>
      <c r="N37">
        <f t="shared" si="151"/>
        <v>0.49004341175922445</v>
      </c>
      <c r="O37">
        <v>1686.6775270000001</v>
      </c>
      <c r="P37" s="10">
        <f t="shared" si="152"/>
        <v>3.4787258496459091E-2</v>
      </c>
      <c r="Q37">
        <f t="shared" si="27"/>
        <v>3.4415131132810419</v>
      </c>
      <c r="R37">
        <v>995.17563099999995</v>
      </c>
      <c r="S37">
        <f t="shared" si="28"/>
        <v>2.5735410861482424E-2</v>
      </c>
      <c r="T37">
        <f t="shared" si="153"/>
        <v>6.280709828460914</v>
      </c>
      <c r="U37">
        <v>1280.233616</v>
      </c>
      <c r="V37">
        <f t="shared" si="29"/>
        <v>2.7671621351705405E-2</v>
      </c>
      <c r="W37" s="49">
        <f t="shared" si="154"/>
        <v>9.691732129969937</v>
      </c>
      <c r="X37">
        <v>1278.5880629999999</v>
      </c>
      <c r="Y37">
        <f t="shared" si="30"/>
        <v>2.7667920058228792E-2</v>
      </c>
      <c r="Z37" s="49">
        <f t="shared" si="155"/>
        <v>9.8720599051806364</v>
      </c>
      <c r="AA37">
        <v>1260.9141970000001</v>
      </c>
      <c r="AB37">
        <f t="shared" si="156"/>
        <v>2.7627621893068128E-2</v>
      </c>
      <c r="AC37" s="49">
        <f t="shared" si="157"/>
        <v>59.764207819164831</v>
      </c>
      <c r="AD37">
        <v>1206.9638669999999</v>
      </c>
      <c r="AE37">
        <f t="shared" si="31"/>
        <v>2.7185970330244544E-2</v>
      </c>
      <c r="AF37" s="49">
        <f t="shared" si="158"/>
        <v>19.698932180268624</v>
      </c>
      <c r="AG37">
        <v>1304.475868</v>
      </c>
      <c r="AH37">
        <f t="shared" si="32"/>
        <v>2.7695666365544498E-2</v>
      </c>
      <c r="AI37" s="49">
        <f t="shared" si="159"/>
        <v>16.819465545520064</v>
      </c>
      <c r="AJ37">
        <v>1283.373803</v>
      </c>
      <c r="AK37">
        <f t="shared" si="33"/>
        <v>2.6711477328495836E-2</v>
      </c>
      <c r="AL37" s="49">
        <f t="shared" si="160"/>
        <v>16.672613282156405</v>
      </c>
      <c r="AN37" s="73">
        <f t="shared" si="161"/>
        <v>2.8422265188789448E-2</v>
      </c>
      <c r="AO37">
        <f t="shared" si="162"/>
        <v>270.98872341594773</v>
      </c>
      <c r="AQ37" s="6">
        <v>1362.822379</v>
      </c>
      <c r="AR37" s="10">
        <f t="shared" si="163"/>
        <v>2.6826560950733266E-2</v>
      </c>
      <c r="AS37" s="13">
        <f t="shared" si="164"/>
        <v>19.39153718868674</v>
      </c>
      <c r="AT37" s="11">
        <v>1888.8576640000001</v>
      </c>
      <c r="AU37" s="10">
        <f t="shared" si="165"/>
        <v>2.5542540505577152E-2</v>
      </c>
      <c r="AV37" s="13">
        <f t="shared" si="166"/>
        <v>63.316921604103563</v>
      </c>
      <c r="AW37" s="2">
        <v>1278.9880189999999</v>
      </c>
      <c r="AX37" s="9">
        <f t="shared" si="167"/>
        <v>2.6688193906067689E-2</v>
      </c>
      <c r="AY37" s="12">
        <f t="shared" si="168"/>
        <v>6.3500845567048625</v>
      </c>
      <c r="AZ37" s="16">
        <v>2142.448171</v>
      </c>
      <c r="BA37" s="9">
        <f t="shared" si="169"/>
        <v>2.7515888705557483E-2</v>
      </c>
      <c r="BB37">
        <f t="shared" si="170"/>
        <v>5.9508962716935532</v>
      </c>
      <c r="BC37">
        <v>857.82015699999999</v>
      </c>
      <c r="BD37" s="9">
        <f t="shared" si="171"/>
        <v>1.6852555502396956E-2</v>
      </c>
      <c r="BF37">
        <v>1529.535695</v>
      </c>
      <c r="BG37" s="9">
        <f t="shared" si="172"/>
        <v>2.7338228777349455E-2</v>
      </c>
      <c r="BH37">
        <f t="shared" si="173"/>
        <v>11.810889105786517</v>
      </c>
      <c r="BI37">
        <v>1363.4484010000001</v>
      </c>
      <c r="BJ37" s="9">
        <f t="shared" si="174"/>
        <v>2.6897076207457106E-2</v>
      </c>
      <c r="BK37" s="49">
        <f t="shared" si="175"/>
        <v>14.736008807990086</v>
      </c>
      <c r="BL37">
        <v>1536.8462360000001</v>
      </c>
      <c r="BM37" s="9">
        <f t="shared" si="176"/>
        <v>2.6989602531561206E-2</v>
      </c>
      <c r="BN37" s="49">
        <f t="shared" si="177"/>
        <v>19.792051369280102</v>
      </c>
      <c r="BO37">
        <v>1341.537693</v>
      </c>
      <c r="BP37" s="9">
        <f t="shared" si="178"/>
        <v>2.674768652557687E-2</v>
      </c>
      <c r="BQ37" s="49">
        <f t="shared" si="179"/>
        <v>19.298823537851586</v>
      </c>
      <c r="BT37" s="49"/>
      <c r="BW37" s="49"/>
      <c r="BZ37" s="49"/>
      <c r="CB37" s="73">
        <f t="shared" si="324"/>
        <v>2.5710925956919688E-2</v>
      </c>
      <c r="CC37">
        <f t="shared" si="180"/>
        <v>201.76858945848537</v>
      </c>
      <c r="CE37" t="s">
        <v>20</v>
      </c>
      <c r="CF37" s="6">
        <v>0.52614099999999997</v>
      </c>
      <c r="CG37" s="10">
        <f t="shared" si="34"/>
        <v>1.6078516404184127E-3</v>
      </c>
      <c r="CH37" s="13">
        <f t="shared" si="35"/>
        <v>7.9688916771864324E-3</v>
      </c>
      <c r="CI37" s="11">
        <v>0.78496500000000002</v>
      </c>
      <c r="CJ37" s="10">
        <f t="shared" si="36"/>
        <v>1.5444750434661218E-3</v>
      </c>
      <c r="CK37" s="13">
        <f t="shared" si="37"/>
        <v>3.7818044538252778E-2</v>
      </c>
      <c r="CL37" s="2">
        <v>0.52774399999999999</v>
      </c>
      <c r="CM37" s="9">
        <f t="shared" si="38"/>
        <v>1.5692972586463406E-3</v>
      </c>
      <c r="CN37" s="12">
        <f t="shared" si="39"/>
        <v>1.9801822679539418E-4</v>
      </c>
      <c r="CO37" s="16">
        <v>0.77691500000000002</v>
      </c>
      <c r="CP37">
        <f t="shared" si="40"/>
        <v>1.5692968009545923E-3</v>
      </c>
      <c r="CQ37">
        <f t="shared" si="41"/>
        <v>1.79086128716526E-4</v>
      </c>
      <c r="CR37">
        <v>0.51613100000000001</v>
      </c>
      <c r="CS37" s="10">
        <f t="shared" si="42"/>
        <v>1.6421921604316914E-3</v>
      </c>
      <c r="CT37">
        <f t="shared" si="43"/>
        <v>1.1047451702913623E-3</v>
      </c>
      <c r="CU37">
        <v>-1.748561</v>
      </c>
      <c r="CV37">
        <f t="shared" si="181"/>
        <v>-6.3185227292478644E-3</v>
      </c>
      <c r="CW37">
        <f t="shared" si="44"/>
        <v>-1.048581250711972E-2</v>
      </c>
      <c r="CX37">
        <v>0.13725999999999999</v>
      </c>
      <c r="CY37">
        <f t="shared" si="182"/>
        <v>4.374163358799902E-4</v>
      </c>
      <c r="CZ37">
        <f t="shared" si="45"/>
        <v>1.0417672654100467E-3</v>
      </c>
      <c r="DA37">
        <v>0.137102</v>
      </c>
      <c r="DB37">
        <f t="shared" si="183"/>
        <v>4.3741791993208261E-4</v>
      </c>
      <c r="DC37">
        <f t="shared" si="184"/>
        <v>1.0612965528507877E-3</v>
      </c>
      <c r="DD37">
        <v>0.13539999999999999</v>
      </c>
      <c r="DE37">
        <f t="shared" si="185"/>
        <v>4.3741890809909176E-4</v>
      </c>
      <c r="DF37">
        <f t="shared" si="186"/>
        <v>6.4343418147304512E-3</v>
      </c>
      <c r="DG37">
        <v>0.13316</v>
      </c>
      <c r="DH37">
        <f t="shared" si="187"/>
        <v>4.4168146674945389E-4</v>
      </c>
      <c r="DI37">
        <f t="shared" si="188"/>
        <v>2.1762858357083125E-3</v>
      </c>
      <c r="DJ37">
        <v>0.13974500000000001</v>
      </c>
      <c r="DK37">
        <f t="shared" si="189"/>
        <v>4.37419239072572E-4</v>
      </c>
      <c r="DL37">
        <f t="shared" si="190"/>
        <v>1.8063718893521481E-3</v>
      </c>
      <c r="DM37">
        <v>0.14255699999999999</v>
      </c>
      <c r="DN37">
        <f t="shared" si="191"/>
        <v>4.3741891328906532E-4</v>
      </c>
      <c r="DO37">
        <f t="shared" si="192"/>
        <v>1.85657389137999E-3</v>
      </c>
      <c r="DQ37" s="73">
        <f t="shared" si="193"/>
        <v>3.5361357980762923E-4</v>
      </c>
      <c r="DR37">
        <f t="shared" si="194"/>
        <v>2.2926110398983308E-2</v>
      </c>
      <c r="DT37">
        <v>0</v>
      </c>
      <c r="DU37">
        <f t="shared" si="195"/>
        <v>0</v>
      </c>
      <c r="DV37">
        <f t="shared" si="196"/>
        <v>0</v>
      </c>
      <c r="DW37">
        <v>0</v>
      </c>
      <c r="DX37">
        <f t="shared" si="197"/>
        <v>0</v>
      </c>
      <c r="DY37">
        <f t="shared" si="198"/>
        <v>0</v>
      </c>
      <c r="DZ37">
        <v>0</v>
      </c>
      <c r="EA37">
        <f t="shared" si="199"/>
        <v>0</v>
      </c>
      <c r="EB37">
        <f t="shared" si="200"/>
        <v>0</v>
      </c>
      <c r="EC37">
        <v>0</v>
      </c>
      <c r="ED37">
        <f t="shared" si="201"/>
        <v>0</v>
      </c>
      <c r="EE37">
        <f t="shared" si="202"/>
        <v>0</v>
      </c>
      <c r="EF37">
        <v>0</v>
      </c>
      <c r="EG37">
        <f t="shared" si="203"/>
        <v>0</v>
      </c>
      <c r="EI37">
        <v>0.23388900000000001</v>
      </c>
      <c r="EJ37">
        <f t="shared" si="204"/>
        <v>6.1694256612339501E-4</v>
      </c>
      <c r="EK37">
        <f t="shared" si="205"/>
        <v>1.8124492990668031E-3</v>
      </c>
      <c r="EL37">
        <v>0.22959299999999999</v>
      </c>
      <c r="EM37">
        <f t="shared" si="206"/>
        <v>6.6791223101556583E-4</v>
      </c>
      <c r="EN37">
        <f t="shared" si="207"/>
        <v>2.4883021118879212E-3</v>
      </c>
      <c r="EO37">
        <v>0.25797500000000001</v>
      </c>
      <c r="EP37">
        <f t="shared" si="325"/>
        <v>6.672004080268976E-4</v>
      </c>
      <c r="EQ37">
        <f t="shared" si="208"/>
        <v>3.3270516003357457E-3</v>
      </c>
      <c r="ER37">
        <v>0.227159</v>
      </c>
      <c r="ES37">
        <f t="shared" si="209"/>
        <v>6.6771769076280315E-4</v>
      </c>
      <c r="ET37">
        <f t="shared" si="210"/>
        <v>3.2760189539650358E-3</v>
      </c>
      <c r="FE37" s="75">
        <f t="shared" si="211"/>
        <v>2.9108587732540688E-4</v>
      </c>
      <c r="FF37">
        <f t="shared" si="212"/>
        <v>1.5533377189447301E-2</v>
      </c>
      <c r="FH37" t="s">
        <v>20</v>
      </c>
      <c r="FI37" s="6">
        <v>112.249886</v>
      </c>
      <c r="FJ37" s="10">
        <f t="shared" si="46"/>
        <v>4.5533224364800284E-2</v>
      </c>
      <c r="FK37" s="13">
        <f t="shared" si="47"/>
        <v>1.659363172584017</v>
      </c>
      <c r="FL37" s="11">
        <v>142.79250200000001</v>
      </c>
      <c r="FM37" s="10">
        <f t="shared" si="48"/>
        <v>3.8823904033810919E-2</v>
      </c>
      <c r="FN37" s="13">
        <f t="shared" si="49"/>
        <v>6.9900208360291662</v>
      </c>
      <c r="FO37" s="2">
        <v>112.42351499999999</v>
      </c>
      <c r="FP37" s="9">
        <f t="shared" si="50"/>
        <v>4.546508212903326E-2</v>
      </c>
      <c r="FQ37" s="25">
        <f t="shared" si="51"/>
        <v>4.2183151495016155E-2</v>
      </c>
      <c r="FR37" s="16">
        <v>141.96615</v>
      </c>
      <c r="FS37">
        <f t="shared" si="52"/>
        <v>3.8999163764598672E-2</v>
      </c>
      <c r="FT37">
        <f t="shared" si="53"/>
        <v>3.2724517016041031E-2</v>
      </c>
      <c r="FU37">
        <v>109.836247</v>
      </c>
      <c r="FV37" s="10">
        <f t="shared" si="54"/>
        <v>4.5418206659162907E-2</v>
      </c>
      <c r="FW37">
        <f t="shared" si="55"/>
        <v>0.22466178790019861</v>
      </c>
      <c r="FX37">
        <v>64.323244000000003</v>
      </c>
      <c r="FY37">
        <f t="shared" si="213"/>
        <v>3.3371758968858765E-2</v>
      </c>
      <c r="FZ37">
        <f t="shared" si="56"/>
        <v>0.40721777413400606</v>
      </c>
      <c r="GA37">
        <v>104.708888</v>
      </c>
      <c r="GB37">
        <f t="shared" si="214"/>
        <v>4.5380937395988766E-2</v>
      </c>
      <c r="GC37">
        <f t="shared" si="57"/>
        <v>0.79471290001182471</v>
      </c>
      <c r="GD37">
        <v>104.65924200000001</v>
      </c>
      <c r="GE37">
        <f t="shared" si="215"/>
        <v>4.5411858251077651E-2</v>
      </c>
      <c r="GF37">
        <f t="shared" si="216"/>
        <v>0.81015953515247607</v>
      </c>
      <c r="GG37">
        <v>104.126024</v>
      </c>
      <c r="GH37">
        <f t="shared" si="217"/>
        <v>4.5748524046854026E-2</v>
      </c>
      <c r="GI37">
        <f t="shared" si="218"/>
        <v>4.9481716326120804</v>
      </c>
      <c r="GJ37">
        <v>98.678533000000002</v>
      </c>
      <c r="GK37">
        <f t="shared" si="219"/>
        <v>4.4569413624587037E-2</v>
      </c>
      <c r="GL37">
        <f t="shared" si="220"/>
        <v>1.6147480587226533</v>
      </c>
      <c r="GM37">
        <v>105.466707</v>
      </c>
      <c r="GN37">
        <f t="shared" si="221"/>
        <v>4.4896853297765667E-2</v>
      </c>
      <c r="GO37">
        <f t="shared" si="222"/>
        <v>1.3632838206115363</v>
      </c>
      <c r="GP37">
        <v>106.345868</v>
      </c>
      <c r="GQ37">
        <f t="shared" si="223"/>
        <v>4.4378082910491827E-2</v>
      </c>
      <c r="GR37">
        <f t="shared" si="224"/>
        <v>1.3849825778463767</v>
      </c>
      <c r="GT37" s="72">
        <f t="shared" si="225"/>
        <v>4.3166417453919144E-2</v>
      </c>
      <c r="GU37">
        <f t="shared" si="226"/>
        <v>20.578254904347499</v>
      </c>
      <c r="GW37" s="6">
        <v>108.90394000000001</v>
      </c>
      <c r="GX37" s="10">
        <f t="shared" si="58"/>
        <v>4.2978726057969478E-2</v>
      </c>
      <c r="GY37" s="13">
        <f t="shared" si="227"/>
        <v>1.5533552105431438</v>
      </c>
      <c r="GZ37" s="11">
        <v>130.30101099999999</v>
      </c>
      <c r="HA37" s="10">
        <f t="shared" si="59"/>
        <v>3.5299339049846896E-2</v>
      </c>
      <c r="HB37" s="13">
        <f t="shared" si="228"/>
        <v>4.375143268947367</v>
      </c>
      <c r="HC37" s="2">
        <v>106.19247300000001</v>
      </c>
      <c r="HD37" s="9">
        <f t="shared" si="60"/>
        <v>4.4431812837127542E-2</v>
      </c>
      <c r="HE37" s="25">
        <f t="shared" si="229"/>
        <v>0.52859659502716905</v>
      </c>
      <c r="HF37" s="16">
        <v>133.94671099999999</v>
      </c>
      <c r="HG37" s="9">
        <f t="shared" si="61"/>
        <v>3.4460596946612874E-2</v>
      </c>
      <c r="HH37">
        <f t="shared" si="230"/>
        <v>0.37264185809945111</v>
      </c>
      <c r="HI37">
        <v>108.86341400000001</v>
      </c>
      <c r="HJ37" s="9">
        <f t="shared" si="62"/>
        <v>4.2873115019303368E-2</v>
      </c>
      <c r="HL37">
        <v>157.43006800000001</v>
      </c>
      <c r="HM37" s="9">
        <f t="shared" si="63"/>
        <v>5.6400836611021354E-2</v>
      </c>
      <c r="HN37">
        <f t="shared" si="231"/>
        <v>1.2183379400904673</v>
      </c>
      <c r="HO37">
        <v>114.10667599999999</v>
      </c>
      <c r="HP37" s="9">
        <f t="shared" si="64"/>
        <v>4.5131980646426845E-2</v>
      </c>
      <c r="HQ37">
        <f t="shared" si="232"/>
        <v>1.2363151652583664</v>
      </c>
      <c r="HR37">
        <v>121.93072100000001</v>
      </c>
      <c r="HS37" s="9">
        <f t="shared" si="65"/>
        <v>4.2920802119989679E-2</v>
      </c>
      <c r="HT37">
        <f t="shared" si="233"/>
        <v>1.5737369962676575</v>
      </c>
      <c r="HU37">
        <v>113.28219300000001</v>
      </c>
      <c r="HV37" s="9">
        <f t="shared" si="66"/>
        <v>4.5285950753342234E-2</v>
      </c>
      <c r="HW37">
        <f t="shared" si="234"/>
        <v>1.63372180150399</v>
      </c>
      <c r="IH37" s="74">
        <f t="shared" si="235"/>
        <v>4.3309240004626694E-2</v>
      </c>
      <c r="II37">
        <f t="shared" si="236"/>
        <v>16.993639748514621</v>
      </c>
      <c r="IK37" t="s">
        <v>20</v>
      </c>
      <c r="IL37" s="6">
        <v>108.372496</v>
      </c>
      <c r="IM37" s="10">
        <f t="shared" si="67"/>
        <v>2.4216451864624636E-2</v>
      </c>
      <c r="IN37" s="13">
        <f t="shared" si="237"/>
        <v>1.0940514975375442</v>
      </c>
      <c r="IO37" s="11">
        <v>49.869149999999998</v>
      </c>
      <c r="IP37" s="10">
        <f t="shared" si="68"/>
        <v>2.2434620885849067E-2</v>
      </c>
      <c r="IQ37" s="13">
        <f t="shared" si="238"/>
        <v>3.4757973945879841</v>
      </c>
      <c r="IR37" s="2">
        <v>49.869149999999998</v>
      </c>
      <c r="IS37" s="9">
        <f t="shared" si="69"/>
        <v>2.2434620885849067E-2</v>
      </c>
      <c r="IT37" s="12">
        <f t="shared" si="70"/>
        <v>2.6018951447046124E-2</v>
      </c>
      <c r="IU37" s="16">
        <v>189.45129399999999</v>
      </c>
      <c r="IV37">
        <f t="shared" si="71"/>
        <v>2.4919192149736934E-2</v>
      </c>
      <c r="IW37">
        <f t="shared" si="72"/>
        <v>2.6137372215603139E-2</v>
      </c>
      <c r="IX37">
        <v>41.889203999999999</v>
      </c>
      <c r="IY37" s="10">
        <f t="shared" si="73"/>
        <v>1.8926270314920175E-2</v>
      </c>
      <c r="IZ37">
        <f t="shared" si="74"/>
        <v>0.11702382260326981</v>
      </c>
      <c r="JA37">
        <v>49.869149999999998</v>
      </c>
      <c r="JB37">
        <f t="shared" si="239"/>
        <v>2.2434620885849067E-2</v>
      </c>
      <c r="JC37">
        <f t="shared" si="75"/>
        <v>0.34219713999795803</v>
      </c>
      <c r="JD37">
        <v>50.474164000000002</v>
      </c>
      <c r="JE37">
        <f t="shared" si="240"/>
        <v>1.2845535547315755E-2</v>
      </c>
      <c r="JF37">
        <f t="shared" si="76"/>
        <v>0.2811894540083536</v>
      </c>
      <c r="JG37">
        <v>49.869149999999998</v>
      </c>
      <c r="JH37">
        <f t="shared" si="241"/>
        <v>2.2434620885849067E-2</v>
      </c>
      <c r="JI37">
        <f t="shared" si="242"/>
        <v>0.50029944622917388</v>
      </c>
      <c r="JJ37">
        <v>49.869149999999998</v>
      </c>
      <c r="JK37">
        <f t="shared" si="243"/>
        <v>2.2434620885849067E-2</v>
      </c>
      <c r="JL37">
        <f t="shared" si="244"/>
        <v>3.0331676531813345</v>
      </c>
      <c r="JM37">
        <v>89.421081999999998</v>
      </c>
      <c r="JN37">
        <f t="shared" si="245"/>
        <v>2.1181778377753938E-2</v>
      </c>
      <c r="JO37">
        <f t="shared" si="246"/>
        <v>0.95926872080562842</v>
      </c>
      <c r="JP37">
        <v>49.869149999999998</v>
      </c>
      <c r="JQ37">
        <f t="shared" si="247"/>
        <v>2.2434620885849067E-2</v>
      </c>
      <c r="JR37">
        <f t="shared" si="248"/>
        <v>0.85152837639831225</v>
      </c>
      <c r="JS37">
        <v>49.869149999999998</v>
      </c>
      <c r="JT37">
        <f t="shared" si="249"/>
        <v>2.2434620885849067E-2</v>
      </c>
      <c r="JU37">
        <f t="shared" si="250"/>
        <v>0.87519438171087294</v>
      </c>
      <c r="JW37" s="73">
        <f t="shared" si="251"/>
        <v>2.1594297871274579E-2</v>
      </c>
      <c r="JX37">
        <f t="shared" si="252"/>
        <v>12.868017323590506</v>
      </c>
      <c r="JZ37">
        <v>98.635577999999995</v>
      </c>
      <c r="KA37">
        <f t="shared" si="253"/>
        <v>2.1196183938209372E-2</v>
      </c>
      <c r="KB37">
        <f t="shared" si="254"/>
        <v>0.95760175393632774</v>
      </c>
      <c r="KC37">
        <v>49.869149999999998</v>
      </c>
      <c r="KD37">
        <f t="shared" si="255"/>
        <v>2.2434620885849067E-2</v>
      </c>
      <c r="KE37">
        <f t="shared" si="256"/>
        <v>3.4757973945879841</v>
      </c>
      <c r="KF37">
        <v>49.869149999999998</v>
      </c>
      <c r="KG37">
        <f t="shared" si="257"/>
        <v>2.2434620885849067E-2</v>
      </c>
      <c r="KH37">
        <f t="shared" si="258"/>
        <v>0.33362537599062003</v>
      </c>
      <c r="KI37">
        <v>167.883431</v>
      </c>
      <c r="KJ37">
        <f t="shared" si="259"/>
        <v>2.1820087045231539E-2</v>
      </c>
      <c r="KK37">
        <f t="shared" si="260"/>
        <v>0.29494112482379836</v>
      </c>
      <c r="KL37">
        <v>70.317218999999994</v>
      </c>
      <c r="KM37">
        <f t="shared" si="261"/>
        <v>3.146552691156957E-2</v>
      </c>
      <c r="KO37">
        <v>49.869149999999998</v>
      </c>
      <c r="KP37">
        <f t="shared" si="262"/>
        <v>2.2434620885849067E-2</v>
      </c>
      <c r="KQ37">
        <f t="shared" si="263"/>
        <v>0.60577447603487244</v>
      </c>
      <c r="KR37">
        <v>155.71985100000001</v>
      </c>
      <c r="KS37">
        <f t="shared" si="264"/>
        <v>2.9086883163699472E-2</v>
      </c>
      <c r="KT37">
        <f t="shared" si="265"/>
        <v>0.99598317673841519</v>
      </c>
      <c r="KU37">
        <v>49.869149999999998</v>
      </c>
      <c r="KV37">
        <f t="shared" si="266"/>
        <v>2.2612517633983448E-2</v>
      </c>
      <c r="KW37">
        <f t="shared" si="267"/>
        <v>1.0363901017002681</v>
      </c>
      <c r="KX37">
        <v>49.869149999999998</v>
      </c>
      <c r="KY37">
        <f t="shared" si="268"/>
        <v>2.2612517633983448E-2</v>
      </c>
      <c r="KZ37">
        <f t="shared" si="269"/>
        <v>1.0197026459361049</v>
      </c>
      <c r="LK37" s="78">
        <f t="shared" si="270"/>
        <v>2.4010842109358228E-2</v>
      </c>
      <c r="LL37">
        <f t="shared" si="271"/>
        <v>11.776690171119053</v>
      </c>
      <c r="LN37" t="s">
        <v>20</v>
      </c>
      <c r="LO37" s="6">
        <v>99.534332000000006</v>
      </c>
      <c r="LP37" s="10">
        <f t="shared" si="77"/>
        <v>9.5739937961008006E-2</v>
      </c>
      <c r="LQ37" s="13">
        <f t="shared" si="78"/>
        <v>1.0697402434902843</v>
      </c>
      <c r="LR37" s="2">
        <v>99.534332000000006</v>
      </c>
      <c r="LS37" s="10">
        <f t="shared" si="79"/>
        <v>9.5739937961008006E-2</v>
      </c>
      <c r="LT37" s="13">
        <f t="shared" si="80"/>
        <v>5.2849947197845752</v>
      </c>
      <c r="LU37" s="2">
        <v>99.534332000000006</v>
      </c>
      <c r="LV37" s="9">
        <f t="shared" si="81"/>
        <v>9.5739937961008006E-2</v>
      </c>
      <c r="LW37" s="37">
        <f t="shared" si="82"/>
        <v>2.7234934490003953E-2</v>
      </c>
      <c r="LX37" s="16">
        <v>99.534332000000006</v>
      </c>
      <c r="LY37">
        <f t="shared" si="83"/>
        <v>9.5739937961008006E-2</v>
      </c>
      <c r="LZ37">
        <f t="shared" si="84"/>
        <v>2.4631067983533494E-2</v>
      </c>
      <c r="MA37">
        <v>99.534332000000006</v>
      </c>
      <c r="MB37" s="10">
        <f t="shared" si="85"/>
        <v>9.5739937961008006E-2</v>
      </c>
      <c r="MC37">
        <f t="shared" si="86"/>
        <v>0.14519929942231455</v>
      </c>
      <c r="MD37">
        <v>99.534332000000006</v>
      </c>
      <c r="ME37">
        <f t="shared" si="272"/>
        <v>9.5739937961008006E-2</v>
      </c>
      <c r="MF37">
        <f t="shared" si="87"/>
        <v>0.35818955692655879</v>
      </c>
      <c r="MG37">
        <v>99.534332000000006</v>
      </c>
      <c r="MH37">
        <f t="shared" si="273"/>
        <v>9.5739937961008006E-2</v>
      </c>
      <c r="MI37">
        <f t="shared" si="88"/>
        <v>0.51404612823082529</v>
      </c>
      <c r="MZ37" s="17">
        <f t="shared" si="274"/>
        <v>9.5739937961008006E-2</v>
      </c>
      <c r="NA37">
        <f t="shared" si="89"/>
        <v>14.042889005879475</v>
      </c>
      <c r="NC37" t="s">
        <v>20</v>
      </c>
      <c r="ND37" s="6">
        <v>721.61410799999999</v>
      </c>
      <c r="NE37" s="10">
        <f t="shared" si="90"/>
        <v>9.5740791600002623E-2</v>
      </c>
      <c r="NF37" s="13">
        <f t="shared" si="91"/>
        <v>7.7555114624921666</v>
      </c>
      <c r="NG37" s="2">
        <v>721.61410799999999</v>
      </c>
      <c r="NH37" s="10">
        <f t="shared" si="92"/>
        <v>9.5740791600002623E-2</v>
      </c>
      <c r="NI37" s="13">
        <f t="shared" si="93"/>
        <v>38.315691475499875</v>
      </c>
      <c r="NJ37" s="2">
        <v>721.61410799999999</v>
      </c>
      <c r="NK37" s="9">
        <f t="shared" si="94"/>
        <v>9.5740791600002623E-2</v>
      </c>
      <c r="NL37" s="37">
        <f t="shared" si="95"/>
        <v>0.19745059410711724</v>
      </c>
      <c r="NM37" s="16">
        <v>721.61410799999999</v>
      </c>
      <c r="NN37">
        <f t="shared" si="96"/>
        <v>9.5740791600002623E-2</v>
      </c>
      <c r="NO37">
        <f t="shared" si="97"/>
        <v>0.17857281825394164</v>
      </c>
      <c r="NP37">
        <v>721.61410799999999</v>
      </c>
      <c r="NQ37" s="10">
        <f t="shared" si="98"/>
        <v>9.5740791600002623E-2</v>
      </c>
      <c r="NR37">
        <f t="shared" si="99"/>
        <v>1.0526806277208363</v>
      </c>
      <c r="NS37">
        <v>721.61410799999999</v>
      </c>
      <c r="NT37">
        <f t="shared" si="275"/>
        <v>9.5740791600002623E-2</v>
      </c>
      <c r="NU37">
        <f t="shared" si="100"/>
        <v>2.5968390283469289</v>
      </c>
      <c r="NV37">
        <v>721.61410799999999</v>
      </c>
      <c r="NW37">
        <f t="shared" si="276"/>
        <v>9.5740791600002623E-2</v>
      </c>
      <c r="NX37">
        <f t="shared" si="101"/>
        <v>3.7267838281341534</v>
      </c>
      <c r="OO37" s="17">
        <f t="shared" si="277"/>
        <v>9.5740791600002609E-2</v>
      </c>
      <c r="OP37">
        <f t="shared" si="102"/>
        <v>101.80956294236361</v>
      </c>
      <c r="OR37" t="s">
        <v>20</v>
      </c>
      <c r="OS37" s="6">
        <v>232.609182</v>
      </c>
      <c r="OT37" s="10">
        <f t="shared" si="103"/>
        <v>3.2127024923946028E-2</v>
      </c>
      <c r="OU37" s="13">
        <f t="shared" si="104"/>
        <v>2.9999466314783221</v>
      </c>
      <c r="OV37" s="2">
        <v>232.609182</v>
      </c>
      <c r="OW37" s="10">
        <f t="shared" si="105"/>
        <v>3.2127024923946028E-2</v>
      </c>
      <c r="OX37" s="13">
        <f t="shared" si="106"/>
        <v>14.821076615074968</v>
      </c>
      <c r="OY37" s="2">
        <v>232.609182</v>
      </c>
      <c r="OZ37" s="9">
        <f t="shared" si="107"/>
        <v>3.2127024923946028E-2</v>
      </c>
      <c r="PA37" s="37">
        <f t="shared" si="108"/>
        <v>7.6376812482293208E-2</v>
      </c>
      <c r="PB37" s="16">
        <v>232.609182</v>
      </c>
      <c r="PC37">
        <f t="shared" si="109"/>
        <v>3.2127024923946028E-2</v>
      </c>
      <c r="PD37">
        <f t="shared" si="110"/>
        <v>6.9074609351729002E-2</v>
      </c>
      <c r="PE37">
        <v>232.609182</v>
      </c>
      <c r="PF37" s="10">
        <f t="shared" si="111"/>
        <v>3.2127024923946028E-2</v>
      </c>
      <c r="PG37">
        <f t="shared" si="112"/>
        <v>0.40719244867685583</v>
      </c>
      <c r="PH37">
        <v>232.609182</v>
      </c>
      <c r="PI37">
        <f t="shared" si="278"/>
        <v>3.2127024923946028E-2</v>
      </c>
      <c r="PJ37">
        <f t="shared" si="113"/>
        <v>1.0044957748121797</v>
      </c>
      <c r="PK37">
        <v>232.609182</v>
      </c>
      <c r="PL37">
        <f t="shared" si="279"/>
        <v>3.2127024923946028E-2</v>
      </c>
      <c r="PM37">
        <f t="shared" si="114"/>
        <v>1.4415751489156197</v>
      </c>
      <c r="QD37" s="17">
        <f t="shared" si="280"/>
        <v>3.2127024923946028E-2</v>
      </c>
      <c r="QE37">
        <f t="shared" si="115"/>
        <v>39.381445940520713</v>
      </c>
      <c r="QG37" t="s">
        <v>20</v>
      </c>
      <c r="QH37" s="6">
        <v>122.92346000000001</v>
      </c>
      <c r="QI37" s="10">
        <f t="shared" si="116"/>
        <v>5.3283712895404345E-2</v>
      </c>
      <c r="QJ37" s="13">
        <f t="shared" si="117"/>
        <v>1.5806362087912582</v>
      </c>
      <c r="QK37" s="2">
        <v>122.92346000000001</v>
      </c>
      <c r="QL37" s="10">
        <f t="shared" si="118"/>
        <v>5.3083523808838663E-2</v>
      </c>
      <c r="QM37" s="13">
        <f t="shared" si="119"/>
        <v>7.7797101198400282</v>
      </c>
      <c r="QN37" s="2">
        <v>122.92346000000001</v>
      </c>
      <c r="QO37" s="9">
        <f t="shared" si="120"/>
        <v>5.3183429968594667E-2</v>
      </c>
      <c r="QP37" s="37">
        <f t="shared" si="121"/>
        <v>4.0166296567913769E-2</v>
      </c>
      <c r="QQ37" s="16">
        <v>122.92346000000001</v>
      </c>
      <c r="QR37">
        <f t="shared" si="122"/>
        <v>5.3183429968594667E-2</v>
      </c>
      <c r="QS37">
        <f t="shared" si="123"/>
        <v>3.632609367113291E-2</v>
      </c>
      <c r="QT37">
        <v>122.92346000000001</v>
      </c>
      <c r="QU37" s="10">
        <f t="shared" si="124"/>
        <v>5.3183429968594667E-2</v>
      </c>
      <c r="QV37">
        <f t="shared" si="125"/>
        <v>0.21414107400150204</v>
      </c>
      <c r="QW37">
        <v>122.92346000000001</v>
      </c>
      <c r="QX37">
        <f t="shared" si="281"/>
        <v>5.3183429922574535E-2</v>
      </c>
      <c r="QY37" s="37">
        <f t="shared" si="126"/>
        <v>0.52826078813859367</v>
      </c>
      <c r="QZ37">
        <v>122.292193</v>
      </c>
      <c r="RA37">
        <f t="shared" si="282"/>
        <v>5.3427628938983313E-2</v>
      </c>
      <c r="RB37">
        <f t="shared" si="127"/>
        <v>0.76160029946906771</v>
      </c>
      <c r="RS37" s="17">
        <f t="shared" si="283"/>
        <v>5.321836935308355E-2</v>
      </c>
      <c r="RT37">
        <f t="shared" si="128"/>
        <v>20.724169669391348</v>
      </c>
      <c r="RW37" t="s">
        <v>20</v>
      </c>
      <c r="RX37" s="6">
        <v>232.609182</v>
      </c>
      <c r="RY37" s="10">
        <f t="shared" si="129"/>
        <v>3.2127024923946028E-2</v>
      </c>
      <c r="RZ37" s="13">
        <f t="shared" si="130"/>
        <v>1.6391231643717172</v>
      </c>
      <c r="SA37" s="2">
        <v>232.609182</v>
      </c>
      <c r="SB37" s="10">
        <f t="shared" si="131"/>
        <v>3.2127024923946028E-2</v>
      </c>
      <c r="SC37" s="13">
        <f t="shared" si="132"/>
        <v>8.0980007263415512</v>
      </c>
      <c r="SD37" s="2">
        <v>232.609182</v>
      </c>
      <c r="SE37" s="9">
        <f t="shared" si="133"/>
        <v>3.2127024923946028E-2</v>
      </c>
      <c r="SF37" s="37">
        <f t="shared" si="284"/>
        <v>4.1731076562155286E-2</v>
      </c>
      <c r="SG37" s="16">
        <v>232.609182</v>
      </c>
      <c r="SH37">
        <f t="shared" si="134"/>
        <v>3.2127024923946028E-2</v>
      </c>
      <c r="SI37">
        <f t="shared" si="285"/>
        <v>3.7741268818023102E-2</v>
      </c>
      <c r="SJ37">
        <v>232.609182</v>
      </c>
      <c r="SK37" s="10">
        <f t="shared" si="135"/>
        <v>3.2127024923946028E-2</v>
      </c>
      <c r="SL37">
        <f t="shared" si="286"/>
        <v>0.2224834828660181</v>
      </c>
      <c r="SM37">
        <v>167.891502</v>
      </c>
      <c r="SN37">
        <f t="shared" si="287"/>
        <v>4.2439896052381174E-2</v>
      </c>
      <c r="SO37">
        <f t="shared" si="136"/>
        <v>0.72501997960248266</v>
      </c>
      <c r="SP37">
        <v>167.891502</v>
      </c>
      <c r="SQ37">
        <f t="shared" si="288"/>
        <v>4.2439896052381174E-2</v>
      </c>
      <c r="SR37">
        <f t="shared" si="137"/>
        <v>1.040492963006912</v>
      </c>
      <c r="TI37" s="17">
        <f t="shared" si="289"/>
        <v>3.5073559532070357E-2</v>
      </c>
      <c r="TJ37">
        <f t="shared" si="290"/>
        <v>23.490867232199442</v>
      </c>
      <c r="TL37" t="s">
        <v>20</v>
      </c>
      <c r="TM37" s="6">
        <v>2469045</v>
      </c>
      <c r="TN37" s="10">
        <f t="shared" si="291"/>
        <v>7.7913695937696535E-3</v>
      </c>
      <c r="TO37" s="13">
        <f t="shared" si="292"/>
        <v>2.4690450140244651</v>
      </c>
      <c r="TP37" s="2">
        <v>12198186</v>
      </c>
      <c r="TQ37" s="10">
        <f t="shared" si="138"/>
        <v>7.7913699618279665E-3</v>
      </c>
      <c r="TR37" s="13">
        <f t="shared" si="293"/>
        <v>12.198186015582742</v>
      </c>
      <c r="TS37" s="2">
        <v>62860</v>
      </c>
      <c r="TT37" s="9">
        <f t="shared" si="139"/>
        <v>7.7913224548987045E-3</v>
      </c>
      <c r="TU37" s="37">
        <f t="shared" si="294"/>
        <v>6.2860000623305809E-2</v>
      </c>
      <c r="TV37" s="16">
        <v>56850</v>
      </c>
      <c r="TW37">
        <f t="shared" si="140"/>
        <v>7.7913064643585763E-3</v>
      </c>
      <c r="TX37">
        <f t="shared" si="295"/>
        <v>5.6849990650432246E-2</v>
      </c>
      <c r="TY37" s="42">
        <v>335131</v>
      </c>
      <c r="TZ37" s="10">
        <f t="shared" si="141"/>
        <v>7.7913589430435764E-3</v>
      </c>
      <c r="UA37">
        <f t="shared" si="296"/>
        <v>0.33513099875338254</v>
      </c>
      <c r="UB37" s="42">
        <v>723889</v>
      </c>
      <c r="UC37">
        <f t="shared" si="297"/>
        <v>6.8221645589715534E-3</v>
      </c>
      <c r="UD37">
        <f t="shared" si="142"/>
        <v>0.72388900136443279</v>
      </c>
      <c r="UE37" s="42">
        <v>1038870</v>
      </c>
      <c r="UF37">
        <f t="shared" si="298"/>
        <v>6.8221654399055563E-3</v>
      </c>
      <c r="UG37">
        <f t="shared" si="143"/>
        <v>1.0388700040932994</v>
      </c>
      <c r="UH37" s="42">
        <v>1058341</v>
      </c>
      <c r="UI37">
        <f t="shared" si="299"/>
        <v>6.8221645660740265E-3</v>
      </c>
      <c r="UJ37">
        <f t="shared" si="300"/>
        <v>1.0583410103696902</v>
      </c>
      <c r="UK37" s="42">
        <v>4624775</v>
      </c>
      <c r="UL37">
        <f t="shared" si="301"/>
        <v>6.8221678745741489E-3</v>
      </c>
      <c r="UM37">
        <f t="shared" si="302"/>
        <v>28.280500928781183</v>
      </c>
      <c r="UN37" s="42"/>
      <c r="UQ37" s="42">
        <v>1801337</v>
      </c>
      <c r="UR37">
        <f t="shared" si="303"/>
        <v>6.8221683353657707E-3</v>
      </c>
      <c r="US37">
        <f t="shared" si="304"/>
        <v>1.8013369931778314</v>
      </c>
      <c r="UT37" s="42">
        <v>1851400</v>
      </c>
      <c r="UU37">
        <f t="shared" si="305"/>
        <v>6.822166643996738E-3</v>
      </c>
      <c r="UV37">
        <f t="shared" si="306"/>
        <v>1.8513999871743267</v>
      </c>
      <c r="UX37" s="17">
        <f t="shared" si="307"/>
        <v>7.2627022578896604E-3</v>
      </c>
      <c r="UY37">
        <f t="shared" si="308"/>
        <v>30.106684814250588</v>
      </c>
      <c r="VA37" s="42">
        <v>2144084</v>
      </c>
      <c r="VB37">
        <f t="shared" si="309"/>
        <v>6.8221677950097547E-3</v>
      </c>
      <c r="VC37">
        <f t="shared" si="310"/>
        <v>2.1440840040933002</v>
      </c>
      <c r="VD37" s="42">
        <v>7352757</v>
      </c>
      <c r="VE37">
        <f t="shared" si="311"/>
        <v>6.8221670445854279E-3</v>
      </c>
      <c r="VF37">
        <f t="shared" si="312"/>
        <v>7.352757015008768</v>
      </c>
      <c r="VG37" s="42">
        <v>705756</v>
      </c>
      <c r="VH37">
        <f t="shared" si="313"/>
        <v>6.8221631040778323E-3</v>
      </c>
      <c r="VI37">
        <f t="shared" si="314"/>
        <v>0.7057560117341205</v>
      </c>
      <c r="VJ37" s="68">
        <v>641495</v>
      </c>
      <c r="VK37">
        <f t="shared" si="315"/>
        <v>6.8221657562044175E-3</v>
      </c>
      <c r="VL37">
        <f t="shared" si="316"/>
        <v>0.641494987447215</v>
      </c>
      <c r="VM37" s="42">
        <v>606676</v>
      </c>
      <c r="VN37">
        <f t="shared" si="317"/>
        <v>6.8221650306185865E-3</v>
      </c>
      <c r="VP37" s="68">
        <v>1288973</v>
      </c>
      <c r="VQ37">
        <f t="shared" si="318"/>
        <v>6.8621378071561743E-3</v>
      </c>
      <c r="VR37">
        <f t="shared" si="319"/>
        <v>1.2889729923144058</v>
      </c>
      <c r="VS37" s="42">
        <v>1634581</v>
      </c>
      <c r="VT37">
        <f t="shared" si="320"/>
        <v>6.8621385175073697E-3</v>
      </c>
      <c r="VU37">
        <f t="shared" si="321"/>
        <v>1.6345809881971216</v>
      </c>
      <c r="VV37" s="42">
        <v>2187893</v>
      </c>
      <c r="VW37">
        <f t="shared" si="322"/>
        <v>6.862140406453476E-3</v>
      </c>
      <c r="VX37">
        <f t="shared" si="323"/>
        <v>2.1878930288209899</v>
      </c>
      <c r="WL37" s="72">
        <f t="shared" si="326"/>
        <v>6.8371556827016297E-3</v>
      </c>
      <c r="WM37" s="12">
        <f t="shared" si="327"/>
        <v>23.328320492132502</v>
      </c>
    </row>
    <row r="38" spans="2:611" x14ac:dyDescent="0.25">
      <c r="B38" t="s">
        <v>21</v>
      </c>
      <c r="C38" s="6">
        <v>2211.0290329999998</v>
      </c>
      <c r="D38" s="10">
        <f t="shared" si="144"/>
        <v>4.4735390797131389E-2</v>
      </c>
      <c r="E38" s="13">
        <f t="shared" si="145"/>
        <v>32.605755922393868</v>
      </c>
      <c r="F38" s="11">
        <v>3276.0355610000001</v>
      </c>
      <c r="G38" s="10">
        <f t="shared" si="146"/>
        <v>4.4471359715735848E-2</v>
      </c>
      <c r="H38" s="13">
        <f t="shared" si="147"/>
        <v>160.13625561655209</v>
      </c>
      <c r="I38" s="2">
        <v>2218.1104049999999</v>
      </c>
      <c r="J38" s="9">
        <f t="shared" si="148"/>
        <v>4.4731010631526458E-2</v>
      </c>
      <c r="K38" s="12">
        <f t="shared" si="149"/>
        <v>0.83004138984714093</v>
      </c>
      <c r="L38" s="16">
        <v>3353.3487839999998</v>
      </c>
      <c r="M38">
        <f t="shared" si="150"/>
        <v>4.598370875304323E-2</v>
      </c>
      <c r="N38">
        <f t="shared" si="151"/>
        <v>0.77170611587093019</v>
      </c>
      <c r="O38">
        <v>1770.1061299999999</v>
      </c>
      <c r="P38" s="10">
        <f t="shared" si="152"/>
        <v>3.6507950408280275E-2</v>
      </c>
      <c r="Q38">
        <f t="shared" si="27"/>
        <v>3.611741640460095</v>
      </c>
      <c r="R38">
        <v>1534.712816</v>
      </c>
      <c r="S38">
        <f t="shared" si="28"/>
        <v>3.9687934113152211E-2</v>
      </c>
      <c r="T38">
        <f t="shared" si="153"/>
        <v>9.6858138071872926</v>
      </c>
      <c r="U38">
        <v>2035.9891789999999</v>
      </c>
      <c r="V38">
        <f t="shared" si="29"/>
        <v>4.4006906968655599E-2</v>
      </c>
      <c r="W38" s="49">
        <f t="shared" si="154"/>
        <v>15.4130164180796</v>
      </c>
      <c r="X38">
        <v>2033.445698</v>
      </c>
      <c r="Y38">
        <f t="shared" si="30"/>
        <v>4.4002610882355193E-2</v>
      </c>
      <c r="Z38" s="49">
        <f t="shared" si="155"/>
        <v>15.700363804028299</v>
      </c>
      <c r="AA38">
        <v>2006.127735</v>
      </c>
      <c r="AB38">
        <f t="shared" si="156"/>
        <v>4.3955836696616374E-2</v>
      </c>
      <c r="AC38" s="49">
        <f t="shared" si="157"/>
        <v>95.085482542417921</v>
      </c>
      <c r="AD38">
        <v>1924.0359249999999</v>
      </c>
      <c r="AE38">
        <f t="shared" si="31"/>
        <v>4.3337489216961469E-2</v>
      </c>
      <c r="AF38" s="49">
        <f t="shared" si="158"/>
        <v>31.402309742032578</v>
      </c>
      <c r="AG38">
        <v>2075.4233819999999</v>
      </c>
      <c r="AH38">
        <f t="shared" si="32"/>
        <v>4.4063853510183916E-2</v>
      </c>
      <c r="AI38" s="49">
        <f t="shared" si="159"/>
        <v>26.759799029042465</v>
      </c>
      <c r="AJ38">
        <v>2124.1377680000001</v>
      </c>
      <c r="AK38">
        <f t="shared" si="33"/>
        <v>4.4210702836462487E-2</v>
      </c>
      <c r="AL38" s="49">
        <f t="shared" si="160"/>
        <v>27.59517724384067</v>
      </c>
      <c r="AN38" s="73">
        <f t="shared" si="161"/>
        <v>4.330789621084203E-2</v>
      </c>
      <c r="AO38">
        <f t="shared" si="162"/>
        <v>412.91401054956862</v>
      </c>
      <c r="AQ38" s="6">
        <v>2255.8429460000002</v>
      </c>
      <c r="AR38" s="10">
        <f t="shared" si="163"/>
        <v>4.4405279234228587E-2</v>
      </c>
      <c r="AS38" s="13">
        <f t="shared" si="164"/>
        <v>32.098285919911255</v>
      </c>
      <c r="AT38" s="11">
        <v>3372.2946590000001</v>
      </c>
      <c r="AU38" s="10">
        <f t="shared" si="165"/>
        <v>4.5602680692116454E-2</v>
      </c>
      <c r="AV38" s="13">
        <f t="shared" si="166"/>
        <v>113.04362452471176</v>
      </c>
      <c r="AW38" s="2">
        <v>2117.892593</v>
      </c>
      <c r="AX38" s="9">
        <f t="shared" si="167"/>
        <v>4.4193321090217737E-2</v>
      </c>
      <c r="AY38" s="12">
        <f t="shared" si="168"/>
        <v>10.515186106343752</v>
      </c>
      <c r="AZ38" s="16">
        <v>3550.3540309999998</v>
      </c>
      <c r="BA38" s="9">
        <f t="shared" si="169"/>
        <v>4.559790416620696E-2</v>
      </c>
      <c r="BB38">
        <f t="shared" si="170"/>
        <v>9.8615167695788699</v>
      </c>
      <c r="BC38">
        <v>2324.6136390000001</v>
      </c>
      <c r="BD38" s="9">
        <f t="shared" si="171"/>
        <v>4.566887365981593E-2</v>
      </c>
      <c r="BF38">
        <v>2673.0698000000002</v>
      </c>
      <c r="BG38" s="9">
        <f t="shared" si="172"/>
        <v>4.7777239831087275E-2</v>
      </c>
      <c r="BH38">
        <f t="shared" si="173"/>
        <v>20.641120755162856</v>
      </c>
      <c r="BI38">
        <v>2272.5031130000002</v>
      </c>
      <c r="BJ38" s="9">
        <f t="shared" si="174"/>
        <v>4.4830218266576342E-2</v>
      </c>
      <c r="BK38" s="49">
        <f t="shared" si="175"/>
        <v>24.560977786025429</v>
      </c>
      <c r="BL38">
        <v>2560.1796749999999</v>
      </c>
      <c r="BM38" s="9">
        <f t="shared" si="176"/>
        <v>4.4961057403814036E-2</v>
      </c>
      <c r="BN38" s="49">
        <f t="shared" si="177"/>
        <v>32.970902654562522</v>
      </c>
      <c r="BO38">
        <v>2233.3280629999999</v>
      </c>
      <c r="BP38" s="9">
        <f t="shared" si="178"/>
        <v>4.4528274717583943E-2</v>
      </c>
      <c r="BQ38" s="49">
        <f t="shared" si="179"/>
        <v>32.127762354247089</v>
      </c>
      <c r="BT38" s="49"/>
      <c r="BW38" s="49"/>
      <c r="BZ38" s="49"/>
      <c r="CB38" s="73">
        <f t="shared" si="324"/>
        <v>4.5284983229071915E-2</v>
      </c>
      <c r="CC38">
        <f t="shared" si="180"/>
        <v>355.37760114477339</v>
      </c>
      <c r="CE38" t="s">
        <v>21</v>
      </c>
      <c r="CF38" s="6">
        <v>0</v>
      </c>
      <c r="CG38" s="10">
        <f t="shared" si="34"/>
        <v>0</v>
      </c>
      <c r="CH38" s="13">
        <f t="shared" si="35"/>
        <v>0</v>
      </c>
      <c r="CI38" s="11">
        <v>0</v>
      </c>
      <c r="CJ38" s="10">
        <f t="shared" si="36"/>
        <v>0</v>
      </c>
      <c r="CK38" s="13">
        <f t="shared" si="37"/>
        <v>0</v>
      </c>
      <c r="CL38" s="2">
        <v>0</v>
      </c>
      <c r="CM38" s="9">
        <f t="shared" si="38"/>
        <v>0</v>
      </c>
      <c r="CN38" s="12">
        <f t="shared" si="39"/>
        <v>0</v>
      </c>
      <c r="CO38" s="16">
        <v>0</v>
      </c>
      <c r="CP38">
        <f t="shared" si="40"/>
        <v>0</v>
      </c>
      <c r="CQ38">
        <f t="shared" si="41"/>
        <v>0</v>
      </c>
      <c r="CR38">
        <v>0</v>
      </c>
      <c r="CS38" s="10">
        <f t="shared" si="42"/>
        <v>0</v>
      </c>
      <c r="CT38">
        <f t="shared" si="43"/>
        <v>0</v>
      </c>
      <c r="CU38">
        <v>0</v>
      </c>
      <c r="CV38">
        <f t="shared" si="181"/>
        <v>0</v>
      </c>
      <c r="CW38">
        <f t="shared" si="44"/>
        <v>0</v>
      </c>
      <c r="CX38">
        <v>0</v>
      </c>
      <c r="CY38">
        <f t="shared" si="182"/>
        <v>0</v>
      </c>
      <c r="CZ38">
        <f t="shared" si="45"/>
        <v>0</v>
      </c>
      <c r="DA38">
        <v>0</v>
      </c>
      <c r="DB38">
        <f t="shared" si="183"/>
        <v>0</v>
      </c>
      <c r="DC38">
        <f t="shared" si="184"/>
        <v>0</v>
      </c>
      <c r="DD38">
        <v>0</v>
      </c>
      <c r="DE38">
        <f t="shared" si="185"/>
        <v>0</v>
      </c>
      <c r="DF38">
        <f t="shared" si="186"/>
        <v>0</v>
      </c>
      <c r="DG38">
        <v>0</v>
      </c>
      <c r="DH38">
        <f t="shared" si="187"/>
        <v>0</v>
      </c>
      <c r="DI38">
        <f t="shared" si="188"/>
        <v>0</v>
      </c>
      <c r="DJ38">
        <v>0</v>
      </c>
      <c r="DK38">
        <f t="shared" si="189"/>
        <v>0</v>
      </c>
      <c r="DL38">
        <f t="shared" si="190"/>
        <v>0</v>
      </c>
      <c r="DM38">
        <v>0</v>
      </c>
      <c r="DN38">
        <f t="shared" si="191"/>
        <v>0</v>
      </c>
      <c r="DO38">
        <f t="shared" si="192"/>
        <v>0</v>
      </c>
      <c r="DQ38" s="73">
        <f t="shared" si="193"/>
        <v>0</v>
      </c>
      <c r="DR38">
        <f t="shared" si="194"/>
        <v>0</v>
      </c>
      <c r="DT38">
        <v>0</v>
      </c>
      <c r="DU38">
        <f t="shared" si="195"/>
        <v>0</v>
      </c>
      <c r="DV38">
        <f t="shared" si="196"/>
        <v>0</v>
      </c>
      <c r="DW38">
        <v>0</v>
      </c>
      <c r="DX38">
        <f t="shared" si="197"/>
        <v>0</v>
      </c>
      <c r="DY38">
        <f t="shared" si="198"/>
        <v>0</v>
      </c>
      <c r="DZ38">
        <v>0</v>
      </c>
      <c r="EA38">
        <f t="shared" si="199"/>
        <v>0</v>
      </c>
      <c r="EB38">
        <f t="shared" si="200"/>
        <v>0</v>
      </c>
      <c r="EC38">
        <v>0</v>
      </c>
      <c r="ED38">
        <f t="shared" si="201"/>
        <v>0</v>
      </c>
      <c r="EE38">
        <f t="shared" si="202"/>
        <v>0</v>
      </c>
      <c r="EF38">
        <v>0</v>
      </c>
      <c r="EG38">
        <f t="shared" si="203"/>
        <v>0</v>
      </c>
      <c r="EI38">
        <v>0</v>
      </c>
      <c r="EJ38">
        <f t="shared" si="204"/>
        <v>0</v>
      </c>
      <c r="EK38">
        <f t="shared" si="205"/>
        <v>0</v>
      </c>
      <c r="EL38">
        <v>0</v>
      </c>
      <c r="EM38">
        <f t="shared" si="206"/>
        <v>0</v>
      </c>
      <c r="EN38">
        <f t="shared" si="207"/>
        <v>0</v>
      </c>
      <c r="EO38">
        <v>0</v>
      </c>
      <c r="EP38">
        <f t="shared" si="325"/>
        <v>0</v>
      </c>
      <c r="EQ38">
        <f t="shared" si="208"/>
        <v>0</v>
      </c>
      <c r="ER38">
        <v>0</v>
      </c>
      <c r="ES38">
        <f t="shared" si="209"/>
        <v>0</v>
      </c>
      <c r="ET38">
        <f t="shared" si="210"/>
        <v>0</v>
      </c>
      <c r="FE38" s="75">
        <f t="shared" si="211"/>
        <v>0</v>
      </c>
      <c r="FF38">
        <f t="shared" si="212"/>
        <v>0</v>
      </c>
      <c r="FH38" t="s">
        <v>21</v>
      </c>
      <c r="FI38" s="6">
        <v>119.453519</v>
      </c>
      <c r="FJ38" s="10">
        <f t="shared" si="46"/>
        <v>4.8455317645417779E-2</v>
      </c>
      <c r="FK38" s="13">
        <f t="shared" si="47"/>
        <v>1.765852753419858</v>
      </c>
      <c r="FL38" s="11">
        <v>162.829982</v>
      </c>
      <c r="FM38" s="10">
        <f t="shared" si="48"/>
        <v>4.4271901580624724E-2</v>
      </c>
      <c r="FN38" s="13">
        <f t="shared" si="49"/>
        <v>7.9709014897032482</v>
      </c>
      <c r="FO38" s="2">
        <v>119.717951</v>
      </c>
      <c r="FP38" s="9">
        <f t="shared" si="50"/>
        <v>4.8415017752598995E-2</v>
      </c>
      <c r="FQ38" s="25">
        <f t="shared" si="51"/>
        <v>4.4920143830282484E-2</v>
      </c>
      <c r="FR38" s="16">
        <v>161.48656399999999</v>
      </c>
      <c r="FS38">
        <f t="shared" si="52"/>
        <v>4.4361567565355149E-2</v>
      </c>
      <c r="FT38">
        <f t="shared" si="53"/>
        <v>3.7224153866819647E-2</v>
      </c>
      <c r="FU38">
        <v>117.68963599999999</v>
      </c>
      <c r="FV38" s="10">
        <f t="shared" si="54"/>
        <v>4.8665648685990326E-2</v>
      </c>
      <c r="FW38">
        <f t="shared" si="55"/>
        <v>0.24072530483569399</v>
      </c>
      <c r="FX38">
        <v>98.169258999999997</v>
      </c>
      <c r="FY38">
        <f t="shared" si="213"/>
        <v>5.0931524061495856E-2</v>
      </c>
      <c r="FZ38">
        <f t="shared" si="56"/>
        <v>0.62149022114563657</v>
      </c>
      <c r="GA38">
        <v>113.590485</v>
      </c>
      <c r="GB38">
        <f t="shared" si="214"/>
        <v>4.9230230470645439E-2</v>
      </c>
      <c r="GC38">
        <f t="shared" si="57"/>
        <v>0.8621218835606359</v>
      </c>
      <c r="GD38">
        <v>113.496222</v>
      </c>
      <c r="GE38">
        <f t="shared" si="215"/>
        <v>4.9246241870324656E-2</v>
      </c>
      <c r="GF38">
        <f t="shared" si="216"/>
        <v>0.878565950793741</v>
      </c>
      <c r="GG38">
        <v>112.483799</v>
      </c>
      <c r="GH38">
        <f t="shared" si="217"/>
        <v>4.9420573126205174E-2</v>
      </c>
      <c r="GI38">
        <f t="shared" si="218"/>
        <v>5.3453413657688413</v>
      </c>
      <c r="GJ38">
        <v>110.038149</v>
      </c>
      <c r="GK38">
        <f t="shared" si="219"/>
        <v>4.9700128570668342E-2</v>
      </c>
      <c r="GL38">
        <f t="shared" si="220"/>
        <v>1.8006336543651704</v>
      </c>
      <c r="GM38">
        <v>115.05892799999999</v>
      </c>
      <c r="GN38">
        <f t="shared" si="221"/>
        <v>4.8980232321221354E-2</v>
      </c>
      <c r="GO38">
        <f t="shared" si="222"/>
        <v>1.4872747943036437</v>
      </c>
      <c r="GP38">
        <v>116.73064599999999</v>
      </c>
      <c r="GQ38">
        <f t="shared" si="223"/>
        <v>4.8711646101598144E-2</v>
      </c>
      <c r="GR38">
        <f t="shared" si="224"/>
        <v>1.5202274808716858</v>
      </c>
      <c r="GT38" s="72">
        <f t="shared" si="225"/>
        <v>4.8365835812678837E-2</v>
      </c>
      <c r="GU38">
        <f t="shared" si="226"/>
        <v>23.056916851568854</v>
      </c>
      <c r="GW38" s="6">
        <v>121.594796</v>
      </c>
      <c r="GX38" s="10">
        <f t="shared" si="58"/>
        <v>4.7987147456360922E-2</v>
      </c>
      <c r="GY38" s="13">
        <f t="shared" si="227"/>
        <v>1.7343716851890814</v>
      </c>
      <c r="GZ38" s="11">
        <v>162.49760000000001</v>
      </c>
      <c r="HA38" s="10">
        <f t="shared" si="59"/>
        <v>4.4021591491614762E-2</v>
      </c>
      <c r="HB38" s="13">
        <f t="shared" si="228"/>
        <v>5.4562146172457693</v>
      </c>
      <c r="HC38" s="2">
        <v>116.50107800000001</v>
      </c>
      <c r="HD38" s="9">
        <f t="shared" si="60"/>
        <v>4.8745018802035023E-2</v>
      </c>
      <c r="HE38" s="25">
        <f t="shared" si="229"/>
        <v>0.57990996356017277</v>
      </c>
      <c r="HF38" s="16">
        <v>169.42749000000001</v>
      </c>
      <c r="HG38" s="9">
        <f t="shared" si="61"/>
        <v>4.3588770496696135E-2</v>
      </c>
      <c r="HH38">
        <f t="shared" si="230"/>
        <v>0.4713499436856361</v>
      </c>
      <c r="HI38">
        <v>122.31158000000001</v>
      </c>
      <c r="HJ38" s="9">
        <f t="shared" si="62"/>
        <v>4.8169336647229576E-2</v>
      </c>
      <c r="HL38">
        <v>122.440915</v>
      </c>
      <c r="HM38" s="9">
        <f t="shared" si="63"/>
        <v>4.3865635892496431E-2</v>
      </c>
      <c r="HN38">
        <f t="shared" si="231"/>
        <v>0.94755985345754912</v>
      </c>
      <c r="HO38">
        <v>120.38435800000001</v>
      </c>
      <c r="HP38" s="9">
        <f t="shared" si="64"/>
        <v>4.7614957387668723E-2</v>
      </c>
      <c r="HQ38">
        <f t="shared" si="232"/>
        <v>1.3043321624344955</v>
      </c>
      <c r="HR38">
        <v>130.68068299999999</v>
      </c>
      <c r="HS38" s="9">
        <f t="shared" si="65"/>
        <v>4.6000874020486582E-2</v>
      </c>
      <c r="HT38">
        <f t="shared" si="233"/>
        <v>1.6866711182215177</v>
      </c>
      <c r="HU38">
        <v>119.244739</v>
      </c>
      <c r="HV38" s="9">
        <f t="shared" si="66"/>
        <v>4.7669551894613721E-2</v>
      </c>
      <c r="HW38">
        <f t="shared" si="234"/>
        <v>1.7197118510846012</v>
      </c>
      <c r="IH38" s="74">
        <f t="shared" si="235"/>
        <v>4.6406987121022439E-2</v>
      </c>
      <c r="II38">
        <f t="shared" si="236"/>
        <v>18.209130912118635</v>
      </c>
      <c r="IK38" t="s">
        <v>21</v>
      </c>
      <c r="IL38" s="6">
        <v>171.385683</v>
      </c>
      <c r="IM38" s="10">
        <f t="shared" si="67"/>
        <v>3.8297107622724834E-2</v>
      </c>
      <c r="IN38" s="13">
        <f t="shared" si="237"/>
        <v>1.7301877327125954</v>
      </c>
      <c r="IO38" s="11">
        <v>81.671543</v>
      </c>
      <c r="IP38" s="10">
        <f t="shared" si="68"/>
        <v>3.6741554736090754E-2</v>
      </c>
      <c r="IQ38" s="13">
        <f t="shared" si="238"/>
        <v>5.6923716640724882</v>
      </c>
      <c r="IR38" s="2">
        <v>81.671543</v>
      </c>
      <c r="IS38" s="9">
        <f t="shared" si="69"/>
        <v>3.6741554736090754E-2</v>
      </c>
      <c r="IT38" s="12">
        <f t="shared" si="70"/>
        <v>4.2611672986652867E-2</v>
      </c>
      <c r="IU38" s="16">
        <v>295.92774500000002</v>
      </c>
      <c r="IV38">
        <f t="shared" si="71"/>
        <v>3.8924412625512883E-2</v>
      </c>
      <c r="IW38">
        <f t="shared" si="72"/>
        <v>4.0827240905459798E-2</v>
      </c>
      <c r="IX38">
        <v>81.339682999999994</v>
      </c>
      <c r="IY38" s="10">
        <f t="shared" si="73"/>
        <v>3.6750682294844211E-2</v>
      </c>
      <c r="IZ38">
        <f t="shared" si="74"/>
        <v>0.22723469832461368</v>
      </c>
      <c r="JA38">
        <v>81.671543</v>
      </c>
      <c r="JB38">
        <f t="shared" si="239"/>
        <v>3.6741554736090754E-2</v>
      </c>
      <c r="JC38">
        <f t="shared" si="75"/>
        <v>0.56042199303217022</v>
      </c>
      <c r="JD38">
        <v>90.915953999999999</v>
      </c>
      <c r="JE38">
        <f t="shared" si="240"/>
        <v>2.3137859577528098E-2</v>
      </c>
      <c r="JF38">
        <f t="shared" si="76"/>
        <v>0.506488972574337</v>
      </c>
      <c r="JG38">
        <v>81.671543</v>
      </c>
      <c r="JH38">
        <f t="shared" si="241"/>
        <v>3.6741554736090754E-2</v>
      </c>
      <c r="JI38">
        <f t="shared" si="242"/>
        <v>0.81934879049637233</v>
      </c>
      <c r="JJ38">
        <v>81.671543</v>
      </c>
      <c r="JK38">
        <f t="shared" si="243"/>
        <v>3.6741554736090754E-2</v>
      </c>
      <c r="JL38">
        <f t="shared" si="244"/>
        <v>4.9674695159834981</v>
      </c>
      <c r="JM38">
        <v>144.716523</v>
      </c>
      <c r="JN38">
        <f t="shared" si="245"/>
        <v>3.4279984643723393E-2</v>
      </c>
      <c r="JO38">
        <f t="shared" si="246"/>
        <v>1.5524530769785172</v>
      </c>
      <c r="JP38">
        <v>81.671543</v>
      </c>
      <c r="JQ38">
        <f t="shared" si="247"/>
        <v>3.6741554736090754E-2</v>
      </c>
      <c r="JR38">
        <f t="shared" si="248"/>
        <v>1.3945622977078003</v>
      </c>
      <c r="JS38">
        <v>81.671543</v>
      </c>
      <c r="JT38">
        <f t="shared" si="249"/>
        <v>3.6741554736090754E-2</v>
      </c>
      <c r="JU38">
        <f t="shared" si="250"/>
        <v>1.4333205113633976</v>
      </c>
      <c r="JW38" s="73">
        <f t="shared" si="251"/>
        <v>3.5715077493080727E-2</v>
      </c>
      <c r="JX38">
        <f t="shared" si="252"/>
        <v>21.282573697646871</v>
      </c>
      <c r="JZ38">
        <v>158.351088</v>
      </c>
      <c r="KA38">
        <f t="shared" si="253"/>
        <v>3.4028682713894365E-2</v>
      </c>
      <c r="KB38">
        <f t="shared" si="254"/>
        <v>1.5373487202206673</v>
      </c>
      <c r="KC38">
        <v>81.671543</v>
      </c>
      <c r="KD38">
        <f t="shared" si="255"/>
        <v>3.6741554736090754E-2</v>
      </c>
      <c r="KE38">
        <f t="shared" si="256"/>
        <v>5.6923716640724882</v>
      </c>
      <c r="KF38">
        <v>81.671543</v>
      </c>
      <c r="KG38">
        <f t="shared" si="257"/>
        <v>3.6741554736090754E-2</v>
      </c>
      <c r="KH38">
        <f t="shared" si="258"/>
        <v>0.5463838714136714</v>
      </c>
      <c r="KI38">
        <v>257.54759100000001</v>
      </c>
      <c r="KJ38">
        <f t="shared" si="259"/>
        <v>3.3473886138946564E-2</v>
      </c>
      <c r="KK38">
        <f t="shared" si="260"/>
        <v>0.45246499748506797</v>
      </c>
      <c r="KL38">
        <v>89.106954000000002</v>
      </c>
      <c r="KM38">
        <f t="shared" si="261"/>
        <v>3.9873551584783125E-2</v>
      </c>
      <c r="KO38">
        <v>81.671543</v>
      </c>
      <c r="KP38">
        <f t="shared" si="262"/>
        <v>3.6741554736090754E-2</v>
      </c>
      <c r="KQ38">
        <f t="shared" si="263"/>
        <v>0.9920870150741401</v>
      </c>
      <c r="KR38">
        <v>212.681331</v>
      </c>
      <c r="KS38">
        <f t="shared" si="264"/>
        <v>3.9726707842130504E-2</v>
      </c>
      <c r="KT38">
        <f t="shared" si="265"/>
        <v>1.3603084405875416</v>
      </c>
      <c r="KU38">
        <v>81.671543</v>
      </c>
      <c r="KV38">
        <f t="shared" si="266"/>
        <v>3.7032899222909102E-2</v>
      </c>
      <c r="KW38">
        <f t="shared" si="267"/>
        <v>1.6973134443997506</v>
      </c>
      <c r="KX38">
        <v>81.671543</v>
      </c>
      <c r="KY38">
        <f t="shared" si="268"/>
        <v>3.7032899222909102E-2</v>
      </c>
      <c r="KZ38">
        <f t="shared" si="269"/>
        <v>1.6699841183333659</v>
      </c>
      <c r="LK38" s="78">
        <f t="shared" si="270"/>
        <v>3.6821476770427221E-2</v>
      </c>
      <c r="LL38">
        <f t="shared" si="271"/>
        <v>18.05997147427701</v>
      </c>
      <c r="LN38" t="s">
        <v>21</v>
      </c>
      <c r="LO38" s="6">
        <v>73.183594999999997</v>
      </c>
      <c r="LP38" s="10">
        <f t="shared" si="77"/>
        <v>7.0393729523030649E-2</v>
      </c>
      <c r="LQ38" s="13">
        <f t="shared" si="78"/>
        <v>0.78653701855149172</v>
      </c>
      <c r="LR38" s="2">
        <v>73.183594999999997</v>
      </c>
      <c r="LS38" s="10">
        <f t="shared" si="79"/>
        <v>7.0393729523030649E-2</v>
      </c>
      <c r="LT38" s="13">
        <f t="shared" si="80"/>
        <v>3.8858442647693936</v>
      </c>
      <c r="LU38" s="2">
        <v>73.183594999999997</v>
      </c>
      <c r="LV38" s="9">
        <f t="shared" si="81"/>
        <v>7.0393729523030649E-2</v>
      </c>
      <c r="LW38" s="37">
        <f t="shared" si="82"/>
        <v>2.0024753022585016E-2</v>
      </c>
      <c r="LX38" s="16">
        <v>73.183594999999997</v>
      </c>
      <c r="LY38">
        <f t="shared" si="83"/>
        <v>7.0393729523030649E-2</v>
      </c>
      <c r="LZ38">
        <f t="shared" si="84"/>
        <v>1.8110234604522001E-2</v>
      </c>
      <c r="MA38">
        <v>73.183594999999997</v>
      </c>
      <c r="MB38" s="10">
        <f t="shared" si="85"/>
        <v>7.0393729523030649E-2</v>
      </c>
      <c r="MC38">
        <f t="shared" si="86"/>
        <v>0.10675921071340891</v>
      </c>
      <c r="MD38">
        <v>73.183594999999997</v>
      </c>
      <c r="ME38">
        <f t="shared" si="272"/>
        <v>7.0393729523030649E-2</v>
      </c>
      <c r="MF38">
        <f t="shared" si="87"/>
        <v>0.26336238904323706</v>
      </c>
      <c r="MG38">
        <v>73.183594999999997</v>
      </c>
      <c r="MH38">
        <f t="shared" si="273"/>
        <v>7.0393729523030649E-2</v>
      </c>
      <c r="MI38">
        <f t="shared" si="88"/>
        <v>0.37795746355903381</v>
      </c>
      <c r="MZ38" s="17">
        <f t="shared" si="274"/>
        <v>7.0393729523030649E-2</v>
      </c>
      <c r="NA38">
        <f t="shared" si="89"/>
        <v>10.325172038490559</v>
      </c>
      <c r="NC38" t="s">
        <v>21</v>
      </c>
      <c r="ND38" s="6">
        <v>530.58685700000001</v>
      </c>
      <c r="NE38" s="10">
        <f t="shared" si="90"/>
        <v>7.0396081698748322E-2</v>
      </c>
      <c r="NF38" s="13">
        <f t="shared" si="91"/>
        <v>5.7024556555803816</v>
      </c>
      <c r="NG38" s="2">
        <v>530.58685700000001</v>
      </c>
      <c r="NH38" s="10">
        <f t="shared" si="92"/>
        <v>7.0396081698748322E-2</v>
      </c>
      <c r="NI38" s="13">
        <f t="shared" si="93"/>
        <v>28.17267856654373</v>
      </c>
      <c r="NJ38" s="2">
        <v>530.58685700000001</v>
      </c>
      <c r="NK38" s="9">
        <f t="shared" si="94"/>
        <v>7.0396081698748322E-2</v>
      </c>
      <c r="NL38" s="37">
        <f t="shared" si="95"/>
        <v>0.14518104479753055</v>
      </c>
      <c r="NM38" s="16">
        <v>530.58685700000001</v>
      </c>
      <c r="NN38">
        <f t="shared" si="96"/>
        <v>7.0396081698748322E-2</v>
      </c>
      <c r="NO38">
        <f t="shared" si="97"/>
        <v>0.13130063469184713</v>
      </c>
      <c r="NP38">
        <v>530.58685700000001</v>
      </c>
      <c r="NQ38" s="10">
        <f t="shared" si="98"/>
        <v>7.0396081698748322E-2</v>
      </c>
      <c r="NR38">
        <f t="shared" si="99"/>
        <v>0.77401272992737213</v>
      </c>
      <c r="NS38">
        <v>530.58685700000001</v>
      </c>
      <c r="NT38">
        <f t="shared" si="275"/>
        <v>7.0396081698748322E-2</v>
      </c>
      <c r="NU38">
        <f t="shared" si="100"/>
        <v>1.9093981712806687</v>
      </c>
      <c r="NV38">
        <v>530.58685700000001</v>
      </c>
      <c r="NW38">
        <f t="shared" si="276"/>
        <v>7.0396081698748322E-2</v>
      </c>
      <c r="NX38">
        <f t="shared" si="101"/>
        <v>2.7402215341501175</v>
      </c>
      <c r="OO38" s="17">
        <f t="shared" si="277"/>
        <v>7.0396081698748322E-2</v>
      </c>
      <c r="OP38">
        <f t="shared" si="102"/>
        <v>74.858314735349367</v>
      </c>
      <c r="OR38" t="s">
        <v>21</v>
      </c>
      <c r="OS38" s="6">
        <v>364.19229899999999</v>
      </c>
      <c r="OT38" s="10">
        <f t="shared" si="103"/>
        <v>5.03007446502357E-2</v>
      </c>
      <c r="OU38" s="13">
        <f t="shared" si="104"/>
        <v>4.6969661782112953</v>
      </c>
      <c r="OV38" s="2">
        <v>364.19229899999999</v>
      </c>
      <c r="OW38" s="10">
        <f t="shared" si="105"/>
        <v>5.03007446502357E-2</v>
      </c>
      <c r="OX38" s="13">
        <f t="shared" si="106"/>
        <v>23.20511133605762</v>
      </c>
      <c r="OY38" s="2">
        <v>364.19229899999999</v>
      </c>
      <c r="OZ38" s="9">
        <f t="shared" si="107"/>
        <v>5.03007446502357E-2</v>
      </c>
      <c r="PA38" s="37">
        <f t="shared" si="108"/>
        <v>0.1195818956459692</v>
      </c>
      <c r="PB38" s="16">
        <v>364.19229899999999</v>
      </c>
      <c r="PC38">
        <f t="shared" si="109"/>
        <v>5.03007446502357E-2</v>
      </c>
      <c r="PD38">
        <f t="shared" si="110"/>
        <v>0.10814895854942254</v>
      </c>
      <c r="PE38">
        <v>364.19229899999999</v>
      </c>
      <c r="PF38" s="10">
        <f t="shared" si="111"/>
        <v>5.03007446502357E-2</v>
      </c>
      <c r="PG38">
        <f t="shared" si="112"/>
        <v>0.63753439457546268</v>
      </c>
      <c r="PH38">
        <v>364.19229899999999</v>
      </c>
      <c r="PI38">
        <f t="shared" si="278"/>
        <v>5.03007446502357E-2</v>
      </c>
      <c r="PJ38">
        <f t="shared" si="113"/>
        <v>1.5727222047693454</v>
      </c>
      <c r="PK38">
        <v>364.19229899999999</v>
      </c>
      <c r="PL38">
        <f t="shared" si="279"/>
        <v>5.03007446502357E-2</v>
      </c>
      <c r="PM38">
        <f t="shared" si="114"/>
        <v>2.2570500577438377</v>
      </c>
      <c r="QD38" s="17">
        <f t="shared" si="280"/>
        <v>5.03007446502357E-2</v>
      </c>
      <c r="QE38">
        <f t="shared" si="115"/>
        <v>61.658870091475805</v>
      </c>
      <c r="QG38" t="s">
        <v>21</v>
      </c>
      <c r="QH38" s="6">
        <v>127.432265</v>
      </c>
      <c r="QI38" s="10">
        <f t="shared" si="116"/>
        <v>5.5238147558416301E-2</v>
      </c>
      <c r="QJ38" s="13">
        <f t="shared" si="117"/>
        <v>1.6386135911508102</v>
      </c>
      <c r="QK38" s="2">
        <v>127.432265</v>
      </c>
      <c r="QL38" s="10">
        <f t="shared" si="118"/>
        <v>5.5030615580961825E-2</v>
      </c>
      <c r="QM38" s="13">
        <f t="shared" si="119"/>
        <v>8.0650681457765359</v>
      </c>
      <c r="QN38" s="2">
        <v>127.432265</v>
      </c>
      <c r="QO38" s="9">
        <f t="shared" si="120"/>
        <v>5.5134186276296619E-2</v>
      </c>
      <c r="QP38" s="37">
        <f t="shared" si="121"/>
        <v>4.1639587335981082E-2</v>
      </c>
      <c r="QQ38" s="16">
        <v>127.432265</v>
      </c>
      <c r="QR38">
        <f t="shared" si="122"/>
        <v>5.5134186276296619E-2</v>
      </c>
      <c r="QS38">
        <f t="shared" si="123"/>
        <v>3.7658526656462743E-2</v>
      </c>
      <c r="QT38">
        <v>127.432265</v>
      </c>
      <c r="QU38" s="10">
        <f t="shared" si="124"/>
        <v>5.5134186276296619E-2</v>
      </c>
      <c r="QV38">
        <f t="shared" si="125"/>
        <v>0.2219957206666979</v>
      </c>
      <c r="QW38">
        <v>127.432265</v>
      </c>
      <c r="QX38">
        <f t="shared" si="281"/>
        <v>5.5134186228588483E-2</v>
      </c>
      <c r="QY38" s="37">
        <f t="shared" si="126"/>
        <v>0.5476372756118818</v>
      </c>
      <c r="QZ38">
        <v>126.981837</v>
      </c>
      <c r="RA38">
        <f t="shared" si="282"/>
        <v>5.5476464218991169E-2</v>
      </c>
      <c r="RB38">
        <f t="shared" si="127"/>
        <v>0.79080604177514713</v>
      </c>
      <c r="RS38" s="17">
        <f t="shared" si="283"/>
        <v>5.5183138916549648E-2</v>
      </c>
      <c r="RT38">
        <f t="shared" si="128"/>
        <v>21.489285517349362</v>
      </c>
      <c r="RW38" t="s">
        <v>21</v>
      </c>
      <c r="RX38" s="6">
        <v>364.19229899999999</v>
      </c>
      <c r="RY38" s="10">
        <f t="shared" si="129"/>
        <v>5.03007446502357E-2</v>
      </c>
      <c r="RZ38" s="13">
        <f t="shared" si="130"/>
        <v>2.5663476757193981</v>
      </c>
      <c r="SA38" s="2">
        <v>364.19229899999999</v>
      </c>
      <c r="SB38" s="10">
        <f t="shared" si="131"/>
        <v>5.03007446502357E-2</v>
      </c>
      <c r="SC38" s="13">
        <f t="shared" si="132"/>
        <v>12.678904059040967</v>
      </c>
      <c r="SD38" s="2">
        <v>364.19229899999999</v>
      </c>
      <c r="SE38" s="9">
        <f t="shared" si="133"/>
        <v>5.03007446502357E-2</v>
      </c>
      <c r="SF38" s="37">
        <f t="shared" si="284"/>
        <v>6.5337647388813522E-2</v>
      </c>
      <c r="SG38" s="16">
        <v>364.19229899999999</v>
      </c>
      <c r="SH38">
        <f t="shared" si="134"/>
        <v>5.03007446502357E-2</v>
      </c>
      <c r="SI38">
        <f t="shared" si="285"/>
        <v>5.9090872251177276E-2</v>
      </c>
      <c r="SJ38">
        <v>364.19229899999999</v>
      </c>
      <c r="SK38" s="10">
        <f t="shared" si="135"/>
        <v>5.03007446502357E-2</v>
      </c>
      <c r="SL38">
        <f t="shared" si="286"/>
        <v>0.34833866151724924</v>
      </c>
      <c r="SM38">
        <v>217.45695599999999</v>
      </c>
      <c r="SN38">
        <f t="shared" si="287"/>
        <v>5.4969134819624316E-2</v>
      </c>
      <c r="SO38">
        <f t="shared" si="136"/>
        <v>0.93906264418039431</v>
      </c>
      <c r="SP38">
        <v>217.45695599999999</v>
      </c>
      <c r="SQ38">
        <f t="shared" si="288"/>
        <v>5.4969134819624316E-2</v>
      </c>
      <c r="SR38">
        <f t="shared" si="137"/>
        <v>1.3476705478214355</v>
      </c>
      <c r="TI38" s="17">
        <f t="shared" si="289"/>
        <v>5.1634570412918156E-2</v>
      </c>
      <c r="TJ38">
        <f t="shared" si="290"/>
        <v>34.582769879756064</v>
      </c>
      <c r="TL38" t="s">
        <v>21</v>
      </c>
      <c r="TM38" s="6">
        <v>10144657</v>
      </c>
      <c r="TN38" s="10">
        <f t="shared" si="291"/>
        <v>3.2012689962727478E-2</v>
      </c>
      <c r="TO38" s="13">
        <f t="shared" si="292"/>
        <v>10.14465705762284</v>
      </c>
      <c r="TP38" s="2">
        <v>50119138</v>
      </c>
      <c r="TQ38" s="10">
        <f t="shared" si="138"/>
        <v>3.2012689946350266E-2</v>
      </c>
      <c r="TR38" s="13">
        <f t="shared" si="293"/>
        <v>50.119138064025385</v>
      </c>
      <c r="TS38" s="2">
        <v>258277</v>
      </c>
      <c r="TT38" s="9">
        <f t="shared" si="139"/>
        <v>3.2012716985107742E-2</v>
      </c>
      <c r="TU38" s="37">
        <f t="shared" si="294"/>
        <v>0.25827700256101738</v>
      </c>
      <c r="TV38" s="16">
        <v>233584</v>
      </c>
      <c r="TW38">
        <f t="shared" si="140"/>
        <v>3.2012744576442105E-2</v>
      </c>
      <c r="TX38">
        <f t="shared" si="295"/>
        <v>0.23358396158470651</v>
      </c>
      <c r="TY38" s="42">
        <v>1376967</v>
      </c>
      <c r="TZ38" s="10">
        <f t="shared" si="141"/>
        <v>3.2012688022671383E-2</v>
      </c>
      <c r="UA38">
        <f t="shared" si="296"/>
        <v>1.3769669948779697</v>
      </c>
      <c r="UB38" s="42">
        <v>3520284</v>
      </c>
      <c r="UC38">
        <f t="shared" si="297"/>
        <v>3.3176297391332946E-2</v>
      </c>
      <c r="UD38">
        <f t="shared" si="142"/>
        <v>3.5202840066352588</v>
      </c>
      <c r="UE38" s="42">
        <v>5052041</v>
      </c>
      <c r="UF38">
        <f t="shared" si="298"/>
        <v>3.3176296852528139E-2</v>
      </c>
      <c r="UG38">
        <f t="shared" si="143"/>
        <v>5.0520410199057793</v>
      </c>
      <c r="UH38" s="42">
        <v>5146729</v>
      </c>
      <c r="UI38">
        <f t="shared" si="299"/>
        <v>3.3176294044155528E-2</v>
      </c>
      <c r="UJ38">
        <f t="shared" si="300"/>
        <v>5.1467290504279664</v>
      </c>
      <c r="UK38" s="42">
        <v>22490345</v>
      </c>
      <c r="UL38">
        <f t="shared" si="301"/>
        <v>3.3176297040848332E-2</v>
      </c>
      <c r="UM38">
        <f t="shared" si="302"/>
        <v>137.52846844681292</v>
      </c>
      <c r="UN38" s="42"/>
      <c r="UQ38" s="42">
        <v>8759926</v>
      </c>
      <c r="UR38">
        <f t="shared" si="303"/>
        <v>3.3176296149664018E-2</v>
      </c>
      <c r="US38">
        <f t="shared" si="304"/>
        <v>8.7599259668237028</v>
      </c>
      <c r="UT38" s="42">
        <v>9003385</v>
      </c>
      <c r="UU38">
        <f t="shared" si="305"/>
        <v>3.3176295144247907E-2</v>
      </c>
      <c r="UV38">
        <f t="shared" si="306"/>
        <v>9.0033849376285655</v>
      </c>
      <c r="UX38" s="17">
        <f t="shared" si="307"/>
        <v>3.2647391465097805E-2</v>
      </c>
      <c r="UY38">
        <f t="shared" si="308"/>
        <v>135.33595209405695</v>
      </c>
      <c r="VA38" s="42">
        <v>10426710</v>
      </c>
      <c r="VB38">
        <f t="shared" si="309"/>
        <v>3.3176295877356557E-2</v>
      </c>
      <c r="VC38">
        <f t="shared" si="310"/>
        <v>10.426710019905777</v>
      </c>
      <c r="VD38" s="42">
        <v>35756564</v>
      </c>
      <c r="VE38">
        <f t="shared" si="311"/>
        <v>3.3176297346479658E-2</v>
      </c>
      <c r="VF38">
        <f t="shared" si="312"/>
        <v>35.756564072987857</v>
      </c>
      <c r="VG38" s="42">
        <v>3432104</v>
      </c>
      <c r="VH38">
        <f t="shared" si="313"/>
        <v>3.3176300701882724E-2</v>
      </c>
      <c r="VI38">
        <f t="shared" si="314"/>
        <v>3.4321040570632371</v>
      </c>
      <c r="VJ38" s="42">
        <v>3119600</v>
      </c>
      <c r="VK38">
        <f t="shared" si="315"/>
        <v>3.3176296452903452E-2</v>
      </c>
      <c r="VL38">
        <f t="shared" si="316"/>
        <v>3.1195999389556142</v>
      </c>
      <c r="VM38" s="42">
        <v>2950275</v>
      </c>
      <c r="VN38">
        <f t="shared" si="317"/>
        <v>3.3176296632318157E-2</v>
      </c>
      <c r="VP38" s="42">
        <v>6205568</v>
      </c>
      <c r="VQ38">
        <f t="shared" si="318"/>
        <v>3.3036737610235845E-2</v>
      </c>
      <c r="VR38">
        <f t="shared" si="319"/>
        <v>6.2055679629988543</v>
      </c>
      <c r="VS38" s="42">
        <v>7869445</v>
      </c>
      <c r="VT38">
        <f t="shared" si="320"/>
        <v>3.3036736414962478E-2</v>
      </c>
      <c r="VU38">
        <f t="shared" si="321"/>
        <v>7.8694449431768128</v>
      </c>
      <c r="VV38" s="42">
        <v>10533280</v>
      </c>
      <c r="VW38">
        <f t="shared" si="322"/>
        <v>3.3036737308674728E-2</v>
      </c>
      <c r="VX38">
        <f t="shared" si="323"/>
        <v>10.533280138754298</v>
      </c>
      <c r="WL38" s="72">
        <f t="shared" si="326"/>
        <v>3.3123962293101696E-2</v>
      </c>
      <c r="WM38" s="12">
        <f t="shared" si="327"/>
        <v>113.01869435236465</v>
      </c>
    </row>
    <row r="39" spans="2:611" x14ac:dyDescent="0.25">
      <c r="B39" t="s">
        <v>22</v>
      </c>
      <c r="C39" s="6">
        <v>824.17805099999998</v>
      </c>
      <c r="D39" s="10">
        <f t="shared" si="144"/>
        <v>1.6675460451949245E-2</v>
      </c>
      <c r="E39" s="13">
        <f t="shared" si="145"/>
        <v>12.154045906415869</v>
      </c>
      <c r="F39" s="11">
        <v>1226.7835689999999</v>
      </c>
      <c r="G39" s="10">
        <f t="shared" si="146"/>
        <v>1.6653278749422358E-2</v>
      </c>
      <c r="H39" s="13">
        <f t="shared" si="147"/>
        <v>59.966542955230793</v>
      </c>
      <c r="I39" s="2">
        <v>827.09033499999998</v>
      </c>
      <c r="J39" s="9">
        <f t="shared" si="148"/>
        <v>1.6679326008624797E-2</v>
      </c>
      <c r="K39" s="12">
        <f t="shared" si="149"/>
        <v>0.30950633009295014</v>
      </c>
      <c r="L39" s="16">
        <v>1210.8887850000001</v>
      </c>
      <c r="M39">
        <f t="shared" si="150"/>
        <v>1.660464234661204E-2</v>
      </c>
      <c r="N39">
        <f t="shared" si="151"/>
        <v>0.27866182172358844</v>
      </c>
      <c r="O39">
        <v>833.66550600000005</v>
      </c>
      <c r="P39" s="10">
        <f t="shared" si="152"/>
        <v>1.7194120981967272E-2</v>
      </c>
      <c r="Q39">
        <f t="shared" si="27"/>
        <v>1.7010191486289219</v>
      </c>
      <c r="R39">
        <v>634.75682700000004</v>
      </c>
      <c r="S39">
        <f t="shared" si="28"/>
        <v>1.6414919368112946E-2</v>
      </c>
      <c r="T39">
        <f t="shared" si="153"/>
        <v>4.0060501059652305</v>
      </c>
      <c r="U39">
        <v>770.36188100000004</v>
      </c>
      <c r="V39">
        <f t="shared" si="29"/>
        <v>1.665099401265803E-2</v>
      </c>
      <c r="W39" s="49">
        <f t="shared" si="154"/>
        <v>5.8318582643683508</v>
      </c>
      <c r="X39">
        <v>769.49119800000005</v>
      </c>
      <c r="Y39">
        <f t="shared" si="30"/>
        <v>1.6651352822597644E-2</v>
      </c>
      <c r="Z39" s="49">
        <f t="shared" si="155"/>
        <v>5.9412905712112964</v>
      </c>
      <c r="AA39">
        <v>760.13972200000001</v>
      </c>
      <c r="AB39">
        <f t="shared" si="156"/>
        <v>1.6655259235944599E-2</v>
      </c>
      <c r="AC39" s="49">
        <f t="shared" si="157"/>
        <v>36.028738850983196</v>
      </c>
      <c r="AD39">
        <v>736.54672100000005</v>
      </c>
      <c r="AE39">
        <f t="shared" si="31"/>
        <v>1.6590171297932409E-2</v>
      </c>
      <c r="AF39" s="49">
        <f t="shared" si="158"/>
        <v>12.02122474522946</v>
      </c>
      <c r="AG39">
        <v>784.78333299999997</v>
      </c>
      <c r="AH39">
        <f t="shared" si="32"/>
        <v>1.6661939015653764E-2</v>
      </c>
      <c r="AI39" s="49">
        <f t="shared" si="159"/>
        <v>10.118727800100555</v>
      </c>
      <c r="AJ39">
        <v>798.22438899999997</v>
      </c>
      <c r="AK39">
        <f t="shared" si="33"/>
        <v>1.661382881587925E-2</v>
      </c>
      <c r="AL39" s="49">
        <f t="shared" si="160"/>
        <v>10.369922246404604</v>
      </c>
      <c r="AN39" s="73">
        <f t="shared" si="161"/>
        <v>1.6670441092279529E-2</v>
      </c>
      <c r="AO39">
        <f t="shared" si="162"/>
        <v>158.94234750013587</v>
      </c>
      <c r="AQ39" s="6">
        <v>843.11453700000004</v>
      </c>
      <c r="AR39" s="10">
        <f t="shared" si="163"/>
        <v>1.659633996609015E-2</v>
      </c>
      <c r="AS39" s="13">
        <f t="shared" si="164"/>
        <v>11.996638116960289</v>
      </c>
      <c r="AT39" s="11">
        <v>1216.8136589999999</v>
      </c>
      <c r="AU39" s="10">
        <f t="shared" si="165"/>
        <v>1.6454660806430696E-2</v>
      </c>
      <c r="AV39" s="13">
        <f t="shared" si="166"/>
        <v>40.789148130171334</v>
      </c>
      <c r="AW39" s="2">
        <v>796.62806499999999</v>
      </c>
      <c r="AX39" s="9">
        <f t="shared" si="167"/>
        <v>1.6622958115243686E-2</v>
      </c>
      <c r="AY39" s="12">
        <f t="shared" si="168"/>
        <v>3.9552016890270631</v>
      </c>
      <c r="AZ39" s="16">
        <v>1284.860187</v>
      </c>
      <c r="BA39" s="9">
        <f t="shared" si="169"/>
        <v>1.6501715367607733E-2</v>
      </c>
      <c r="BB39">
        <f t="shared" si="170"/>
        <v>3.5688469854077898</v>
      </c>
      <c r="BC39">
        <v>886.54189099999996</v>
      </c>
      <c r="BD39" s="9">
        <f t="shared" si="171"/>
        <v>1.7416816685128855E-2</v>
      </c>
      <c r="BF39">
        <v>1273.473354</v>
      </c>
      <c r="BG39" s="9">
        <f t="shared" si="172"/>
        <v>2.2761486382644067E-2</v>
      </c>
      <c r="BH39">
        <f t="shared" si="173"/>
        <v>9.8336067686658435</v>
      </c>
      <c r="BI39">
        <v>893.49445700000001</v>
      </c>
      <c r="BJ39" s="9">
        <f t="shared" si="174"/>
        <v>1.7626181147187767E-2</v>
      </c>
      <c r="BK39" s="49">
        <f t="shared" si="175"/>
        <v>9.6567953569680558</v>
      </c>
      <c r="BL39">
        <v>1003.1116</v>
      </c>
      <c r="BM39" s="9">
        <f t="shared" si="176"/>
        <v>1.7616325397174223E-2</v>
      </c>
      <c r="BN39" s="49">
        <f t="shared" si="177"/>
        <v>12.918427264392085</v>
      </c>
      <c r="BO39">
        <v>880.80193799999995</v>
      </c>
      <c r="BP39" s="9">
        <f t="shared" si="178"/>
        <v>1.7561499950150557E-2</v>
      </c>
      <c r="BQ39" s="49">
        <f t="shared" si="179"/>
        <v>12.670863638014598</v>
      </c>
      <c r="BT39" s="49"/>
      <c r="BW39" s="49"/>
      <c r="BZ39" s="49"/>
      <c r="CB39" s="73">
        <f t="shared" si="324"/>
        <v>1.7684220424184192E-2</v>
      </c>
      <c r="CC39">
        <f t="shared" si="180"/>
        <v>138.77836281117209</v>
      </c>
      <c r="CE39" t="s">
        <v>22</v>
      </c>
      <c r="CF39" s="6">
        <v>0</v>
      </c>
      <c r="CG39" s="10">
        <f t="shared" si="34"/>
        <v>0</v>
      </c>
      <c r="CH39" s="13">
        <f t="shared" si="35"/>
        <v>0</v>
      </c>
      <c r="CI39" s="11">
        <v>0</v>
      </c>
      <c r="CJ39" s="10">
        <f t="shared" si="36"/>
        <v>0</v>
      </c>
      <c r="CK39" s="13">
        <f t="shared" si="37"/>
        <v>0</v>
      </c>
      <c r="CL39" s="2">
        <v>0</v>
      </c>
      <c r="CM39" s="9">
        <f t="shared" si="38"/>
        <v>0</v>
      </c>
      <c r="CN39" s="12">
        <f t="shared" si="39"/>
        <v>0</v>
      </c>
      <c r="CO39" s="16">
        <v>0</v>
      </c>
      <c r="CP39">
        <f t="shared" si="40"/>
        <v>0</v>
      </c>
      <c r="CQ39">
        <f t="shared" si="41"/>
        <v>0</v>
      </c>
      <c r="CR39">
        <v>0</v>
      </c>
      <c r="CS39" s="10">
        <f t="shared" si="42"/>
        <v>0</v>
      </c>
      <c r="CT39">
        <f t="shared" si="43"/>
        <v>0</v>
      </c>
      <c r="CU39">
        <v>0</v>
      </c>
      <c r="CV39">
        <f t="shared" si="181"/>
        <v>0</v>
      </c>
      <c r="CW39">
        <f t="shared" si="44"/>
        <v>0</v>
      </c>
      <c r="CX39">
        <v>0</v>
      </c>
      <c r="CY39">
        <f t="shared" si="182"/>
        <v>0</v>
      </c>
      <c r="CZ39">
        <f t="shared" si="45"/>
        <v>0</v>
      </c>
      <c r="DA39">
        <v>0</v>
      </c>
      <c r="DB39">
        <f t="shared" si="183"/>
        <v>0</v>
      </c>
      <c r="DC39">
        <f t="shared" si="184"/>
        <v>0</v>
      </c>
      <c r="DD39">
        <v>0</v>
      </c>
      <c r="DE39">
        <f t="shared" si="185"/>
        <v>0</v>
      </c>
      <c r="DF39">
        <f t="shared" si="186"/>
        <v>0</v>
      </c>
      <c r="DG39">
        <v>0</v>
      </c>
      <c r="DH39">
        <f t="shared" si="187"/>
        <v>0</v>
      </c>
      <c r="DI39">
        <f t="shared" si="188"/>
        <v>0</v>
      </c>
      <c r="DJ39">
        <v>0</v>
      </c>
      <c r="DK39">
        <f t="shared" si="189"/>
        <v>0</v>
      </c>
      <c r="DL39">
        <f t="shared" si="190"/>
        <v>0</v>
      </c>
      <c r="DM39">
        <v>0</v>
      </c>
      <c r="DN39">
        <f t="shared" si="191"/>
        <v>0</v>
      </c>
      <c r="DO39">
        <f t="shared" si="192"/>
        <v>0</v>
      </c>
      <c r="DQ39" s="73">
        <f t="shared" si="193"/>
        <v>0</v>
      </c>
      <c r="DR39">
        <f t="shared" si="194"/>
        <v>0</v>
      </c>
      <c r="DT39">
        <v>0</v>
      </c>
      <c r="DU39">
        <f t="shared" si="195"/>
        <v>0</v>
      </c>
      <c r="DV39">
        <f t="shared" si="196"/>
        <v>0</v>
      </c>
      <c r="DW39">
        <v>0</v>
      </c>
      <c r="DX39">
        <f t="shared" si="197"/>
        <v>0</v>
      </c>
      <c r="DY39">
        <f t="shared" si="198"/>
        <v>0</v>
      </c>
      <c r="DZ39">
        <v>0</v>
      </c>
      <c r="EA39">
        <f t="shared" si="199"/>
        <v>0</v>
      </c>
      <c r="EB39">
        <f t="shared" si="200"/>
        <v>0</v>
      </c>
      <c r="EC39">
        <v>0</v>
      </c>
      <c r="ED39">
        <f t="shared" si="201"/>
        <v>0</v>
      </c>
      <c r="EE39">
        <f t="shared" si="202"/>
        <v>0</v>
      </c>
      <c r="EF39">
        <v>0</v>
      </c>
      <c r="EG39">
        <f t="shared" si="203"/>
        <v>0</v>
      </c>
      <c r="EI39">
        <v>0</v>
      </c>
      <c r="EJ39">
        <f t="shared" si="204"/>
        <v>0</v>
      </c>
      <c r="EK39">
        <f t="shared" si="205"/>
        <v>0</v>
      </c>
      <c r="EL39">
        <v>0</v>
      </c>
      <c r="EM39">
        <f t="shared" si="206"/>
        <v>0</v>
      </c>
      <c r="EN39">
        <f t="shared" si="207"/>
        <v>0</v>
      </c>
      <c r="EO39">
        <v>0</v>
      </c>
      <c r="EP39">
        <f t="shared" si="325"/>
        <v>0</v>
      </c>
      <c r="EQ39">
        <f t="shared" si="208"/>
        <v>0</v>
      </c>
      <c r="ER39">
        <v>0</v>
      </c>
      <c r="ES39">
        <f t="shared" si="209"/>
        <v>0</v>
      </c>
      <c r="ET39">
        <f t="shared" si="210"/>
        <v>0</v>
      </c>
      <c r="FE39" s="75">
        <f t="shared" si="211"/>
        <v>0</v>
      </c>
      <c r="FF39">
        <f t="shared" si="212"/>
        <v>0</v>
      </c>
      <c r="FH39" t="s">
        <v>22</v>
      </c>
      <c r="FI39" s="6">
        <v>53.345329</v>
      </c>
      <c r="FJ39" s="10">
        <f t="shared" si="46"/>
        <v>2.1639085087098327E-2</v>
      </c>
      <c r="FK39" s="13">
        <f t="shared" si="47"/>
        <v>0.78859121845324798</v>
      </c>
      <c r="FL39" s="11">
        <v>68.318074999999993</v>
      </c>
      <c r="FM39" s="10">
        <f t="shared" si="48"/>
        <v>1.8575025652080083E-2</v>
      </c>
      <c r="FN39" s="13">
        <f t="shared" si="49"/>
        <v>3.3443266350736205</v>
      </c>
      <c r="FO39" s="2">
        <v>53.446308999999999</v>
      </c>
      <c r="FP39" s="9">
        <f t="shared" si="50"/>
        <v>2.1614168781137019E-2</v>
      </c>
      <c r="FQ39" s="25">
        <f t="shared" si="51"/>
        <v>2.0053933995894412E-2</v>
      </c>
      <c r="FR39" s="16">
        <v>67.841750000000005</v>
      </c>
      <c r="FS39">
        <f t="shared" si="52"/>
        <v>1.863663639766918E-2</v>
      </c>
      <c r="FT39">
        <f t="shared" si="53"/>
        <v>1.5638153899876852E-2</v>
      </c>
      <c r="FU39">
        <v>52.929617999999998</v>
      </c>
      <c r="FV39" s="10">
        <f t="shared" si="54"/>
        <v>2.1886839676109372E-2</v>
      </c>
      <c r="FW39">
        <f t="shared" si="55"/>
        <v>0.10826355540675506</v>
      </c>
      <c r="FX39">
        <v>46.274590000000003</v>
      </c>
      <c r="FY39">
        <f t="shared" si="213"/>
        <v>2.4007875968798501E-2</v>
      </c>
      <c r="FZ39">
        <f t="shared" si="56"/>
        <v>0.29295530459819064</v>
      </c>
      <c r="GA39">
        <v>51.359726000000002</v>
      </c>
      <c r="GB39">
        <f t="shared" si="214"/>
        <v>2.2259356916111424E-2</v>
      </c>
      <c r="GC39">
        <f t="shared" si="57"/>
        <v>0.38980680220071395</v>
      </c>
      <c r="GD39">
        <v>51.327111000000002</v>
      </c>
      <c r="GE39">
        <f t="shared" si="215"/>
        <v>2.2270937994843573E-2</v>
      </c>
      <c r="GF39">
        <f t="shared" si="216"/>
        <v>0.39731941101273732</v>
      </c>
      <c r="GG39">
        <v>50.976816999999997</v>
      </c>
      <c r="GH39">
        <f t="shared" si="217"/>
        <v>2.2397034370164531E-2</v>
      </c>
      <c r="GI39">
        <f t="shared" si="218"/>
        <v>2.4224687557479121</v>
      </c>
      <c r="GJ39">
        <v>50.152603999999997</v>
      </c>
      <c r="GK39">
        <f t="shared" si="219"/>
        <v>2.2652061031613817E-2</v>
      </c>
      <c r="GL39">
        <f t="shared" si="220"/>
        <v>0.82068325791675445</v>
      </c>
      <c r="GM39">
        <v>51.883656999999999</v>
      </c>
      <c r="GN39">
        <f t="shared" si="221"/>
        <v>2.2086713458120889E-2</v>
      </c>
      <c r="GO39">
        <f t="shared" si="222"/>
        <v>0.67065856282265912</v>
      </c>
      <c r="GP39">
        <v>52.463377000000001</v>
      </c>
      <c r="GQ39">
        <f t="shared" si="223"/>
        <v>2.189294363811474E-2</v>
      </c>
      <c r="GR39">
        <f t="shared" si="224"/>
        <v>0.68325045896457681</v>
      </c>
      <c r="GT39" s="72">
        <f t="shared" si="225"/>
        <v>2.1659889914321787E-2</v>
      </c>
      <c r="GU39">
        <f t="shared" si="226"/>
        <v>10.32568283742415</v>
      </c>
      <c r="GW39" s="6">
        <v>54.150171</v>
      </c>
      <c r="GX39" s="10">
        <f t="shared" si="58"/>
        <v>2.1370258646300613E-2</v>
      </c>
      <c r="GY39" s="13">
        <f t="shared" si="227"/>
        <v>0.77237288453156283</v>
      </c>
      <c r="GZ39" s="11">
        <v>68.384304999999998</v>
      </c>
      <c r="HA39" s="10">
        <f t="shared" si="59"/>
        <v>1.8525725543934116E-2</v>
      </c>
      <c r="HB39" s="13">
        <f t="shared" si="228"/>
        <v>2.2961535710754677</v>
      </c>
      <c r="HC39" s="2">
        <v>52.392333999999998</v>
      </c>
      <c r="HD39" s="9">
        <f t="shared" si="60"/>
        <v>2.192138776529174E-2</v>
      </c>
      <c r="HE39" s="25">
        <f t="shared" si="229"/>
        <v>0.26079446664667255</v>
      </c>
      <c r="HF39" s="16">
        <v>70.767167000000001</v>
      </c>
      <c r="HG39" s="9">
        <f t="shared" si="61"/>
        <v>1.8206335943856386E-2</v>
      </c>
      <c r="HH39">
        <f t="shared" si="230"/>
        <v>0.19687537235098038</v>
      </c>
      <c r="HI39">
        <v>55.493872000000003</v>
      </c>
      <c r="HJ39" s="9">
        <f t="shared" si="62"/>
        <v>2.1854864455403709E-2</v>
      </c>
      <c r="HL39">
        <v>66.698093999999998</v>
      </c>
      <c r="HM39" s="9">
        <f t="shared" si="63"/>
        <v>2.389523392672703E-2</v>
      </c>
      <c r="HN39">
        <f t="shared" si="231"/>
        <v>0.51617089088674184</v>
      </c>
      <c r="HO39">
        <v>55.233437000000002</v>
      </c>
      <c r="HP39" s="9">
        <f t="shared" si="64"/>
        <v>2.1846174975070139E-2</v>
      </c>
      <c r="HQ39">
        <f t="shared" si="232"/>
        <v>0.59843944444094199</v>
      </c>
      <c r="HR39">
        <v>59.466937999999999</v>
      </c>
      <c r="HS39" s="9">
        <f t="shared" si="65"/>
        <v>2.0932941736477507E-2</v>
      </c>
      <c r="HT39">
        <f t="shared" si="233"/>
        <v>0.76752863936033811</v>
      </c>
      <c r="HU39">
        <v>54.809427999999997</v>
      </c>
      <c r="HV39" s="9">
        <f t="shared" si="66"/>
        <v>2.1910743352460141E-2</v>
      </c>
      <c r="HW39">
        <f t="shared" si="234"/>
        <v>0.79044512716630777</v>
      </c>
      <c r="IH39" s="74">
        <f t="shared" si="235"/>
        <v>2.1162629593946818E-2</v>
      </c>
      <c r="II39">
        <f t="shared" si="236"/>
        <v>8.3037731304536262</v>
      </c>
      <c r="IK39" t="s">
        <v>22</v>
      </c>
      <c r="IL39" s="6">
        <v>80.428600000000003</v>
      </c>
      <c r="IM39" s="10">
        <f t="shared" si="67"/>
        <v>1.7972229046373068E-2</v>
      </c>
      <c r="IN39" s="13">
        <f t="shared" si="237"/>
        <v>0.81194983526861031</v>
      </c>
      <c r="IO39" s="11">
        <v>32.491436</v>
      </c>
      <c r="IP39" s="10">
        <f t="shared" si="68"/>
        <v>1.4616913436399624E-2</v>
      </c>
      <c r="IQ39" s="13">
        <f t="shared" si="238"/>
        <v>2.2645994286091149</v>
      </c>
      <c r="IR39" s="2">
        <v>32.491436</v>
      </c>
      <c r="IS39" s="9">
        <f t="shared" si="69"/>
        <v>1.4616913436399624E-2</v>
      </c>
      <c r="IT39" s="12">
        <f t="shared" si="70"/>
        <v>1.6952225889729555E-2</v>
      </c>
      <c r="IU39" s="16">
        <v>147.092389</v>
      </c>
      <c r="IV39">
        <f t="shared" si="71"/>
        <v>1.9347577036105391E-2</v>
      </c>
      <c r="IW39">
        <f t="shared" si="72"/>
        <v>2.0293387499244468E-2</v>
      </c>
      <c r="IX39">
        <v>31.650642000000001</v>
      </c>
      <c r="IY39" s="10">
        <f t="shared" si="73"/>
        <v>1.4300310078290478E-2</v>
      </c>
      <c r="IZ39">
        <f t="shared" si="74"/>
        <v>8.8420852176794795E-2</v>
      </c>
      <c r="JA39">
        <v>32.491436</v>
      </c>
      <c r="JB39">
        <f t="shared" si="239"/>
        <v>1.4616913436399624E-2</v>
      </c>
      <c r="JC39">
        <f t="shared" si="75"/>
        <v>0.22295299746690478</v>
      </c>
      <c r="JD39">
        <v>80.965917000000005</v>
      </c>
      <c r="JE39">
        <f t="shared" si="240"/>
        <v>2.0605602599867073E-2</v>
      </c>
      <c r="JF39">
        <f t="shared" si="76"/>
        <v>0.45105773311105607</v>
      </c>
      <c r="JG39">
        <v>32.491436</v>
      </c>
      <c r="JH39">
        <f t="shared" si="241"/>
        <v>1.4616913436399624E-2</v>
      </c>
      <c r="JI39">
        <f t="shared" si="242"/>
        <v>0.32596199129102149</v>
      </c>
      <c r="JJ39">
        <v>32.491436</v>
      </c>
      <c r="JK39">
        <f t="shared" si="243"/>
        <v>1.4616913436399624E-2</v>
      </c>
      <c r="JL39">
        <f t="shared" si="244"/>
        <v>1.9762111983182296</v>
      </c>
      <c r="JM39">
        <v>78.507351999999997</v>
      </c>
      <c r="JN39">
        <f t="shared" si="245"/>
        <v>1.8596569107588268E-2</v>
      </c>
      <c r="JO39">
        <f t="shared" si="246"/>
        <v>0.84219118626720701</v>
      </c>
      <c r="JP39">
        <v>32.491436</v>
      </c>
      <c r="JQ39">
        <f t="shared" si="247"/>
        <v>1.4616913436399624E-2</v>
      </c>
      <c r="JR39">
        <f t="shared" si="248"/>
        <v>0.55479950518365906</v>
      </c>
      <c r="JS39">
        <v>32.491436</v>
      </c>
      <c r="JT39">
        <f t="shared" si="249"/>
        <v>1.4616913436399624E-2</v>
      </c>
      <c r="JU39">
        <f t="shared" si="250"/>
        <v>0.57021870717504508</v>
      </c>
      <c r="JW39" s="73">
        <f t="shared" si="251"/>
        <v>1.6095056826918471E-2</v>
      </c>
      <c r="JX39">
        <f t="shared" si="252"/>
        <v>9.5910258952418541</v>
      </c>
      <c r="JZ39">
        <v>88.731685999999996</v>
      </c>
      <c r="KA39">
        <f t="shared" si="253"/>
        <v>1.9067897970886705E-2</v>
      </c>
      <c r="KB39">
        <f t="shared" si="254"/>
        <v>0.86144999467968331</v>
      </c>
      <c r="KC39">
        <v>32.491436</v>
      </c>
      <c r="KD39">
        <f t="shared" si="255"/>
        <v>1.4616913436399624E-2</v>
      </c>
      <c r="KE39">
        <f t="shared" si="256"/>
        <v>2.2645994286091149</v>
      </c>
      <c r="KF39">
        <v>32.491436</v>
      </c>
      <c r="KG39">
        <f t="shared" si="257"/>
        <v>1.4616913436399624E-2</v>
      </c>
      <c r="KH39">
        <f t="shared" si="258"/>
        <v>0.21736820362839887</v>
      </c>
      <c r="KI39">
        <v>188.76071999999999</v>
      </c>
      <c r="KJ39">
        <f t="shared" si="259"/>
        <v>2.4533542807572105E-2</v>
      </c>
      <c r="KK39">
        <f t="shared" si="260"/>
        <v>0.33161878303136449</v>
      </c>
      <c r="KL39">
        <v>96.200726000000003</v>
      </c>
      <c r="KM39">
        <f t="shared" si="261"/>
        <v>4.3047870435057034E-2</v>
      </c>
      <c r="KO39">
        <v>32.491436</v>
      </c>
      <c r="KP39">
        <f t="shared" si="262"/>
        <v>1.4616913436399624E-2</v>
      </c>
      <c r="KQ39">
        <f t="shared" si="263"/>
        <v>0.39468253656861191</v>
      </c>
      <c r="KR39">
        <v>222.60677699999999</v>
      </c>
      <c r="KS39">
        <f t="shared" si="264"/>
        <v>4.1580680128230421E-2</v>
      </c>
      <c r="KT39">
        <f t="shared" si="265"/>
        <v>1.4237915300853965</v>
      </c>
      <c r="KU39">
        <v>32.491436</v>
      </c>
      <c r="KV39">
        <f t="shared" si="266"/>
        <v>1.4732819177857346E-2</v>
      </c>
      <c r="KW39">
        <f t="shared" si="267"/>
        <v>0.67524316457023548</v>
      </c>
      <c r="KX39">
        <v>32.491436</v>
      </c>
      <c r="KY39">
        <f t="shared" si="268"/>
        <v>1.4732819177857346E-2</v>
      </c>
      <c r="KZ39">
        <f t="shared" si="269"/>
        <v>0.66437072337233782</v>
      </c>
      <c r="LK39" s="78">
        <f t="shared" si="270"/>
        <v>2.2394041111851091E-2</v>
      </c>
      <c r="LL39">
        <f t="shared" si="271"/>
        <v>10.983691561187888</v>
      </c>
      <c r="LN39" t="s">
        <v>22</v>
      </c>
      <c r="LO39" s="6">
        <v>10.703702</v>
      </c>
      <c r="LP39" s="10">
        <f t="shared" si="77"/>
        <v>1.0295661254180287E-2</v>
      </c>
      <c r="LQ39" s="13">
        <f t="shared" si="78"/>
        <v>0.11503750066587518</v>
      </c>
      <c r="LR39" s="2">
        <v>10.703702</v>
      </c>
      <c r="LS39" s="10">
        <f t="shared" si="79"/>
        <v>1.0295661254180287E-2</v>
      </c>
      <c r="LT39" s="13">
        <f t="shared" si="80"/>
        <v>0.56833664742078727</v>
      </c>
      <c r="LU39" s="2">
        <v>10.703702</v>
      </c>
      <c r="LV39" s="9">
        <f t="shared" si="81"/>
        <v>1.0295661254180287E-2</v>
      </c>
      <c r="LW39" s="37">
        <f t="shared" si="82"/>
        <v>2.9287846405652699E-3</v>
      </c>
      <c r="LX39" s="16">
        <v>10.703702</v>
      </c>
      <c r="LY39">
        <f t="shared" si="83"/>
        <v>1.0295661254180287E-2</v>
      </c>
      <c r="LZ39">
        <f t="shared" si="84"/>
        <v>2.648770593421809E-3</v>
      </c>
      <c r="MA39">
        <v>10.703702</v>
      </c>
      <c r="MB39" s="10">
        <f t="shared" si="85"/>
        <v>1.0295661254180287E-2</v>
      </c>
      <c r="MC39">
        <f t="shared" si="86"/>
        <v>1.5614411634622983E-2</v>
      </c>
      <c r="MD39">
        <v>10.703702</v>
      </c>
      <c r="ME39">
        <f t="shared" si="272"/>
        <v>1.0295661254180287E-2</v>
      </c>
      <c r="MF39">
        <f t="shared" si="87"/>
        <v>3.8518913020423151E-2</v>
      </c>
      <c r="MG39">
        <v>10.703702</v>
      </c>
      <c r="MH39">
        <f t="shared" si="273"/>
        <v>1.0295661254180287E-2</v>
      </c>
      <c r="MI39">
        <f t="shared" si="88"/>
        <v>5.5279384110766321E-2</v>
      </c>
      <c r="MZ39" s="17">
        <f t="shared" si="274"/>
        <v>1.0295661254180287E-2</v>
      </c>
      <c r="NA39">
        <f t="shared" si="89"/>
        <v>1.5101412358703541</v>
      </c>
      <c r="NC39" t="s">
        <v>22</v>
      </c>
      <c r="ND39" s="6">
        <v>77.598613</v>
      </c>
      <c r="NE39" s="10">
        <f t="shared" si="90"/>
        <v>1.0295464782795314E-2</v>
      </c>
      <c r="NF39" s="13">
        <f t="shared" si="91"/>
        <v>0.83398720441174301</v>
      </c>
      <c r="NG39" s="2">
        <v>77.598613</v>
      </c>
      <c r="NH39" s="10">
        <f t="shared" si="92"/>
        <v>1.0295464782795314E-2</v>
      </c>
      <c r="NI39" s="13">
        <f t="shared" si="93"/>
        <v>4.1202693817548166</v>
      </c>
      <c r="NJ39" s="2">
        <v>77.598613</v>
      </c>
      <c r="NK39" s="9">
        <f t="shared" si="94"/>
        <v>1.0295464782795314E-2</v>
      </c>
      <c r="NL39" s="37">
        <f t="shared" si="95"/>
        <v>2.1232805829148604E-2</v>
      </c>
      <c r="NM39" s="16">
        <v>77.598613</v>
      </c>
      <c r="NN39">
        <f t="shared" si="96"/>
        <v>1.0295464782795314E-2</v>
      </c>
      <c r="NO39">
        <f t="shared" si="97"/>
        <v>1.9202788391170081E-2</v>
      </c>
      <c r="NP39">
        <v>77.598613</v>
      </c>
      <c r="NQ39" s="10">
        <f t="shared" si="98"/>
        <v>1.0295464782795314E-2</v>
      </c>
      <c r="NR39">
        <f t="shared" si="99"/>
        <v>0.11319977774479187</v>
      </c>
      <c r="NS39">
        <v>77.598613</v>
      </c>
      <c r="NT39">
        <f t="shared" si="275"/>
        <v>1.0295464782795314E-2</v>
      </c>
      <c r="NU39">
        <f t="shared" si="100"/>
        <v>0.27925050875528251</v>
      </c>
      <c r="NV39">
        <v>77.598613</v>
      </c>
      <c r="NW39">
        <f t="shared" si="276"/>
        <v>1.0295464782795314E-2</v>
      </c>
      <c r="NX39">
        <f t="shared" si="101"/>
        <v>0.40075887210071104</v>
      </c>
      <c r="OO39" s="17">
        <f t="shared" si="277"/>
        <v>1.0295464782795314E-2</v>
      </c>
      <c r="OP39">
        <f t="shared" si="102"/>
        <v>10.948068762624047</v>
      </c>
      <c r="OR39" t="s">
        <v>22</v>
      </c>
      <c r="OS39" s="6">
        <v>120.19762799999999</v>
      </c>
      <c r="OT39" s="10">
        <f t="shared" si="103"/>
        <v>1.6601202744245893E-2</v>
      </c>
      <c r="OU39" s="13">
        <f t="shared" si="104"/>
        <v>1.5501815798066148</v>
      </c>
      <c r="OV39" s="2">
        <v>120.19762799999999</v>
      </c>
      <c r="OW39" s="10">
        <f t="shared" si="105"/>
        <v>1.6601202744245893E-2</v>
      </c>
      <c r="OX39" s="13">
        <f t="shared" si="106"/>
        <v>7.658589563064969</v>
      </c>
      <c r="OY39" s="2">
        <v>120.19762799999999</v>
      </c>
      <c r="OZ39" s="9">
        <f t="shared" si="107"/>
        <v>1.6601202744245893E-2</v>
      </c>
      <c r="PA39" s="37">
        <f t="shared" si="108"/>
        <v>3.9466678037552425E-2</v>
      </c>
      <c r="PB39" s="16">
        <v>120.19762799999999</v>
      </c>
      <c r="PC39">
        <f t="shared" si="109"/>
        <v>1.6601202744245893E-2</v>
      </c>
      <c r="PD39">
        <f t="shared" si="110"/>
        <v>3.5693363983819192E-2</v>
      </c>
      <c r="PE39">
        <v>120.19762799999999</v>
      </c>
      <c r="PF39" s="10">
        <f t="shared" si="111"/>
        <v>1.6601202744245893E-2</v>
      </c>
      <c r="PG39">
        <f t="shared" si="112"/>
        <v>0.21041115423581946</v>
      </c>
      <c r="PH39">
        <v>120.19762799999999</v>
      </c>
      <c r="PI39">
        <f t="shared" si="278"/>
        <v>1.6601202744245893E-2</v>
      </c>
      <c r="PJ39">
        <f t="shared" si="113"/>
        <v>0.51905951618215185</v>
      </c>
      <c r="PK39">
        <v>120.19762799999999</v>
      </c>
      <c r="PL39">
        <f t="shared" si="279"/>
        <v>1.6601202744245893E-2</v>
      </c>
      <c r="PM39">
        <f t="shared" si="114"/>
        <v>0.74491433224421999</v>
      </c>
      <c r="QD39" s="17">
        <f t="shared" si="280"/>
        <v>1.6601202744245893E-2</v>
      </c>
      <c r="QE39">
        <f t="shared" si="115"/>
        <v>20.34982604109247</v>
      </c>
      <c r="QG39" t="s">
        <v>22</v>
      </c>
      <c r="QH39" s="6">
        <v>39.892912000000003</v>
      </c>
      <c r="QI39" s="10">
        <f t="shared" si="116"/>
        <v>1.7292406751076083E-2</v>
      </c>
      <c r="QJ39" s="13">
        <f t="shared" si="117"/>
        <v>0.51297108933740798</v>
      </c>
      <c r="QK39" s="2">
        <v>39.892912000000003</v>
      </c>
      <c r="QL39" s="10">
        <f t="shared" si="118"/>
        <v>1.7227438472329902E-2</v>
      </c>
      <c r="QM39" s="13">
        <f t="shared" si="119"/>
        <v>2.5247848636565204</v>
      </c>
      <c r="QN39" s="2">
        <v>39.892912000000003</v>
      </c>
      <c r="QO39" s="9">
        <f t="shared" si="120"/>
        <v>1.7259861474736474E-2</v>
      </c>
      <c r="QP39" s="37">
        <f t="shared" si="121"/>
        <v>1.3035351708694874E-2</v>
      </c>
      <c r="QQ39" s="16">
        <v>39.892912000000003</v>
      </c>
      <c r="QR39">
        <f t="shared" si="122"/>
        <v>1.7259861474736474E-2</v>
      </c>
      <c r="QS39">
        <f t="shared" si="123"/>
        <v>1.1789073120186027E-2</v>
      </c>
      <c r="QT39">
        <v>39.892912000000003</v>
      </c>
      <c r="QU39" s="10">
        <f t="shared" si="124"/>
        <v>1.7259861474736474E-2</v>
      </c>
      <c r="QV39">
        <f t="shared" si="125"/>
        <v>6.9496180962750384E-2</v>
      </c>
      <c r="QW39">
        <v>39.892912000000003</v>
      </c>
      <c r="QX39">
        <f t="shared" si="281"/>
        <v>1.7259861459801348E-2</v>
      </c>
      <c r="QY39" s="37">
        <f t="shared" si="126"/>
        <v>0.17143888672075747</v>
      </c>
      <c r="QZ39">
        <v>39.762030000000003</v>
      </c>
      <c r="RA39">
        <f t="shared" si="282"/>
        <v>1.7371435842194135E-2</v>
      </c>
      <c r="RB39">
        <f t="shared" si="127"/>
        <v>0.24762638736471149</v>
      </c>
      <c r="RS39" s="17">
        <f t="shared" si="283"/>
        <v>1.7275818135658698E-2</v>
      </c>
      <c r="RT39">
        <f t="shared" si="128"/>
        <v>6.7275076364246846</v>
      </c>
      <c r="RW39" t="s">
        <v>22</v>
      </c>
      <c r="RX39" s="6">
        <v>120.19762799999999</v>
      </c>
      <c r="RY39" s="10">
        <f t="shared" si="129"/>
        <v>1.6601202744245893E-2</v>
      </c>
      <c r="RZ39" s="13">
        <f t="shared" si="130"/>
        <v>0.84699457976398584</v>
      </c>
      <c r="SA39" s="2">
        <v>120.19762799999999</v>
      </c>
      <c r="SB39" s="10">
        <f t="shared" si="131"/>
        <v>1.6601202744245893E-2</v>
      </c>
      <c r="SC39" s="13">
        <f t="shared" si="132"/>
        <v>4.184531627167372</v>
      </c>
      <c r="SD39" s="2">
        <v>120.19762799999999</v>
      </c>
      <c r="SE39" s="9">
        <f t="shared" si="133"/>
        <v>1.6601202744245893E-2</v>
      </c>
      <c r="SF39" s="37">
        <f t="shared" si="284"/>
        <v>2.1563965676374114E-2</v>
      </c>
      <c r="SG39" s="16">
        <v>120.19762799999999</v>
      </c>
      <c r="SH39">
        <f t="shared" si="134"/>
        <v>1.6601202744245893E-2</v>
      </c>
      <c r="SI39">
        <f t="shared" si="285"/>
        <v>1.9502286842815776E-2</v>
      </c>
      <c r="SJ39">
        <v>120.19762799999999</v>
      </c>
      <c r="SK39" s="10">
        <f t="shared" si="135"/>
        <v>1.6601202744245893E-2</v>
      </c>
      <c r="SL39">
        <f t="shared" si="286"/>
        <v>0.11496531082626829</v>
      </c>
      <c r="SM39">
        <v>47.654152000000003</v>
      </c>
      <c r="SN39">
        <f t="shared" si="287"/>
        <v>1.2046096635339962E-2</v>
      </c>
      <c r="SO39">
        <f t="shared" si="136"/>
        <v>0.2057889285606225</v>
      </c>
      <c r="SP39">
        <v>47.654152000000003</v>
      </c>
      <c r="SQ39">
        <f t="shared" si="288"/>
        <v>1.2046096635339962E-2</v>
      </c>
      <c r="SR39">
        <f t="shared" si="137"/>
        <v>0.29533245711305722</v>
      </c>
      <c r="TI39" s="17">
        <f t="shared" si="289"/>
        <v>1.5299743855987058E-2</v>
      </c>
      <c r="TJ39">
        <f t="shared" si="290"/>
        <v>10.247156444985892</v>
      </c>
      <c r="TL39" t="s">
        <v>22</v>
      </c>
      <c r="TM39" s="6">
        <v>11064093</v>
      </c>
      <c r="TN39" s="10">
        <f t="shared" si="291"/>
        <v>3.4914081267388673E-2</v>
      </c>
      <c r="TO39" s="13">
        <f t="shared" si="292"/>
        <v>11.064093062845346</v>
      </c>
      <c r="TP39" s="2">
        <v>54661565</v>
      </c>
      <c r="TQ39" s="10">
        <f t="shared" si="138"/>
        <v>3.4914082766692271E-2</v>
      </c>
      <c r="TR39" s="13">
        <f t="shared" si="293"/>
        <v>54.661565069828178</v>
      </c>
      <c r="TS39" s="2">
        <v>281685</v>
      </c>
      <c r="TT39" s="9">
        <f t="shared" si="139"/>
        <v>3.4914073587466454E-2</v>
      </c>
      <c r="TU39" s="37">
        <f t="shared" si="294"/>
        <v>0.28168500279312592</v>
      </c>
      <c r="TV39" s="16">
        <v>254754</v>
      </c>
      <c r="TW39">
        <f t="shared" si="140"/>
        <v>3.4914098276538338E-2</v>
      </c>
      <c r="TX39">
        <f t="shared" si="295"/>
        <v>0.25475395810308205</v>
      </c>
      <c r="TY39" s="42">
        <v>1501765</v>
      </c>
      <c r="TZ39" s="10">
        <f t="shared" si="141"/>
        <v>3.491407886199676E-2</v>
      </c>
      <c r="UA39">
        <f t="shared" si="296"/>
        <v>1.5017649944137472</v>
      </c>
      <c r="UB39" s="42">
        <v>3181523</v>
      </c>
      <c r="UC39">
        <f t="shared" si="297"/>
        <v>2.9983703929957292E-2</v>
      </c>
      <c r="UD39">
        <f t="shared" si="142"/>
        <v>3.1815230059967408</v>
      </c>
      <c r="UE39" s="42">
        <v>4565877</v>
      </c>
      <c r="UF39">
        <f t="shared" si="298"/>
        <v>2.998370178391874E-2</v>
      </c>
      <c r="UG39">
        <f t="shared" si="143"/>
        <v>4.5658770179902213</v>
      </c>
      <c r="UH39" s="42">
        <v>4651453</v>
      </c>
      <c r="UI39">
        <f t="shared" si="299"/>
        <v>2.9983698862047988E-2</v>
      </c>
      <c r="UJ39">
        <f t="shared" si="300"/>
        <v>4.6514530455752219</v>
      </c>
      <c r="UK39" s="42">
        <v>20326072</v>
      </c>
      <c r="UL39">
        <f t="shared" si="301"/>
        <v>2.9983701999487786E-2</v>
      </c>
      <c r="UM39">
        <f t="shared" si="302"/>
        <v>124.2939382076908</v>
      </c>
      <c r="UN39" s="42"/>
      <c r="UQ39" s="42">
        <v>7916948</v>
      </c>
      <c r="UR39">
        <f t="shared" si="303"/>
        <v>2.9983702082584975E-2</v>
      </c>
      <c r="US39">
        <f t="shared" si="304"/>
        <v>7.916947970016297</v>
      </c>
      <c r="UT39" s="42">
        <v>8136979</v>
      </c>
      <c r="UU39">
        <f t="shared" si="305"/>
        <v>2.9983702450416944E-2</v>
      </c>
      <c r="UV39">
        <f t="shared" si="306"/>
        <v>8.1369789436306394</v>
      </c>
      <c r="UX39" s="17">
        <f t="shared" si="307"/>
        <v>3.2224784169863296E-2</v>
      </c>
      <c r="UY39">
        <f t="shared" si="308"/>
        <v>133.58408286053486</v>
      </c>
      <c r="VA39" s="42">
        <v>9423335</v>
      </c>
      <c r="VB39">
        <f t="shared" si="309"/>
        <v>2.998370052600003E-2</v>
      </c>
      <c r="VC39">
        <f t="shared" si="310"/>
        <v>9.4233350179902189</v>
      </c>
      <c r="VD39" s="42">
        <v>32315666</v>
      </c>
      <c r="VE39">
        <f t="shared" si="311"/>
        <v>2.9983701570584994E-2</v>
      </c>
      <c r="VF39">
        <f t="shared" si="312"/>
        <v>32.315666065964145</v>
      </c>
      <c r="VG39" s="42">
        <v>3101828</v>
      </c>
      <c r="VH39">
        <f t="shared" si="313"/>
        <v>2.9983700509518211E-2</v>
      </c>
      <c r="VI39">
        <f t="shared" si="314"/>
        <v>3.1018280515719647</v>
      </c>
      <c r="VJ39" s="42">
        <v>2819397</v>
      </c>
      <c r="VK39">
        <f t="shared" si="315"/>
        <v>2.9983700054630927E-2</v>
      </c>
      <c r="VL39">
        <f t="shared" si="316"/>
        <v>2.8193969448299918</v>
      </c>
      <c r="VM39" s="42">
        <v>2666367</v>
      </c>
      <c r="VN39">
        <f t="shared" si="317"/>
        <v>2.9983707458668858E-2</v>
      </c>
      <c r="VP39" s="42">
        <v>6081735</v>
      </c>
      <c r="VQ39">
        <f t="shared" si="318"/>
        <v>3.2377484770127037E-2</v>
      </c>
      <c r="VR39">
        <f t="shared" si="319"/>
        <v>6.081734963737218</v>
      </c>
      <c r="VS39" s="68">
        <v>7712409</v>
      </c>
      <c r="VT39">
        <f t="shared" si="320"/>
        <v>3.2377483197021439E-2</v>
      </c>
      <c r="VU39">
        <f t="shared" si="321"/>
        <v>7.7124089443107291</v>
      </c>
      <c r="VV39" s="42">
        <v>10323086</v>
      </c>
      <c r="VW39">
        <f t="shared" si="322"/>
        <v>3.2377481695811533E-2</v>
      </c>
      <c r="VX39">
        <f t="shared" si="323"/>
        <v>10.323086135985422</v>
      </c>
      <c r="WL39" s="72">
        <f t="shared" si="326"/>
        <v>3.0881369972795378E-2</v>
      </c>
      <c r="WM39" s="12">
        <f t="shared" si="327"/>
        <v>105.36698729621806</v>
      </c>
    </row>
    <row r="40" spans="2:611" x14ac:dyDescent="0.25">
      <c r="B40" t="s">
        <v>23</v>
      </c>
      <c r="C40" s="6">
        <v>635.931556</v>
      </c>
      <c r="D40" s="10">
        <f t="shared" si="144"/>
        <v>1.2866699737220431E-2</v>
      </c>
      <c r="E40" s="13">
        <f t="shared" si="145"/>
        <v>9.3779994693919289</v>
      </c>
      <c r="F40" s="11">
        <v>980.56441199999995</v>
      </c>
      <c r="G40" s="10">
        <f t="shared" si="146"/>
        <v>1.3310915549765916E-2</v>
      </c>
      <c r="H40" s="13">
        <f t="shared" si="147"/>
        <v>47.931077182994628</v>
      </c>
      <c r="I40" s="2">
        <v>639.47935900000004</v>
      </c>
      <c r="J40" s="9">
        <f t="shared" si="148"/>
        <v>1.2895912638789829E-2</v>
      </c>
      <c r="K40" s="12">
        <f t="shared" si="149"/>
        <v>0.23930023263333405</v>
      </c>
      <c r="L40" s="16">
        <v>959.09587399999998</v>
      </c>
      <c r="M40">
        <f t="shared" si="150"/>
        <v>1.3151863458609275E-2</v>
      </c>
      <c r="N40">
        <f t="shared" si="151"/>
        <v>0.22071672210294455</v>
      </c>
      <c r="O40">
        <v>683.81250599999998</v>
      </c>
      <c r="P40" s="10">
        <f t="shared" si="152"/>
        <v>1.4103444214166897E-2</v>
      </c>
      <c r="Q40">
        <f t="shared" si="27"/>
        <v>1.3952576403921999</v>
      </c>
      <c r="R40">
        <v>502.67359499999998</v>
      </c>
      <c r="S40">
        <f t="shared" si="28"/>
        <v>1.299922455249853E-2</v>
      </c>
      <c r="T40">
        <f t="shared" si="153"/>
        <v>3.1724520680352963</v>
      </c>
      <c r="U40">
        <v>598.02947500000005</v>
      </c>
      <c r="V40">
        <f t="shared" si="29"/>
        <v>1.2926113626873532E-2</v>
      </c>
      <c r="W40" s="49">
        <f t="shared" si="154"/>
        <v>4.5272529990546309</v>
      </c>
      <c r="X40">
        <v>597.29157099999998</v>
      </c>
      <c r="Y40">
        <f t="shared" si="30"/>
        <v>1.2925050621156854E-2</v>
      </c>
      <c r="Z40" s="49">
        <f t="shared" si="155"/>
        <v>4.611726278701739</v>
      </c>
      <c r="AA40">
        <v>589.36620500000004</v>
      </c>
      <c r="AB40">
        <f t="shared" si="156"/>
        <v>1.2913477147797137E-2</v>
      </c>
      <c r="AC40" s="49">
        <f t="shared" si="157"/>
        <v>27.934497399597841</v>
      </c>
      <c r="AD40">
        <v>576.62774300000001</v>
      </c>
      <c r="AE40">
        <f t="shared" si="31"/>
        <v>1.2988114343272116E-2</v>
      </c>
      <c r="AF40" s="49">
        <f t="shared" si="158"/>
        <v>9.4111771803508084</v>
      </c>
      <c r="AG40">
        <v>612.32112800000004</v>
      </c>
      <c r="AH40">
        <f t="shared" si="32"/>
        <v>1.3000349094738385E-2</v>
      </c>
      <c r="AI40" s="49">
        <f t="shared" si="159"/>
        <v>7.8950591328148532</v>
      </c>
      <c r="AJ40">
        <v>623.97817699999996</v>
      </c>
      <c r="AK40">
        <f t="shared" si="33"/>
        <v>1.2987158448653219E-2</v>
      </c>
      <c r="AL40" s="49">
        <f t="shared" si="160"/>
        <v>8.1062484034715325</v>
      </c>
      <c r="AN40" s="73">
        <f t="shared" si="161"/>
        <v>1.3089026952795178E-2</v>
      </c>
      <c r="AO40">
        <f t="shared" si="162"/>
        <v>124.79577827927407</v>
      </c>
      <c r="AQ40" s="6">
        <v>662.212715</v>
      </c>
      <c r="AR40" s="10">
        <f t="shared" si="163"/>
        <v>1.3035366923115414E-2</v>
      </c>
      <c r="AS40" s="13">
        <f t="shared" si="164"/>
        <v>9.4225943803229217</v>
      </c>
      <c r="AT40" s="11">
        <v>987.27819099999999</v>
      </c>
      <c r="AU40" s="10">
        <f t="shared" si="165"/>
        <v>1.3350711207369427E-2</v>
      </c>
      <c r="AV40" s="13">
        <f t="shared" si="166"/>
        <v>33.094826048781719</v>
      </c>
      <c r="AW40" s="2">
        <v>623.60842700000001</v>
      </c>
      <c r="AX40" s="9">
        <f t="shared" si="167"/>
        <v>1.3012618080853078E-2</v>
      </c>
      <c r="AY40" s="12">
        <f t="shared" si="168"/>
        <v>3.096171490972905</v>
      </c>
      <c r="AZ40" s="16">
        <v>1041.327196</v>
      </c>
      <c r="BA40" s="9">
        <f t="shared" si="169"/>
        <v>1.3373972644496818E-2</v>
      </c>
      <c r="BB40">
        <f t="shared" si="170"/>
        <v>2.8924060857897418</v>
      </c>
      <c r="BC40">
        <v>708.49195699999996</v>
      </c>
      <c r="BD40" s="9">
        <f t="shared" si="171"/>
        <v>1.391888489785667E-2</v>
      </c>
      <c r="BF40">
        <v>755.25175100000001</v>
      </c>
      <c r="BG40" s="9">
        <f t="shared" si="172"/>
        <v>1.3499027986615092E-2</v>
      </c>
      <c r="BH40">
        <f t="shared" si="173"/>
        <v>5.8319624100123342</v>
      </c>
      <c r="BI40">
        <v>663.10792000000004</v>
      </c>
      <c r="BJ40" s="9">
        <f t="shared" si="174"/>
        <v>1.308129023799293E-2</v>
      </c>
      <c r="BK40" s="49">
        <f t="shared" si="175"/>
        <v>7.1668015765035067</v>
      </c>
      <c r="BL40">
        <v>746.09351400000003</v>
      </c>
      <c r="BM40" s="9">
        <f t="shared" si="176"/>
        <v>1.3102655895261467E-2</v>
      </c>
      <c r="BN40" s="49">
        <f t="shared" si="177"/>
        <v>9.6084571178757159</v>
      </c>
      <c r="BO40">
        <v>652.04969200000005</v>
      </c>
      <c r="BP40" s="9">
        <f t="shared" si="178"/>
        <v>1.3000619253353286E-2</v>
      </c>
      <c r="BQ40" s="49">
        <f t="shared" si="179"/>
        <v>9.3801255152794862</v>
      </c>
      <c r="BT40" s="49"/>
      <c r="BW40" s="49"/>
      <c r="BZ40" s="49"/>
      <c r="CB40" s="73">
        <f t="shared" si="324"/>
        <v>1.3263905236323797E-2</v>
      </c>
      <c r="CC40">
        <f t="shared" si="180"/>
        <v>104.0895786767183</v>
      </c>
      <c r="CE40" t="s">
        <v>23</v>
      </c>
      <c r="CF40" s="6">
        <v>1.8489070000000001</v>
      </c>
      <c r="CG40" s="10">
        <f t="shared" si="34"/>
        <v>5.6501359007016874E-3</v>
      </c>
      <c r="CH40" s="13">
        <f t="shared" si="35"/>
        <v>2.8003405178824187E-2</v>
      </c>
      <c r="CI40" s="11">
        <v>2.7584409999999999</v>
      </c>
      <c r="CJ40" s="10">
        <f t="shared" si="36"/>
        <v>5.4274308833817207E-3</v>
      </c>
      <c r="CK40" s="13">
        <f t="shared" si="37"/>
        <v>0.13289617319771269</v>
      </c>
      <c r="CL40" s="2">
        <v>1.8545430000000001</v>
      </c>
      <c r="CM40" s="9">
        <f t="shared" si="38"/>
        <v>5.5146609832452112E-3</v>
      </c>
      <c r="CN40" s="12">
        <f t="shared" si="39"/>
        <v>6.958550289075968E-4</v>
      </c>
      <c r="CO40" s="16">
        <v>2.7301540000000002</v>
      </c>
      <c r="CP40">
        <f t="shared" si="40"/>
        <v>5.5146598254807591E-3</v>
      </c>
      <c r="CQ40">
        <f t="shared" si="41"/>
        <v>6.2932587304909582E-4</v>
      </c>
      <c r="CR40">
        <v>1.8137350000000001</v>
      </c>
      <c r="CS40" s="10">
        <f t="shared" si="42"/>
        <v>5.7708244575516172E-3</v>
      </c>
      <c r="CT40">
        <f t="shared" si="43"/>
        <v>3.8821829757143124E-3</v>
      </c>
      <c r="CU40">
        <v>1.7277940000000001</v>
      </c>
      <c r="CV40">
        <f t="shared" si="181"/>
        <v>6.2434800161150139E-3</v>
      </c>
      <c r="CW40">
        <f t="shared" si="44"/>
        <v>1.036127646386166E-2</v>
      </c>
      <c r="CX40">
        <v>1.7768900000000001</v>
      </c>
      <c r="CY40">
        <f t="shared" si="182"/>
        <v>5.6625434435508947E-3</v>
      </c>
      <c r="CZ40">
        <f t="shared" si="45"/>
        <v>1.3486127322121942E-2</v>
      </c>
      <c r="DA40">
        <v>1.7748379999999999</v>
      </c>
      <c r="DB40">
        <f t="shared" si="183"/>
        <v>5.6625428234191883E-3</v>
      </c>
      <c r="DC40">
        <f t="shared" si="184"/>
        <v>1.3738891126814973E-2</v>
      </c>
      <c r="DD40">
        <v>1.7528010000000001</v>
      </c>
      <c r="DE40">
        <f t="shared" si="185"/>
        <v>5.6625428326070627E-3</v>
      </c>
      <c r="DF40">
        <f t="shared" si="186"/>
        <v>8.3294835799123723E-2</v>
      </c>
      <c r="DG40">
        <v>1.7537970000000001</v>
      </c>
      <c r="DH40">
        <f t="shared" si="187"/>
        <v>5.8172096075457492E-3</v>
      </c>
      <c r="DI40">
        <f t="shared" si="188"/>
        <v>2.8662988658814441E-2</v>
      </c>
      <c r="DJ40">
        <v>1.809048</v>
      </c>
      <c r="DK40">
        <f t="shared" si="189"/>
        <v>5.6625453476386147E-3</v>
      </c>
      <c r="DL40">
        <f t="shared" si="190"/>
        <v>2.3384117168333211E-2</v>
      </c>
      <c r="DM40">
        <v>1.845451</v>
      </c>
      <c r="DN40">
        <f t="shared" si="191"/>
        <v>5.6625431999005231E-3</v>
      </c>
      <c r="DO40">
        <f t="shared" si="192"/>
        <v>2.4034008462727848E-2</v>
      </c>
      <c r="DQ40" s="73">
        <f t="shared" si="193"/>
        <v>5.6875932767615029E-3</v>
      </c>
      <c r="DR40">
        <f t="shared" si="194"/>
        <v>0.3687482574580021</v>
      </c>
      <c r="DT40">
        <v>1.9513739999999999</v>
      </c>
      <c r="DU40">
        <f t="shared" si="195"/>
        <v>5.6650215086436048E-3</v>
      </c>
      <c r="DV40">
        <f t="shared" si="196"/>
        <v>2.7845672545838428E-2</v>
      </c>
      <c r="DW40">
        <v>2.8427030000000002</v>
      </c>
      <c r="DX40">
        <f t="shared" si="197"/>
        <v>5.6650191595899249E-3</v>
      </c>
      <c r="DY40">
        <f t="shared" si="198"/>
        <v>9.5491781749713858E-2</v>
      </c>
      <c r="DZ40">
        <v>1.84056</v>
      </c>
      <c r="EA40">
        <f t="shared" si="199"/>
        <v>5.6650190888453186E-3</v>
      </c>
      <c r="EB40">
        <f t="shared" si="200"/>
        <v>9.165805015568556E-3</v>
      </c>
      <c r="EC40">
        <v>2.9933649999999998</v>
      </c>
      <c r="ED40">
        <f t="shared" si="201"/>
        <v>5.6650209601602506E-3</v>
      </c>
      <c r="EE40">
        <f t="shared" si="202"/>
        <v>8.3312327945165333E-3</v>
      </c>
      <c r="EF40">
        <v>1.955454</v>
      </c>
      <c r="EG40">
        <f t="shared" si="203"/>
        <v>5.6666661846530393E-3</v>
      </c>
      <c r="EI40">
        <v>0.81423000000000001</v>
      </c>
      <c r="EJ40">
        <f t="shared" si="204"/>
        <v>2.1477416450309842E-3</v>
      </c>
      <c r="EK40">
        <f t="shared" si="205"/>
        <v>6.3096194894978518E-3</v>
      </c>
      <c r="EL40">
        <v>1.7225269999999999</v>
      </c>
      <c r="EM40">
        <f t="shared" si="206"/>
        <v>5.011027564231268E-3</v>
      </c>
      <c r="EN40">
        <f t="shared" si="207"/>
        <v>1.8668546392459549E-2</v>
      </c>
      <c r="EO40">
        <v>1.9354629999999999</v>
      </c>
      <c r="EP40">
        <f t="shared" si="325"/>
        <v>5.005685447508337E-3</v>
      </c>
      <c r="EQ40">
        <f t="shared" si="208"/>
        <v>2.4961276369960744E-2</v>
      </c>
      <c r="ER40">
        <v>1.704267</v>
      </c>
      <c r="ES40">
        <f t="shared" si="209"/>
        <v>5.0095713825261175E-3</v>
      </c>
      <c r="ET40">
        <f t="shared" si="210"/>
        <v>2.4578427421397039E-2</v>
      </c>
      <c r="FE40" s="75">
        <f t="shared" si="211"/>
        <v>5.0556414379098712E-3</v>
      </c>
      <c r="FF40">
        <f t="shared" si="212"/>
        <v>0.26978699932550559</v>
      </c>
      <c r="FH40" t="s">
        <v>23</v>
      </c>
      <c r="FI40" s="6">
        <v>36.270980000000002</v>
      </c>
      <c r="FJ40" s="10">
        <f t="shared" si="46"/>
        <v>1.4713018686461597E-2</v>
      </c>
      <c r="FK40" s="13">
        <f t="shared" si="47"/>
        <v>0.53618520775630396</v>
      </c>
      <c r="FL40" s="11">
        <v>47.758299999999998</v>
      </c>
      <c r="FM40" s="10">
        <f t="shared" si="48"/>
        <v>1.2985021132397776E-2</v>
      </c>
      <c r="FN40" s="13">
        <f t="shared" si="49"/>
        <v>2.3378784419179914</v>
      </c>
      <c r="FO40" s="2">
        <v>36.367663</v>
      </c>
      <c r="FP40" s="9">
        <f t="shared" si="50"/>
        <v>1.4707410501584159E-2</v>
      </c>
      <c r="FQ40" s="25">
        <f t="shared" si="51"/>
        <v>1.3645745179277607E-2</v>
      </c>
      <c r="FR40" s="16">
        <v>47.367424</v>
      </c>
      <c r="FS40">
        <f t="shared" si="52"/>
        <v>1.3012185832208464E-2</v>
      </c>
      <c r="FT40">
        <f t="shared" si="53"/>
        <v>1.0918631467388744E-2</v>
      </c>
      <c r="FU40">
        <v>36.339424999999999</v>
      </c>
      <c r="FV40" s="10">
        <f t="shared" si="54"/>
        <v>1.5026656132243403E-2</v>
      </c>
      <c r="FW40">
        <f t="shared" si="55"/>
        <v>7.432956255110551E-2</v>
      </c>
      <c r="FX40">
        <v>37.732055000000003</v>
      </c>
      <c r="FY40">
        <f t="shared" si="213"/>
        <v>1.9575894599776753E-2</v>
      </c>
      <c r="FZ40">
        <f t="shared" si="56"/>
        <v>0.23887419997974441</v>
      </c>
      <c r="GA40">
        <v>35.475741999999997</v>
      </c>
      <c r="GB40">
        <f t="shared" si="214"/>
        <v>1.5375222271277E-2</v>
      </c>
      <c r="GC40">
        <f t="shared" si="57"/>
        <v>0.26925154438552806</v>
      </c>
      <c r="GD40">
        <v>35.447282999999999</v>
      </c>
      <c r="GE40">
        <f t="shared" si="215"/>
        <v>1.5380648285049058E-2</v>
      </c>
      <c r="GF40">
        <f t="shared" si="216"/>
        <v>0.27439482427837825</v>
      </c>
      <c r="GG40">
        <v>35.141621999999998</v>
      </c>
      <c r="GH40">
        <f t="shared" si="217"/>
        <v>1.5439726567418481E-2</v>
      </c>
      <c r="GI40">
        <f t="shared" si="218"/>
        <v>1.6699646296335735</v>
      </c>
      <c r="GJ40">
        <v>35.268673999999997</v>
      </c>
      <c r="GK40">
        <f t="shared" si="219"/>
        <v>1.5929544873723635E-2</v>
      </c>
      <c r="GL40">
        <f t="shared" si="220"/>
        <v>0.5771267685467325</v>
      </c>
      <c r="GM40">
        <v>35.969569</v>
      </c>
      <c r="GN40">
        <f t="shared" si="221"/>
        <v>1.5312135066252326E-2</v>
      </c>
      <c r="GO40">
        <f t="shared" si="222"/>
        <v>0.46494986756408613</v>
      </c>
      <c r="GP40">
        <v>36.478458000000003</v>
      </c>
      <c r="GQ40">
        <f t="shared" si="223"/>
        <v>1.5222444125152978E-2</v>
      </c>
      <c r="GR40">
        <f t="shared" si="224"/>
        <v>0.47507279546301495</v>
      </c>
      <c r="GT40" s="72">
        <f t="shared" si="225"/>
        <v>1.5223325672795468E-2</v>
      </c>
      <c r="GU40">
        <f t="shared" si="226"/>
        <v>7.2572498405989521</v>
      </c>
      <c r="GW40" s="6">
        <v>37.959159999999997</v>
      </c>
      <c r="GX40" s="10">
        <f t="shared" si="58"/>
        <v>1.4980507950682341E-2</v>
      </c>
      <c r="GY40" s="13">
        <f t="shared" si="227"/>
        <v>0.54143182490772035</v>
      </c>
      <c r="GZ40" s="11">
        <v>50.568100999999999</v>
      </c>
      <c r="HA40" s="10">
        <f t="shared" si="59"/>
        <v>1.369920715585163E-2</v>
      </c>
      <c r="HB40" s="13">
        <f t="shared" si="228"/>
        <v>1.6979353039217835</v>
      </c>
      <c r="HC40" s="2">
        <v>36.435498000000003</v>
      </c>
      <c r="HD40" s="9">
        <f t="shared" si="60"/>
        <v>1.524491503049877E-2</v>
      </c>
      <c r="HE40" s="25">
        <f t="shared" si="229"/>
        <v>0.18136577515168356</v>
      </c>
      <c r="HF40" s="16">
        <v>52.612772</v>
      </c>
      <c r="HG40" s="9">
        <f t="shared" si="61"/>
        <v>1.3535737582508013E-2</v>
      </c>
      <c r="HH40">
        <f t="shared" si="230"/>
        <v>0.146369559741133</v>
      </c>
      <c r="HI40">
        <v>38.963971000000001</v>
      </c>
      <c r="HJ40" s="9">
        <f t="shared" si="62"/>
        <v>1.5344979078938318E-2</v>
      </c>
      <c r="HL40">
        <v>31.602544999999999</v>
      </c>
      <c r="HM40" s="9">
        <f t="shared" si="63"/>
        <v>1.1321915817488244E-2</v>
      </c>
      <c r="HN40">
        <f t="shared" si="231"/>
        <v>0.24456941463632154</v>
      </c>
      <c r="HO40">
        <v>36.807001999999997</v>
      </c>
      <c r="HP40" s="9">
        <f t="shared" si="64"/>
        <v>1.4558069344838281E-2</v>
      </c>
      <c r="HQ40">
        <f t="shared" si="232"/>
        <v>0.39879397381004256</v>
      </c>
      <c r="HR40">
        <v>39.630758</v>
      </c>
      <c r="HS40" s="9">
        <f t="shared" si="65"/>
        <v>1.3950413054501645E-2</v>
      </c>
      <c r="HT40">
        <f t="shared" si="233"/>
        <v>0.51150677649753618</v>
      </c>
      <c r="HU40">
        <v>36.499000000000002</v>
      </c>
      <c r="HV40" s="9">
        <f t="shared" si="66"/>
        <v>1.4590924423101857E-2</v>
      </c>
      <c r="HW40">
        <f t="shared" si="234"/>
        <v>0.52637762788626563</v>
      </c>
      <c r="IH40" s="74">
        <f t="shared" si="235"/>
        <v>1.4136296604267677E-2</v>
      </c>
      <c r="II40">
        <f t="shared" si="236"/>
        <v>5.5467870561896762</v>
      </c>
      <c r="IK40" t="s">
        <v>23</v>
      </c>
      <c r="IL40" s="6">
        <v>90.943781000000001</v>
      </c>
      <c r="IM40" s="10">
        <f t="shared" si="67"/>
        <v>2.0321906168641393E-2</v>
      </c>
      <c r="IN40" s="13">
        <f t="shared" si="237"/>
        <v>0.91810360993047968</v>
      </c>
      <c r="IO40" s="11">
        <v>21.810524999999998</v>
      </c>
      <c r="IP40" s="10">
        <f t="shared" si="68"/>
        <v>9.8118949229399986E-3</v>
      </c>
      <c r="IQ40" s="13">
        <f t="shared" si="238"/>
        <v>1.5201575717572104</v>
      </c>
      <c r="IR40" s="2">
        <v>21.810524999999998</v>
      </c>
      <c r="IS40" s="9">
        <f t="shared" si="69"/>
        <v>9.8118949229399986E-3</v>
      </c>
      <c r="IT40" s="12">
        <f t="shared" si="70"/>
        <v>1.137952002409477E-2</v>
      </c>
      <c r="IU40" s="16">
        <v>187.57457299999999</v>
      </c>
      <c r="IV40">
        <f t="shared" si="71"/>
        <v>2.4672340464414338E-2</v>
      </c>
      <c r="IW40">
        <f t="shared" si="72"/>
        <v>2.5878453132570436E-2</v>
      </c>
      <c r="IX40">
        <v>22.349157000000002</v>
      </c>
      <c r="IY40" s="10">
        <f t="shared" si="73"/>
        <v>1.0097737514720751E-2</v>
      </c>
      <c r="IZ40">
        <f t="shared" si="74"/>
        <v>6.2435747981762227E-2</v>
      </c>
      <c r="JA40">
        <v>21.810524999999998</v>
      </c>
      <c r="JB40">
        <f t="shared" si="239"/>
        <v>9.8118949229399986E-3</v>
      </c>
      <c r="JC40">
        <f t="shared" si="75"/>
        <v>0.14966165007532642</v>
      </c>
      <c r="JD40">
        <v>21.965306000000002</v>
      </c>
      <c r="JE40">
        <f t="shared" si="240"/>
        <v>5.5901098041102378E-3</v>
      </c>
      <c r="JF40">
        <f t="shared" si="76"/>
        <v>0.12236779991574329</v>
      </c>
      <c r="JG40">
        <v>21.810524999999998</v>
      </c>
      <c r="JH40">
        <f t="shared" si="241"/>
        <v>9.8118949229399986E-3</v>
      </c>
      <c r="JI40">
        <f t="shared" si="242"/>
        <v>0.21880849341662237</v>
      </c>
      <c r="JJ40">
        <v>21.810524999999998</v>
      </c>
      <c r="JK40">
        <f t="shared" si="243"/>
        <v>9.8118949229399986E-3</v>
      </c>
      <c r="JL40">
        <f t="shared" si="244"/>
        <v>1.3265712154488865</v>
      </c>
      <c r="JM40">
        <v>68.629436999999996</v>
      </c>
      <c r="JN40">
        <f t="shared" si="245"/>
        <v>1.6256720364041511E-2</v>
      </c>
      <c r="JO40">
        <f t="shared" si="246"/>
        <v>0.73622540421285054</v>
      </c>
      <c r="JP40">
        <v>21.810524999999998</v>
      </c>
      <c r="JQ40">
        <f t="shared" si="247"/>
        <v>9.8118949229399986E-3</v>
      </c>
      <c r="JR40">
        <f t="shared" si="248"/>
        <v>0.3724202426078006</v>
      </c>
      <c r="JS40">
        <v>21.810524999999998</v>
      </c>
      <c r="JT40">
        <f t="shared" si="249"/>
        <v>9.8118949229399986E-3</v>
      </c>
      <c r="JU40">
        <f t="shared" si="250"/>
        <v>0.382770689738336</v>
      </c>
      <c r="JW40" s="73">
        <f t="shared" si="251"/>
        <v>1.2135173231375683E-2</v>
      </c>
      <c r="JX40">
        <f t="shared" si="252"/>
        <v>7.2313358043392206</v>
      </c>
      <c r="JZ40">
        <v>79.034115999999997</v>
      </c>
      <c r="KA40">
        <f t="shared" si="253"/>
        <v>1.6983949342597011E-2</v>
      </c>
      <c r="KB40">
        <f t="shared" si="254"/>
        <v>0.76730130888883907</v>
      </c>
      <c r="KC40">
        <v>21.810524999999998</v>
      </c>
      <c r="KD40">
        <f t="shared" si="255"/>
        <v>9.8118949229399986E-3</v>
      </c>
      <c r="KE40">
        <f t="shared" si="256"/>
        <v>1.5201575717572104</v>
      </c>
      <c r="KF40">
        <v>21.810524999999998</v>
      </c>
      <c r="KG40">
        <f t="shared" si="257"/>
        <v>9.8118949229399986E-3</v>
      </c>
      <c r="KH40">
        <f t="shared" si="258"/>
        <v>0.14591274572912949</v>
      </c>
      <c r="KI40">
        <v>165.93841</v>
      </c>
      <c r="KJ40">
        <f t="shared" si="259"/>
        <v>2.1567289450662466E-2</v>
      </c>
      <c r="KK40">
        <f t="shared" si="260"/>
        <v>0.29152407122816448</v>
      </c>
      <c r="KL40">
        <v>54.428390999999998</v>
      </c>
      <c r="KM40">
        <f t="shared" si="261"/>
        <v>2.4355599184944031E-2</v>
      </c>
      <c r="KO40">
        <v>21.810524999999998</v>
      </c>
      <c r="KP40">
        <f t="shared" si="262"/>
        <v>9.8118949229399986E-3</v>
      </c>
      <c r="KQ40">
        <f t="shared" si="263"/>
        <v>0.26493853121459832</v>
      </c>
      <c r="KR40">
        <v>38.474088999999999</v>
      </c>
      <c r="KS40">
        <f t="shared" si="264"/>
        <v>7.186568214561E-3</v>
      </c>
      <c r="KT40">
        <f t="shared" si="265"/>
        <v>0.24608002857860756</v>
      </c>
      <c r="KU40">
        <v>21.810524999999998</v>
      </c>
      <c r="KV40">
        <f t="shared" si="266"/>
        <v>9.8896989655716371E-3</v>
      </c>
      <c r="KW40">
        <f t="shared" si="267"/>
        <v>0.45327045323383774</v>
      </c>
      <c r="KX40">
        <v>21.810524999999998</v>
      </c>
      <c r="KY40">
        <f t="shared" si="268"/>
        <v>9.8896989655716371E-3</v>
      </c>
      <c r="KZ40">
        <f t="shared" si="269"/>
        <v>0.44597211004710458</v>
      </c>
      <c r="LK40" s="78">
        <f t="shared" si="270"/>
        <v>1.3256498765858641E-2</v>
      </c>
      <c r="LL40">
        <f t="shared" si="271"/>
        <v>6.5019659872109372</v>
      </c>
      <c r="LN40" t="s">
        <v>23</v>
      </c>
      <c r="LO40" s="6">
        <v>11.072198</v>
      </c>
      <c r="LP40" s="10">
        <f t="shared" si="77"/>
        <v>1.0650109648718965E-2</v>
      </c>
      <c r="LQ40" s="13">
        <f t="shared" si="78"/>
        <v>0.11899789295308315</v>
      </c>
      <c r="LR40" s="2">
        <v>11.072198</v>
      </c>
      <c r="LS40" s="10">
        <f t="shared" si="79"/>
        <v>1.0650109648718965E-2</v>
      </c>
      <c r="LT40" s="13">
        <f t="shared" si="80"/>
        <v>0.58790275466368058</v>
      </c>
      <c r="LU40" s="2">
        <v>11.072198</v>
      </c>
      <c r="LV40" s="9">
        <f t="shared" si="81"/>
        <v>1.0650109648718965E-2</v>
      </c>
      <c r="LW40" s="37">
        <f t="shared" si="82"/>
        <v>3.0296138139587129E-3</v>
      </c>
      <c r="LX40" s="16">
        <v>11.072198</v>
      </c>
      <c r="LY40">
        <f t="shared" si="83"/>
        <v>1.0650109648718965E-2</v>
      </c>
      <c r="LZ40">
        <f t="shared" si="84"/>
        <v>2.7399597323378186E-3</v>
      </c>
      <c r="MA40">
        <v>11.072198</v>
      </c>
      <c r="MB40" s="10">
        <f t="shared" si="85"/>
        <v>1.0650109648718965E-2</v>
      </c>
      <c r="MC40">
        <f t="shared" si="86"/>
        <v>1.6151968475210665E-2</v>
      </c>
      <c r="MD40">
        <v>11.072198</v>
      </c>
      <c r="ME40">
        <f t="shared" si="272"/>
        <v>1.0650109648718965E-2</v>
      </c>
      <c r="MF40">
        <f t="shared" si="87"/>
        <v>3.9845002383932515E-2</v>
      </c>
      <c r="MG40">
        <v>11.072198</v>
      </c>
      <c r="MH40">
        <f t="shared" si="273"/>
        <v>1.0650109648718965E-2</v>
      </c>
      <c r="MI40">
        <f t="shared" si="88"/>
        <v>5.7182485666403896E-2</v>
      </c>
      <c r="MZ40" s="17">
        <f t="shared" si="274"/>
        <v>1.0650109648718967E-2</v>
      </c>
      <c r="NA40">
        <f t="shared" si="89"/>
        <v>1.5621308189933976</v>
      </c>
      <c r="NC40" t="s">
        <v>23</v>
      </c>
      <c r="ND40" s="6">
        <v>80.270432</v>
      </c>
      <c r="NE40" s="10">
        <f t="shared" si="90"/>
        <v>1.0649950737595865E-2</v>
      </c>
      <c r="NF40" s="13">
        <f t="shared" si="91"/>
        <v>0.86270244521771189</v>
      </c>
      <c r="NG40" s="2">
        <v>80.270432</v>
      </c>
      <c r="NH40" s="10">
        <f t="shared" si="92"/>
        <v>1.0649950737595865E-2</v>
      </c>
      <c r="NI40" s="13">
        <f t="shared" si="93"/>
        <v>4.2621355001516861</v>
      </c>
      <c r="NJ40" s="2">
        <v>80.270432</v>
      </c>
      <c r="NK40" s="9">
        <f t="shared" si="94"/>
        <v>1.0649950737595865E-2</v>
      </c>
      <c r="NL40" s="37">
        <f t="shared" si="95"/>
        <v>2.1963878355375718E-2</v>
      </c>
      <c r="NM40" s="16">
        <v>80.270432</v>
      </c>
      <c r="NN40">
        <f t="shared" si="96"/>
        <v>1.0649950737595865E-2</v>
      </c>
      <c r="NO40">
        <f t="shared" si="97"/>
        <v>1.9863964833544221E-2</v>
      </c>
      <c r="NP40">
        <v>80.270432</v>
      </c>
      <c r="NQ40" s="10">
        <f t="shared" si="98"/>
        <v>1.0649950737595865E-2</v>
      </c>
      <c r="NR40">
        <f t="shared" si="99"/>
        <v>0.11709739015410532</v>
      </c>
      <c r="NS40">
        <v>80.270432</v>
      </c>
      <c r="NT40">
        <f t="shared" si="275"/>
        <v>1.0649950737595865E-2</v>
      </c>
      <c r="NU40">
        <f t="shared" si="100"/>
        <v>0.28886545915461542</v>
      </c>
      <c r="NV40">
        <v>80.270432</v>
      </c>
      <c r="NW40">
        <f t="shared" si="276"/>
        <v>1.0649950737595865E-2</v>
      </c>
      <c r="NX40">
        <f t="shared" si="101"/>
        <v>0.41455751008535197</v>
      </c>
      <c r="OO40" s="17">
        <f t="shared" si="277"/>
        <v>1.0649950737595865E-2</v>
      </c>
      <c r="OP40">
        <f t="shared" si="102"/>
        <v>11.325024702974238</v>
      </c>
      <c r="OR40" t="s">
        <v>23</v>
      </c>
      <c r="OS40" s="6">
        <v>99.608700999999996</v>
      </c>
      <c r="OT40" s="10">
        <f t="shared" si="103"/>
        <v>1.3757544702895207E-2</v>
      </c>
      <c r="OU40" s="13">
        <f t="shared" si="104"/>
        <v>1.2846474264755434</v>
      </c>
      <c r="OV40" s="2">
        <v>99.608700999999996</v>
      </c>
      <c r="OW40" s="10">
        <f t="shared" si="105"/>
        <v>1.3757544702895207E-2</v>
      </c>
      <c r="OX40" s="13">
        <f t="shared" si="106"/>
        <v>6.3467322156229171</v>
      </c>
      <c r="OY40" s="2">
        <v>99.608700999999996</v>
      </c>
      <c r="OZ40" s="9">
        <f t="shared" si="107"/>
        <v>1.3757544702895207E-2</v>
      </c>
      <c r="PA40" s="37">
        <f t="shared" si="108"/>
        <v>3.2706340362272594E-2</v>
      </c>
      <c r="PB40" s="16">
        <v>99.608700999999996</v>
      </c>
      <c r="PC40">
        <f t="shared" si="109"/>
        <v>1.3757544702895207E-2</v>
      </c>
      <c r="PD40">
        <f t="shared" si="110"/>
        <v>2.9579365915177749E-2</v>
      </c>
      <c r="PE40">
        <v>99.608700999999996</v>
      </c>
      <c r="PF40" s="10">
        <f t="shared" si="111"/>
        <v>1.3757544702895207E-2</v>
      </c>
      <c r="PG40">
        <f t="shared" si="112"/>
        <v>0.17436934570240126</v>
      </c>
      <c r="PH40">
        <v>99.608700999999996</v>
      </c>
      <c r="PI40">
        <f t="shared" si="278"/>
        <v>1.3757544702895207E-2</v>
      </c>
      <c r="PJ40">
        <f t="shared" si="113"/>
        <v>0.43014862280470817</v>
      </c>
      <c r="PK40">
        <v>99.608700999999996</v>
      </c>
      <c r="PL40">
        <f t="shared" si="279"/>
        <v>1.3757544702895207E-2</v>
      </c>
      <c r="PM40">
        <f t="shared" si="114"/>
        <v>0.61731625012707547</v>
      </c>
      <c r="QD40" s="17">
        <f t="shared" si="280"/>
        <v>1.3757544702895209E-2</v>
      </c>
      <c r="QE40">
        <f t="shared" si="115"/>
        <v>16.864057729402063</v>
      </c>
      <c r="QG40" t="s">
        <v>23</v>
      </c>
      <c r="QH40" s="6">
        <v>41.865433000000003</v>
      </c>
      <c r="QI40" s="10">
        <f t="shared" si="116"/>
        <v>1.8147436723744893E-2</v>
      </c>
      <c r="QJ40" s="13">
        <f t="shared" si="117"/>
        <v>0.5383351501537984</v>
      </c>
      <c r="QK40" s="2">
        <v>41.865433000000003</v>
      </c>
      <c r="QL40" s="10">
        <f t="shared" si="118"/>
        <v>1.8079256062454148E-2</v>
      </c>
      <c r="QM40" s="13">
        <f t="shared" si="119"/>
        <v>2.6496238617232599</v>
      </c>
      <c r="QN40" s="2">
        <v>41.865433000000003</v>
      </c>
      <c r="QO40" s="9">
        <f t="shared" si="120"/>
        <v>1.8113282233191225E-2</v>
      </c>
      <c r="QP40" s="37">
        <f t="shared" si="121"/>
        <v>1.3679889891011234E-2</v>
      </c>
      <c r="QQ40" s="16">
        <v>41.865433000000003</v>
      </c>
      <c r="QR40">
        <f t="shared" si="122"/>
        <v>1.8113282233191225E-2</v>
      </c>
      <c r="QS40">
        <f t="shared" si="123"/>
        <v>1.2371988558901117E-2</v>
      </c>
      <c r="QT40">
        <v>41.865433000000003</v>
      </c>
      <c r="QU40" s="10">
        <f t="shared" si="124"/>
        <v>1.8113282233191225E-2</v>
      </c>
      <c r="QV40">
        <f t="shared" si="125"/>
        <v>7.2932447444596218E-2</v>
      </c>
      <c r="QW40">
        <v>41.865433000000003</v>
      </c>
      <c r="QX40">
        <f t="shared" si="281"/>
        <v>1.8113282217517627E-2</v>
      </c>
      <c r="QY40" s="37">
        <f t="shared" si="126"/>
        <v>0.17991575108887667</v>
      </c>
      <c r="QZ40">
        <v>41.664335999999999</v>
      </c>
      <c r="RA40">
        <f t="shared" si="282"/>
        <v>1.8202524864339657E-2</v>
      </c>
      <c r="RB40">
        <f t="shared" si="127"/>
        <v>0.25947339724932283</v>
      </c>
      <c r="RS40" s="17">
        <f t="shared" si="283"/>
        <v>1.8126049509661426E-2</v>
      </c>
      <c r="RT40">
        <f t="shared" si="128"/>
        <v>7.0586026975335292</v>
      </c>
      <c r="RW40" t="s">
        <v>23</v>
      </c>
      <c r="RX40" s="6">
        <v>99.608700999999996</v>
      </c>
      <c r="RY40" s="10">
        <f t="shared" si="129"/>
        <v>1.3757544702895207E-2</v>
      </c>
      <c r="RZ40" s="13">
        <f t="shared" si="130"/>
        <v>0.70191093824523321</v>
      </c>
      <c r="SA40" s="2">
        <v>99.608700999999996</v>
      </c>
      <c r="SB40" s="10">
        <f t="shared" si="131"/>
        <v>1.3757544702895207E-2</v>
      </c>
      <c r="SC40" s="13">
        <f t="shared" si="132"/>
        <v>3.4677536205253423</v>
      </c>
      <c r="SD40" s="2">
        <v>99.608700999999996</v>
      </c>
      <c r="SE40" s="9">
        <f t="shared" si="133"/>
        <v>1.3757544702895207E-2</v>
      </c>
      <c r="SF40" s="37">
        <f t="shared" si="284"/>
        <v>1.7870224605698641E-2</v>
      </c>
      <c r="SG40" s="16">
        <v>99.608700999999996</v>
      </c>
      <c r="SH40">
        <f t="shared" si="134"/>
        <v>1.3757544702895207E-2</v>
      </c>
      <c r="SI40">
        <f t="shared" si="285"/>
        <v>1.6161695461596553E-2</v>
      </c>
      <c r="SJ40">
        <v>99.608700999999996</v>
      </c>
      <c r="SK40" s="10">
        <f t="shared" si="135"/>
        <v>1.3757544702895207E-2</v>
      </c>
      <c r="SL40">
        <f t="shared" si="286"/>
        <v>9.5272639419022656E-2</v>
      </c>
      <c r="SM40">
        <v>36.628464999999998</v>
      </c>
      <c r="SN40">
        <f t="shared" si="287"/>
        <v>9.2590049445044689E-3</v>
      </c>
      <c r="SO40">
        <f t="shared" si="136"/>
        <v>0.15817577799244567</v>
      </c>
      <c r="SP40">
        <v>36.628464999999998</v>
      </c>
      <c r="SQ40">
        <f t="shared" si="288"/>
        <v>9.2590049445044689E-3</v>
      </c>
      <c r="SR40">
        <f t="shared" si="137"/>
        <v>0.22700172208981112</v>
      </c>
      <c r="TI40" s="17">
        <f t="shared" si="289"/>
        <v>1.247224762906928E-2</v>
      </c>
      <c r="TJ40">
        <f t="shared" si="290"/>
        <v>8.3534125720454409</v>
      </c>
      <c r="TL40" t="s">
        <v>23</v>
      </c>
      <c r="TM40" s="6">
        <v>3359329</v>
      </c>
      <c r="TN40" s="10">
        <f t="shared" si="291"/>
        <v>1.060076824280992E-2</v>
      </c>
      <c r="TO40" s="13">
        <f t="shared" si="292"/>
        <v>3.3593290190813829</v>
      </c>
      <c r="TP40" s="2">
        <v>16596585</v>
      </c>
      <c r="TQ40" s="10">
        <f t="shared" si="138"/>
        <v>1.0600767510671226E-2</v>
      </c>
      <c r="TR40" s="13">
        <f t="shared" si="293"/>
        <v>16.596585021201538</v>
      </c>
      <c r="TS40" s="2">
        <v>85526</v>
      </c>
      <c r="TT40" s="9">
        <f t="shared" si="139"/>
        <v>1.060071021758935E-2</v>
      </c>
      <c r="TU40" s="37">
        <f t="shared" si="294"/>
        <v>8.5526000848056824E-2</v>
      </c>
      <c r="TV40" s="16">
        <v>77349</v>
      </c>
      <c r="TW40">
        <f t="shared" si="140"/>
        <v>1.0600699449633624E-2</v>
      </c>
      <c r="TX40">
        <f t="shared" si="295"/>
        <v>7.7348987279160661E-2</v>
      </c>
      <c r="TY40" s="42">
        <v>455973</v>
      </c>
      <c r="TZ40" s="10">
        <f t="shared" si="141"/>
        <v>1.060077793858643E-2</v>
      </c>
      <c r="UA40">
        <f t="shared" si="296"/>
        <v>0.4559729983038755</v>
      </c>
      <c r="UB40" s="42">
        <v>801143</v>
      </c>
      <c r="UC40">
        <f t="shared" si="297"/>
        <v>7.5502312941185005E-3</v>
      </c>
      <c r="UD40">
        <f t="shared" si="142"/>
        <v>0.80114300151004614</v>
      </c>
      <c r="UE40" s="42">
        <v>1149739</v>
      </c>
      <c r="UF40">
        <f t="shared" si="298"/>
        <v>7.5502321471517843E-3</v>
      </c>
      <c r="UG40">
        <f t="shared" si="143"/>
        <v>1.1497390045301394</v>
      </c>
      <c r="UH40" s="42">
        <v>1171288</v>
      </c>
      <c r="UI40">
        <f t="shared" si="299"/>
        <v>7.5502314379464787E-3</v>
      </c>
      <c r="UJ40">
        <f t="shared" si="300"/>
        <v>1.1712880114763518</v>
      </c>
      <c r="UK40" s="42">
        <v>5118332</v>
      </c>
      <c r="UL40">
        <f t="shared" si="301"/>
        <v>7.550231122985411E-3</v>
      </c>
      <c r="UM40">
        <f t="shared" si="302"/>
        <v>31.298602176281108</v>
      </c>
      <c r="UN40" s="42"/>
      <c r="UQ40" s="42">
        <v>1993576</v>
      </c>
      <c r="UR40">
        <f t="shared" si="303"/>
        <v>7.5502313344727569E-3</v>
      </c>
      <c r="US40">
        <f t="shared" si="304"/>
        <v>1.9935759924497685</v>
      </c>
      <c r="UT40" s="42">
        <v>2048982</v>
      </c>
      <c r="UU40">
        <f t="shared" si="305"/>
        <v>7.5502304496865742E-3</v>
      </c>
      <c r="UV40">
        <f t="shared" si="306"/>
        <v>2.0489819858055669</v>
      </c>
      <c r="UX40" s="17">
        <f t="shared" si="307"/>
        <v>8.9368282859683679E-3</v>
      </c>
      <c r="UY40">
        <f t="shared" si="308"/>
        <v>37.046578930375958</v>
      </c>
      <c r="VA40" s="42">
        <v>2372901</v>
      </c>
      <c r="VB40">
        <f t="shared" si="309"/>
        <v>7.5502306733068493E-3</v>
      </c>
      <c r="VC40">
        <f t="shared" si="310"/>
        <v>2.3729010045301382</v>
      </c>
      <c r="VD40" s="42">
        <v>8137446</v>
      </c>
      <c r="VE40">
        <f t="shared" si="311"/>
        <v>7.5502312844411305E-3</v>
      </c>
      <c r="VF40">
        <f t="shared" si="312"/>
        <v>8.1374460166105091</v>
      </c>
      <c r="VG40" s="42">
        <v>781075</v>
      </c>
      <c r="VH40">
        <f t="shared" si="313"/>
        <v>7.5502313073039307E-3</v>
      </c>
      <c r="VI40">
        <f t="shared" si="314"/>
        <v>0.78107501298639781</v>
      </c>
      <c r="VJ40" s="42">
        <v>709956</v>
      </c>
      <c r="VK40">
        <f t="shared" si="315"/>
        <v>7.5502342366064639E-3</v>
      </c>
      <c r="VL40">
        <f t="shared" si="316"/>
        <v>0.70995598610756894</v>
      </c>
      <c r="VM40" s="42">
        <v>671421</v>
      </c>
      <c r="VN40">
        <f t="shared" si="317"/>
        <v>7.5502325244825273E-3</v>
      </c>
      <c r="VP40" s="42">
        <v>1138867</v>
      </c>
      <c r="VQ40">
        <f t="shared" si="318"/>
        <v>6.0630147396590391E-3</v>
      </c>
      <c r="VR40">
        <f t="shared" si="319"/>
        <v>1.1388669932094235</v>
      </c>
      <c r="VS40" s="68">
        <v>1444228</v>
      </c>
      <c r="VT40">
        <f t="shared" si="320"/>
        <v>6.0630171198996158E-3</v>
      </c>
      <c r="VU40">
        <f t="shared" si="321"/>
        <v>1.4442279895716106</v>
      </c>
      <c r="VV40" s="42">
        <v>1933104</v>
      </c>
      <c r="VW40">
        <f t="shared" si="322"/>
        <v>6.0630163670146757E-3</v>
      </c>
      <c r="VX40">
        <f t="shared" si="323"/>
        <v>1.9331040254646688</v>
      </c>
      <c r="WL40" s="72">
        <f t="shared" si="326"/>
        <v>6.9925260315892787E-3</v>
      </c>
      <c r="WM40" s="12">
        <f t="shared" si="327"/>
        <v>23.858442879574369</v>
      </c>
    </row>
    <row r="41" spans="2:611" x14ac:dyDescent="0.25">
      <c r="B41" t="s">
        <v>24</v>
      </c>
      <c r="C41" s="6">
        <v>1004.8580009999999</v>
      </c>
      <c r="D41" s="10">
        <f t="shared" si="144"/>
        <v>2.0331128492404215E-2</v>
      </c>
      <c r="E41" s="13">
        <f t="shared" si="145"/>
        <v>14.818509494113282</v>
      </c>
      <c r="F41" s="11">
        <v>1516.7457770000001</v>
      </c>
      <c r="G41" s="10">
        <f t="shared" si="146"/>
        <v>2.0589442877018353E-2</v>
      </c>
      <c r="H41" s="13">
        <f t="shared" si="147"/>
        <v>74.140217628424566</v>
      </c>
      <c r="I41" s="2">
        <v>1007.869488</v>
      </c>
      <c r="J41" s="9">
        <f t="shared" si="148"/>
        <v>2.0324966999520987E-2</v>
      </c>
      <c r="K41" s="12">
        <f t="shared" si="149"/>
        <v>0.3771558839985002</v>
      </c>
      <c r="L41" s="16">
        <v>1513.4878699999999</v>
      </c>
      <c r="M41">
        <f t="shared" si="150"/>
        <v>2.0754114736710235E-2</v>
      </c>
      <c r="N41">
        <f t="shared" si="151"/>
        <v>0.34829894556398378</v>
      </c>
      <c r="O41">
        <v>960.47516800000005</v>
      </c>
      <c r="P41" s="10">
        <f t="shared" si="152"/>
        <v>1.9809535263136266E-2</v>
      </c>
      <c r="Q41">
        <f t="shared" si="27"/>
        <v>1.9597628074953368</v>
      </c>
      <c r="R41">
        <v>735.60781199999997</v>
      </c>
      <c r="S41">
        <f t="shared" si="28"/>
        <v>1.902294297109464E-2</v>
      </c>
      <c r="T41">
        <f t="shared" si="153"/>
        <v>4.6425365240088245</v>
      </c>
      <c r="U41">
        <v>930.55963799999995</v>
      </c>
      <c r="V41">
        <f t="shared" si="29"/>
        <v>2.0113589915230011E-2</v>
      </c>
      <c r="W41" s="49">
        <f t="shared" si="154"/>
        <v>7.0446007898434955</v>
      </c>
      <c r="X41">
        <v>929.41832399999998</v>
      </c>
      <c r="Y41">
        <f t="shared" si="30"/>
        <v>2.011208506729582E-2</v>
      </c>
      <c r="Z41" s="49">
        <f t="shared" si="155"/>
        <v>7.1760981015044774</v>
      </c>
      <c r="AA41">
        <v>917.16017599999998</v>
      </c>
      <c r="AB41">
        <f t="shared" si="156"/>
        <v>2.0095700895584264E-2</v>
      </c>
      <c r="AC41" s="49">
        <f t="shared" si="157"/>
        <v>43.471119202511275</v>
      </c>
      <c r="AD41">
        <v>884.14705900000001</v>
      </c>
      <c r="AE41">
        <f t="shared" si="31"/>
        <v>1.9914759978102124E-2</v>
      </c>
      <c r="AF41" s="49">
        <f t="shared" si="158"/>
        <v>14.430219022144898</v>
      </c>
      <c r="AG41">
        <v>948.02113399999996</v>
      </c>
      <c r="AH41">
        <f t="shared" si="32"/>
        <v>2.012768321655848E-2</v>
      </c>
      <c r="AI41" s="49">
        <f t="shared" si="159"/>
        <v>12.223460158128322</v>
      </c>
      <c r="AJ41">
        <v>961.07599700000003</v>
      </c>
      <c r="AK41">
        <f t="shared" si="33"/>
        <v>2.0003337799803161E-2</v>
      </c>
      <c r="AL41" s="49">
        <f t="shared" si="160"/>
        <v>12.4855660878282</v>
      </c>
      <c r="AN41" s="73">
        <f t="shared" si="161"/>
        <v>2.0099940684371546E-2</v>
      </c>
      <c r="AO41">
        <f t="shared" si="162"/>
        <v>191.64050544931627</v>
      </c>
      <c r="AQ41" s="6">
        <v>1019.263237</v>
      </c>
      <c r="AR41" s="10">
        <f t="shared" si="163"/>
        <v>2.0063749886677043E-2</v>
      </c>
      <c r="AS41" s="13">
        <f t="shared" si="164"/>
        <v>14.503049898439279</v>
      </c>
      <c r="AT41" s="11">
        <v>1487.313864</v>
      </c>
      <c r="AU41" s="10">
        <f t="shared" si="165"/>
        <v>2.0112566097371359E-2</v>
      </c>
      <c r="AV41" s="13">
        <f t="shared" si="166"/>
        <v>49.856660521554439</v>
      </c>
      <c r="AW41" s="2">
        <v>958.25471300000004</v>
      </c>
      <c r="AX41" s="9">
        <f t="shared" si="167"/>
        <v>1.9995564627683385E-2</v>
      </c>
      <c r="AY41" s="12">
        <f t="shared" si="168"/>
        <v>4.7576665019650592</v>
      </c>
      <c r="AZ41" s="16">
        <v>1590.396739</v>
      </c>
      <c r="BA41" s="9">
        <f t="shared" si="169"/>
        <v>2.0425782177768984E-2</v>
      </c>
      <c r="BB41">
        <f t="shared" si="170"/>
        <v>4.4175099088680296</v>
      </c>
      <c r="BC41">
        <v>938.87316299999998</v>
      </c>
      <c r="BD41" s="9">
        <f t="shared" si="171"/>
        <v>1.8444905916530571E-2</v>
      </c>
      <c r="BF41">
        <v>1093.023081</v>
      </c>
      <c r="BG41" s="9">
        <f t="shared" si="172"/>
        <v>1.9536199870968926E-2</v>
      </c>
      <c r="BH41">
        <f t="shared" si="173"/>
        <v>8.4401916489801927</v>
      </c>
      <c r="BI41">
        <v>1010.864057</v>
      </c>
      <c r="BJ41" s="9">
        <f t="shared" si="174"/>
        <v>1.994155961939352E-2</v>
      </c>
      <c r="BK41" s="49">
        <f t="shared" si="175"/>
        <v>10.925313812174542</v>
      </c>
      <c r="BL41">
        <v>1134.77845</v>
      </c>
      <c r="BM41" s="9">
        <f t="shared" si="176"/>
        <v>1.9928616545657533E-2</v>
      </c>
      <c r="BN41" s="49">
        <f t="shared" si="177"/>
        <v>14.614079697138973</v>
      </c>
      <c r="BO41">
        <v>994.19774800000005</v>
      </c>
      <c r="BP41" s="9">
        <f t="shared" si="178"/>
        <v>1.9822394739033598E-2</v>
      </c>
      <c r="BQ41" s="49">
        <f t="shared" si="179"/>
        <v>14.302130309492124</v>
      </c>
      <c r="BT41" s="49"/>
      <c r="BW41" s="49"/>
      <c r="BZ41" s="49"/>
      <c r="CB41" s="73">
        <f t="shared" si="324"/>
        <v>1.9807926609009437E-2</v>
      </c>
      <c r="CC41">
        <f t="shared" si="180"/>
        <v>155.44432039101287</v>
      </c>
      <c r="CE41" t="s">
        <v>24</v>
      </c>
      <c r="CF41" s="6">
        <v>0</v>
      </c>
      <c r="CG41" s="10">
        <f t="shared" si="34"/>
        <v>0</v>
      </c>
      <c r="CH41" s="13">
        <f t="shared" si="35"/>
        <v>0</v>
      </c>
      <c r="CI41" s="11">
        <v>0</v>
      </c>
      <c r="CJ41" s="10">
        <f t="shared" si="36"/>
        <v>0</v>
      </c>
      <c r="CK41" s="13">
        <f t="shared" si="37"/>
        <v>0</v>
      </c>
      <c r="CL41" s="2">
        <v>0</v>
      </c>
      <c r="CM41" s="9">
        <f t="shared" si="38"/>
        <v>0</v>
      </c>
      <c r="CN41" s="12">
        <f t="shared" si="39"/>
        <v>0</v>
      </c>
      <c r="CO41" s="16">
        <v>0</v>
      </c>
      <c r="CP41">
        <f t="shared" si="40"/>
        <v>0</v>
      </c>
      <c r="CQ41">
        <f t="shared" si="41"/>
        <v>0</v>
      </c>
      <c r="CR41">
        <v>0</v>
      </c>
      <c r="CS41" s="10">
        <f t="shared" si="42"/>
        <v>0</v>
      </c>
      <c r="CT41">
        <f t="shared" si="43"/>
        <v>0</v>
      </c>
      <c r="CU41">
        <v>0</v>
      </c>
      <c r="CV41">
        <f t="shared" si="181"/>
        <v>0</v>
      </c>
      <c r="CW41">
        <f t="shared" si="44"/>
        <v>0</v>
      </c>
      <c r="CX41">
        <v>0</v>
      </c>
      <c r="CY41">
        <f t="shared" si="182"/>
        <v>0</v>
      </c>
      <c r="CZ41">
        <f t="shared" si="45"/>
        <v>0</v>
      </c>
      <c r="DA41">
        <v>0</v>
      </c>
      <c r="DB41">
        <f t="shared" si="183"/>
        <v>0</v>
      </c>
      <c r="DC41">
        <f t="shared" si="184"/>
        <v>0</v>
      </c>
      <c r="DD41">
        <v>0</v>
      </c>
      <c r="DE41">
        <f t="shared" si="185"/>
        <v>0</v>
      </c>
      <c r="DF41">
        <f t="shared" si="186"/>
        <v>0</v>
      </c>
      <c r="DG41">
        <v>0</v>
      </c>
      <c r="DH41">
        <f t="shared" si="187"/>
        <v>0</v>
      </c>
      <c r="DI41">
        <f t="shared" si="188"/>
        <v>0</v>
      </c>
      <c r="DJ41">
        <v>0</v>
      </c>
      <c r="DK41">
        <f t="shared" si="189"/>
        <v>0</v>
      </c>
      <c r="DL41">
        <f t="shared" si="190"/>
        <v>0</v>
      </c>
      <c r="DM41">
        <v>0</v>
      </c>
      <c r="DN41">
        <f t="shared" si="191"/>
        <v>0</v>
      </c>
      <c r="DO41">
        <f t="shared" si="192"/>
        <v>0</v>
      </c>
      <c r="DQ41" s="73">
        <f t="shared" si="193"/>
        <v>0</v>
      </c>
      <c r="DR41">
        <f t="shared" si="194"/>
        <v>0</v>
      </c>
      <c r="DT41">
        <v>0</v>
      </c>
      <c r="DU41">
        <f t="shared" si="195"/>
        <v>0</v>
      </c>
      <c r="DV41">
        <f t="shared" si="196"/>
        <v>0</v>
      </c>
      <c r="DW41">
        <v>0</v>
      </c>
      <c r="DX41">
        <f t="shared" si="197"/>
        <v>0</v>
      </c>
      <c r="DY41">
        <f t="shared" si="198"/>
        <v>0</v>
      </c>
      <c r="DZ41">
        <v>0</v>
      </c>
      <c r="EA41">
        <f t="shared" si="199"/>
        <v>0</v>
      </c>
      <c r="EB41">
        <f t="shared" si="200"/>
        <v>0</v>
      </c>
      <c r="EC41">
        <v>0</v>
      </c>
      <c r="ED41">
        <f t="shared" si="201"/>
        <v>0</v>
      </c>
      <c r="EE41">
        <f t="shared" si="202"/>
        <v>0</v>
      </c>
      <c r="EF41">
        <v>0</v>
      </c>
      <c r="EG41">
        <f t="shared" si="203"/>
        <v>0</v>
      </c>
      <c r="EI41">
        <v>0</v>
      </c>
      <c r="EJ41">
        <f t="shared" si="204"/>
        <v>0</v>
      </c>
      <c r="EK41">
        <f t="shared" si="205"/>
        <v>0</v>
      </c>
      <c r="EL41">
        <v>0</v>
      </c>
      <c r="EM41">
        <f t="shared" si="206"/>
        <v>0</v>
      </c>
      <c r="EN41">
        <f t="shared" si="207"/>
        <v>0</v>
      </c>
      <c r="EO41">
        <v>0</v>
      </c>
      <c r="EP41">
        <f t="shared" si="325"/>
        <v>0</v>
      </c>
      <c r="EQ41">
        <f t="shared" si="208"/>
        <v>0</v>
      </c>
      <c r="ER41">
        <v>0</v>
      </c>
      <c r="ES41">
        <f t="shared" si="209"/>
        <v>0</v>
      </c>
      <c r="ET41">
        <f t="shared" si="210"/>
        <v>0</v>
      </c>
      <c r="FE41" s="75">
        <f t="shared" si="211"/>
        <v>0</v>
      </c>
      <c r="FF41">
        <f t="shared" si="212"/>
        <v>0</v>
      </c>
      <c r="FH41" t="s">
        <v>24</v>
      </c>
      <c r="FI41" s="6">
        <v>63.017482000000001</v>
      </c>
      <c r="FJ41" s="10">
        <f t="shared" si="46"/>
        <v>2.556251279231378E-2</v>
      </c>
      <c r="FK41" s="13">
        <f t="shared" si="47"/>
        <v>0.93157233905588277</v>
      </c>
      <c r="FL41" s="11">
        <v>88.945853</v>
      </c>
      <c r="FM41" s="10">
        <f t="shared" si="48"/>
        <v>2.4183519531560928E-2</v>
      </c>
      <c r="FN41" s="13">
        <f t="shared" si="49"/>
        <v>4.3541037312196353</v>
      </c>
      <c r="FO41" s="2">
        <v>63.175628000000003</v>
      </c>
      <c r="FP41" s="9">
        <f t="shared" si="50"/>
        <v>2.5548793022289452E-2</v>
      </c>
      <c r="FQ41" s="25">
        <f t="shared" si="51"/>
        <v>2.3704534471429617E-2</v>
      </c>
      <c r="FR41" s="16">
        <v>88.470935999999995</v>
      </c>
      <c r="FS41">
        <f t="shared" si="52"/>
        <v>2.4303628163976611E-2</v>
      </c>
      <c r="FT41">
        <f t="shared" si="53"/>
        <v>2.039337300164213E-2</v>
      </c>
      <c r="FU41">
        <v>59.032845999999999</v>
      </c>
      <c r="FV41" s="10">
        <f t="shared" si="54"/>
        <v>2.4410575493411919E-2</v>
      </c>
      <c r="FW41">
        <f t="shared" si="55"/>
        <v>0.12074724955958381</v>
      </c>
      <c r="FX41">
        <v>56.198425999999998</v>
      </c>
      <c r="FY41">
        <f t="shared" si="213"/>
        <v>2.9156494764182691E-2</v>
      </c>
      <c r="FZ41">
        <f t="shared" si="56"/>
        <v>0.35578115347470118</v>
      </c>
      <c r="GA41">
        <v>60.090063999999998</v>
      </c>
      <c r="GB41">
        <f t="shared" si="214"/>
        <v>2.6043094188002054E-2</v>
      </c>
      <c r="GC41">
        <f t="shared" si="57"/>
        <v>0.45606776975165797</v>
      </c>
      <c r="GD41">
        <v>60.029828999999999</v>
      </c>
      <c r="GE41">
        <f t="shared" si="215"/>
        <v>2.6047065058854815E-2</v>
      </c>
      <c r="GF41">
        <f t="shared" si="216"/>
        <v>0.46468651433499419</v>
      </c>
      <c r="GG41">
        <v>59.382879000000003</v>
      </c>
      <c r="GH41">
        <f t="shared" si="217"/>
        <v>2.6090298693273097E-2</v>
      </c>
      <c r="GI41">
        <f t="shared" si="218"/>
        <v>2.8219331348965713</v>
      </c>
      <c r="GJ41">
        <v>58.593221999999997</v>
      </c>
      <c r="GK41">
        <f t="shared" si="219"/>
        <v>2.6464373430797283E-2</v>
      </c>
      <c r="GL41">
        <f t="shared" si="220"/>
        <v>0.95880318243893481</v>
      </c>
      <c r="GM41">
        <v>61.025212000000003</v>
      </c>
      <c r="GN41">
        <f t="shared" si="221"/>
        <v>2.5978245349302972E-2</v>
      </c>
      <c r="GO41">
        <f t="shared" si="222"/>
        <v>0.78882413735539292</v>
      </c>
      <c r="GP41">
        <v>62.093192000000002</v>
      </c>
      <c r="GQ41">
        <f t="shared" si="223"/>
        <v>2.5911461108701354E-2</v>
      </c>
      <c r="GR41">
        <f t="shared" si="224"/>
        <v>0.80866319246996987</v>
      </c>
      <c r="GT41" s="72">
        <f t="shared" si="225"/>
        <v>2.5808338466388914E-2</v>
      </c>
      <c r="GU41">
        <f t="shared" si="226"/>
        <v>12.303327423128772</v>
      </c>
      <c r="GW41" s="6">
        <v>65.200665000000001</v>
      </c>
      <c r="GX41" s="10">
        <f t="shared" si="58"/>
        <v>2.5731314402696895E-2</v>
      </c>
      <c r="GY41" s="13">
        <f t="shared" si="227"/>
        <v>0.92999199761393381</v>
      </c>
      <c r="GZ41" s="11">
        <v>90.745555999999993</v>
      </c>
      <c r="HA41" s="10">
        <f t="shared" si="59"/>
        <v>2.4583524900745921E-2</v>
      </c>
      <c r="HB41" s="13">
        <f t="shared" si="228"/>
        <v>3.0469817960221843</v>
      </c>
      <c r="HC41" s="2">
        <v>61.731284000000002</v>
      </c>
      <c r="HD41" s="9">
        <f t="shared" si="60"/>
        <v>2.5828882023338565E-2</v>
      </c>
      <c r="HE41" s="25">
        <f t="shared" si="229"/>
        <v>0.30728116228214364</v>
      </c>
      <c r="HF41" s="16">
        <v>95.016705000000002</v>
      </c>
      <c r="HG41" s="9">
        <f t="shared" si="61"/>
        <v>2.4445037505999058E-2</v>
      </c>
      <c r="HH41">
        <f t="shared" si="230"/>
        <v>0.26433796871419568</v>
      </c>
      <c r="HI41">
        <v>64.806403000000003</v>
      </c>
      <c r="HJ41" s="9">
        <f t="shared" si="62"/>
        <v>2.5522370351221273E-2</v>
      </c>
      <c r="HL41">
        <v>53.486946000000003</v>
      </c>
      <c r="HM41" s="9">
        <f t="shared" si="63"/>
        <v>1.9162213041593313E-2</v>
      </c>
      <c r="HN41">
        <f t="shared" si="231"/>
        <v>0.41393093733129843</v>
      </c>
      <c r="HO41">
        <v>62.743906000000003</v>
      </c>
      <c r="HP41" s="9">
        <f t="shared" si="64"/>
        <v>2.4816749120561758E-2</v>
      </c>
      <c r="HQ41">
        <f t="shared" si="232"/>
        <v>0.67981335741780269</v>
      </c>
      <c r="HR41">
        <v>68.682083000000006</v>
      </c>
      <c r="HS41" s="9">
        <f t="shared" si="65"/>
        <v>2.4176762586614303E-2</v>
      </c>
      <c r="HT41">
        <f t="shared" si="233"/>
        <v>0.88646679123488448</v>
      </c>
      <c r="HU41">
        <v>62.118143000000003</v>
      </c>
      <c r="HV41" s="9">
        <f t="shared" si="66"/>
        <v>2.4832492118042511E-2</v>
      </c>
      <c r="HW41">
        <f t="shared" si="234"/>
        <v>0.8958492221989599</v>
      </c>
      <c r="IH41" s="74">
        <f t="shared" si="235"/>
        <v>2.4344371783423732E-2</v>
      </c>
      <c r="II41">
        <f t="shared" si="236"/>
        <v>9.5522222035577649</v>
      </c>
      <c r="IK41" t="s">
        <v>24</v>
      </c>
      <c r="IL41" s="6">
        <v>92.439885000000004</v>
      </c>
      <c r="IM41" s="10">
        <f t="shared" si="67"/>
        <v>2.0656219133994451E-2</v>
      </c>
      <c r="IN41" s="13">
        <f t="shared" si="237"/>
        <v>0.93320720984822925</v>
      </c>
      <c r="IO41" s="11">
        <v>53.512169999999998</v>
      </c>
      <c r="IP41" s="10">
        <f t="shared" si="68"/>
        <v>2.4073505297946843E-2</v>
      </c>
      <c r="IQ41" s="13">
        <f t="shared" si="238"/>
        <v>3.7297098720300883</v>
      </c>
      <c r="IR41" s="2">
        <v>53.512169999999998</v>
      </c>
      <c r="IS41" s="9">
        <f t="shared" si="69"/>
        <v>2.4073505297946843E-2</v>
      </c>
      <c r="IT41" s="12">
        <f t="shared" si="70"/>
        <v>2.7919676855452283E-2</v>
      </c>
      <c r="IU41" s="16">
        <v>146.450174</v>
      </c>
      <c r="IV41">
        <f t="shared" si="71"/>
        <v>1.9263104248147325E-2</v>
      </c>
      <c r="IW41">
        <f t="shared" si="72"/>
        <v>2.0204785240885422E-2</v>
      </c>
      <c r="IX41">
        <v>51.794910000000002</v>
      </c>
      <c r="IY41" s="10">
        <f t="shared" si="73"/>
        <v>2.3401840426401092E-2</v>
      </c>
      <c r="IZ41">
        <f t="shared" si="74"/>
        <v>0.14469690948513431</v>
      </c>
      <c r="JA41">
        <v>53.512169999999998</v>
      </c>
      <c r="JB41">
        <f t="shared" si="239"/>
        <v>2.4073505297946843E-2</v>
      </c>
      <c r="JC41">
        <f t="shared" si="75"/>
        <v>0.36719518036871551</v>
      </c>
      <c r="JD41">
        <v>99.379542000000001</v>
      </c>
      <c r="JE41">
        <f t="shared" si="240"/>
        <v>2.5291819383813054E-2</v>
      </c>
      <c r="JF41">
        <f t="shared" si="76"/>
        <v>0.55363926690455423</v>
      </c>
      <c r="JG41">
        <v>53.512169999999998</v>
      </c>
      <c r="JH41">
        <f t="shared" si="241"/>
        <v>2.4073505297946843E-2</v>
      </c>
      <c r="JI41">
        <f t="shared" si="242"/>
        <v>0.53684710923529699</v>
      </c>
      <c r="JJ41">
        <v>53.512169999999998</v>
      </c>
      <c r="JK41">
        <f t="shared" si="243"/>
        <v>2.4073505297946843E-2</v>
      </c>
      <c r="JL41">
        <f t="shared" si="244"/>
        <v>3.2547453304405751</v>
      </c>
      <c r="JM41">
        <v>92.667891999999995</v>
      </c>
      <c r="JN41">
        <f t="shared" si="245"/>
        <v>2.1950872290693563E-2</v>
      </c>
      <c r="JO41">
        <f t="shared" si="246"/>
        <v>0.99409902262862482</v>
      </c>
      <c r="JP41">
        <v>53.512169999999998</v>
      </c>
      <c r="JQ41">
        <f t="shared" si="247"/>
        <v>2.4073505297946843E-2</v>
      </c>
      <c r="JR41">
        <f t="shared" si="248"/>
        <v>0.9137338662810669</v>
      </c>
      <c r="JS41">
        <v>53.512169999999998</v>
      </c>
      <c r="JT41">
        <f t="shared" si="249"/>
        <v>2.4073505297946843E-2</v>
      </c>
      <c r="JU41">
        <f t="shared" si="250"/>
        <v>0.93912871057872704</v>
      </c>
      <c r="JW41" s="73">
        <f t="shared" si="251"/>
        <v>2.3256532714056449E-2</v>
      </c>
      <c r="JX41">
        <f t="shared" si="252"/>
        <v>13.858541159109421</v>
      </c>
      <c r="JZ41">
        <v>101.076544</v>
      </c>
      <c r="KA41">
        <f t="shared" si="253"/>
        <v>2.1720732639317154E-2</v>
      </c>
      <c r="KB41">
        <f t="shared" si="254"/>
        <v>0.98129982891388756</v>
      </c>
      <c r="KC41">
        <v>53.512169999999998</v>
      </c>
      <c r="KD41">
        <f t="shared" si="255"/>
        <v>2.4073505297946843E-2</v>
      </c>
      <c r="KE41">
        <f t="shared" si="256"/>
        <v>3.7297098720300883</v>
      </c>
      <c r="KF41">
        <v>53.512169999999998</v>
      </c>
      <c r="KG41">
        <f t="shared" si="257"/>
        <v>2.4073505297946843E-2</v>
      </c>
      <c r="KH41">
        <f t="shared" si="258"/>
        <v>0.35799723549176149</v>
      </c>
      <c r="KI41">
        <v>163.73416700000001</v>
      </c>
      <c r="KJ41">
        <f t="shared" si="259"/>
        <v>2.1280800344248847E-2</v>
      </c>
      <c r="KK41">
        <f t="shared" si="260"/>
        <v>0.28765161099827447</v>
      </c>
      <c r="KL41">
        <v>60.334954000000003</v>
      </c>
      <c r="KM41">
        <f t="shared" si="261"/>
        <v>2.6998666127500182E-2</v>
      </c>
      <c r="KO41">
        <v>53.512169999999998</v>
      </c>
      <c r="KP41">
        <f t="shared" si="262"/>
        <v>2.4073505297946843E-2</v>
      </c>
      <c r="KQ41">
        <f t="shared" si="263"/>
        <v>0.65002725619424073</v>
      </c>
      <c r="KR41">
        <v>117.274117</v>
      </c>
      <c r="KS41">
        <f t="shared" si="264"/>
        <v>2.1905611374525537E-2</v>
      </c>
      <c r="KT41">
        <f t="shared" si="265"/>
        <v>0.75008450655949177</v>
      </c>
      <c r="KU41">
        <v>53.512169999999998</v>
      </c>
      <c r="KV41">
        <f t="shared" si="266"/>
        <v>2.426439768389315E-2</v>
      </c>
      <c r="KW41">
        <f t="shared" si="267"/>
        <v>1.1121000319536636</v>
      </c>
      <c r="KX41">
        <v>53.512169999999998</v>
      </c>
      <c r="KY41">
        <f t="shared" si="268"/>
        <v>2.426439768389315E-2</v>
      </c>
      <c r="KZ41">
        <f t="shared" si="269"/>
        <v>1.0941935312469264</v>
      </c>
      <c r="LK41" s="78">
        <f t="shared" si="270"/>
        <v>2.3628346860802067E-2</v>
      </c>
      <c r="LL41">
        <f t="shared" si="271"/>
        <v>11.589086253953006</v>
      </c>
      <c r="LN41" t="s">
        <v>24</v>
      </c>
      <c r="LO41" s="6">
        <v>30.165941</v>
      </c>
      <c r="LP41" s="10">
        <f t="shared" si="77"/>
        <v>2.9015971291950073E-2</v>
      </c>
      <c r="LQ41" s="13">
        <f t="shared" si="78"/>
        <v>0.32420693867170924</v>
      </c>
      <c r="LR41" s="2">
        <v>30.165941</v>
      </c>
      <c r="LS41" s="10">
        <f t="shared" si="79"/>
        <v>2.9015971291950073E-2</v>
      </c>
      <c r="LT41" s="13">
        <f t="shared" si="80"/>
        <v>1.6017271196669407</v>
      </c>
      <c r="LU41" s="2">
        <v>30.165941</v>
      </c>
      <c r="LV41" s="9">
        <f t="shared" si="81"/>
        <v>2.9015971291950073E-2</v>
      </c>
      <c r="LW41" s="37">
        <f t="shared" si="82"/>
        <v>8.2541110233635192E-3</v>
      </c>
      <c r="LX41" s="16">
        <v>30.165941</v>
      </c>
      <c r="LY41">
        <f t="shared" si="83"/>
        <v>2.9015971291950073E-2</v>
      </c>
      <c r="LZ41">
        <f t="shared" si="84"/>
        <v>7.4649553438331231E-3</v>
      </c>
      <c r="MA41">
        <v>30.165941</v>
      </c>
      <c r="MB41" s="10">
        <f t="shared" si="85"/>
        <v>2.9015971291950073E-2</v>
      </c>
      <c r="MC41">
        <f t="shared" si="86"/>
        <v>4.4005655250842234E-2</v>
      </c>
      <c r="MD41">
        <v>30.165941</v>
      </c>
      <c r="ME41">
        <f t="shared" si="272"/>
        <v>2.9015971291950073E-2</v>
      </c>
      <c r="MF41">
        <f t="shared" si="87"/>
        <v>0.10855676452485473</v>
      </c>
      <c r="MG41">
        <v>30.165941</v>
      </c>
      <c r="MH41">
        <f t="shared" si="273"/>
        <v>2.9015971291950073E-2</v>
      </c>
      <c r="MI41">
        <f t="shared" si="88"/>
        <v>0.15579232676710492</v>
      </c>
      <c r="MZ41" s="17">
        <f t="shared" si="274"/>
        <v>2.9015971291950073E-2</v>
      </c>
      <c r="NA41">
        <f t="shared" si="89"/>
        <v>4.2559883882167302</v>
      </c>
      <c r="NC41" t="s">
        <v>24</v>
      </c>
      <c r="ND41" s="6">
        <v>218.70422400000001</v>
      </c>
      <c r="NE41" s="10">
        <f t="shared" si="90"/>
        <v>2.9016776833892352E-2</v>
      </c>
      <c r="NF41" s="13">
        <f t="shared" si="91"/>
        <v>2.3505126872151654</v>
      </c>
      <c r="NG41" s="2">
        <v>218.70422400000001</v>
      </c>
      <c r="NH41" s="10">
        <f t="shared" si="92"/>
        <v>2.9016776833892352E-2</v>
      </c>
      <c r="NI41" s="13">
        <f t="shared" si="93"/>
        <v>11.612582789432681</v>
      </c>
      <c r="NJ41" s="2">
        <v>218.70422400000001</v>
      </c>
      <c r="NK41" s="9">
        <f t="shared" si="94"/>
        <v>2.9016776833892352E-2</v>
      </c>
      <c r="NL41" s="37">
        <f t="shared" si="95"/>
        <v>5.9842620153618242E-2</v>
      </c>
      <c r="NM41" s="16">
        <v>218.70422400000001</v>
      </c>
      <c r="NN41">
        <f t="shared" si="96"/>
        <v>2.9016776833892352E-2</v>
      </c>
      <c r="NO41">
        <f t="shared" si="97"/>
        <v>5.4121211338236948E-2</v>
      </c>
      <c r="NP41">
        <v>218.70422400000001</v>
      </c>
      <c r="NQ41" s="10">
        <f t="shared" si="98"/>
        <v>2.9016776833892352E-2</v>
      </c>
      <c r="NR41">
        <f t="shared" si="99"/>
        <v>0.31904268119646906</v>
      </c>
      <c r="NS41">
        <v>218.70422400000001</v>
      </c>
      <c r="NT41">
        <f t="shared" si="275"/>
        <v>2.9016776833892352E-2</v>
      </c>
      <c r="NU41">
        <f t="shared" si="100"/>
        <v>0.78704068871603761</v>
      </c>
      <c r="NV41">
        <v>218.70422400000001</v>
      </c>
      <c r="NW41">
        <f t="shared" si="276"/>
        <v>2.9016776833892352E-2</v>
      </c>
      <c r="NX41">
        <f t="shared" si="101"/>
        <v>1.1295003189541708</v>
      </c>
      <c r="OO41" s="17">
        <f t="shared" si="277"/>
        <v>2.9016776833892359E-2</v>
      </c>
      <c r="OP41">
        <f t="shared" si="102"/>
        <v>30.856078355786249</v>
      </c>
      <c r="OR41" t="s">
        <v>24</v>
      </c>
      <c r="OS41" s="6">
        <v>161.32204999999999</v>
      </c>
      <c r="OT41" s="10">
        <f t="shared" si="103"/>
        <v>2.2281139018545133E-2</v>
      </c>
      <c r="OU41" s="13">
        <f t="shared" si="104"/>
        <v>2.0805607771780794</v>
      </c>
      <c r="OV41" s="2">
        <v>161.32204999999999</v>
      </c>
      <c r="OW41" s="10">
        <f t="shared" si="105"/>
        <v>2.2281139018545133E-2</v>
      </c>
      <c r="OX41" s="13">
        <f t="shared" si="106"/>
        <v>10.278899750186792</v>
      </c>
      <c r="OY41" s="2">
        <v>161.32204999999999</v>
      </c>
      <c r="OZ41" s="9">
        <f t="shared" si="107"/>
        <v>2.2281139018545133E-2</v>
      </c>
      <c r="PA41" s="37">
        <f t="shared" si="108"/>
        <v>5.2969809085649619E-2</v>
      </c>
      <c r="PB41" s="16">
        <v>161.32204999999999</v>
      </c>
      <c r="PC41">
        <f t="shared" si="109"/>
        <v>2.2281139018545133E-2</v>
      </c>
      <c r="PD41">
        <f t="shared" si="110"/>
        <v>4.7905493187152398E-2</v>
      </c>
      <c r="PE41">
        <v>161.32204999999999</v>
      </c>
      <c r="PF41" s="10">
        <f t="shared" si="111"/>
        <v>2.2281139018545133E-2</v>
      </c>
      <c r="PG41">
        <f t="shared" si="112"/>
        <v>0.28240123627222141</v>
      </c>
      <c r="PH41">
        <v>161.32204999999999</v>
      </c>
      <c r="PI41">
        <f t="shared" si="278"/>
        <v>2.2281139018545133E-2</v>
      </c>
      <c r="PJ41">
        <f t="shared" si="113"/>
        <v>0.69665056304200035</v>
      </c>
      <c r="PK41">
        <v>161.32204999999999</v>
      </c>
      <c r="PL41">
        <f t="shared" si="279"/>
        <v>2.2281139018545133E-2</v>
      </c>
      <c r="PM41">
        <f t="shared" si="114"/>
        <v>0.99977935631157933</v>
      </c>
      <c r="QD41" s="17">
        <f t="shared" si="280"/>
        <v>2.2281139018545136E-2</v>
      </c>
      <c r="QE41">
        <f t="shared" si="115"/>
        <v>27.312316463453186</v>
      </c>
      <c r="QG41" t="s">
        <v>24</v>
      </c>
      <c r="QH41" s="6">
        <v>56.971291999999998</v>
      </c>
      <c r="QI41" s="10">
        <f t="shared" si="116"/>
        <v>2.4695383340236649E-2</v>
      </c>
      <c r="QJ41" s="13">
        <f t="shared" si="117"/>
        <v>0.73257689782584823</v>
      </c>
      <c r="QK41" s="2">
        <v>56.971291999999998</v>
      </c>
      <c r="QL41" s="10">
        <f t="shared" si="118"/>
        <v>2.4602601775953099E-2</v>
      </c>
      <c r="QM41" s="13">
        <f t="shared" si="119"/>
        <v>3.6056594641312674</v>
      </c>
      <c r="QN41" s="2">
        <v>56.971291999999998</v>
      </c>
      <c r="QO41" s="9">
        <f t="shared" si="120"/>
        <v>2.4648905248049129E-2</v>
      </c>
      <c r="QP41" s="37">
        <f t="shared" si="121"/>
        <v>1.8615859090927091E-2</v>
      </c>
      <c r="QQ41" s="16">
        <v>56.971291999999998</v>
      </c>
      <c r="QR41">
        <f t="shared" si="122"/>
        <v>2.4648905248049129E-2</v>
      </c>
      <c r="QS41">
        <f t="shared" si="123"/>
        <v>1.683604162913625E-2</v>
      </c>
      <c r="QT41">
        <v>56.971291999999998</v>
      </c>
      <c r="QU41" s="10">
        <f t="shared" si="124"/>
        <v>2.4648905248049129E-2</v>
      </c>
      <c r="QV41">
        <f t="shared" si="125"/>
        <v>9.9247886905666161E-2</v>
      </c>
      <c r="QW41">
        <v>56.971291999999998</v>
      </c>
      <c r="QX41">
        <f t="shared" si="281"/>
        <v>2.4648905226720197E-2</v>
      </c>
      <c r="QY41" s="37">
        <f t="shared" si="126"/>
        <v>0.24483283836294517</v>
      </c>
      <c r="QZ41">
        <v>56.762385000000002</v>
      </c>
      <c r="RA41">
        <f t="shared" si="282"/>
        <v>2.479863652025369E-2</v>
      </c>
      <c r="RB41">
        <f t="shared" si="127"/>
        <v>0.35349966628350943</v>
      </c>
      <c r="RS41" s="17">
        <f t="shared" si="283"/>
        <v>2.4670320372472999E-2</v>
      </c>
      <c r="RT41">
        <f t="shared" si="128"/>
        <v>9.6070569506795405</v>
      </c>
      <c r="RW41" t="s">
        <v>24</v>
      </c>
      <c r="RX41" s="6">
        <v>161.32204999999999</v>
      </c>
      <c r="RY41" s="10">
        <f t="shared" si="129"/>
        <v>2.2281139018545133E-2</v>
      </c>
      <c r="RZ41" s="13">
        <f t="shared" si="130"/>
        <v>1.1367853444363702</v>
      </c>
      <c r="SA41" s="2">
        <v>161.32204999999999</v>
      </c>
      <c r="SB41" s="10">
        <f t="shared" si="131"/>
        <v>2.2281139018545133E-2</v>
      </c>
      <c r="SC41" s="13">
        <f t="shared" si="132"/>
        <v>5.6162274715144633</v>
      </c>
      <c r="SD41" s="2">
        <v>161.32204999999999</v>
      </c>
      <c r="SE41" s="9">
        <f t="shared" si="133"/>
        <v>2.2281139018545133E-2</v>
      </c>
      <c r="SF41" s="37">
        <f t="shared" si="284"/>
        <v>2.8941861889673133E-2</v>
      </c>
      <c r="SG41" s="16">
        <v>161.32204999999999</v>
      </c>
      <c r="SH41">
        <f t="shared" si="134"/>
        <v>2.2281139018545133E-2</v>
      </c>
      <c r="SI41">
        <f t="shared" si="285"/>
        <v>2.617480016470099E-2</v>
      </c>
      <c r="SJ41">
        <v>161.32204999999999</v>
      </c>
      <c r="SK41" s="10">
        <f t="shared" si="135"/>
        <v>2.2281139018545133E-2</v>
      </c>
      <c r="SL41">
        <f t="shared" si="286"/>
        <v>0.15429954758658626</v>
      </c>
      <c r="SM41">
        <v>73.675617000000003</v>
      </c>
      <c r="SN41">
        <f t="shared" si="287"/>
        <v>1.8623846292560104E-2</v>
      </c>
      <c r="SO41">
        <f t="shared" si="136"/>
        <v>0.31815960723575115</v>
      </c>
      <c r="SP41">
        <v>73.675617000000003</v>
      </c>
      <c r="SQ41">
        <f t="shared" si="288"/>
        <v>1.8623846292560104E-2</v>
      </c>
      <c r="SR41">
        <f t="shared" si="137"/>
        <v>0.45659822040124709</v>
      </c>
      <c r="TI41" s="17">
        <f t="shared" si="289"/>
        <v>2.1236198239692271E-2</v>
      </c>
      <c r="TJ41">
        <f t="shared" si="290"/>
        <v>14.223156133016294</v>
      </c>
      <c r="TL41" t="s">
        <v>24</v>
      </c>
      <c r="TM41" s="6">
        <v>6207340</v>
      </c>
      <c r="TN41" s="10">
        <f t="shared" si="291"/>
        <v>1.9588010803444297E-2</v>
      </c>
      <c r="TO41" s="13">
        <f t="shared" si="292"/>
        <v>6.2073400352584196</v>
      </c>
      <c r="TP41" s="2">
        <v>30667033</v>
      </c>
      <c r="TQ41" s="10">
        <f t="shared" si="138"/>
        <v>1.9588010851333715E-2</v>
      </c>
      <c r="TR41" s="13">
        <f t="shared" si="293"/>
        <v>30.66703303917603</v>
      </c>
      <c r="TS41" s="2">
        <v>158035</v>
      </c>
      <c r="TT41" s="9">
        <f t="shared" si="139"/>
        <v>1.9587999429842774E-2</v>
      </c>
      <c r="TU41" s="37">
        <f t="shared" si="294"/>
        <v>0.15803500156703998</v>
      </c>
      <c r="TV41" s="16">
        <v>142926</v>
      </c>
      <c r="TW41">
        <f t="shared" si="140"/>
        <v>1.9588043407650201E-2</v>
      </c>
      <c r="TX41">
        <f t="shared" si="295"/>
        <v>0.14292597649434793</v>
      </c>
      <c r="TY41" s="42">
        <v>842542</v>
      </c>
      <c r="TZ41" s="10">
        <f t="shared" si="141"/>
        <v>1.9588003337768875E-2</v>
      </c>
      <c r="UA41">
        <f t="shared" si="296"/>
        <v>0.84254199686591946</v>
      </c>
      <c r="UB41" s="42">
        <v>2199247</v>
      </c>
      <c r="UC41">
        <f t="shared" si="297"/>
        <v>2.0726416535994486E-2</v>
      </c>
      <c r="UD41">
        <f t="shared" si="142"/>
        <v>2.199247004145283</v>
      </c>
      <c r="UE41" s="42">
        <v>3156191</v>
      </c>
      <c r="UF41">
        <f t="shared" si="298"/>
        <v>2.0726421171023284E-2</v>
      </c>
      <c r="UG41">
        <f t="shared" si="143"/>
        <v>3.1561910124358534</v>
      </c>
      <c r="UH41" s="42">
        <v>3215346</v>
      </c>
      <c r="UI41">
        <f t="shared" si="299"/>
        <v>2.0726419508332247E-2</v>
      </c>
      <c r="UJ41">
        <f t="shared" si="300"/>
        <v>3.2153460315041578</v>
      </c>
      <c r="UK41" s="42">
        <v>14050523</v>
      </c>
      <c r="UL41">
        <f t="shared" si="301"/>
        <v>2.0726419475880491E-2</v>
      </c>
      <c r="UM41">
        <f t="shared" si="302"/>
        <v>85.918953625065299</v>
      </c>
      <c r="UN41" s="42"/>
      <c r="UQ41" s="42">
        <v>5472639</v>
      </c>
      <c r="UR41">
        <f t="shared" si="303"/>
        <v>2.0726418486206523E-2</v>
      </c>
      <c r="US41">
        <f t="shared" si="304"/>
        <v>5.4726389792735812</v>
      </c>
      <c r="UT41" s="42">
        <v>5624737</v>
      </c>
      <c r="UU41">
        <f t="shared" si="305"/>
        <v>2.0726419543401899E-2</v>
      </c>
      <c r="UV41">
        <f t="shared" si="306"/>
        <v>5.6247369610343307</v>
      </c>
      <c r="UX41" s="17">
        <f t="shared" si="307"/>
        <v>2.0208962050079892E-2</v>
      </c>
      <c r="UY41">
        <f t="shared" si="308"/>
        <v>83.773894242182266</v>
      </c>
      <c r="VA41" s="42">
        <v>6513939</v>
      </c>
      <c r="VB41">
        <f t="shared" si="309"/>
        <v>2.0726419703919273E-2</v>
      </c>
      <c r="VC41">
        <f t="shared" si="310"/>
        <v>6.513939012435852</v>
      </c>
      <c r="VD41" s="42">
        <v>22338405</v>
      </c>
      <c r="VE41">
        <f t="shared" si="311"/>
        <v>2.0726420092436394E-2</v>
      </c>
      <c r="VF41">
        <f t="shared" si="312"/>
        <v>22.338405045598126</v>
      </c>
      <c r="VG41" s="42">
        <v>2144158</v>
      </c>
      <c r="VH41">
        <f t="shared" si="313"/>
        <v>2.0726420458222556E-2</v>
      </c>
      <c r="VI41">
        <f t="shared" si="314"/>
        <v>2.1441580356494434</v>
      </c>
      <c r="VJ41" s="42">
        <v>1948926</v>
      </c>
      <c r="VK41">
        <f t="shared" si="315"/>
        <v>2.0726422214633708E-2</v>
      </c>
      <c r="VL41">
        <f t="shared" si="316"/>
        <v>1.948925961863383</v>
      </c>
      <c r="VM41" s="42">
        <v>1843142</v>
      </c>
      <c r="VN41">
        <f t="shared" si="317"/>
        <v>2.0726415580745575E-2</v>
      </c>
      <c r="VP41" s="42">
        <v>3197381</v>
      </c>
      <c r="VQ41">
        <f t="shared" si="318"/>
        <v>1.7021977220611152E-2</v>
      </c>
      <c r="VR41">
        <f t="shared" si="319"/>
        <v>3.1973809809353861</v>
      </c>
      <c r="VS41" s="42">
        <v>4054684</v>
      </c>
      <c r="VT41">
        <f t="shared" si="320"/>
        <v>1.7021978875761342E-2</v>
      </c>
      <c r="VU41">
        <f t="shared" si="321"/>
        <v>4.0546839707221958</v>
      </c>
      <c r="VV41" s="42">
        <v>5427208</v>
      </c>
      <c r="VW41">
        <f t="shared" si="322"/>
        <v>1.702197653679936E-2</v>
      </c>
      <c r="VX41">
        <f t="shared" si="323"/>
        <v>5.4272080714923021</v>
      </c>
      <c r="WL41" s="72">
        <f t="shared" si="326"/>
        <v>1.9337253835391168E-2</v>
      </c>
      <c r="WM41" s="12">
        <f t="shared" si="327"/>
        <v>65.978555388323983</v>
      </c>
    </row>
    <row r="42" spans="2:611" x14ac:dyDescent="0.25">
      <c r="B42" t="s">
        <v>25</v>
      </c>
      <c r="C42" s="6">
        <v>1182.176273</v>
      </c>
      <c r="D42" s="10">
        <f t="shared" si="144"/>
        <v>2.3918780248667719E-2</v>
      </c>
      <c r="E42" s="13">
        <f t="shared" si="145"/>
        <v>17.433398856089678</v>
      </c>
      <c r="F42" s="11">
        <v>1769.874967</v>
      </c>
      <c r="G42" s="10">
        <f t="shared" si="146"/>
        <v>2.4025608038670834E-2</v>
      </c>
      <c r="H42" s="13">
        <f t="shared" si="147"/>
        <v>86.513453485936907</v>
      </c>
      <c r="I42" s="2">
        <v>1185.4369959999999</v>
      </c>
      <c r="J42" s="9">
        <f t="shared" si="148"/>
        <v>2.390584109409143E-2</v>
      </c>
      <c r="K42" s="12">
        <f t="shared" si="149"/>
        <v>0.44360360490534717</v>
      </c>
      <c r="L42" s="16">
        <v>1732.680075</v>
      </c>
      <c r="M42">
        <f t="shared" si="150"/>
        <v>2.3759847562281222E-2</v>
      </c>
      <c r="N42">
        <f t="shared" si="151"/>
        <v>0.39874164509968907</v>
      </c>
      <c r="O42">
        <v>1239.562304</v>
      </c>
      <c r="P42" s="10">
        <f t="shared" si="152"/>
        <v>2.5565630419236863E-2</v>
      </c>
      <c r="Q42">
        <f t="shared" si="27"/>
        <v>2.5292148947597033</v>
      </c>
      <c r="R42">
        <v>923.45078599999999</v>
      </c>
      <c r="S42">
        <f t="shared" si="28"/>
        <v>2.3880594186363152E-2</v>
      </c>
      <c r="T42">
        <f t="shared" si="153"/>
        <v>5.8280430579897873</v>
      </c>
      <c r="U42">
        <v>1106.0435520000001</v>
      </c>
      <c r="V42">
        <f t="shared" si="29"/>
        <v>2.3906588599872613E-2</v>
      </c>
      <c r="W42" s="49">
        <f t="shared" si="154"/>
        <v>8.3730638659190451</v>
      </c>
      <c r="X42">
        <v>1104.798505</v>
      </c>
      <c r="Y42">
        <f t="shared" si="30"/>
        <v>2.390721265226663E-2</v>
      </c>
      <c r="Z42" s="49">
        <f t="shared" si="155"/>
        <v>8.5302196541107627</v>
      </c>
      <c r="AA42">
        <v>1091.4262249999999</v>
      </c>
      <c r="AB42">
        <f t="shared" si="156"/>
        <v>2.391400710708208E-2</v>
      </c>
      <c r="AC42" s="49">
        <f t="shared" si="157"/>
        <v>51.730898014614503</v>
      </c>
      <c r="AD42">
        <v>1059.9361839999999</v>
      </c>
      <c r="AE42">
        <f t="shared" si="31"/>
        <v>2.3874280281314025E-2</v>
      </c>
      <c r="AF42" s="49">
        <f t="shared" si="158"/>
        <v>17.299284241148477</v>
      </c>
      <c r="AG42">
        <v>1125.060653</v>
      </c>
      <c r="AH42">
        <f t="shared" si="32"/>
        <v>2.3886455281279018E-2</v>
      </c>
      <c r="AI42" s="49">
        <f t="shared" si="159"/>
        <v>14.506147146107118</v>
      </c>
      <c r="AJ42">
        <v>1163.706471</v>
      </c>
      <c r="AK42">
        <f t="shared" si="33"/>
        <v>2.4220783488394456E-2</v>
      </c>
      <c r="AL42" s="49">
        <f t="shared" si="160"/>
        <v>15.11798660653038</v>
      </c>
      <c r="AN42" s="73">
        <f t="shared" si="161"/>
        <v>2.4063802413293339E-2</v>
      </c>
      <c r="AO42">
        <f t="shared" si="162"/>
        <v>229.43347594561325</v>
      </c>
      <c r="AQ42" s="6">
        <v>1230.1731649999999</v>
      </c>
      <c r="AR42" s="10">
        <f t="shared" si="163"/>
        <v>2.4215419338097725E-2</v>
      </c>
      <c r="AS42" s="13">
        <f t="shared" si="164"/>
        <v>17.504077600432453</v>
      </c>
      <c r="AT42" s="11">
        <v>1829.6012290000001</v>
      </c>
      <c r="AU42" s="10">
        <f t="shared" si="165"/>
        <v>2.4741230846278439E-2</v>
      </c>
      <c r="AV42" s="13">
        <f t="shared" si="166"/>
        <v>61.330570212496717</v>
      </c>
      <c r="AW42" s="2">
        <v>1160.8728940000001</v>
      </c>
      <c r="AX42" s="9">
        <f t="shared" si="167"/>
        <v>2.4223527066026384E-2</v>
      </c>
      <c r="AY42" s="12">
        <f t="shared" si="168"/>
        <v>5.7636513610583568</v>
      </c>
      <c r="AZ42" s="16">
        <v>1878.7505980000001</v>
      </c>
      <c r="BA42" s="9">
        <f t="shared" si="169"/>
        <v>2.4129168238379555E-2</v>
      </c>
      <c r="BB42">
        <f t="shared" si="170"/>
        <v>5.2184459257475471</v>
      </c>
      <c r="BC42">
        <v>1364.6284720000001</v>
      </c>
      <c r="BD42" s="9">
        <f t="shared" si="171"/>
        <v>2.6809205725543649E-2</v>
      </c>
      <c r="BF42">
        <v>1270.3848210000001</v>
      </c>
      <c r="BG42" s="9">
        <f t="shared" si="172"/>
        <v>2.2706283341605925E-2</v>
      </c>
      <c r="BH42">
        <f t="shared" si="173"/>
        <v>9.8097574914755139</v>
      </c>
      <c r="BI42">
        <v>1214.769581</v>
      </c>
      <c r="BJ42" s="9">
        <f t="shared" si="174"/>
        <v>2.3964053183599527E-2</v>
      </c>
      <c r="BK42" s="49">
        <f t="shared" si="175"/>
        <v>13.12910355255492</v>
      </c>
      <c r="BL42">
        <v>1353.8849130000001</v>
      </c>
      <c r="BM42" s="9">
        <f t="shared" si="176"/>
        <v>2.3776494238261142E-2</v>
      </c>
      <c r="BN42" s="49">
        <f t="shared" si="177"/>
        <v>17.435810504981006</v>
      </c>
      <c r="BO42">
        <v>1195.7361820000001</v>
      </c>
      <c r="BP42" s="9">
        <f t="shared" si="178"/>
        <v>2.3840684261285335E-2</v>
      </c>
      <c r="BQ42" s="49">
        <f t="shared" si="179"/>
        <v>17.201381440605108</v>
      </c>
      <c r="BT42" s="49"/>
      <c r="BW42" s="49"/>
      <c r="BZ42" s="49"/>
      <c r="CB42" s="73">
        <f t="shared" si="324"/>
        <v>2.4267340693230856E-2</v>
      </c>
      <c r="CC42">
        <f t="shared" si="180"/>
        <v>190.43993630512975</v>
      </c>
      <c r="CE42" t="s">
        <v>25</v>
      </c>
      <c r="CF42" s="6">
        <v>0.79493599999999998</v>
      </c>
      <c r="CG42" s="10">
        <f t="shared" si="34"/>
        <v>2.4292711490411342E-3</v>
      </c>
      <c r="CH42" s="13">
        <f t="shared" si="35"/>
        <v>1.204004035856524E-2</v>
      </c>
      <c r="CI42" s="11">
        <v>1.185989</v>
      </c>
      <c r="CJ42" s="10">
        <f t="shared" si="36"/>
        <v>2.3335185802237581E-3</v>
      </c>
      <c r="CK42" s="13">
        <f t="shared" si="37"/>
        <v>5.7138579202738814E-2</v>
      </c>
      <c r="CL42" s="2">
        <v>0.79735900000000004</v>
      </c>
      <c r="CM42" s="9">
        <f t="shared" si="38"/>
        <v>2.3710232477432004E-3</v>
      </c>
      <c r="CN42" s="12">
        <f t="shared" si="39"/>
        <v>2.9918220822851369E-4</v>
      </c>
      <c r="CO42" s="16">
        <v>1.1738280000000001</v>
      </c>
      <c r="CP42">
        <f t="shared" si="40"/>
        <v>2.3710245332770347E-3</v>
      </c>
      <c r="CQ42">
        <f t="shared" si="41"/>
        <v>2.705782644163934E-4</v>
      </c>
      <c r="CR42">
        <v>0.77981299999999998</v>
      </c>
      <c r="CS42" s="10">
        <f t="shared" si="42"/>
        <v>2.4811584562886525E-3</v>
      </c>
      <c r="CT42">
        <f t="shared" si="43"/>
        <v>1.6691395120239203E-3</v>
      </c>
      <c r="CU42">
        <v>0.30042600000000003</v>
      </c>
      <c r="CV42">
        <f t="shared" si="181"/>
        <v>1.0856061123729851E-3</v>
      </c>
      <c r="CW42">
        <f t="shared" si="44"/>
        <v>1.8016018361749742E-3</v>
      </c>
      <c r="CX42">
        <v>0.69121699999999997</v>
      </c>
      <c r="CY42">
        <f t="shared" si="182"/>
        <v>2.2027510377237301E-3</v>
      </c>
      <c r="CZ42">
        <f t="shared" si="45"/>
        <v>5.2461550626179245E-3</v>
      </c>
      <c r="DA42">
        <v>0.690419</v>
      </c>
      <c r="DB42">
        <f t="shared" si="183"/>
        <v>2.2027515489313689E-3</v>
      </c>
      <c r="DC42">
        <f t="shared" si="184"/>
        <v>5.3444829741556505E-3</v>
      </c>
      <c r="DD42">
        <v>0.68184699999999998</v>
      </c>
      <c r="DE42">
        <f t="shared" si="185"/>
        <v>2.2027531036236444E-3</v>
      </c>
      <c r="DF42">
        <f t="shared" si="186"/>
        <v>3.2402043303903352E-2</v>
      </c>
      <c r="DG42">
        <v>0.60779799999999995</v>
      </c>
      <c r="DH42">
        <f t="shared" si="187"/>
        <v>2.0160191658710165E-3</v>
      </c>
      <c r="DI42">
        <f t="shared" si="188"/>
        <v>9.9334798616088973E-3</v>
      </c>
      <c r="DJ42">
        <v>0.70372699999999999</v>
      </c>
      <c r="DK42">
        <f t="shared" si="189"/>
        <v>2.2027530777832759E-3</v>
      </c>
      <c r="DL42">
        <f t="shared" si="190"/>
        <v>9.09651630167891E-3</v>
      </c>
      <c r="DM42">
        <v>0.71788799999999997</v>
      </c>
      <c r="DN42">
        <f t="shared" si="191"/>
        <v>2.2027525047753566E-3</v>
      </c>
      <c r="DO42">
        <f t="shared" si="192"/>
        <v>9.3493277617724725E-3</v>
      </c>
      <c r="DQ42" s="73">
        <f t="shared" si="193"/>
        <v>2.175115209804596E-3</v>
      </c>
      <c r="DR42">
        <f t="shared" si="194"/>
        <v>0.1410209739615097</v>
      </c>
      <c r="DT42">
        <v>0.75909199999999999</v>
      </c>
      <c r="DU42">
        <f t="shared" si="195"/>
        <v>2.2037151807082042E-3</v>
      </c>
      <c r="DV42">
        <f t="shared" si="196"/>
        <v>1.0832073843438308E-2</v>
      </c>
      <c r="DW42">
        <v>1.105823</v>
      </c>
      <c r="DX42">
        <f t="shared" si="197"/>
        <v>2.2037154363699651E-3</v>
      </c>
      <c r="DY42">
        <f t="shared" si="198"/>
        <v>3.7146690515968014E-2</v>
      </c>
      <c r="DZ42">
        <v>0.71598600000000001</v>
      </c>
      <c r="EA42">
        <f t="shared" si="199"/>
        <v>2.2037175410451189E-3</v>
      </c>
      <c r="EB42">
        <f t="shared" si="200"/>
        <v>3.5655387870413718E-3</v>
      </c>
      <c r="EC42">
        <v>1.164431</v>
      </c>
      <c r="ED42">
        <f t="shared" si="201"/>
        <v>2.2037158922017064E-3</v>
      </c>
      <c r="EE42">
        <f t="shared" si="202"/>
        <v>3.2408829976136159E-3</v>
      </c>
      <c r="EF42">
        <v>0.76067899999999999</v>
      </c>
      <c r="EG42">
        <f t="shared" si="203"/>
        <v>2.2043545727364025E-3</v>
      </c>
      <c r="EI42">
        <v>0.71317299999999995</v>
      </c>
      <c r="EJ42">
        <f t="shared" si="204"/>
        <v>1.8811777411931298E-3</v>
      </c>
      <c r="EK42">
        <f t="shared" si="205"/>
        <v>5.5265100281046524E-3</v>
      </c>
      <c r="EL42">
        <v>0.73672599999999999</v>
      </c>
      <c r="EM42">
        <f t="shared" si="206"/>
        <v>2.1432199862677598E-3</v>
      </c>
      <c r="EN42">
        <f t="shared" si="207"/>
        <v>7.984550320274314E-3</v>
      </c>
      <c r="EO42">
        <v>0.82779800000000003</v>
      </c>
      <c r="EP42">
        <f t="shared" si="325"/>
        <v>2.1409328941325704E-3</v>
      </c>
      <c r="EQ42">
        <f t="shared" si="208"/>
        <v>1.0675944028121833E-2</v>
      </c>
      <c r="ER42">
        <v>0.72891600000000001</v>
      </c>
      <c r="ES42">
        <f t="shared" si="209"/>
        <v>2.1425966317868078E-3</v>
      </c>
      <c r="ET42">
        <f t="shared" si="210"/>
        <v>1.05122078889605E-2</v>
      </c>
      <c r="FE42" s="75">
        <f t="shared" si="211"/>
        <v>2.1474606529379627E-3</v>
      </c>
      <c r="FF42">
        <f t="shared" si="212"/>
        <v>0.11459613440569563</v>
      </c>
      <c r="FH42" t="s">
        <v>25</v>
      </c>
      <c r="FI42" s="6">
        <v>54.828682999999998</v>
      </c>
      <c r="FJ42" s="10">
        <f t="shared" si="46"/>
        <v>2.2240795190344435E-2</v>
      </c>
      <c r="FK42" s="13">
        <f t="shared" si="47"/>
        <v>0.81051928526219941</v>
      </c>
      <c r="FL42" s="11">
        <v>97.442593000000002</v>
      </c>
      <c r="FM42" s="10">
        <f t="shared" si="48"/>
        <v>2.6493701184938236E-2</v>
      </c>
      <c r="FN42" s="13">
        <f t="shared" si="49"/>
        <v>4.7700386634216247</v>
      </c>
      <c r="FO42" s="2">
        <v>55.095945</v>
      </c>
      <c r="FP42" s="9">
        <f t="shared" si="50"/>
        <v>2.2281296438753935E-2</v>
      </c>
      <c r="FQ42" s="25">
        <f t="shared" si="51"/>
        <v>2.0672904549338081E-2</v>
      </c>
      <c r="FR42" s="16">
        <v>97.377692999999994</v>
      </c>
      <c r="FS42">
        <f t="shared" si="52"/>
        <v>2.6750380962826798E-2</v>
      </c>
      <c r="FT42">
        <f t="shared" si="53"/>
        <v>2.2446463270021193E-2</v>
      </c>
      <c r="FU42">
        <v>41.938588000000003</v>
      </c>
      <c r="FV42" s="10">
        <f t="shared" si="54"/>
        <v>1.7341956856714979E-2</v>
      </c>
      <c r="FW42">
        <f t="shared" si="55"/>
        <v>8.5782229632170665E-2</v>
      </c>
      <c r="FX42">
        <v>11.103013000000001</v>
      </c>
      <c r="FY42">
        <f t="shared" si="213"/>
        <v>5.760391588211961E-3</v>
      </c>
      <c r="FZ42">
        <f t="shared" si="56"/>
        <v>7.0290985946556625E-2</v>
      </c>
      <c r="GA42">
        <v>46.610366999999997</v>
      </c>
      <c r="GB42">
        <f t="shared" si="214"/>
        <v>2.0200979947672261E-2</v>
      </c>
      <c r="GC42">
        <f t="shared" si="57"/>
        <v>0.3537604174459904</v>
      </c>
      <c r="GD42">
        <v>46.526442000000003</v>
      </c>
      <c r="GE42">
        <f t="shared" si="215"/>
        <v>2.0187917938780654E-2</v>
      </c>
      <c r="GF42">
        <f t="shared" si="216"/>
        <v>0.36015778351441374</v>
      </c>
      <c r="GG42">
        <v>45.625059</v>
      </c>
      <c r="GH42">
        <f t="shared" si="217"/>
        <v>2.0045700667497241E-2</v>
      </c>
      <c r="GI42">
        <f t="shared" si="218"/>
        <v>2.1681479231364151</v>
      </c>
      <c r="GJ42">
        <v>40.631461000000002</v>
      </c>
      <c r="GK42">
        <f t="shared" si="219"/>
        <v>1.8351715782806349E-2</v>
      </c>
      <c r="GL42">
        <f t="shared" si="220"/>
        <v>0.66488192292861914</v>
      </c>
      <c r="GM42">
        <v>47.916983999999999</v>
      </c>
      <c r="GN42">
        <f t="shared" si="221"/>
        <v>2.0398112943067283E-2</v>
      </c>
      <c r="GO42">
        <f t="shared" si="222"/>
        <v>0.61938455155997107</v>
      </c>
      <c r="GP42">
        <v>49.405287000000001</v>
      </c>
      <c r="GQ42">
        <f t="shared" si="223"/>
        <v>2.0616804055825132E-2</v>
      </c>
      <c r="GR42">
        <f t="shared" si="224"/>
        <v>0.64342379290655727</v>
      </c>
      <c r="GT42" s="72">
        <f t="shared" si="225"/>
        <v>2.0055812796453274E-2</v>
      </c>
      <c r="GU42">
        <f t="shared" si="226"/>
        <v>9.5609886662442722</v>
      </c>
      <c r="GW42" s="6">
        <v>53.735762999999999</v>
      </c>
      <c r="GX42" s="10">
        <f t="shared" si="58"/>
        <v>2.1206713342905428E-2</v>
      </c>
      <c r="GY42" s="13">
        <f t="shared" si="227"/>
        <v>0.76646196132629807</v>
      </c>
      <c r="GZ42" s="11">
        <v>89.359505999999996</v>
      </c>
      <c r="HA42" s="10">
        <f t="shared" si="59"/>
        <v>2.420803549729041E-2</v>
      </c>
      <c r="HB42" s="13">
        <f t="shared" si="228"/>
        <v>3.0004421162347077</v>
      </c>
      <c r="HC42" s="2">
        <v>48.906280000000002</v>
      </c>
      <c r="HD42" s="9">
        <f t="shared" si="60"/>
        <v>2.0462793813269174E-2</v>
      </c>
      <c r="HE42" s="25">
        <f t="shared" si="229"/>
        <v>0.2434418594192202</v>
      </c>
      <c r="HF42" s="16">
        <v>95.304845</v>
      </c>
      <c r="HG42" s="9">
        <f t="shared" si="61"/>
        <v>2.4519167556151591E-2</v>
      </c>
      <c r="HH42">
        <f t="shared" si="230"/>
        <v>0.26513957872903787</v>
      </c>
      <c r="HI42">
        <v>53.211528999999999</v>
      </c>
      <c r="HJ42" s="9">
        <f t="shared" si="62"/>
        <v>2.095602112175167E-2</v>
      </c>
      <c r="HL42">
        <v>85.019148000000001</v>
      </c>
      <c r="HM42" s="9">
        <f t="shared" si="63"/>
        <v>3.045892780251002E-2</v>
      </c>
      <c r="HN42">
        <f t="shared" si="231"/>
        <v>0.65795597345842838</v>
      </c>
      <c r="HO42">
        <v>56.126756999999998</v>
      </c>
      <c r="HP42" s="9">
        <f t="shared" si="64"/>
        <v>2.2199504879720642E-2</v>
      </c>
      <c r="HQ42">
        <f t="shared" si="232"/>
        <v>0.60811832653745135</v>
      </c>
      <c r="HR42">
        <v>66.861682000000002</v>
      </c>
      <c r="HS42" s="9">
        <f t="shared" si="65"/>
        <v>2.3535963693117796E-2</v>
      </c>
      <c r="HT42">
        <f t="shared" si="233"/>
        <v>0.86297121622108097</v>
      </c>
      <c r="HU42">
        <v>55.071801999999998</v>
      </c>
      <c r="HV42" s="9">
        <f t="shared" si="66"/>
        <v>2.2015630587852532E-2</v>
      </c>
      <c r="HW42">
        <f t="shared" si="234"/>
        <v>0.79422900627913362</v>
      </c>
      <c r="IH42" s="74">
        <f t="shared" si="235"/>
        <v>2.3284750921618809E-2</v>
      </c>
      <c r="II42">
        <f t="shared" si="236"/>
        <v>9.1364491446539411</v>
      </c>
      <c r="IK42" t="s">
        <v>25</v>
      </c>
      <c r="IL42" s="6">
        <v>329.94954200000001</v>
      </c>
      <c r="IM42" s="10">
        <f t="shared" si="67"/>
        <v>7.3729105598877645E-2</v>
      </c>
      <c r="IN42" s="13">
        <f t="shared" si="237"/>
        <v>3.330935466660534</v>
      </c>
      <c r="IO42" s="11">
        <v>88.651270999999994</v>
      </c>
      <c r="IP42" s="10">
        <f t="shared" si="68"/>
        <v>3.9881523064533193E-2</v>
      </c>
      <c r="IQ42" s="13">
        <f t="shared" si="238"/>
        <v>6.1788471784402441</v>
      </c>
      <c r="IR42" s="2">
        <v>88.651270999999994</v>
      </c>
      <c r="IS42" s="9">
        <f t="shared" si="69"/>
        <v>3.9881523064533193E-2</v>
      </c>
      <c r="IT42" s="12">
        <f t="shared" si="70"/>
        <v>4.6253307222359472E-2</v>
      </c>
      <c r="IU42" s="16">
        <v>664.63584900000001</v>
      </c>
      <c r="IV42">
        <f t="shared" si="71"/>
        <v>8.7421880743841968E-2</v>
      </c>
      <c r="IW42">
        <f t="shared" si="72"/>
        <v>9.1695518179709057E-2</v>
      </c>
      <c r="IX42">
        <v>91.171226000000004</v>
      </c>
      <c r="IY42" s="10">
        <f t="shared" si="73"/>
        <v>4.1192744274125587E-2</v>
      </c>
      <c r="IZ42">
        <f t="shared" si="74"/>
        <v>0.25470059965681419</v>
      </c>
      <c r="JA42">
        <v>88.651270999999994</v>
      </c>
      <c r="JB42">
        <f t="shared" si="239"/>
        <v>3.9881523064533193E-2</v>
      </c>
      <c r="JC42">
        <f t="shared" si="75"/>
        <v>0.60831619134041615</v>
      </c>
      <c r="JD42">
        <v>123.63525799999999</v>
      </c>
      <c r="JE42">
        <f t="shared" si="240"/>
        <v>3.146483221674666E-2</v>
      </c>
      <c r="JF42">
        <f t="shared" si="76"/>
        <v>0.68876684501801611</v>
      </c>
      <c r="JG42">
        <v>88.651270999999994</v>
      </c>
      <c r="JH42">
        <f t="shared" si="241"/>
        <v>3.9881523064533193E-2</v>
      </c>
      <c r="JI42">
        <f t="shared" si="242"/>
        <v>0.88937111999728125</v>
      </c>
      <c r="JJ42">
        <v>88.651270999999994</v>
      </c>
      <c r="JK42">
        <f t="shared" si="243"/>
        <v>3.9881523064533193E-2</v>
      </c>
      <c r="JL42">
        <f t="shared" si="244"/>
        <v>5.3919942010363622</v>
      </c>
      <c r="JM42">
        <v>261.10020400000002</v>
      </c>
      <c r="JN42">
        <f t="shared" si="245"/>
        <v>6.1848576776495981E-2</v>
      </c>
      <c r="JO42">
        <f t="shared" si="246"/>
        <v>2.8009643038446868</v>
      </c>
      <c r="JP42">
        <v>88.651270999999994</v>
      </c>
      <c r="JQ42">
        <f t="shared" si="247"/>
        <v>3.9881523064533193E-2</v>
      </c>
      <c r="JR42">
        <f t="shared" si="248"/>
        <v>1.5137429224335441</v>
      </c>
      <c r="JS42">
        <v>88.651270999999994</v>
      </c>
      <c r="JT42">
        <f t="shared" si="249"/>
        <v>3.9881523064533193E-2</v>
      </c>
      <c r="JU42">
        <f t="shared" si="250"/>
        <v>1.5558134500132454</v>
      </c>
      <c r="JW42" s="73">
        <f t="shared" si="251"/>
        <v>4.7902316755151685E-2</v>
      </c>
      <c r="JX42">
        <f t="shared" si="252"/>
        <v>28.544935589935385</v>
      </c>
      <c r="JZ42">
        <v>293.337198</v>
      </c>
      <c r="KA42">
        <f t="shared" si="253"/>
        <v>6.3036374204923737E-2</v>
      </c>
      <c r="KB42">
        <f t="shared" si="254"/>
        <v>2.8478589672741399</v>
      </c>
      <c r="KC42">
        <v>88.651270999999994</v>
      </c>
      <c r="KD42">
        <f t="shared" si="255"/>
        <v>3.9881523064533193E-2</v>
      </c>
      <c r="KE42">
        <f t="shared" si="256"/>
        <v>6.1788471784402441</v>
      </c>
      <c r="KF42">
        <v>88.651270999999994</v>
      </c>
      <c r="KG42">
        <f t="shared" si="257"/>
        <v>3.9881523064533193E-2</v>
      </c>
      <c r="KH42">
        <f t="shared" si="258"/>
        <v>0.59307835845249712</v>
      </c>
      <c r="KI42">
        <v>220.61200199999999</v>
      </c>
      <c r="KJ42">
        <f t="shared" si="259"/>
        <v>2.8673306580580871E-2</v>
      </c>
      <c r="KK42">
        <f t="shared" si="260"/>
        <v>0.38757578179058094</v>
      </c>
      <c r="KL42">
        <v>-621.26972599999999</v>
      </c>
      <c r="KM42">
        <f t="shared" si="261"/>
        <v>-0.27800558043679818</v>
      </c>
      <c r="KO42">
        <v>88.651270999999994</v>
      </c>
      <c r="KP42">
        <f t="shared" si="262"/>
        <v>3.9881523064533193E-2</v>
      </c>
      <c r="KQ42">
        <f t="shared" si="263"/>
        <v>1.0768717180832332</v>
      </c>
      <c r="KR42">
        <v>369.467399</v>
      </c>
      <c r="KS42">
        <f t="shared" si="264"/>
        <v>6.9012749488881378E-2</v>
      </c>
      <c r="KT42">
        <f t="shared" si="265"/>
        <v>2.3631111344776432</v>
      </c>
      <c r="KU42">
        <v>88.651270999999994</v>
      </c>
      <c r="KV42">
        <f t="shared" si="266"/>
        <v>4.0197766129211054E-2</v>
      </c>
      <c r="KW42">
        <f t="shared" si="267"/>
        <v>1.842367471022627</v>
      </c>
      <c r="KX42">
        <v>88.651270999999994</v>
      </c>
      <c r="KY42">
        <f t="shared" si="268"/>
        <v>4.0197766129211054E-2</v>
      </c>
      <c r="KZ42">
        <f t="shared" si="269"/>
        <v>1.8127025546715494</v>
      </c>
      <c r="LK42" s="78">
        <f t="shared" si="270"/>
        <v>9.1952168099566096E-3</v>
      </c>
      <c r="LL42">
        <f t="shared" si="271"/>
        <v>4.5100133903641373</v>
      </c>
      <c r="LN42" t="s">
        <v>25</v>
      </c>
      <c r="LO42" s="6">
        <v>13.315961</v>
      </c>
      <c r="LP42" s="10">
        <f t="shared" si="77"/>
        <v>1.2808337127647593E-2</v>
      </c>
      <c r="LQ42" s="13">
        <f t="shared" si="78"/>
        <v>0.14311262331521074</v>
      </c>
      <c r="LR42" s="2">
        <v>13.315961</v>
      </c>
      <c r="LS42" s="10">
        <f t="shared" si="79"/>
        <v>1.2808337127647593E-2</v>
      </c>
      <c r="LT42" s="13">
        <f t="shared" si="80"/>
        <v>0.70704029614482489</v>
      </c>
      <c r="LU42" s="2">
        <v>13.315961</v>
      </c>
      <c r="LV42" s="9">
        <f t="shared" si="81"/>
        <v>1.2808337127647593E-2</v>
      </c>
      <c r="LW42" s="37">
        <f t="shared" si="82"/>
        <v>3.6435601487378993E-3</v>
      </c>
      <c r="LX42" s="16">
        <v>13.315961</v>
      </c>
      <c r="LY42">
        <f t="shared" si="83"/>
        <v>1.2808337127647593E-2</v>
      </c>
      <c r="LZ42">
        <f t="shared" si="84"/>
        <v>3.2952081363953954E-3</v>
      </c>
      <c r="MA42">
        <v>13.315961</v>
      </c>
      <c r="MB42" s="10">
        <f t="shared" si="85"/>
        <v>1.2808337127647593E-2</v>
      </c>
      <c r="MC42">
        <f t="shared" si="86"/>
        <v>1.9425138738409002E-2</v>
      </c>
      <c r="MD42">
        <v>13.315961</v>
      </c>
      <c r="ME42">
        <f t="shared" si="272"/>
        <v>1.2808337127647593E-2</v>
      </c>
      <c r="MF42">
        <f t="shared" si="87"/>
        <v>4.7919527612254799E-2</v>
      </c>
      <c r="MG42">
        <v>13.315961</v>
      </c>
      <c r="MH42">
        <f t="shared" si="273"/>
        <v>1.2808337127647593E-2</v>
      </c>
      <c r="MI42">
        <f t="shared" si="88"/>
        <v>6.8770423814394688E-2</v>
      </c>
      <c r="MZ42" s="17">
        <f t="shared" si="274"/>
        <v>1.2808337127647592E-2</v>
      </c>
      <c r="NA42">
        <f t="shared" si="89"/>
        <v>1.8786941005403022</v>
      </c>
      <c r="NC42" t="s">
        <v>25</v>
      </c>
      <c r="ND42" s="6">
        <v>96.537839000000005</v>
      </c>
      <c r="NE42" s="10">
        <f t="shared" si="90"/>
        <v>1.2808243384861326E-2</v>
      </c>
      <c r="NF42" s="13">
        <f t="shared" si="91"/>
        <v>1.0375355867193263</v>
      </c>
      <c r="NG42" s="2">
        <v>96.537839000000005</v>
      </c>
      <c r="NH42" s="10">
        <f t="shared" si="92"/>
        <v>1.2808243384861326E-2</v>
      </c>
      <c r="NI42" s="13">
        <f t="shared" si="93"/>
        <v>5.1258893275898645</v>
      </c>
      <c r="NJ42" s="2">
        <v>96.537839000000005</v>
      </c>
      <c r="NK42" s="9">
        <f t="shared" si="94"/>
        <v>1.2808243384861326E-2</v>
      </c>
      <c r="NL42" s="37">
        <f t="shared" si="95"/>
        <v>2.6415023560441855E-2</v>
      </c>
      <c r="NM42" s="16">
        <v>96.537839000000005</v>
      </c>
      <c r="NN42">
        <f t="shared" si="96"/>
        <v>1.2808243384861326E-2</v>
      </c>
      <c r="NO42">
        <f t="shared" si="97"/>
        <v>2.3889546763649582E-2</v>
      </c>
      <c r="NP42">
        <v>96.537839000000005</v>
      </c>
      <c r="NQ42" s="10">
        <f t="shared" si="98"/>
        <v>1.2808243384861326E-2</v>
      </c>
      <c r="NR42">
        <f t="shared" si="99"/>
        <v>0.14082805731028339</v>
      </c>
      <c r="NS42">
        <v>96.537839000000005</v>
      </c>
      <c r="NT42">
        <f t="shared" si="275"/>
        <v>1.2808243384861326E-2</v>
      </c>
      <c r="NU42">
        <f t="shared" si="100"/>
        <v>0.34740621787770298</v>
      </c>
      <c r="NV42">
        <v>96.537839000000005</v>
      </c>
      <c r="NW42">
        <f t="shared" si="276"/>
        <v>1.2808243384861326E-2</v>
      </c>
      <c r="NX42">
        <f t="shared" si="101"/>
        <v>0.49857070863727987</v>
      </c>
      <c r="OO42" s="17">
        <f t="shared" si="277"/>
        <v>1.2808243384861324E-2</v>
      </c>
      <c r="OP42">
        <f t="shared" si="102"/>
        <v>13.620126168584088</v>
      </c>
      <c r="OR42" t="s">
        <v>25</v>
      </c>
      <c r="OS42" s="6">
        <v>174.66188299999999</v>
      </c>
      <c r="OT42" s="10">
        <f t="shared" si="103"/>
        <v>2.4123581967647106E-2</v>
      </c>
      <c r="OU42" s="13">
        <f t="shared" si="104"/>
        <v>2.2526038011410514</v>
      </c>
      <c r="OV42" s="2">
        <v>174.66188299999999</v>
      </c>
      <c r="OW42" s="10">
        <f t="shared" si="105"/>
        <v>2.4123581967647106E-2</v>
      </c>
      <c r="OX42" s="13">
        <f t="shared" si="106"/>
        <v>11.128869150471711</v>
      </c>
      <c r="OY42" s="2">
        <v>174.66188299999999</v>
      </c>
      <c r="OZ42" s="9">
        <f t="shared" si="107"/>
        <v>2.4123581967647106E-2</v>
      </c>
      <c r="PA42" s="37">
        <f t="shared" si="108"/>
        <v>5.734991959902612E-2</v>
      </c>
      <c r="PB42" s="16">
        <v>174.66188299999999</v>
      </c>
      <c r="PC42">
        <f t="shared" si="109"/>
        <v>2.4123581967647106E-2</v>
      </c>
      <c r="PD42">
        <f t="shared" si="110"/>
        <v>5.1866831881393211E-2</v>
      </c>
      <c r="PE42">
        <v>174.66188299999999</v>
      </c>
      <c r="PF42" s="10">
        <f t="shared" si="111"/>
        <v>2.4123581967647106E-2</v>
      </c>
      <c r="PG42">
        <f t="shared" si="112"/>
        <v>0.30575319176042021</v>
      </c>
      <c r="PH42">
        <v>174.66188299999999</v>
      </c>
      <c r="PI42">
        <f t="shared" si="278"/>
        <v>2.4123581967647106E-2</v>
      </c>
      <c r="PJ42">
        <f t="shared" si="113"/>
        <v>0.75425708471920605</v>
      </c>
      <c r="PK42">
        <v>174.66188299999999</v>
      </c>
      <c r="PL42">
        <f t="shared" si="279"/>
        <v>2.4123581967647106E-2</v>
      </c>
      <c r="PM42">
        <f t="shared" si="114"/>
        <v>1.0824518096435569</v>
      </c>
      <c r="QD42" s="17">
        <f t="shared" si="280"/>
        <v>2.4123581967647106E-2</v>
      </c>
      <c r="QE42">
        <f t="shared" si="115"/>
        <v>29.570790989815922</v>
      </c>
      <c r="QG42" t="s">
        <v>25</v>
      </c>
      <c r="QH42" s="6">
        <v>61.074247</v>
      </c>
      <c r="QI42" s="10">
        <f t="shared" si="116"/>
        <v>2.6473893937341252E-2</v>
      </c>
      <c r="QJ42" s="13">
        <f t="shared" si="117"/>
        <v>0.78533557575470847</v>
      </c>
      <c r="QK42" s="2">
        <v>61.074247</v>
      </c>
      <c r="QL42" s="10">
        <f t="shared" si="118"/>
        <v>2.6374430436072929E-2</v>
      </c>
      <c r="QM42" s="13">
        <f t="shared" si="119"/>
        <v>3.8653316254481407</v>
      </c>
      <c r="QN42" s="2">
        <v>61.074247</v>
      </c>
      <c r="QO42" s="9">
        <f t="shared" si="120"/>
        <v>2.6424068588771846E-2</v>
      </c>
      <c r="QP42" s="37">
        <f t="shared" si="121"/>
        <v>1.9956534884911451E-2</v>
      </c>
      <c r="QQ42" s="16">
        <v>61.074247</v>
      </c>
      <c r="QR42">
        <f t="shared" si="122"/>
        <v>2.6424068588771846E-2</v>
      </c>
      <c r="QS42">
        <f t="shared" si="123"/>
        <v>1.8048538638726148E-2</v>
      </c>
      <c r="QT42">
        <v>61.074247</v>
      </c>
      <c r="QU42" s="10">
        <f t="shared" si="124"/>
        <v>2.6424068588771846E-2</v>
      </c>
      <c r="QV42">
        <f t="shared" si="125"/>
        <v>0.10639551511495862</v>
      </c>
      <c r="QW42">
        <v>61.074247999999997</v>
      </c>
      <c r="QX42">
        <f t="shared" si="281"/>
        <v>2.6424068998561687E-2</v>
      </c>
      <c r="QY42" s="37">
        <f t="shared" si="126"/>
        <v>0.26246519894129183</v>
      </c>
      <c r="QZ42">
        <v>60.755485999999998</v>
      </c>
      <c r="RA42">
        <f t="shared" si="282"/>
        <v>2.654316258778347E-2</v>
      </c>
      <c r="RB42">
        <f t="shared" si="127"/>
        <v>0.37836754086165381</v>
      </c>
      <c r="RS42" s="17">
        <f t="shared" si="283"/>
        <v>2.6441108818010695E-2</v>
      </c>
      <c r="RT42">
        <f t="shared" si="128"/>
        <v>10.296633137248561</v>
      </c>
      <c r="RW42" t="s">
        <v>25</v>
      </c>
      <c r="RX42" s="6">
        <v>174.66188299999999</v>
      </c>
      <c r="RY42" s="10">
        <f t="shared" si="129"/>
        <v>2.4123581967647106E-2</v>
      </c>
      <c r="RZ42" s="13">
        <f t="shared" si="130"/>
        <v>1.230786918626809</v>
      </c>
      <c r="SA42" s="2">
        <v>174.66188299999999</v>
      </c>
      <c r="SB42" s="10">
        <f t="shared" si="131"/>
        <v>2.4123581967647106E-2</v>
      </c>
      <c r="SC42" s="13">
        <f t="shared" si="132"/>
        <v>6.0806372441401848</v>
      </c>
      <c r="SD42" s="2">
        <v>174.66188299999999</v>
      </c>
      <c r="SE42" s="9">
        <f t="shared" si="133"/>
        <v>2.4123581967647106E-2</v>
      </c>
      <c r="SF42" s="37">
        <f t="shared" si="284"/>
        <v>3.1335084665588167E-2</v>
      </c>
      <c r="SG42" s="16">
        <v>174.66188299999999</v>
      </c>
      <c r="SH42">
        <f t="shared" si="134"/>
        <v>2.4123581967647106E-2</v>
      </c>
      <c r="SI42">
        <f t="shared" si="285"/>
        <v>2.8339212673750336E-2</v>
      </c>
      <c r="SJ42">
        <v>174.66188299999999</v>
      </c>
      <c r="SK42" s="10">
        <f t="shared" si="135"/>
        <v>2.4123581967647106E-2</v>
      </c>
      <c r="SL42">
        <f t="shared" si="286"/>
        <v>0.167058684956714</v>
      </c>
      <c r="SM42">
        <v>97.361722</v>
      </c>
      <c r="SN42">
        <f t="shared" si="287"/>
        <v>2.4611259723918803E-2</v>
      </c>
      <c r="SO42">
        <f t="shared" si="136"/>
        <v>0.42044530460215068</v>
      </c>
      <c r="SP42">
        <v>97.361722</v>
      </c>
      <c r="SQ42">
        <f t="shared" si="288"/>
        <v>2.4611259723918803E-2</v>
      </c>
      <c r="SR42">
        <f t="shared" si="137"/>
        <v>0.60339079346157287</v>
      </c>
      <c r="TI42" s="17">
        <f t="shared" si="289"/>
        <v>2.426291846943902E-2</v>
      </c>
      <c r="TJ42">
        <f t="shared" si="290"/>
        <v>16.250332274091477</v>
      </c>
      <c r="TL42" t="s">
        <v>25</v>
      </c>
      <c r="TM42" s="6">
        <v>5915369</v>
      </c>
      <c r="TN42" s="10">
        <f t="shared" si="291"/>
        <v>1.8666661062284245E-2</v>
      </c>
      <c r="TO42" s="13">
        <f t="shared" si="292"/>
        <v>5.9153690335999904</v>
      </c>
      <c r="TP42" s="2">
        <v>29224567</v>
      </c>
      <c r="TQ42" s="10">
        <f t="shared" si="138"/>
        <v>1.8666661868512978E-2</v>
      </c>
      <c r="TR42" s="13">
        <f t="shared" si="293"/>
        <v>29.22456703733333</v>
      </c>
      <c r="TS42" s="2">
        <v>150602</v>
      </c>
      <c r="TT42" s="9">
        <f t="shared" si="139"/>
        <v>1.8666699719259539E-2</v>
      </c>
      <c r="TU42" s="37">
        <f t="shared" si="294"/>
        <v>0.150602001493336</v>
      </c>
      <c r="TV42" s="16">
        <v>136203</v>
      </c>
      <c r="TW42">
        <f t="shared" si="140"/>
        <v>1.8666654606245052E-2</v>
      </c>
      <c r="TX42">
        <f t="shared" si="295"/>
        <v>0.13620297760001449</v>
      </c>
      <c r="TY42" s="42">
        <v>802912</v>
      </c>
      <c r="TZ42" s="10">
        <f t="shared" si="141"/>
        <v>1.8666657491181071E-2</v>
      </c>
      <c r="UA42">
        <f t="shared" si="296"/>
        <v>0.80291199701333471</v>
      </c>
      <c r="UB42" s="42">
        <v>2271154</v>
      </c>
      <c r="UC42">
        <f t="shared" si="297"/>
        <v>2.1404091410100832E-2</v>
      </c>
      <c r="UD42">
        <f t="shared" si="142"/>
        <v>2.2711540042808185</v>
      </c>
      <c r="UE42" s="42">
        <v>3259386</v>
      </c>
      <c r="UF42">
        <f t="shared" si="298"/>
        <v>2.1404093413528173E-2</v>
      </c>
      <c r="UG42">
        <f t="shared" si="143"/>
        <v>3.2593860128424565</v>
      </c>
      <c r="UH42" s="42">
        <v>3320475</v>
      </c>
      <c r="UI42">
        <f t="shared" si="299"/>
        <v>2.1404090824729133E-2</v>
      </c>
      <c r="UJ42">
        <f t="shared" si="300"/>
        <v>3.3204750325342181</v>
      </c>
      <c r="UK42" s="42">
        <v>14509921</v>
      </c>
      <c r="UL42">
        <f t="shared" si="301"/>
        <v>2.1404093584835762E-2</v>
      </c>
      <c r="UM42">
        <f t="shared" si="302"/>
        <v>88.728172574242336</v>
      </c>
      <c r="UN42" s="42"/>
      <c r="UQ42" s="42">
        <v>5651573</v>
      </c>
      <c r="UR42">
        <f t="shared" si="303"/>
        <v>2.140409171943292E-2</v>
      </c>
      <c r="US42">
        <f t="shared" si="304"/>
        <v>5.6515729785959072</v>
      </c>
      <c r="UT42" s="42">
        <v>5808644</v>
      </c>
      <c r="UU42">
        <f t="shared" si="305"/>
        <v>2.140409276420643E-2</v>
      </c>
      <c r="UV42">
        <f t="shared" si="306"/>
        <v>5.808643959760305</v>
      </c>
      <c r="UX42" s="17">
        <f t="shared" si="307"/>
        <v>2.0159808042210556E-2</v>
      </c>
      <c r="UY42">
        <f t="shared" si="308"/>
        <v>83.570132037739455</v>
      </c>
      <c r="VA42" s="42">
        <v>6726919</v>
      </c>
      <c r="VB42">
        <f t="shared" si="309"/>
        <v>2.140409151947369E-2</v>
      </c>
      <c r="VC42">
        <f t="shared" si="310"/>
        <v>6.7269190128424547</v>
      </c>
      <c r="VD42" s="42">
        <v>23068783</v>
      </c>
      <c r="VE42">
        <f t="shared" si="311"/>
        <v>2.1404092524925353E-2</v>
      </c>
      <c r="VF42">
        <f t="shared" si="312"/>
        <v>23.068783047089003</v>
      </c>
      <c r="VG42" s="42">
        <v>2214264</v>
      </c>
      <c r="VH42">
        <f t="shared" si="313"/>
        <v>2.1404097398375357E-2</v>
      </c>
      <c r="VI42">
        <f t="shared" si="314"/>
        <v>2.2142640368150479</v>
      </c>
      <c r="VJ42" s="42">
        <v>2012648</v>
      </c>
      <c r="VK42">
        <f t="shared" si="315"/>
        <v>2.1404092416766003E-2</v>
      </c>
      <c r="VL42">
        <f t="shared" si="316"/>
        <v>2.0126479606164698</v>
      </c>
      <c r="VM42" s="42">
        <v>1903406</v>
      </c>
      <c r="VN42">
        <f t="shared" si="317"/>
        <v>2.1404093539664666E-2</v>
      </c>
      <c r="VP42" s="42">
        <v>3900185</v>
      </c>
      <c r="VQ42">
        <f t="shared" si="318"/>
        <v>2.0763512457905173E-2</v>
      </c>
      <c r="VR42">
        <f t="shared" si="319"/>
        <v>3.9001849767448666</v>
      </c>
      <c r="VS42" s="42">
        <v>4945928</v>
      </c>
      <c r="VT42">
        <f t="shared" si="320"/>
        <v>2.0763512504805934E-2</v>
      </c>
      <c r="VU42">
        <f t="shared" si="321"/>
        <v>4.9459279642867582</v>
      </c>
      <c r="VV42" s="42">
        <v>6620141</v>
      </c>
      <c r="VW42">
        <f t="shared" si="322"/>
        <v>2.0763509482648063E-2</v>
      </c>
      <c r="VX42">
        <f t="shared" si="323"/>
        <v>6.6201410872067399</v>
      </c>
      <c r="WL42" s="72">
        <f t="shared" si="326"/>
        <v>2.116387523057053E-2</v>
      </c>
      <c r="WM42" s="12">
        <f t="shared" si="327"/>
        <v>72.210972975704806</v>
      </c>
    </row>
    <row r="43" spans="2:611" x14ac:dyDescent="0.25">
      <c r="B43" t="s">
        <v>26</v>
      </c>
      <c r="C43" s="6">
        <v>1199.4914160000001</v>
      </c>
      <c r="D43" s="10">
        <f t="shared" si="144"/>
        <v>2.426911472064985E-2</v>
      </c>
      <c r="E43" s="13">
        <f t="shared" si="145"/>
        <v>17.688743004896857</v>
      </c>
      <c r="F43" s="11">
        <v>1750.622599</v>
      </c>
      <c r="G43" s="10">
        <f t="shared" si="146"/>
        <v>2.376426197976347E-2</v>
      </c>
      <c r="H43" s="13">
        <f t="shared" si="147"/>
        <v>85.572376362118732</v>
      </c>
      <c r="I43" s="2">
        <v>1203.459842</v>
      </c>
      <c r="J43" s="9">
        <f t="shared" si="148"/>
        <v>2.4269294650875212E-2</v>
      </c>
      <c r="K43" s="12">
        <f t="shared" si="149"/>
        <v>0.45034795275616613</v>
      </c>
      <c r="L43" s="16">
        <v>1747.5477989999999</v>
      </c>
      <c r="M43">
        <f t="shared" si="150"/>
        <v>2.3963725278043649E-2</v>
      </c>
      <c r="N43">
        <f t="shared" si="151"/>
        <v>0.40216315424738797</v>
      </c>
      <c r="O43">
        <v>1135.302005</v>
      </c>
      <c r="P43" s="10">
        <f t="shared" si="152"/>
        <v>2.3415290526653997E-2</v>
      </c>
      <c r="Q43">
        <f t="shared" si="27"/>
        <v>2.3164811739035871</v>
      </c>
      <c r="R43">
        <v>945.92830400000003</v>
      </c>
      <c r="S43">
        <f t="shared" si="28"/>
        <v>2.4461866619948668E-2</v>
      </c>
      <c r="T43">
        <f t="shared" si="153"/>
        <v>5.9699022070930958</v>
      </c>
      <c r="U43">
        <v>1126.2682139999999</v>
      </c>
      <c r="V43">
        <f t="shared" si="29"/>
        <v>2.4343734744010592E-2</v>
      </c>
      <c r="W43" s="49">
        <f t="shared" si="154"/>
        <v>8.5261703021768316</v>
      </c>
      <c r="X43">
        <v>1125.0264</v>
      </c>
      <c r="Y43">
        <f t="shared" si="30"/>
        <v>2.4344932820319104E-2</v>
      </c>
      <c r="Z43" s="49">
        <f t="shared" si="155"/>
        <v>8.6864005203134091</v>
      </c>
      <c r="AA43">
        <v>1111.6888389999999</v>
      </c>
      <c r="AB43">
        <f t="shared" si="156"/>
        <v>2.4357976918421422E-2</v>
      </c>
      <c r="AC43" s="49">
        <f t="shared" si="157"/>
        <v>52.691295698244929</v>
      </c>
      <c r="AD43">
        <v>1082.518018</v>
      </c>
      <c r="AE43">
        <f t="shared" si="31"/>
        <v>2.4382919426123244E-2</v>
      </c>
      <c r="AF43" s="49">
        <f t="shared" si="158"/>
        <v>17.667843755343185</v>
      </c>
      <c r="AG43">
        <v>1146.5676100000001</v>
      </c>
      <c r="AH43">
        <f t="shared" si="32"/>
        <v>2.4343075077951342E-2</v>
      </c>
      <c r="AI43" s="49">
        <f t="shared" si="159"/>
        <v>14.783450491553507</v>
      </c>
      <c r="AJ43">
        <v>1168.701701</v>
      </c>
      <c r="AK43">
        <f t="shared" si="33"/>
        <v>2.43247516172309E-2</v>
      </c>
      <c r="AL43" s="49">
        <f t="shared" si="160"/>
        <v>15.182880823515909</v>
      </c>
      <c r="AN43" s="73">
        <f t="shared" si="161"/>
        <v>2.4186745364999287E-2</v>
      </c>
      <c r="AO43">
        <f t="shared" si="162"/>
        <v>230.60566096726748</v>
      </c>
      <c r="AQ43" s="6">
        <v>1233.4904759999999</v>
      </c>
      <c r="AR43" s="10">
        <f t="shared" si="163"/>
        <v>2.4280719150535014E-2</v>
      </c>
      <c r="AS43" s="13">
        <f t="shared" si="164"/>
        <v>17.551279466658148</v>
      </c>
      <c r="AT43" s="11">
        <v>1776.327196</v>
      </c>
      <c r="AU43" s="10">
        <f t="shared" si="165"/>
        <v>2.4020819683630901E-2</v>
      </c>
      <c r="AV43" s="13">
        <f t="shared" si="166"/>
        <v>59.544756577470253</v>
      </c>
      <c r="AW43" s="2">
        <v>1166.7534459999999</v>
      </c>
      <c r="AX43" s="9">
        <f t="shared" si="167"/>
        <v>2.4346234479793574E-2</v>
      </c>
      <c r="AY43" s="12">
        <f t="shared" si="168"/>
        <v>5.7928478835318797</v>
      </c>
      <c r="AZ43" s="16">
        <v>1866.068074</v>
      </c>
      <c r="BA43" s="9">
        <f t="shared" si="169"/>
        <v>2.3966284055876006E-2</v>
      </c>
      <c r="BB43">
        <f t="shared" si="170"/>
        <v>5.1832187562837291</v>
      </c>
      <c r="BC43">
        <v>1213.0598319999999</v>
      </c>
      <c r="BD43" s="9">
        <f t="shared" si="171"/>
        <v>2.383151990506132E-2</v>
      </c>
      <c r="BF43">
        <v>1085.853936</v>
      </c>
      <c r="BG43" s="9">
        <f t="shared" si="172"/>
        <v>1.9408061817840331E-2</v>
      </c>
      <c r="BH43">
        <f t="shared" si="173"/>
        <v>8.3848323808996224</v>
      </c>
      <c r="BI43">
        <v>1195.029309</v>
      </c>
      <c r="BJ43" s="9">
        <f t="shared" si="174"/>
        <v>2.3574632065828948E-2</v>
      </c>
      <c r="BK43" s="49">
        <f t="shared" si="175"/>
        <v>12.915752741588573</v>
      </c>
      <c r="BL43">
        <v>1325.364503</v>
      </c>
      <c r="BM43" s="9">
        <f t="shared" si="176"/>
        <v>2.3275627910904522E-2</v>
      </c>
      <c r="BN43" s="49">
        <f t="shared" si="177"/>
        <v>17.068514540966991</v>
      </c>
      <c r="BO43">
        <v>1177.0751029999999</v>
      </c>
      <c r="BP43" s="9">
        <f t="shared" si="178"/>
        <v>2.3468618165844637E-2</v>
      </c>
      <c r="BQ43" s="49">
        <f t="shared" si="179"/>
        <v>16.932930637824036</v>
      </c>
      <c r="BT43" s="49"/>
      <c r="BW43" s="49"/>
      <c r="BZ43" s="49"/>
      <c r="CB43" s="73">
        <f t="shared" si="324"/>
        <v>2.3352501915035028E-2</v>
      </c>
      <c r="CC43">
        <f t="shared" si="180"/>
        <v>183.26066434239368</v>
      </c>
      <c r="CE43" t="s">
        <v>26</v>
      </c>
      <c r="CF43" s="6">
        <v>16.256972999999999</v>
      </c>
      <c r="CG43" s="10">
        <f t="shared" si="34"/>
        <v>4.9680220143056411E-2</v>
      </c>
      <c r="CH43" s="13">
        <f t="shared" si="35"/>
        <v>0.24622687993512107</v>
      </c>
      <c r="CI43" s="11">
        <v>24.254277999999999</v>
      </c>
      <c r="CJ43" s="10">
        <f t="shared" si="36"/>
        <v>4.772203482739918E-2</v>
      </c>
      <c r="CK43" s="13">
        <f t="shared" si="37"/>
        <v>1.1685226292218946</v>
      </c>
      <c r="CL43" s="2">
        <v>16.306522000000001</v>
      </c>
      <c r="CM43" s="9">
        <f t="shared" si="38"/>
        <v>4.8489002760156906E-2</v>
      </c>
      <c r="CN43" s="12">
        <f t="shared" si="39"/>
        <v>6.1184751918355968E-3</v>
      </c>
      <c r="CO43" s="16">
        <v>24.005549999999999</v>
      </c>
      <c r="CP43">
        <f t="shared" si="40"/>
        <v>4.8489001782891963E-2</v>
      </c>
      <c r="CQ43">
        <f t="shared" si="41"/>
        <v>5.5335024001480215E-3</v>
      </c>
      <c r="CR43">
        <v>15.947694</v>
      </c>
      <c r="CS43" s="10">
        <f t="shared" si="42"/>
        <v>5.0741339047186709E-2</v>
      </c>
      <c r="CT43">
        <f t="shared" si="43"/>
        <v>3.4135012087598955E-2</v>
      </c>
      <c r="CU43">
        <v>20.530909000000001</v>
      </c>
      <c r="CV43">
        <f t="shared" si="181"/>
        <v>7.4189585132357141E-2</v>
      </c>
      <c r="CW43">
        <f t="shared" si="44"/>
        <v>0.12312024709160092</v>
      </c>
      <c r="CX43">
        <v>16.501664999999999</v>
      </c>
      <c r="CY43">
        <f t="shared" si="182"/>
        <v>5.2587045317055797E-2</v>
      </c>
      <c r="CZ43">
        <f t="shared" si="45"/>
        <v>0.12524329317909572</v>
      </c>
      <c r="DA43">
        <v>16.482610000000001</v>
      </c>
      <c r="DB43">
        <f t="shared" si="183"/>
        <v>5.2587044545314765E-2</v>
      </c>
      <c r="DC43">
        <f t="shared" si="184"/>
        <v>0.1275906782904985</v>
      </c>
      <c r="DD43">
        <v>16.277957000000001</v>
      </c>
      <c r="DE43">
        <f t="shared" si="185"/>
        <v>5.2587047097665943E-2</v>
      </c>
      <c r="DF43">
        <f t="shared" si="186"/>
        <v>0.77354460401391623</v>
      </c>
      <c r="DG43">
        <v>17.185441000000001</v>
      </c>
      <c r="DH43">
        <f t="shared" si="187"/>
        <v>5.700278452700662E-2</v>
      </c>
      <c r="DI43">
        <f t="shared" si="188"/>
        <v>0.28086836759312778</v>
      </c>
      <c r="DJ43">
        <v>16.800304000000001</v>
      </c>
      <c r="DK43">
        <f t="shared" si="189"/>
        <v>5.258704205422654E-2</v>
      </c>
      <c r="DL43">
        <f t="shared" si="190"/>
        <v>0.21716409802261585</v>
      </c>
      <c r="DM43">
        <v>17.138379</v>
      </c>
      <c r="DN43">
        <f t="shared" si="191"/>
        <v>5.2587043201779912E-2</v>
      </c>
      <c r="DO43">
        <f t="shared" si="192"/>
        <v>0.22319961132722424</v>
      </c>
      <c r="DQ43" s="73">
        <f t="shared" si="193"/>
        <v>5.3270765869674809E-2</v>
      </c>
      <c r="DR43">
        <f t="shared" si="194"/>
        <v>3.4537459224019522</v>
      </c>
      <c r="DT43">
        <v>18.122067000000001</v>
      </c>
      <c r="DU43">
        <f t="shared" si="195"/>
        <v>5.2610058008398443E-2</v>
      </c>
      <c r="DV43">
        <f t="shared" si="196"/>
        <v>0.25859786157637882</v>
      </c>
      <c r="DW43">
        <v>26.399692999999999</v>
      </c>
      <c r="DX43">
        <f t="shared" si="197"/>
        <v>5.2610056925500838E-2</v>
      </c>
      <c r="DY43">
        <f t="shared" si="198"/>
        <v>0.88681572510932327</v>
      </c>
      <c r="DZ43">
        <v>17.092963999999998</v>
      </c>
      <c r="EA43">
        <f t="shared" si="199"/>
        <v>5.261005745259368E-2</v>
      </c>
      <c r="EB43">
        <f t="shared" si="200"/>
        <v>8.5121253945610431E-2</v>
      </c>
      <c r="EC43">
        <v>27.798857000000002</v>
      </c>
      <c r="ED43">
        <f t="shared" si="201"/>
        <v>5.2610058437075842E-2</v>
      </c>
      <c r="EE43">
        <f t="shared" si="202"/>
        <v>7.7370701230379701E-2</v>
      </c>
      <c r="EF43">
        <v>18.059947999999999</v>
      </c>
      <c r="EG43">
        <f t="shared" si="203"/>
        <v>5.2335517290712175E-2</v>
      </c>
      <c r="EI43">
        <v>17.516839999999998</v>
      </c>
      <c r="EJ43">
        <f t="shared" si="204"/>
        <v>4.620518374088961E-2</v>
      </c>
      <c r="EK43">
        <f t="shared" si="205"/>
        <v>0.1357412464026326</v>
      </c>
      <c r="EL43">
        <v>17.587478999999998</v>
      </c>
      <c r="EM43">
        <f t="shared" si="206"/>
        <v>5.1163982947343395E-2</v>
      </c>
      <c r="EN43">
        <f t="shared" si="207"/>
        <v>0.19061104275167126</v>
      </c>
      <c r="EO43">
        <v>20.173967000000001</v>
      </c>
      <c r="EP43">
        <f t="shared" si="325"/>
        <v>5.2175904695885914E-2</v>
      </c>
      <c r="EQ43">
        <f t="shared" si="208"/>
        <v>0.26017958791538143</v>
      </c>
      <c r="ER43">
        <v>17.499974000000002</v>
      </c>
      <c r="ES43">
        <f t="shared" si="209"/>
        <v>5.1439926340973052E-2</v>
      </c>
      <c r="ET43">
        <f t="shared" si="210"/>
        <v>0.25237937531814869</v>
      </c>
      <c r="FE43" s="75">
        <f t="shared" si="211"/>
        <v>5.1528971759930334E-2</v>
      </c>
      <c r="FF43">
        <f t="shared" si="212"/>
        <v>2.7497691124210131</v>
      </c>
      <c r="FH43" t="s">
        <v>26</v>
      </c>
      <c r="FI43" s="6">
        <v>36.612172999999999</v>
      </c>
      <c r="FJ43" s="10">
        <f t="shared" si="46"/>
        <v>1.4851420763954123E-2</v>
      </c>
      <c r="FK43" s="13">
        <f t="shared" si="47"/>
        <v>0.54122898213433279</v>
      </c>
      <c r="FL43" s="11">
        <v>56.954576000000003</v>
      </c>
      <c r="FM43" s="10">
        <f t="shared" si="48"/>
        <v>1.5485399877021487E-2</v>
      </c>
      <c r="FN43" s="13">
        <f t="shared" si="49"/>
        <v>2.7880572675111939</v>
      </c>
      <c r="FO43" s="2">
        <v>36.746478000000003</v>
      </c>
      <c r="FP43" s="9">
        <f t="shared" si="50"/>
        <v>1.4860606699787976E-2</v>
      </c>
      <c r="FQ43" s="25">
        <f t="shared" si="51"/>
        <v>1.3787882796426338E-2</v>
      </c>
      <c r="FR43" s="16">
        <v>56.310912999999999</v>
      </c>
      <c r="FS43">
        <f t="shared" si="52"/>
        <v>1.5469029186331166E-2</v>
      </c>
      <c r="FT43">
        <f t="shared" si="53"/>
        <v>1.2980188803156992E-2</v>
      </c>
      <c r="FU43">
        <v>35.991815000000003</v>
      </c>
      <c r="FV43" s="10">
        <f t="shared" si="54"/>
        <v>1.4882916490294499E-2</v>
      </c>
      <c r="FW43">
        <f t="shared" si="55"/>
        <v>7.3618552422618624E-2</v>
      </c>
      <c r="FX43">
        <v>29.232824000000001</v>
      </c>
      <c r="FY43">
        <f t="shared" si="213"/>
        <v>1.5166379924915941E-2</v>
      </c>
      <c r="FZ43">
        <f t="shared" si="56"/>
        <v>0.18506724444636455</v>
      </c>
      <c r="GA43">
        <v>34.140824000000002</v>
      </c>
      <c r="GB43">
        <f t="shared" si="214"/>
        <v>1.479666746715399E-2</v>
      </c>
      <c r="GC43">
        <f t="shared" si="57"/>
        <v>0.259119868122688</v>
      </c>
      <c r="GD43">
        <v>34.095339000000003</v>
      </c>
      <c r="GE43">
        <f t="shared" si="215"/>
        <v>1.4794037030102316E-2</v>
      </c>
      <c r="GF43">
        <f t="shared" si="216"/>
        <v>0.26392952468646858</v>
      </c>
      <c r="GG43">
        <v>33.606814999999997</v>
      </c>
      <c r="GH43">
        <f t="shared" si="217"/>
        <v>1.4765397977413162E-2</v>
      </c>
      <c r="GI43">
        <f t="shared" si="218"/>
        <v>1.5970290831948228</v>
      </c>
      <c r="GJ43">
        <v>32.743341999999998</v>
      </c>
      <c r="GK43">
        <f t="shared" si="219"/>
        <v>1.4788946579184684E-2</v>
      </c>
      <c r="GL43">
        <f t="shared" si="220"/>
        <v>0.53580293832085968</v>
      </c>
      <c r="GM43">
        <v>34.866754999999998</v>
      </c>
      <c r="GN43">
        <f t="shared" si="221"/>
        <v>1.484267053302553E-2</v>
      </c>
      <c r="GO43">
        <f t="shared" si="222"/>
        <v>0.45069467247826733</v>
      </c>
      <c r="GP43">
        <v>35.674844999999998</v>
      </c>
      <c r="GQ43">
        <f t="shared" si="223"/>
        <v>1.4887096781503018E-2</v>
      </c>
      <c r="GR43">
        <f t="shared" si="224"/>
        <v>0.46460703853928692</v>
      </c>
      <c r="GT43" s="72">
        <f t="shared" si="225"/>
        <v>1.496588077589066E-2</v>
      </c>
      <c r="GU43">
        <f t="shared" si="226"/>
        <v>7.1345209456660781</v>
      </c>
      <c r="GW43" s="6">
        <v>38.026122999999998</v>
      </c>
      <c r="GX43" s="10">
        <f t="shared" si="58"/>
        <v>1.5006934767131955E-2</v>
      </c>
      <c r="GY43" s="13">
        <f t="shared" si="227"/>
        <v>0.54238695403310921</v>
      </c>
      <c r="GZ43" s="11">
        <v>57.862926000000002</v>
      </c>
      <c r="HA43" s="10">
        <f t="shared" si="59"/>
        <v>1.5675419765470596E-2</v>
      </c>
      <c r="HB43" s="13">
        <f t="shared" si="228"/>
        <v>1.9428751110035489</v>
      </c>
      <c r="HC43" s="2">
        <v>35.577002999999998</v>
      </c>
      <c r="HD43" s="9">
        <f t="shared" si="60"/>
        <v>1.4885713591036954E-2</v>
      </c>
      <c r="HE43" s="25">
        <f t="shared" si="229"/>
        <v>0.17709242581695384</v>
      </c>
      <c r="HF43" s="16">
        <v>61.193193000000001</v>
      </c>
      <c r="HG43" s="9">
        <f t="shared" si="61"/>
        <v>1.5743230603469559E-2</v>
      </c>
      <c r="HH43">
        <f t="shared" si="230"/>
        <v>0.17024042600462455</v>
      </c>
      <c r="HI43">
        <v>37.613033000000001</v>
      </c>
      <c r="HJ43" s="9">
        <f t="shared" si="62"/>
        <v>1.4812946156859028E-2</v>
      </c>
      <c r="HL43">
        <v>48.405397999999998</v>
      </c>
      <c r="HM43" s="9">
        <f t="shared" si="63"/>
        <v>1.7341699577297139E-2</v>
      </c>
      <c r="HN43">
        <f t="shared" si="231"/>
        <v>0.37460526847119968</v>
      </c>
      <c r="HO43">
        <v>38.669248000000003</v>
      </c>
      <c r="HP43" s="9">
        <f t="shared" si="64"/>
        <v>1.529463317595791E-2</v>
      </c>
      <c r="HQ43">
        <f t="shared" si="232"/>
        <v>0.41897090869193981</v>
      </c>
      <c r="HR43">
        <v>44.156067</v>
      </c>
      <c r="HS43" s="9">
        <f t="shared" si="65"/>
        <v>1.5543365925835918E-2</v>
      </c>
      <c r="HT43">
        <f t="shared" si="233"/>
        <v>0.56991409283615591</v>
      </c>
      <c r="HU43">
        <v>38.073011999999999</v>
      </c>
      <c r="HV43" s="9">
        <f t="shared" si="66"/>
        <v>1.5220155090601113E-2</v>
      </c>
      <c r="HW43">
        <f t="shared" si="234"/>
        <v>0.54907755672882341</v>
      </c>
      <c r="IH43" s="74">
        <f t="shared" si="235"/>
        <v>1.5502677628184466E-2</v>
      </c>
      <c r="II43">
        <f t="shared" si="236"/>
        <v>6.0829263852836037</v>
      </c>
      <c r="IK43" t="s">
        <v>26</v>
      </c>
      <c r="IL43" s="6">
        <v>421.90827200000001</v>
      </c>
      <c r="IM43" s="10">
        <f t="shared" si="67"/>
        <v>9.4277807905937303E-2</v>
      </c>
      <c r="IN43" s="13">
        <f t="shared" si="237"/>
        <v>4.2592852784813369</v>
      </c>
      <c r="IO43" s="11">
        <v>251.02322799999999</v>
      </c>
      <c r="IP43" s="10">
        <f t="shared" si="68"/>
        <v>0.11292775099880492</v>
      </c>
      <c r="IQ43" s="13">
        <f t="shared" si="238"/>
        <v>17.495904419134185</v>
      </c>
      <c r="IR43" s="2">
        <v>251.02322799999999</v>
      </c>
      <c r="IS43" s="9">
        <f t="shared" si="69"/>
        <v>0.11292775099880492</v>
      </c>
      <c r="IT43" s="12">
        <f t="shared" si="70"/>
        <v>0.1309699720450978</v>
      </c>
      <c r="IU43" s="16">
        <v>659.46579599999995</v>
      </c>
      <c r="IV43">
        <f t="shared" si="71"/>
        <v>8.6741845567458717E-2</v>
      </c>
      <c r="IW43">
        <f t="shared" si="72"/>
        <v>9.098223933752074E-2</v>
      </c>
      <c r="IX43">
        <v>258.42443900000001</v>
      </c>
      <c r="IY43" s="10">
        <f t="shared" si="73"/>
        <v>0.11676065242241414</v>
      </c>
      <c r="IZ43">
        <f t="shared" si="74"/>
        <v>0.72194772920214767</v>
      </c>
      <c r="JA43">
        <v>251.02322799999999</v>
      </c>
      <c r="JB43">
        <f t="shared" si="239"/>
        <v>0.11292775099880492</v>
      </c>
      <c r="JC43">
        <f t="shared" si="75"/>
        <v>1.7224963869377228</v>
      </c>
      <c r="JD43">
        <v>305.555542</v>
      </c>
      <c r="JE43">
        <f t="shared" si="240"/>
        <v>7.7763042820091721E-2</v>
      </c>
      <c r="JF43">
        <f t="shared" si="76"/>
        <v>1.7022371291618925</v>
      </c>
      <c r="JG43">
        <v>251.02322799999999</v>
      </c>
      <c r="JH43">
        <f t="shared" si="241"/>
        <v>0.11292775099880492</v>
      </c>
      <c r="JI43">
        <f t="shared" si="242"/>
        <v>2.5183260985811802</v>
      </c>
      <c r="JJ43">
        <v>251.02322799999999</v>
      </c>
      <c r="JK43">
        <f t="shared" si="243"/>
        <v>0.11292775099880492</v>
      </c>
      <c r="JL43">
        <f t="shared" si="244"/>
        <v>15.26786671452718</v>
      </c>
      <c r="JM43">
        <v>381.66656599999999</v>
      </c>
      <c r="JN43">
        <f t="shared" si="245"/>
        <v>9.0407948935469107E-2</v>
      </c>
      <c r="JO43">
        <f t="shared" si="246"/>
        <v>4.0943454312160625</v>
      </c>
      <c r="JP43">
        <v>251.02322799999999</v>
      </c>
      <c r="JQ43">
        <f t="shared" si="247"/>
        <v>0.11292775099880492</v>
      </c>
      <c r="JR43">
        <f t="shared" si="248"/>
        <v>4.2862852440256818</v>
      </c>
      <c r="JS43">
        <v>251.02322799999999</v>
      </c>
      <c r="JT43">
        <f t="shared" si="249"/>
        <v>0.11292775099880492</v>
      </c>
      <c r="JU43">
        <f t="shared" si="250"/>
        <v>4.405411337961997</v>
      </c>
      <c r="JW43" s="73">
        <f t="shared" si="251"/>
        <v>0.10470379622025046</v>
      </c>
      <c r="JX43">
        <f t="shared" si="252"/>
        <v>62.39287202757977</v>
      </c>
      <c r="JZ43">
        <v>411.82443499999999</v>
      </c>
      <c r="KA43">
        <f t="shared" si="253"/>
        <v>8.8498558547597805E-2</v>
      </c>
      <c r="KB43">
        <f t="shared" si="254"/>
        <v>3.9981901993805642</v>
      </c>
      <c r="KC43">
        <v>251.02322799999999</v>
      </c>
      <c r="KD43">
        <f t="shared" si="255"/>
        <v>0.11292775099880492</v>
      </c>
      <c r="KE43">
        <f t="shared" si="256"/>
        <v>17.495904419134185</v>
      </c>
      <c r="KF43">
        <v>251.02322799999999</v>
      </c>
      <c r="KG43">
        <f t="shared" si="257"/>
        <v>0.11292775099880492</v>
      </c>
      <c r="KH43">
        <f t="shared" si="258"/>
        <v>1.6793492334214468</v>
      </c>
      <c r="KI43">
        <v>656.60301400000003</v>
      </c>
      <c r="KJ43">
        <f t="shared" si="259"/>
        <v>8.5339779121153328E-2</v>
      </c>
      <c r="KK43">
        <f t="shared" si="260"/>
        <v>1.153533915516989</v>
      </c>
      <c r="KL43">
        <v>350.77877999999998</v>
      </c>
      <c r="KM43">
        <f t="shared" si="261"/>
        <v>0.15696637749706144</v>
      </c>
      <c r="KO43">
        <v>251.02322799999999</v>
      </c>
      <c r="KP43">
        <f t="shared" si="262"/>
        <v>0.11292775099880492</v>
      </c>
      <c r="KQ43">
        <f t="shared" si="263"/>
        <v>3.0492491733723619</v>
      </c>
      <c r="KR43">
        <v>435.43448799999999</v>
      </c>
      <c r="KS43">
        <f t="shared" si="264"/>
        <v>8.1334730264424018E-2</v>
      </c>
      <c r="KT43">
        <f t="shared" si="265"/>
        <v>2.7850362162220748</v>
      </c>
      <c r="KU43">
        <v>251.02322799999999</v>
      </c>
      <c r="KV43">
        <f t="shared" si="266"/>
        <v>0.11382321875727675</v>
      </c>
      <c r="KW43">
        <f t="shared" si="267"/>
        <v>5.2168121733787238</v>
      </c>
      <c r="KX43">
        <v>251.02322799999999</v>
      </c>
      <c r="KY43">
        <f t="shared" si="268"/>
        <v>0.11382321875727675</v>
      </c>
      <c r="KZ43">
        <f t="shared" si="269"/>
        <v>5.1328135687699143</v>
      </c>
      <c r="LK43" s="78">
        <f t="shared" si="270"/>
        <v>0.10872990399346721</v>
      </c>
      <c r="LL43">
        <f t="shared" si="271"/>
        <v>53.329174621806246</v>
      </c>
      <c r="LN43" t="s">
        <v>26</v>
      </c>
      <c r="LO43" s="6">
        <v>9.7395359999999993</v>
      </c>
      <c r="LP43" s="10">
        <f t="shared" si="77"/>
        <v>9.3682506696182374E-3</v>
      </c>
      <c r="LQ43" s="13">
        <f t="shared" si="78"/>
        <v>0.10467517491474589</v>
      </c>
      <c r="LR43" s="2">
        <v>9.7395359999999993</v>
      </c>
      <c r="LS43" s="10">
        <f t="shared" si="79"/>
        <v>9.3682506696182374E-3</v>
      </c>
      <c r="LT43" s="13">
        <f t="shared" si="80"/>
        <v>0.51714212873957677</v>
      </c>
      <c r="LU43" s="2">
        <v>9.7395359999999993</v>
      </c>
      <c r="LV43" s="9">
        <f t="shared" si="81"/>
        <v>9.3682506696182374E-3</v>
      </c>
      <c r="LW43" s="37">
        <f t="shared" si="82"/>
        <v>2.6649661437727346E-3</v>
      </c>
      <c r="LX43" s="16">
        <v>9.7395359999999993</v>
      </c>
      <c r="LY43">
        <f t="shared" si="83"/>
        <v>9.3682506696182374E-3</v>
      </c>
      <c r="LZ43">
        <f t="shared" si="84"/>
        <v>2.4101751478481999E-3</v>
      </c>
      <c r="MA43">
        <v>9.7395359999999993</v>
      </c>
      <c r="MB43" s="10">
        <f t="shared" si="85"/>
        <v>9.3682506696182374E-3</v>
      </c>
      <c r="MC43">
        <f t="shared" si="86"/>
        <v>1.4207899681271901E-2</v>
      </c>
      <c r="MD43">
        <v>9.7395359999999993</v>
      </c>
      <c r="ME43">
        <f t="shared" si="272"/>
        <v>9.3682506696182374E-3</v>
      </c>
      <c r="MF43">
        <f t="shared" si="87"/>
        <v>3.5049213818105177E-2</v>
      </c>
      <c r="MG43">
        <v>9.7395359999999993</v>
      </c>
      <c r="MH43">
        <f t="shared" si="273"/>
        <v>9.3682506696182374E-3</v>
      </c>
      <c r="MI43">
        <f t="shared" si="88"/>
        <v>5.0299938432949325E-2</v>
      </c>
      <c r="MZ43" s="17">
        <f t="shared" si="274"/>
        <v>9.3682506696182357E-3</v>
      </c>
      <c r="NA43">
        <f t="shared" si="89"/>
        <v>1.3741110254978888</v>
      </c>
      <c r="NC43" t="s">
        <v>26</v>
      </c>
      <c r="ND43" s="6">
        <v>70.607135</v>
      </c>
      <c r="NE43" s="10">
        <f t="shared" si="90"/>
        <v>9.3678642401324157E-3</v>
      </c>
      <c r="NF43" s="13">
        <f t="shared" si="91"/>
        <v>0.75884664498027221</v>
      </c>
      <c r="NG43" s="2">
        <v>70.607135</v>
      </c>
      <c r="NH43" s="10">
        <f t="shared" si="92"/>
        <v>9.3678642401324157E-3</v>
      </c>
      <c r="NI43" s="13">
        <f t="shared" si="93"/>
        <v>3.7490414483816727</v>
      </c>
      <c r="NJ43" s="2">
        <v>70.607135</v>
      </c>
      <c r="NK43" s="9">
        <f t="shared" si="94"/>
        <v>9.3678642401324157E-3</v>
      </c>
      <c r="NL43" s="37">
        <f t="shared" si="95"/>
        <v>1.931977299139976E-2</v>
      </c>
      <c r="NM43" s="16">
        <v>70.607135</v>
      </c>
      <c r="NN43">
        <f t="shared" si="96"/>
        <v>9.3678642401324157E-3</v>
      </c>
      <c r="NO43">
        <f t="shared" si="97"/>
        <v>1.7472656016567958E-2</v>
      </c>
      <c r="NP43">
        <v>70.607135</v>
      </c>
      <c r="NQ43" s="10">
        <f t="shared" si="98"/>
        <v>9.3678642401324157E-3</v>
      </c>
      <c r="NR43">
        <f t="shared" si="99"/>
        <v>0.10300070684506327</v>
      </c>
      <c r="NS43">
        <v>70.607135</v>
      </c>
      <c r="NT43">
        <f t="shared" si="275"/>
        <v>9.3678642401324157E-3</v>
      </c>
      <c r="NU43">
        <f t="shared" si="100"/>
        <v>0.25409060301764558</v>
      </c>
      <c r="NV43">
        <v>70.607135</v>
      </c>
      <c r="NW43">
        <f t="shared" si="276"/>
        <v>9.3678642401324157E-3</v>
      </c>
      <c r="NX43">
        <f t="shared" si="101"/>
        <v>0.36465130871427609</v>
      </c>
      <c r="OO43" s="17">
        <f t="shared" si="277"/>
        <v>9.3678642401324157E-3</v>
      </c>
      <c r="OP43">
        <f t="shared" si="102"/>
        <v>9.9616699220110938</v>
      </c>
      <c r="OR43" t="s">
        <v>26</v>
      </c>
      <c r="OS43" s="6">
        <v>175.08747099999999</v>
      </c>
      <c r="OT43" s="10">
        <f t="shared" si="103"/>
        <v>2.418236243437577E-2</v>
      </c>
      <c r="OU43" s="13">
        <f t="shared" si="104"/>
        <v>2.2580925839828123</v>
      </c>
      <c r="OV43" s="2">
        <v>175.08747099999999</v>
      </c>
      <c r="OW43" s="10">
        <f t="shared" si="105"/>
        <v>2.418236243437577E-2</v>
      </c>
      <c r="OX43" s="13">
        <f t="shared" si="106"/>
        <v>11.155986189877561</v>
      </c>
      <c r="OY43" s="2">
        <v>175.08747099999999</v>
      </c>
      <c r="OZ43" s="9">
        <f t="shared" si="107"/>
        <v>2.418236243437577E-2</v>
      </c>
      <c r="PA43" s="37">
        <f t="shared" si="108"/>
        <v>5.7489660664237878E-2</v>
      </c>
      <c r="PB43" s="16">
        <v>175.08747099999999</v>
      </c>
      <c r="PC43">
        <f t="shared" si="109"/>
        <v>2.418236243437577E-2</v>
      </c>
      <c r="PD43">
        <f t="shared" si="110"/>
        <v>5.1993212639848324E-2</v>
      </c>
      <c r="PE43">
        <v>175.08747099999999</v>
      </c>
      <c r="PF43" s="10">
        <f t="shared" si="111"/>
        <v>2.418236243437577E-2</v>
      </c>
      <c r="PG43">
        <f t="shared" si="112"/>
        <v>0.30649820198898242</v>
      </c>
      <c r="PH43">
        <v>175.08747099999999</v>
      </c>
      <c r="PI43">
        <f t="shared" si="278"/>
        <v>2.418236243437577E-2</v>
      </c>
      <c r="PJ43">
        <f t="shared" si="113"/>
        <v>0.75609493713816511</v>
      </c>
      <c r="PK43">
        <v>175.08747099999999</v>
      </c>
      <c r="PL43">
        <f t="shared" si="279"/>
        <v>2.418236243437577E-2</v>
      </c>
      <c r="PM43">
        <f t="shared" si="114"/>
        <v>1.0850893542116675</v>
      </c>
      <c r="QD43" s="17">
        <f t="shared" si="280"/>
        <v>2.418236243437577E-2</v>
      </c>
      <c r="QE43">
        <f t="shared" si="115"/>
        <v>29.642844339863537</v>
      </c>
      <c r="QG43" t="s">
        <v>26</v>
      </c>
      <c r="QH43" s="6">
        <v>59.899275000000003</v>
      </c>
      <c r="QI43" s="10">
        <f t="shared" si="116"/>
        <v>2.596457805322817E-2</v>
      </c>
      <c r="QJ43" s="13">
        <f t="shared" si="117"/>
        <v>0.77022696029988902</v>
      </c>
      <c r="QK43" s="2">
        <v>59.899275000000003</v>
      </c>
      <c r="QL43" s="10">
        <f t="shared" si="118"/>
        <v>2.5867028072547541E-2</v>
      </c>
      <c r="QM43" s="13">
        <f t="shared" si="119"/>
        <v>3.7909687531459078</v>
      </c>
      <c r="QN43" s="2">
        <v>59.899275000000003</v>
      </c>
      <c r="QO43" s="9">
        <f t="shared" si="120"/>
        <v>2.5915711265628978E-2</v>
      </c>
      <c r="QP43" s="37">
        <f t="shared" si="121"/>
        <v>1.9572602689942365E-2</v>
      </c>
      <c r="QQ43" s="16">
        <v>59.899275000000003</v>
      </c>
      <c r="QR43">
        <f t="shared" si="122"/>
        <v>2.5915711265628978E-2</v>
      </c>
      <c r="QS43">
        <f t="shared" si="123"/>
        <v>1.7701313276431933E-2</v>
      </c>
      <c r="QT43">
        <v>59.899275000000003</v>
      </c>
      <c r="QU43" s="10">
        <f t="shared" si="124"/>
        <v>2.5915711265628978E-2</v>
      </c>
      <c r="QV43">
        <f t="shared" si="125"/>
        <v>0.10434863353513901</v>
      </c>
      <c r="QW43">
        <v>59.899275000000003</v>
      </c>
      <c r="QX43">
        <f t="shared" si="281"/>
        <v>2.5915711243203864E-2</v>
      </c>
      <c r="QY43" s="37">
        <f t="shared" si="126"/>
        <v>0.25741577905820712</v>
      </c>
      <c r="QZ43">
        <v>59.482739000000002</v>
      </c>
      <c r="RA43">
        <f t="shared" si="282"/>
        <v>2.5987118470975425E-2</v>
      </c>
      <c r="RB43">
        <f t="shared" si="127"/>
        <v>0.37044124178589555</v>
      </c>
      <c r="RS43" s="17">
        <f t="shared" si="283"/>
        <v>2.5925938519548847E-2</v>
      </c>
      <c r="RT43">
        <f t="shared" si="128"/>
        <v>10.096016756030265</v>
      </c>
      <c r="RW43" t="s">
        <v>26</v>
      </c>
      <c r="RX43" s="6">
        <v>175.08747099999999</v>
      </c>
      <c r="RY43" s="10">
        <f t="shared" si="129"/>
        <v>2.418236243437577E-2</v>
      </c>
      <c r="RZ43" s="13">
        <f t="shared" si="130"/>
        <v>1.2337859023439635</v>
      </c>
      <c r="SA43" s="2">
        <v>175.08747099999999</v>
      </c>
      <c r="SB43" s="10">
        <f t="shared" si="131"/>
        <v>2.418236243437577E-2</v>
      </c>
      <c r="SC43" s="13">
        <f t="shared" si="132"/>
        <v>6.0954535635283094</v>
      </c>
      <c r="SD43" s="2">
        <v>175.08747099999999</v>
      </c>
      <c r="SE43" s="9">
        <f t="shared" si="133"/>
        <v>2.418236243437577E-2</v>
      </c>
      <c r="SF43" s="37">
        <f t="shared" si="284"/>
        <v>3.1411436962858773E-2</v>
      </c>
      <c r="SG43" s="16">
        <v>175.08747099999999</v>
      </c>
      <c r="SH43">
        <f t="shared" si="134"/>
        <v>2.418236243437577E-2</v>
      </c>
      <c r="SI43">
        <f t="shared" si="285"/>
        <v>2.8408265111730731E-2</v>
      </c>
      <c r="SJ43">
        <v>175.08747099999999</v>
      </c>
      <c r="SK43" s="10">
        <f t="shared" si="135"/>
        <v>2.418236243437577E-2</v>
      </c>
      <c r="SL43">
        <f t="shared" si="286"/>
        <v>0.16746574670591866</v>
      </c>
      <c r="SM43">
        <v>81.548880999999994</v>
      </c>
      <c r="SN43">
        <f t="shared" si="287"/>
        <v>2.0614063199148706E-2</v>
      </c>
      <c r="SO43">
        <f t="shared" si="136"/>
        <v>0.35215938469134239</v>
      </c>
      <c r="SP43">
        <v>81.548880999999994</v>
      </c>
      <c r="SQ43">
        <f t="shared" si="288"/>
        <v>2.0614063199148706E-2</v>
      </c>
      <c r="SR43">
        <f t="shared" si="137"/>
        <v>0.50539208840711936</v>
      </c>
      <c r="TI43" s="17">
        <f t="shared" si="289"/>
        <v>2.3162848367168039E-2</v>
      </c>
      <c r="TJ43">
        <f t="shared" si="290"/>
        <v>15.513549322394466</v>
      </c>
      <c r="TL43" t="s">
        <v>26</v>
      </c>
      <c r="TM43" s="6">
        <v>10010288</v>
      </c>
      <c r="TN43" s="10">
        <f t="shared" si="291"/>
        <v>3.1588672360397335E-2</v>
      </c>
      <c r="TO43" s="13">
        <f t="shared" si="292"/>
        <v>10.01028805685961</v>
      </c>
      <c r="TP43" s="2">
        <v>49455295</v>
      </c>
      <c r="TQ43" s="10">
        <f t="shared" si="138"/>
        <v>3.1588672276053241E-2</v>
      </c>
      <c r="TR43" s="13">
        <f t="shared" si="293"/>
        <v>49.455295063177346</v>
      </c>
      <c r="TS43" s="2">
        <v>254856</v>
      </c>
      <c r="TT43" s="9">
        <f t="shared" si="139"/>
        <v>3.1588693534293097E-2</v>
      </c>
      <c r="TU43" s="37">
        <f t="shared" si="294"/>
        <v>0.2548560025270955</v>
      </c>
      <c r="TV43" s="16">
        <v>230490</v>
      </c>
      <c r="TW43">
        <f t="shared" si="140"/>
        <v>3.1588711116446934E-2</v>
      </c>
      <c r="TX43">
        <f t="shared" si="295"/>
        <v>0.23048996209354666</v>
      </c>
      <c r="TY43" s="42">
        <v>1358729</v>
      </c>
      <c r="TZ43" s="10">
        <f t="shared" si="141"/>
        <v>3.1588678293928807E-2</v>
      </c>
      <c r="UA43">
        <f t="shared" si="296"/>
        <v>1.3587289949458115</v>
      </c>
      <c r="UB43" s="42">
        <v>2822941</v>
      </c>
      <c r="UC43">
        <f t="shared" si="297"/>
        <v>2.6604310940306755E-2</v>
      </c>
      <c r="UD43">
        <f t="shared" si="142"/>
        <v>2.8229410053208621</v>
      </c>
      <c r="UE43" s="42">
        <v>4051267</v>
      </c>
      <c r="UF43">
        <f t="shared" si="298"/>
        <v>2.6604304403082063E-2</v>
      </c>
      <c r="UG43">
        <f t="shared" si="143"/>
        <v>4.0512670159625834</v>
      </c>
      <c r="UH43" s="42">
        <v>4127199</v>
      </c>
      <c r="UI43">
        <f t="shared" si="299"/>
        <v>2.6604308795498008E-2</v>
      </c>
      <c r="UJ43">
        <f t="shared" si="300"/>
        <v>4.1271990404385495</v>
      </c>
      <c r="UK43" s="42">
        <v>18035167</v>
      </c>
      <c r="UL43">
        <f t="shared" si="301"/>
        <v>2.6604307651719238E-2</v>
      </c>
      <c r="UM43">
        <f t="shared" si="302"/>
        <v>110.28505323917895</v>
      </c>
      <c r="UN43" s="42"/>
      <c r="UQ43" s="42">
        <v>7024647</v>
      </c>
      <c r="UR43">
        <f t="shared" si="303"/>
        <v>2.6604307983748826E-2</v>
      </c>
      <c r="US43">
        <f t="shared" si="304"/>
        <v>7.0246469733956918</v>
      </c>
      <c r="UT43" s="42">
        <v>7219878</v>
      </c>
      <c r="UU43">
        <f t="shared" si="305"/>
        <v>2.6604305317773511E-2</v>
      </c>
      <c r="UV43">
        <f t="shared" si="306"/>
        <v>7.2198779499839061</v>
      </c>
      <c r="UX43" s="17">
        <f t="shared" si="307"/>
        <v>2.8869933879386165E-2</v>
      </c>
      <c r="UY43">
        <f t="shared" si="308"/>
        <v>119.67694241777895</v>
      </c>
      <c r="VA43" s="42">
        <v>8361253</v>
      </c>
      <c r="VB43">
        <f t="shared" si="309"/>
        <v>2.6604307920085547E-2</v>
      </c>
      <c r="VC43">
        <f t="shared" si="310"/>
        <v>8.3612530159625837</v>
      </c>
      <c r="VD43" s="42">
        <v>28673441</v>
      </c>
      <c r="VE43">
        <f t="shared" si="311"/>
        <v>2.6604306962009574E-2</v>
      </c>
      <c r="VF43">
        <f t="shared" si="312"/>
        <v>28.673441058529473</v>
      </c>
      <c r="VG43" s="42">
        <v>2752228</v>
      </c>
      <c r="VH43">
        <f t="shared" si="313"/>
        <v>2.6604305617819651E-2</v>
      </c>
      <c r="VI43">
        <f t="shared" si="314"/>
        <v>2.7522280457594057</v>
      </c>
      <c r="VJ43" s="68">
        <v>2501629</v>
      </c>
      <c r="VK43">
        <f t="shared" si="315"/>
        <v>2.6604303538652525E-2</v>
      </c>
      <c r="VL43">
        <f t="shared" si="316"/>
        <v>2.5016289510480814</v>
      </c>
      <c r="VM43" s="42">
        <v>2365846</v>
      </c>
      <c r="VN43">
        <f t="shared" si="317"/>
        <v>2.6604302542096375E-2</v>
      </c>
      <c r="VP43" s="42">
        <v>4951058</v>
      </c>
      <c r="VQ43">
        <f t="shared" si="318"/>
        <v>2.6358071338362429E-2</v>
      </c>
      <c r="VR43">
        <f t="shared" si="319"/>
        <v>4.9510579704789608</v>
      </c>
      <c r="VS43" s="42">
        <v>6278568</v>
      </c>
      <c r="VT43">
        <f t="shared" si="320"/>
        <v>2.6358071767375989E-2</v>
      </c>
      <c r="VU43">
        <f t="shared" si="321"/>
        <v>6.2785679546641164</v>
      </c>
      <c r="VV43" s="42">
        <v>8403885</v>
      </c>
      <c r="VW43">
        <f t="shared" si="322"/>
        <v>2.6358070906432933E-2</v>
      </c>
      <c r="VX43">
        <f t="shared" si="323"/>
        <v>8.4038851107038983</v>
      </c>
      <c r="WL43" s="72">
        <f t="shared" si="326"/>
        <v>2.6511967574104379E-2</v>
      </c>
      <c r="WM43" s="12">
        <f t="shared" si="327"/>
        <v>90.458621267103553</v>
      </c>
    </row>
    <row r="44" spans="2:611" x14ac:dyDescent="0.25">
      <c r="B44" t="s">
        <v>27</v>
      </c>
      <c r="C44" s="6">
        <v>1377.909339</v>
      </c>
      <c r="D44" s="10">
        <f t="shared" si="144"/>
        <v>2.7879015536736284E-2</v>
      </c>
      <c r="E44" s="13">
        <f t="shared" si="145"/>
        <v>20.319848776323635</v>
      </c>
      <c r="F44" s="11">
        <v>1736.9363900000001</v>
      </c>
      <c r="G44" s="10">
        <f t="shared" si="146"/>
        <v>2.3578475130918049E-2</v>
      </c>
      <c r="H44" s="13">
        <f t="shared" si="147"/>
        <v>84.903379270348296</v>
      </c>
      <c r="I44" s="2">
        <v>1380.3878360000001</v>
      </c>
      <c r="J44" s="9">
        <f t="shared" si="148"/>
        <v>2.7837272134227153E-2</v>
      </c>
      <c r="K44" s="12">
        <f t="shared" si="149"/>
        <v>0.51655636046733544</v>
      </c>
      <c r="L44" s="16">
        <v>1771.756408</v>
      </c>
      <c r="M44">
        <f t="shared" si="150"/>
        <v>2.4295692424104856E-2</v>
      </c>
      <c r="N44">
        <f t="shared" si="151"/>
        <v>0.40773428114929755</v>
      </c>
      <c r="O44">
        <v>1197.8595009999999</v>
      </c>
      <c r="P44" s="10">
        <f t="shared" si="152"/>
        <v>2.470552161671535E-2</v>
      </c>
      <c r="Q44">
        <f t="shared" si="27"/>
        <v>2.4441240928206098</v>
      </c>
      <c r="R44">
        <v>1266.209967</v>
      </c>
      <c r="S44">
        <f t="shared" si="28"/>
        <v>3.2744404829230696E-2</v>
      </c>
      <c r="T44">
        <f t="shared" si="153"/>
        <v>7.9912501240015494</v>
      </c>
      <c r="U44">
        <v>1334.530892</v>
      </c>
      <c r="V44">
        <f t="shared" si="29"/>
        <v>2.8845230326757534E-2</v>
      </c>
      <c r="W44" s="49">
        <f t="shared" si="154"/>
        <v>10.102777932706495</v>
      </c>
      <c r="X44">
        <v>1333.616372</v>
      </c>
      <c r="Y44">
        <f t="shared" si="30"/>
        <v>2.8858701435288712E-2</v>
      </c>
      <c r="Z44" s="49">
        <f t="shared" si="155"/>
        <v>10.296936985335883</v>
      </c>
      <c r="AA44">
        <v>1323.7940759999999</v>
      </c>
      <c r="AB44">
        <f t="shared" si="156"/>
        <v>2.900536950335526E-2</v>
      </c>
      <c r="AC44" s="49">
        <f t="shared" si="157"/>
        <v>62.7445582388373</v>
      </c>
      <c r="AD44">
        <v>1312.9941329999999</v>
      </c>
      <c r="AE44">
        <f t="shared" si="31"/>
        <v>2.9574223818518968E-2</v>
      </c>
      <c r="AF44" s="49">
        <f t="shared" si="158"/>
        <v>21.429458732137508</v>
      </c>
      <c r="AG44">
        <v>1348.7743660000001</v>
      </c>
      <c r="AH44">
        <f t="shared" si="32"/>
        <v>2.8636179295832561E-2</v>
      </c>
      <c r="AI44" s="49">
        <f t="shared" si="159"/>
        <v>17.390635223017917</v>
      </c>
      <c r="AJ44">
        <v>1388.119608</v>
      </c>
      <c r="AK44">
        <f t="shared" si="33"/>
        <v>2.8891602237522476E-2</v>
      </c>
      <c r="AL44" s="49">
        <f t="shared" si="160"/>
        <v>18.033390863567863</v>
      </c>
      <c r="AN44" s="73">
        <f t="shared" si="161"/>
        <v>2.7904307357433988E-2</v>
      </c>
      <c r="AO44">
        <f t="shared" si="162"/>
        <v>266.05031577778135</v>
      </c>
      <c r="AQ44" s="6">
        <v>1437.9142850000001</v>
      </c>
      <c r="AR44" s="10">
        <f t="shared" si="163"/>
        <v>2.8304712193519495E-2</v>
      </c>
      <c r="AS44" s="13">
        <f t="shared" si="164"/>
        <v>20.460016478582794</v>
      </c>
      <c r="AT44" s="11">
        <v>1919.162883</v>
      </c>
      <c r="AU44" s="10">
        <f t="shared" si="165"/>
        <v>2.5952350253866305E-2</v>
      </c>
      <c r="AV44" s="13">
        <f t="shared" si="166"/>
        <v>64.332791254945704</v>
      </c>
      <c r="AW44" s="2">
        <v>1385.9086629999999</v>
      </c>
      <c r="AX44" s="9">
        <f t="shared" si="167"/>
        <v>2.8919269441759345E-2</v>
      </c>
      <c r="AY44" s="12">
        <f t="shared" si="168"/>
        <v>6.8809379503028669</v>
      </c>
      <c r="AZ44" s="16">
        <v>1926.434493</v>
      </c>
      <c r="BA44" s="9">
        <f t="shared" si="169"/>
        <v>2.4741582002048373E-2</v>
      </c>
      <c r="BB44">
        <f t="shared" si="170"/>
        <v>5.3508934298768436</v>
      </c>
      <c r="BC44">
        <v>1639.710992</v>
      </c>
      <c r="BD44" s="9">
        <f t="shared" si="171"/>
        <v>3.2213419415569149E-2</v>
      </c>
      <c r="BF44">
        <v>1449.868954</v>
      </c>
      <c r="BG44" s="9">
        <f t="shared" si="172"/>
        <v>2.5914301504175327E-2</v>
      </c>
      <c r="BH44">
        <f t="shared" si="173"/>
        <v>11.195712195272888</v>
      </c>
      <c r="BI44">
        <v>1423.6911419999999</v>
      </c>
      <c r="BJ44" s="9">
        <f t="shared" si="174"/>
        <v>2.8085499322284681E-2</v>
      </c>
      <c r="BK44" s="49">
        <f t="shared" si="175"/>
        <v>15.38710610022525</v>
      </c>
      <c r="BL44">
        <v>1527.979284</v>
      </c>
      <c r="BM44" s="9">
        <f t="shared" si="176"/>
        <v>2.6833883953774718E-2</v>
      </c>
      <c r="BN44" s="49">
        <f t="shared" si="177"/>
        <v>19.677859613877352</v>
      </c>
      <c r="BO44">
        <v>1409.515177</v>
      </c>
      <c r="BP44" s="9">
        <f t="shared" si="178"/>
        <v>2.8103027074200142E-2</v>
      </c>
      <c r="BQ44" s="49">
        <f t="shared" si="179"/>
        <v>20.276720376016033</v>
      </c>
      <c r="BT44" s="49"/>
      <c r="BW44" s="49"/>
      <c r="BZ44" s="49"/>
      <c r="CB44" s="73">
        <f t="shared" si="324"/>
        <v>2.7674227240133062E-2</v>
      </c>
      <c r="CC44">
        <f t="shared" si="180"/>
        <v>217.17575648388703</v>
      </c>
      <c r="CE44" t="s">
        <v>27</v>
      </c>
      <c r="CF44" s="6">
        <v>0</v>
      </c>
      <c r="CG44" s="10">
        <f t="shared" si="34"/>
        <v>0</v>
      </c>
      <c r="CH44" s="13">
        <f t="shared" si="35"/>
        <v>0</v>
      </c>
      <c r="CI44" s="11">
        <v>0</v>
      </c>
      <c r="CJ44" s="10">
        <f t="shared" si="36"/>
        <v>0</v>
      </c>
      <c r="CK44" s="13">
        <f t="shared" si="37"/>
        <v>0</v>
      </c>
      <c r="CL44" s="2">
        <v>0</v>
      </c>
      <c r="CM44" s="9">
        <f t="shared" si="38"/>
        <v>0</v>
      </c>
      <c r="CN44" s="12">
        <f t="shared" si="39"/>
        <v>0</v>
      </c>
      <c r="CO44" s="16">
        <v>0</v>
      </c>
      <c r="CP44">
        <f t="shared" si="40"/>
        <v>0</v>
      </c>
      <c r="CQ44">
        <f t="shared" si="41"/>
        <v>0</v>
      </c>
      <c r="CR44">
        <v>0</v>
      </c>
      <c r="CS44" s="10">
        <f t="shared" si="42"/>
        <v>0</v>
      </c>
      <c r="CT44">
        <f t="shared" si="43"/>
        <v>0</v>
      </c>
      <c r="CU44">
        <v>0</v>
      </c>
      <c r="CV44">
        <f t="shared" si="181"/>
        <v>0</v>
      </c>
      <c r="CW44">
        <f t="shared" si="44"/>
        <v>0</v>
      </c>
      <c r="CX44">
        <v>0</v>
      </c>
      <c r="CY44">
        <f t="shared" si="182"/>
        <v>0</v>
      </c>
      <c r="CZ44">
        <f t="shared" si="45"/>
        <v>0</v>
      </c>
      <c r="DA44">
        <v>0</v>
      </c>
      <c r="DB44">
        <f t="shared" si="183"/>
        <v>0</v>
      </c>
      <c r="DC44">
        <f t="shared" si="184"/>
        <v>0</v>
      </c>
      <c r="DD44">
        <v>0</v>
      </c>
      <c r="DE44">
        <f t="shared" si="185"/>
        <v>0</v>
      </c>
      <c r="DF44">
        <f t="shared" si="186"/>
        <v>0</v>
      </c>
      <c r="DG44">
        <v>0</v>
      </c>
      <c r="DH44">
        <f t="shared" si="187"/>
        <v>0</v>
      </c>
      <c r="DI44">
        <f t="shared" si="188"/>
        <v>0</v>
      </c>
      <c r="DJ44">
        <v>0</v>
      </c>
      <c r="DK44">
        <f t="shared" si="189"/>
        <v>0</v>
      </c>
      <c r="DL44">
        <f t="shared" si="190"/>
        <v>0</v>
      </c>
      <c r="DM44">
        <v>0</v>
      </c>
      <c r="DN44">
        <f t="shared" si="191"/>
        <v>0</v>
      </c>
      <c r="DO44">
        <f t="shared" si="192"/>
        <v>0</v>
      </c>
      <c r="DQ44" s="73">
        <f t="shared" si="193"/>
        <v>0</v>
      </c>
      <c r="DR44">
        <f t="shared" si="194"/>
        <v>0</v>
      </c>
      <c r="DT44">
        <v>0</v>
      </c>
      <c r="DU44">
        <f t="shared" si="195"/>
        <v>0</v>
      </c>
      <c r="DV44">
        <f t="shared" si="196"/>
        <v>0</v>
      </c>
      <c r="DW44">
        <v>0</v>
      </c>
      <c r="DX44">
        <f t="shared" si="197"/>
        <v>0</v>
      </c>
      <c r="DY44">
        <f t="shared" si="198"/>
        <v>0</v>
      </c>
      <c r="DZ44">
        <v>0</v>
      </c>
      <c r="EA44">
        <f t="shared" si="199"/>
        <v>0</v>
      </c>
      <c r="EB44">
        <f t="shared" si="200"/>
        <v>0</v>
      </c>
      <c r="EC44">
        <v>0</v>
      </c>
      <c r="ED44">
        <f t="shared" si="201"/>
        <v>0</v>
      </c>
      <c r="EE44">
        <f t="shared" si="202"/>
        <v>0</v>
      </c>
      <c r="EF44">
        <v>0</v>
      </c>
      <c r="EG44">
        <f t="shared" si="203"/>
        <v>0</v>
      </c>
      <c r="EI44">
        <v>0</v>
      </c>
      <c r="EJ44">
        <f t="shared" si="204"/>
        <v>0</v>
      </c>
      <c r="EK44">
        <f t="shared" si="205"/>
        <v>0</v>
      </c>
      <c r="EL44">
        <v>0</v>
      </c>
      <c r="EM44">
        <f t="shared" si="206"/>
        <v>0</v>
      </c>
      <c r="EN44">
        <f t="shared" si="207"/>
        <v>0</v>
      </c>
      <c r="EO44">
        <v>0</v>
      </c>
      <c r="EP44">
        <f t="shared" si="325"/>
        <v>0</v>
      </c>
      <c r="EQ44">
        <f t="shared" si="208"/>
        <v>0</v>
      </c>
      <c r="ER44">
        <v>0</v>
      </c>
      <c r="ES44">
        <f t="shared" si="209"/>
        <v>0</v>
      </c>
      <c r="ET44">
        <f t="shared" si="210"/>
        <v>0</v>
      </c>
      <c r="FE44" s="75">
        <f t="shared" si="211"/>
        <v>0</v>
      </c>
      <c r="FF44">
        <f t="shared" si="212"/>
        <v>0</v>
      </c>
      <c r="FH44" t="s">
        <v>27</v>
      </c>
      <c r="FI44" s="6">
        <v>57.547769000000002</v>
      </c>
      <c r="FJ44" s="10">
        <f t="shared" si="46"/>
        <v>2.3343769610337944E-2</v>
      </c>
      <c r="FK44" s="13">
        <f t="shared" si="47"/>
        <v>0.85071488217789504</v>
      </c>
      <c r="FL44" s="11">
        <v>77.814553000000004</v>
      </c>
      <c r="FM44" s="10">
        <f t="shared" si="48"/>
        <v>2.1157026425000197E-2</v>
      </c>
      <c r="FN44" s="13">
        <f t="shared" si="49"/>
        <v>3.8092010378548857</v>
      </c>
      <c r="FO44" s="2">
        <v>57.675700999999997</v>
      </c>
      <c r="FP44" s="9">
        <f t="shared" si="50"/>
        <v>2.332457300249477E-2</v>
      </c>
      <c r="FQ44" s="25">
        <f t="shared" si="51"/>
        <v>2.1640871421466007E-2</v>
      </c>
      <c r="FR44" s="16">
        <v>77.635608000000005</v>
      </c>
      <c r="FS44">
        <f t="shared" si="52"/>
        <v>2.1327082479564229E-2</v>
      </c>
      <c r="FT44">
        <f t="shared" si="53"/>
        <v>1.7895729193520369E-2</v>
      </c>
      <c r="FU44">
        <v>52.748033999999997</v>
      </c>
      <c r="FV44" s="10">
        <f t="shared" si="54"/>
        <v>2.181175317358168E-2</v>
      </c>
      <c r="FW44">
        <f t="shared" si="55"/>
        <v>0.1078921389826845</v>
      </c>
      <c r="FX44">
        <v>84.027979000000002</v>
      </c>
      <c r="FY44">
        <f t="shared" si="213"/>
        <v>4.3594838933004157E-2</v>
      </c>
      <c r="FZ44">
        <f t="shared" si="56"/>
        <v>0.53196456592517327</v>
      </c>
      <c r="GA44">
        <v>58.519677000000001</v>
      </c>
      <c r="GB44">
        <f t="shared" si="214"/>
        <v>2.5362486882398023E-2</v>
      </c>
      <c r="GC44">
        <f t="shared" si="57"/>
        <v>0.444148945755448</v>
      </c>
      <c r="GD44">
        <v>58.455634000000003</v>
      </c>
      <c r="GE44">
        <f t="shared" si="215"/>
        <v>2.536401864237537E-2</v>
      </c>
      <c r="GF44">
        <f t="shared" si="216"/>
        <v>0.45250078601260341</v>
      </c>
      <c r="GG44">
        <v>57.767797000000002</v>
      </c>
      <c r="GH44">
        <f t="shared" si="217"/>
        <v>2.5380700699647207E-2</v>
      </c>
      <c r="GI44">
        <f t="shared" si="218"/>
        <v>2.7451828410724031</v>
      </c>
      <c r="GJ44">
        <v>60.759447999999999</v>
      </c>
      <c r="GK44">
        <f t="shared" si="219"/>
        <v>2.7442776936231789E-2</v>
      </c>
      <c r="GL44">
        <f t="shared" si="220"/>
        <v>0.99425070199472854</v>
      </c>
      <c r="GM44">
        <v>59.521075000000003</v>
      </c>
      <c r="GN44">
        <f t="shared" si="221"/>
        <v>2.5337938847377759E-2</v>
      </c>
      <c r="GO44">
        <f t="shared" si="222"/>
        <v>0.76938136063076101</v>
      </c>
      <c r="GP44">
        <v>60.657144000000002</v>
      </c>
      <c r="GQ44">
        <f t="shared" si="223"/>
        <v>2.5312198923851389E-2</v>
      </c>
      <c r="GR44">
        <f t="shared" si="224"/>
        <v>0.78996099464737901</v>
      </c>
      <c r="GT44" s="72">
        <f t="shared" si="225"/>
        <v>2.5729930379655378E-2</v>
      </c>
      <c r="GU44">
        <f t="shared" si="226"/>
        <v>12.265948791995267</v>
      </c>
      <c r="GW44" s="6">
        <v>63.962733</v>
      </c>
      <c r="GX44" s="10">
        <f t="shared" si="58"/>
        <v>2.5242766969919034E-2</v>
      </c>
      <c r="GY44" s="13">
        <f t="shared" si="227"/>
        <v>0.9123347106278239</v>
      </c>
      <c r="GZ44" s="11">
        <v>91.028498999999996</v>
      </c>
      <c r="HA44" s="10">
        <f t="shared" si="59"/>
        <v>2.4660175886123011E-2</v>
      </c>
      <c r="HB44" s="13">
        <f t="shared" si="228"/>
        <v>3.0564822300744248</v>
      </c>
      <c r="HC44" s="2">
        <v>60.227285000000002</v>
      </c>
      <c r="HD44" s="9">
        <f t="shared" si="60"/>
        <v>2.5199596348117241E-2</v>
      </c>
      <c r="HE44" s="25">
        <f t="shared" si="229"/>
        <v>0.29979467357098738</v>
      </c>
      <c r="HF44" s="16">
        <v>95.524983000000006</v>
      </c>
      <c r="HG44" s="9">
        <f t="shared" si="61"/>
        <v>2.457580266748802E-2</v>
      </c>
      <c r="HH44">
        <f t="shared" si="230"/>
        <v>0.26575200610964222</v>
      </c>
      <c r="HI44">
        <v>63.337724999999999</v>
      </c>
      <c r="HJ44" s="9">
        <f t="shared" si="62"/>
        <v>2.4943968494190401E-2</v>
      </c>
      <c r="HL44">
        <v>35.351424000000002</v>
      </c>
      <c r="HM44" s="9">
        <f t="shared" si="63"/>
        <v>1.2664987789949624E-2</v>
      </c>
      <c r="HN44">
        <f t="shared" si="231"/>
        <v>0.27358167116731924</v>
      </c>
      <c r="HO44">
        <v>59.339111000000003</v>
      </c>
      <c r="HP44" s="9">
        <f t="shared" si="64"/>
        <v>2.3470069439479373E-2</v>
      </c>
      <c r="HQ44">
        <f t="shared" si="232"/>
        <v>0.64292331872194353</v>
      </c>
      <c r="HR44">
        <v>64.861092999999997</v>
      </c>
      <c r="HS44" s="9">
        <f t="shared" si="65"/>
        <v>2.283173686752207E-2</v>
      </c>
      <c r="HT44">
        <f t="shared" si="233"/>
        <v>0.83714998841397137</v>
      </c>
      <c r="HU44">
        <v>58.774512999999999</v>
      </c>
      <c r="HV44" s="9">
        <f t="shared" si="66"/>
        <v>2.3495834877328627E-2</v>
      </c>
      <c r="HW44">
        <f t="shared" si="234"/>
        <v>0.84762839346586161</v>
      </c>
      <c r="IH44" s="74">
        <f t="shared" si="235"/>
        <v>2.300943770445749E-2</v>
      </c>
      <c r="II44">
        <f t="shared" si="236"/>
        <v>9.0284219977923428</v>
      </c>
      <c r="IK44" t="s">
        <v>27</v>
      </c>
      <c r="IL44" s="6">
        <v>164.585035</v>
      </c>
      <c r="IM44" s="10">
        <f t="shared" si="67"/>
        <v>3.6777464069066575E-2</v>
      </c>
      <c r="IN44" s="13">
        <f t="shared" si="237"/>
        <v>1.6615332363851723</v>
      </c>
      <c r="IO44" s="11">
        <v>145.86102700000001</v>
      </c>
      <c r="IP44" s="10">
        <f t="shared" si="68"/>
        <v>6.5618460366089953E-2</v>
      </c>
      <c r="IQ44" s="13">
        <f t="shared" si="238"/>
        <v>10.166272687995036</v>
      </c>
      <c r="IR44" s="2">
        <v>145.86102700000001</v>
      </c>
      <c r="IS44" s="9">
        <f t="shared" si="69"/>
        <v>6.5618460366089953E-2</v>
      </c>
      <c r="IT44" s="12">
        <f t="shared" si="70"/>
        <v>7.6102178993010389E-2</v>
      </c>
      <c r="IU44" s="16">
        <v>190.57992400000001</v>
      </c>
      <c r="IV44">
        <f t="shared" si="71"/>
        <v>2.5067644806048471E-2</v>
      </c>
      <c r="IW44">
        <f t="shared" si="72"/>
        <v>2.6293082011935785E-2</v>
      </c>
      <c r="IX44">
        <v>146.202516</v>
      </c>
      <c r="IY44" s="10">
        <f t="shared" si="73"/>
        <v>6.6056837426116816E-2</v>
      </c>
      <c r="IZ44">
        <f t="shared" si="74"/>
        <v>0.40843882582575969</v>
      </c>
      <c r="JA44">
        <v>145.86102700000001</v>
      </c>
      <c r="JB44">
        <f t="shared" si="239"/>
        <v>6.5618460366089953E-2</v>
      </c>
      <c r="JC44">
        <f t="shared" si="75"/>
        <v>1.0008838385367496</v>
      </c>
      <c r="JD44">
        <v>163.17614900000001</v>
      </c>
      <c r="JE44">
        <f t="shared" si="240"/>
        <v>4.1527879935833949E-2</v>
      </c>
      <c r="JF44">
        <f t="shared" si="76"/>
        <v>0.90904749298068122</v>
      </c>
      <c r="JG44">
        <v>145.86102700000001</v>
      </c>
      <c r="JH44">
        <f t="shared" si="241"/>
        <v>6.5618460366089953E-2</v>
      </c>
      <c r="JI44">
        <f t="shared" si="242"/>
        <v>1.4633133116268993</v>
      </c>
      <c r="JJ44">
        <v>145.86102700000001</v>
      </c>
      <c r="JK44">
        <f t="shared" si="243"/>
        <v>6.5618460366089953E-2</v>
      </c>
      <c r="JL44">
        <f t="shared" si="244"/>
        <v>8.871636050668787</v>
      </c>
      <c r="JM44">
        <v>163.35894200000001</v>
      </c>
      <c r="JN44">
        <f t="shared" si="245"/>
        <v>3.8695940913221781E-2</v>
      </c>
      <c r="JO44">
        <f t="shared" si="246"/>
        <v>1.7524404739868933</v>
      </c>
      <c r="JP44">
        <v>145.86102700000001</v>
      </c>
      <c r="JQ44">
        <f t="shared" si="247"/>
        <v>6.5618460366089953E-2</v>
      </c>
      <c r="JR44">
        <f t="shared" si="248"/>
        <v>2.4906140068780074</v>
      </c>
      <c r="JS44">
        <v>145.86102700000001</v>
      </c>
      <c r="JT44">
        <f t="shared" si="249"/>
        <v>6.5618460366089953E-2</v>
      </c>
      <c r="JU44">
        <f t="shared" si="250"/>
        <v>2.5598341126924753</v>
      </c>
      <c r="JW44" s="73">
        <f t="shared" si="251"/>
        <v>5.5621249142743114E-2</v>
      </c>
      <c r="JX44">
        <f t="shared" si="252"/>
        <v>33.144638542781969</v>
      </c>
      <c r="JZ44">
        <v>167.129132</v>
      </c>
      <c r="KA44">
        <f t="shared" si="253"/>
        <v>3.5915030814796606E-2</v>
      </c>
      <c r="KB44">
        <f t="shared" si="254"/>
        <v>1.6225702042021393</v>
      </c>
      <c r="KC44">
        <v>145.86102700000001</v>
      </c>
      <c r="KD44">
        <f t="shared" si="255"/>
        <v>6.5618460366089953E-2</v>
      </c>
      <c r="KE44">
        <f t="shared" si="256"/>
        <v>10.166272687995036</v>
      </c>
      <c r="KF44">
        <v>145.86102700000001</v>
      </c>
      <c r="KG44">
        <f t="shared" si="257"/>
        <v>6.5618460366089953E-2</v>
      </c>
      <c r="KH44">
        <f t="shared" si="258"/>
        <v>0.97581250081970483</v>
      </c>
      <c r="KI44">
        <v>194.15937</v>
      </c>
      <c r="KJ44">
        <f t="shared" si="259"/>
        <v>2.5235214272260834E-2</v>
      </c>
      <c r="KK44">
        <f t="shared" si="260"/>
        <v>0.34110324432719064</v>
      </c>
      <c r="KL44">
        <v>146.83763400000001</v>
      </c>
      <c r="KM44">
        <f t="shared" si="261"/>
        <v>6.5706858006688282E-2</v>
      </c>
      <c r="KO44">
        <v>145.86102700000001</v>
      </c>
      <c r="KP44">
        <f t="shared" si="262"/>
        <v>6.5618460366089953E-2</v>
      </c>
      <c r="KQ44">
        <f t="shared" si="263"/>
        <v>1.7718145828600123</v>
      </c>
      <c r="KR44">
        <v>174.64149900000001</v>
      </c>
      <c r="KS44">
        <f t="shared" si="264"/>
        <v>3.2621254415060662E-2</v>
      </c>
      <c r="KT44">
        <f t="shared" si="265"/>
        <v>1.1170059170193964</v>
      </c>
      <c r="KU44">
        <v>145.86102700000001</v>
      </c>
      <c r="KV44">
        <f t="shared" si="266"/>
        <v>6.6138786106208672E-2</v>
      </c>
      <c r="KW44">
        <f t="shared" si="267"/>
        <v>3.0313114341558975</v>
      </c>
      <c r="KX44">
        <v>145.86102700000001</v>
      </c>
      <c r="KY44">
        <f t="shared" si="268"/>
        <v>6.6138786106208672E-2</v>
      </c>
      <c r="KZ44">
        <f t="shared" si="269"/>
        <v>2.9825027130171193</v>
      </c>
      <c r="LK44" s="78">
        <f t="shared" si="270"/>
        <v>5.4290145646610395E-2</v>
      </c>
      <c r="LL44">
        <f t="shared" si="271"/>
        <v>26.627896752353745</v>
      </c>
      <c r="LN44" t="s">
        <v>27</v>
      </c>
      <c r="LO44" s="6">
        <v>24.278357</v>
      </c>
      <c r="LP44" s="10">
        <f t="shared" si="77"/>
        <v>2.3352830588898754E-2</v>
      </c>
      <c r="LQ44" s="13">
        <f t="shared" si="78"/>
        <v>0.26093042477769424</v>
      </c>
      <c r="LR44" s="2">
        <v>24.278357</v>
      </c>
      <c r="LS44" s="10">
        <f t="shared" si="79"/>
        <v>2.3352830588898754E-2</v>
      </c>
      <c r="LT44" s="13">
        <f t="shared" si="80"/>
        <v>1.2891128716274989</v>
      </c>
      <c r="LU44" s="2">
        <v>24.278357</v>
      </c>
      <c r="LV44" s="9">
        <f t="shared" si="81"/>
        <v>2.3352830588898754E-2</v>
      </c>
      <c r="LW44" s="37">
        <f t="shared" si="82"/>
        <v>6.6431295527248704E-3</v>
      </c>
      <c r="LX44" s="16">
        <v>24.278357</v>
      </c>
      <c r="LY44">
        <f t="shared" si="83"/>
        <v>2.3352830588898754E-2</v>
      </c>
      <c r="LZ44">
        <f t="shared" si="84"/>
        <v>6.0079959324537005E-3</v>
      </c>
      <c r="MA44">
        <v>24.278357</v>
      </c>
      <c r="MB44" s="10">
        <f t="shared" si="85"/>
        <v>2.3352830588898754E-2</v>
      </c>
      <c r="MC44">
        <f t="shared" si="86"/>
        <v>3.5416929582898549E-2</v>
      </c>
      <c r="MD44">
        <v>24.278357</v>
      </c>
      <c r="ME44">
        <f t="shared" si="272"/>
        <v>2.3352830588898754E-2</v>
      </c>
      <c r="MF44">
        <f t="shared" si="87"/>
        <v>8.7369390661453536E-2</v>
      </c>
      <c r="MG44">
        <v>24.278357</v>
      </c>
      <c r="MH44">
        <f t="shared" si="273"/>
        <v>2.3352830588898754E-2</v>
      </c>
      <c r="MI44">
        <f t="shared" si="88"/>
        <v>0.12538583587074006</v>
      </c>
      <c r="MZ44" s="17">
        <f t="shared" si="274"/>
        <v>2.3352830588898754E-2</v>
      </c>
      <c r="NA44">
        <f t="shared" si="89"/>
        <v>3.4253334075333619</v>
      </c>
      <c r="NC44" t="s">
        <v>27</v>
      </c>
      <c r="ND44" s="6">
        <v>176.00656499999999</v>
      </c>
      <c r="NE44" s="10">
        <f t="shared" si="90"/>
        <v>2.3351827068072394E-2</v>
      </c>
      <c r="NF44" s="13">
        <f t="shared" si="91"/>
        <v>1.8916217368790309</v>
      </c>
      <c r="NG44" s="2">
        <v>176.00656499999999</v>
      </c>
      <c r="NH44" s="10">
        <f t="shared" si="92"/>
        <v>2.3351827068072394E-2</v>
      </c>
      <c r="NI44" s="13">
        <f t="shared" si="93"/>
        <v>9.3454564807406939</v>
      </c>
      <c r="NJ44" s="2">
        <v>176.00656499999999</v>
      </c>
      <c r="NK44" s="9">
        <f t="shared" si="94"/>
        <v>2.3351827068072394E-2</v>
      </c>
      <c r="NL44" s="37">
        <f t="shared" si="95"/>
        <v>4.815953629609878E-2</v>
      </c>
      <c r="NM44" s="16">
        <v>176.00656499999999</v>
      </c>
      <c r="NN44">
        <f t="shared" si="96"/>
        <v>2.3351827068072394E-2</v>
      </c>
      <c r="NO44">
        <f t="shared" si="97"/>
        <v>4.3555118996156827E-2</v>
      </c>
      <c r="NP44">
        <v>176.00656499999999</v>
      </c>
      <c r="NQ44" s="10">
        <f t="shared" si="98"/>
        <v>2.3351827068072394E-2</v>
      </c>
      <c r="NR44">
        <f t="shared" si="99"/>
        <v>0.25675592989818341</v>
      </c>
      <c r="NS44">
        <v>176.00656499999999</v>
      </c>
      <c r="NT44">
        <f t="shared" si="275"/>
        <v>2.3351827068072394E-2</v>
      </c>
      <c r="NU44">
        <f t="shared" si="100"/>
        <v>0.63338661504838623</v>
      </c>
      <c r="NV44">
        <v>176.00656499999999</v>
      </c>
      <c r="NW44">
        <f t="shared" si="276"/>
        <v>2.3351827068072394E-2</v>
      </c>
      <c r="NX44">
        <f t="shared" si="101"/>
        <v>0.90898779945616404</v>
      </c>
      <c r="OO44" s="17">
        <f t="shared" si="277"/>
        <v>2.3351827068072397E-2</v>
      </c>
      <c r="OP44">
        <f t="shared" si="102"/>
        <v>24.832041473386376</v>
      </c>
      <c r="OR44" t="s">
        <v>27</v>
      </c>
      <c r="OS44" s="6">
        <v>140.34455299999999</v>
      </c>
      <c r="OT44" s="10">
        <f t="shared" si="103"/>
        <v>1.9383813284597956E-2</v>
      </c>
      <c r="OU44" s="13">
        <f t="shared" si="104"/>
        <v>1.8100152599250392</v>
      </c>
      <c r="OV44" s="2">
        <v>140.34455299999999</v>
      </c>
      <c r="OW44" s="10">
        <f t="shared" si="105"/>
        <v>1.9383813284597956E-2</v>
      </c>
      <c r="OX44" s="13">
        <f t="shared" si="106"/>
        <v>8.9422840260942458</v>
      </c>
      <c r="OY44" s="2">
        <v>140.34455299999999</v>
      </c>
      <c r="OZ44" s="9">
        <f t="shared" si="107"/>
        <v>1.9383813284597956E-2</v>
      </c>
      <c r="PA44" s="37">
        <f t="shared" si="108"/>
        <v>4.608188513982333E-2</v>
      </c>
      <c r="PB44" s="16">
        <v>140.34455299999999</v>
      </c>
      <c r="PC44">
        <f t="shared" si="109"/>
        <v>1.9383813284597956E-2</v>
      </c>
      <c r="PD44">
        <f t="shared" si="110"/>
        <v>4.1676107064071211E-2</v>
      </c>
      <c r="PE44">
        <v>140.34455299999999</v>
      </c>
      <c r="PF44" s="10">
        <f t="shared" si="111"/>
        <v>1.9383813284597956E-2</v>
      </c>
      <c r="PG44">
        <f t="shared" si="112"/>
        <v>0.24567921912269466</v>
      </c>
      <c r="PH44">
        <v>140.34455299999999</v>
      </c>
      <c r="PI44">
        <f t="shared" si="278"/>
        <v>1.9383813284597956E-2</v>
      </c>
      <c r="PJ44">
        <f t="shared" si="113"/>
        <v>0.60606167518530707</v>
      </c>
      <c r="PK44">
        <v>140.34455299999999</v>
      </c>
      <c r="PL44">
        <f t="shared" si="279"/>
        <v>1.9383813284597956E-2</v>
      </c>
      <c r="PM44">
        <f t="shared" si="114"/>
        <v>0.86977314545765028</v>
      </c>
      <c r="QD44" s="17">
        <f t="shared" si="280"/>
        <v>1.9383813284597956E-2</v>
      </c>
      <c r="QE44">
        <f t="shared" si="115"/>
        <v>23.760762062333562</v>
      </c>
      <c r="QG44" t="s">
        <v>27</v>
      </c>
      <c r="QH44" s="6">
        <v>71.228494999999995</v>
      </c>
      <c r="QI44" s="10">
        <f t="shared" si="116"/>
        <v>3.0875462483335104E-2</v>
      </c>
      <c r="QJ44" s="13">
        <f t="shared" si="117"/>
        <v>0.91590603042500662</v>
      </c>
      <c r="QK44" s="2">
        <v>71.228494999999995</v>
      </c>
      <c r="QL44" s="10">
        <f t="shared" si="118"/>
        <v>3.0759462109187664E-2</v>
      </c>
      <c r="QM44" s="13">
        <f t="shared" si="119"/>
        <v>4.5079844268333709</v>
      </c>
      <c r="QN44" s="2">
        <v>71.228494999999995</v>
      </c>
      <c r="QO44" s="9">
        <f t="shared" si="120"/>
        <v>3.0817353136666465E-2</v>
      </c>
      <c r="QP44" s="37">
        <f t="shared" si="121"/>
        <v>2.3274522652194807E-2</v>
      </c>
      <c r="QQ44" s="16">
        <v>71.228494999999995</v>
      </c>
      <c r="QR44">
        <f t="shared" si="122"/>
        <v>3.0817353136666465E-2</v>
      </c>
      <c r="QS44">
        <f t="shared" si="123"/>
        <v>2.1049301585098743E-2</v>
      </c>
      <c r="QT44">
        <v>71.228494999999995</v>
      </c>
      <c r="QU44" s="10">
        <f t="shared" si="124"/>
        <v>3.0817353136666465E-2</v>
      </c>
      <c r="QV44">
        <f t="shared" si="125"/>
        <v>0.12408490957552459</v>
      </c>
      <c r="QW44">
        <v>71.228494999999995</v>
      </c>
      <c r="QX44">
        <f t="shared" si="281"/>
        <v>3.0817353109999914E-2</v>
      </c>
      <c r="QY44" s="37">
        <f t="shared" si="126"/>
        <v>0.30610284567832596</v>
      </c>
      <c r="QZ44">
        <v>70.872499000000005</v>
      </c>
      <c r="RA44">
        <f t="shared" si="282"/>
        <v>3.0963134159761662E-2</v>
      </c>
      <c r="RB44">
        <f t="shared" si="127"/>
        <v>0.44137336275032052</v>
      </c>
      <c r="RS44" s="17">
        <f t="shared" si="283"/>
        <v>3.0838210181754817E-2</v>
      </c>
      <c r="RT44">
        <f t="shared" si="128"/>
        <v>12.008941797274524</v>
      </c>
      <c r="RW44" t="s">
        <v>27</v>
      </c>
      <c r="RX44" s="6">
        <v>140.34455299999999</v>
      </c>
      <c r="RY44" s="10">
        <f t="shared" si="129"/>
        <v>1.9383813284597956E-2</v>
      </c>
      <c r="RZ44" s="13">
        <f t="shared" si="130"/>
        <v>0.98896357331110929</v>
      </c>
      <c r="SA44" s="2">
        <v>140.34455299999999</v>
      </c>
      <c r="SB44" s="10">
        <f t="shared" si="131"/>
        <v>1.9383813284597956E-2</v>
      </c>
      <c r="SC44" s="13">
        <f t="shared" si="132"/>
        <v>4.8859218813300336</v>
      </c>
      <c r="SD44" s="2">
        <v>140.34455299999999</v>
      </c>
      <c r="SE44" s="9">
        <f t="shared" si="133"/>
        <v>1.9383813284597956E-2</v>
      </c>
      <c r="SF44" s="37">
        <f t="shared" si="284"/>
        <v>2.5178409708368519E-2</v>
      </c>
      <c r="SG44" s="16">
        <v>140.34455299999999</v>
      </c>
      <c r="SH44">
        <f t="shared" si="134"/>
        <v>1.9383813284597956E-2</v>
      </c>
      <c r="SI44">
        <f t="shared" si="285"/>
        <v>2.2771162584279629E-2</v>
      </c>
      <c r="SJ44">
        <v>140.34455299999999</v>
      </c>
      <c r="SK44" s="10">
        <f t="shared" si="135"/>
        <v>1.9383813284597956E-2</v>
      </c>
      <c r="SL44">
        <f t="shared" si="286"/>
        <v>0.13423522100135524</v>
      </c>
      <c r="SM44">
        <v>71.271118000000001</v>
      </c>
      <c r="SN44">
        <f t="shared" si="287"/>
        <v>1.8016032994076094E-2</v>
      </c>
      <c r="SO44">
        <f t="shared" si="136"/>
        <v>0.30777605717415124</v>
      </c>
      <c r="SP44">
        <v>71.271118000000001</v>
      </c>
      <c r="SQ44">
        <f t="shared" si="288"/>
        <v>1.8016032994076094E-2</v>
      </c>
      <c r="SR44">
        <f t="shared" si="137"/>
        <v>0.4416965472417731</v>
      </c>
      <c r="TI44" s="17">
        <f t="shared" si="289"/>
        <v>1.8993018915877423E-2</v>
      </c>
      <c r="TJ44">
        <f t="shared" si="290"/>
        <v>12.720764349098063</v>
      </c>
      <c r="TL44" t="s">
        <v>27</v>
      </c>
      <c r="TM44" s="6">
        <v>4369104</v>
      </c>
      <c r="TN44" s="10">
        <f t="shared" si="291"/>
        <v>1.378723516890837E-2</v>
      </c>
      <c r="TO44" s="13">
        <f t="shared" si="292"/>
        <v>4.3691040248170232</v>
      </c>
      <c r="TP44" s="2">
        <v>21585327</v>
      </c>
      <c r="TQ44" s="10">
        <f t="shared" si="138"/>
        <v>1.3787235938526776E-2</v>
      </c>
      <c r="TR44" s="13">
        <f t="shared" si="293"/>
        <v>21.585327027574476</v>
      </c>
      <c r="TS44" s="2">
        <v>111235</v>
      </c>
      <c r="TT44" s="9">
        <f t="shared" si="139"/>
        <v>1.3787269380697699E-2</v>
      </c>
      <c r="TU44" s="37">
        <f t="shared" si="294"/>
        <v>0.11123500110298157</v>
      </c>
      <c r="TV44" s="16">
        <v>100600</v>
      </c>
      <c r="TW44">
        <f t="shared" si="140"/>
        <v>1.3787254710896618E-2</v>
      </c>
      <c r="TX44">
        <f t="shared" si="295"/>
        <v>0.10059998345529435</v>
      </c>
      <c r="TY44" s="42">
        <v>593033</v>
      </c>
      <c r="TZ44" s="10">
        <f t="shared" si="141"/>
        <v>1.3787244295723049E-2</v>
      </c>
      <c r="UA44">
        <f t="shared" si="296"/>
        <v>0.59303299779404084</v>
      </c>
      <c r="UB44" s="42">
        <v>1627325</v>
      </c>
      <c r="UC44">
        <f t="shared" si="297"/>
        <v>1.5336438239741707E-2</v>
      </c>
      <c r="UD44">
        <f t="shared" si="142"/>
        <v>1.6273250030672877</v>
      </c>
      <c r="UE44" s="42">
        <v>2335411</v>
      </c>
      <c r="UF44">
        <f t="shared" si="298"/>
        <v>1.5336433059165511E-2</v>
      </c>
      <c r="UG44">
        <f t="shared" si="143"/>
        <v>2.3354110092018598</v>
      </c>
      <c r="UH44" s="42">
        <v>2379183</v>
      </c>
      <c r="UI44">
        <f t="shared" si="299"/>
        <v>1.5336435004224254E-2</v>
      </c>
      <c r="UJ44">
        <f t="shared" si="300"/>
        <v>2.3791830233113811</v>
      </c>
      <c r="UK44" s="42">
        <v>10396631</v>
      </c>
      <c r="UL44">
        <f t="shared" si="301"/>
        <v>1.5336435180522665E-2</v>
      </c>
      <c r="UM44">
        <f t="shared" si="302"/>
        <v>63.575402619953458</v>
      </c>
      <c r="UN44" s="42"/>
      <c r="UQ44" s="42">
        <v>4049459</v>
      </c>
      <c r="UR44">
        <f t="shared" si="303"/>
        <v>1.533643674957098E-2</v>
      </c>
      <c r="US44">
        <f t="shared" si="304"/>
        <v>4.0494589846635627</v>
      </c>
      <c r="UT44" s="42">
        <v>4162003</v>
      </c>
      <c r="UU44">
        <f t="shared" si="305"/>
        <v>1.5336436231400213E-2</v>
      </c>
      <c r="UV44">
        <f t="shared" si="306"/>
        <v>4.1620029711674995</v>
      </c>
      <c r="UX44" s="17">
        <f t="shared" si="307"/>
        <v>1.4632259450852531E-2</v>
      </c>
      <c r="UY44">
        <f t="shared" si="308"/>
        <v>60.656324294252698</v>
      </c>
      <c r="VA44" s="42">
        <v>4819964</v>
      </c>
      <c r="VB44">
        <f t="shared" si="309"/>
        <v>1.5336434194698715E-2</v>
      </c>
      <c r="VC44">
        <f t="shared" si="310"/>
        <v>4.8199640092018603</v>
      </c>
      <c r="VD44" s="42">
        <v>16529217</v>
      </c>
      <c r="VE44">
        <f t="shared" si="311"/>
        <v>1.5336434957690185E-2</v>
      </c>
      <c r="VF44">
        <f t="shared" si="312"/>
        <v>16.529217033740156</v>
      </c>
      <c r="VG44" s="42">
        <v>1586561</v>
      </c>
      <c r="VH44">
        <f t="shared" si="313"/>
        <v>1.5336430602883758E-2</v>
      </c>
      <c r="VI44">
        <f t="shared" si="314"/>
        <v>1.5865610263786607</v>
      </c>
      <c r="VJ44" s="42">
        <v>1442100</v>
      </c>
      <c r="VK44">
        <f t="shared" si="315"/>
        <v>1.5336433233341476E-2</v>
      </c>
      <c r="VL44">
        <f t="shared" si="316"/>
        <v>1.4420999717809628</v>
      </c>
      <c r="VM44" s="42">
        <v>1363826</v>
      </c>
      <c r="VN44">
        <f t="shared" si="317"/>
        <v>1.533643335989626E-2</v>
      </c>
      <c r="VP44" s="42">
        <v>2868789</v>
      </c>
      <c r="VQ44">
        <f t="shared" si="318"/>
        <v>1.5272643769616396E-2</v>
      </c>
      <c r="VR44">
        <f t="shared" si="319"/>
        <v>2.8687889828946394</v>
      </c>
      <c r="VS44" s="42">
        <v>3637988</v>
      </c>
      <c r="VT44">
        <f t="shared" si="320"/>
        <v>1.527264637300299E-2</v>
      </c>
      <c r="VU44">
        <f t="shared" si="321"/>
        <v>3.6379879737310481</v>
      </c>
      <c r="VV44" s="42">
        <v>4869459</v>
      </c>
      <c r="VW44">
        <f t="shared" si="322"/>
        <v>1.5272644211334164E-2</v>
      </c>
      <c r="VX44">
        <f t="shared" si="323"/>
        <v>4.8694590641451061</v>
      </c>
      <c r="WL44" s="72">
        <f t="shared" si="326"/>
        <v>1.5312512587807994E-2</v>
      </c>
      <c r="WM44" s="12">
        <f t="shared" si="327"/>
        <v>52.246170449500177</v>
      </c>
    </row>
    <row r="45" spans="2:611" x14ac:dyDescent="0.25">
      <c r="B45" t="s">
        <v>28</v>
      </c>
      <c r="C45" s="6">
        <v>1397.4042489999999</v>
      </c>
      <c r="D45" s="10">
        <f t="shared" si="144"/>
        <v>2.8273452879886675E-2</v>
      </c>
      <c r="E45" s="13">
        <f t="shared" si="145"/>
        <v>20.607337663941976</v>
      </c>
      <c r="F45" s="11">
        <v>2096.2063269999999</v>
      </c>
      <c r="G45" s="10">
        <f t="shared" si="146"/>
        <v>2.8455474267795471E-2</v>
      </c>
      <c r="H45" s="13">
        <f t="shared" si="147"/>
        <v>102.46489268969989</v>
      </c>
      <c r="I45" s="2">
        <v>1401.8303100000001</v>
      </c>
      <c r="J45" s="9">
        <f t="shared" si="148"/>
        <v>2.8269686828418277E-2</v>
      </c>
      <c r="K45" s="12">
        <f t="shared" si="149"/>
        <v>0.52458037085049802</v>
      </c>
      <c r="L45" s="16">
        <v>2065.0355070000001</v>
      </c>
      <c r="M45">
        <f t="shared" si="150"/>
        <v>2.8317361967135288E-2</v>
      </c>
      <c r="N45">
        <f t="shared" si="151"/>
        <v>0.47522659672210432</v>
      </c>
      <c r="O45">
        <v>1420.370414</v>
      </c>
      <c r="P45" s="10">
        <f t="shared" si="152"/>
        <v>2.9294747787637188E-2</v>
      </c>
      <c r="Q45">
        <f t="shared" si="27"/>
        <v>2.8981375083545666</v>
      </c>
      <c r="R45">
        <v>1101.286621</v>
      </c>
      <c r="S45">
        <f t="shared" si="28"/>
        <v>2.8479459087245956E-2</v>
      </c>
      <c r="T45">
        <f t="shared" si="153"/>
        <v>6.9503929648245277</v>
      </c>
      <c r="U45">
        <v>1306.864476</v>
      </c>
      <c r="V45">
        <f t="shared" si="29"/>
        <v>2.8247234321854345E-2</v>
      </c>
      <c r="W45" s="49">
        <f t="shared" si="154"/>
        <v>9.8933353048007504</v>
      </c>
      <c r="X45">
        <v>1305.353151</v>
      </c>
      <c r="Y45">
        <f t="shared" si="30"/>
        <v>2.824710137280944E-2</v>
      </c>
      <c r="Z45" s="49">
        <f t="shared" si="155"/>
        <v>10.078714855081756</v>
      </c>
      <c r="AA45">
        <v>1289.120944</v>
      </c>
      <c r="AB45">
        <f t="shared" si="156"/>
        <v>2.8245653907303138E-2</v>
      </c>
      <c r="AC45" s="49">
        <f t="shared" si="157"/>
        <v>61.101137717822006</v>
      </c>
      <c r="AD45">
        <v>1251.030456</v>
      </c>
      <c r="AE45">
        <f t="shared" si="31"/>
        <v>2.8178537725063731E-2</v>
      </c>
      <c r="AF45" s="49">
        <f t="shared" si="158"/>
        <v>20.418145714211786</v>
      </c>
      <c r="AG45">
        <v>1330.8300589999999</v>
      </c>
      <c r="AH45">
        <f t="shared" si="32"/>
        <v>2.8255199047731175E-2</v>
      </c>
      <c r="AI45" s="49">
        <f t="shared" si="159"/>
        <v>17.159267467792613</v>
      </c>
      <c r="AJ45">
        <v>1372.4049339999999</v>
      </c>
      <c r="AK45">
        <f t="shared" si="33"/>
        <v>2.8564525155775542E-2</v>
      </c>
      <c r="AL45" s="49">
        <f t="shared" si="160"/>
        <v>17.829237808670918</v>
      </c>
      <c r="AN45" s="73">
        <f t="shared" si="161"/>
        <v>2.8402369529054686E-2</v>
      </c>
      <c r="AO45">
        <f t="shared" si="162"/>
        <v>270.79903060303405</v>
      </c>
      <c r="AQ45" s="6">
        <v>1452.131423</v>
      </c>
      <c r="AR45" s="10">
        <f t="shared" si="163"/>
        <v>2.8584570321019458E-2</v>
      </c>
      <c r="AS45" s="13">
        <f t="shared" si="164"/>
        <v>20.662311483780744</v>
      </c>
      <c r="AT45" s="11">
        <v>2163.4747670000002</v>
      </c>
      <c r="AU45" s="10">
        <f t="shared" si="165"/>
        <v>2.9256117558306177E-2</v>
      </c>
      <c r="AV45" s="13">
        <f t="shared" si="166"/>
        <v>72.522437675110723</v>
      </c>
      <c r="AW45" s="2">
        <v>1368.968537</v>
      </c>
      <c r="AX45" s="9">
        <f t="shared" si="167"/>
        <v>2.8565785780642096E-2</v>
      </c>
      <c r="AY45" s="12">
        <f t="shared" si="168"/>
        <v>6.7968314294416778</v>
      </c>
      <c r="AZ45" s="16">
        <v>2235.7425069999999</v>
      </c>
      <c r="BA45" s="9">
        <f t="shared" si="169"/>
        <v>2.8714086450073603E-2</v>
      </c>
      <c r="BB45">
        <f t="shared" si="170"/>
        <v>6.2100320229278019</v>
      </c>
      <c r="BC45">
        <v>1539.8413579999999</v>
      </c>
      <c r="BD45" s="9">
        <f t="shared" si="171"/>
        <v>3.025140146080911E-2</v>
      </c>
      <c r="BF45">
        <v>1288.6071870000001</v>
      </c>
      <c r="BG45" s="9">
        <f t="shared" si="172"/>
        <v>2.3031981664437543E-2</v>
      </c>
      <c r="BH45">
        <f t="shared" si="173"/>
        <v>9.9504683913744891</v>
      </c>
      <c r="BI45">
        <v>1402.022334</v>
      </c>
      <c r="BJ45" s="9">
        <f t="shared" si="174"/>
        <v>2.7658033508636517E-2</v>
      </c>
      <c r="BK45" s="49">
        <f t="shared" si="175"/>
        <v>15.152911872330414</v>
      </c>
      <c r="BL45">
        <v>1563.71119</v>
      </c>
      <c r="BM45" s="9">
        <f t="shared" si="176"/>
        <v>2.7461396269610007E-2</v>
      </c>
      <c r="BN45" s="49">
        <f t="shared" si="177"/>
        <v>20.138027783280535</v>
      </c>
      <c r="BO45">
        <v>1380.2111709999999</v>
      </c>
      <c r="BP45" s="9">
        <f t="shared" si="178"/>
        <v>2.7518761443408341E-2</v>
      </c>
      <c r="BQ45" s="49">
        <f t="shared" si="179"/>
        <v>19.855164691299137</v>
      </c>
      <c r="BT45" s="49"/>
      <c r="BW45" s="49"/>
      <c r="BZ45" s="49"/>
      <c r="CB45" s="73">
        <f t="shared" si="324"/>
        <v>2.7893570495215871E-2</v>
      </c>
      <c r="CC45">
        <f t="shared" si="180"/>
        <v>218.897070576559</v>
      </c>
      <c r="CE45" t="s">
        <v>28</v>
      </c>
      <c r="CF45" s="6">
        <v>231.541608</v>
      </c>
      <c r="CG45" s="10">
        <f t="shared" si="34"/>
        <v>0.70757563894073461</v>
      </c>
      <c r="CH45" s="13">
        <f t="shared" si="35"/>
        <v>3.5069116318887206</v>
      </c>
      <c r="CI45" s="11">
        <v>345.44406700000002</v>
      </c>
      <c r="CJ45" s="10">
        <f t="shared" si="36"/>
        <v>0.67968602472076955</v>
      </c>
      <c r="CK45" s="13">
        <f t="shared" si="37"/>
        <v>16.642804598015424</v>
      </c>
      <c r="CL45" s="2">
        <v>232.24732599999999</v>
      </c>
      <c r="CM45" s="9">
        <f t="shared" si="38"/>
        <v>0.6906096365278297</v>
      </c>
      <c r="CN45" s="12">
        <f t="shared" si="39"/>
        <v>8.7143015690357151E-2</v>
      </c>
      <c r="CO45" s="16">
        <v>341.90153700000002</v>
      </c>
      <c r="CP45">
        <f t="shared" si="40"/>
        <v>0.69060963973608203</v>
      </c>
      <c r="CQ45">
        <f t="shared" si="41"/>
        <v>7.8811482161575033E-2</v>
      </c>
      <c r="CR45">
        <v>212.537589</v>
      </c>
      <c r="CS45" s="10">
        <f t="shared" si="42"/>
        <v>0.67623832409379181</v>
      </c>
      <c r="CT45">
        <f t="shared" si="43"/>
        <v>0.45492302332764462</v>
      </c>
      <c r="CU45">
        <v>167.16502700000001</v>
      </c>
      <c r="CV45">
        <f t="shared" si="181"/>
        <v>0.60406015153879844</v>
      </c>
      <c r="CW45">
        <f t="shared" si="44"/>
        <v>1.0024592398375611</v>
      </c>
      <c r="CX45">
        <v>212.030013</v>
      </c>
      <c r="CY45">
        <f t="shared" si="182"/>
        <v>0.67569132582723801</v>
      </c>
      <c r="CZ45">
        <f t="shared" si="45"/>
        <v>1.6092519803866141</v>
      </c>
      <c r="DA45">
        <v>211.785178</v>
      </c>
      <c r="DB45">
        <f t="shared" si="183"/>
        <v>0.67569132494935058</v>
      </c>
      <c r="DC45">
        <f t="shared" si="184"/>
        <v>1.6394135705991926</v>
      </c>
      <c r="DD45">
        <v>209.15557899999999</v>
      </c>
      <c r="DE45">
        <f t="shared" si="185"/>
        <v>0.6756913219277203</v>
      </c>
      <c r="DF45">
        <f t="shared" si="186"/>
        <v>9.9392798208556741</v>
      </c>
      <c r="DG45">
        <v>198.53915499999999</v>
      </c>
      <c r="DH45">
        <f t="shared" si="187"/>
        <v>0.65853908972361941</v>
      </c>
      <c r="DI45">
        <f t="shared" si="188"/>
        <v>3.2448028751877223</v>
      </c>
      <c r="DJ45">
        <v>215.86723900000001</v>
      </c>
      <c r="DK45">
        <f t="shared" si="189"/>
        <v>0.67569131936081461</v>
      </c>
      <c r="DL45">
        <f t="shared" si="190"/>
        <v>2.7903432134363428</v>
      </c>
      <c r="DM45">
        <v>220.21116599999999</v>
      </c>
      <c r="DN45">
        <f t="shared" si="191"/>
        <v>0.67569132996512249</v>
      </c>
      <c r="DO45">
        <f t="shared" si="192"/>
        <v>2.8678935540586918</v>
      </c>
      <c r="DQ45" s="73">
        <f t="shared" si="193"/>
        <v>0.67381459394265597</v>
      </c>
      <c r="DR45">
        <f t="shared" si="194"/>
        <v>43.685957359384624</v>
      </c>
      <c r="DT45">
        <v>232.850571</v>
      </c>
      <c r="DU45">
        <f t="shared" si="195"/>
        <v>0.675987018897938</v>
      </c>
      <c r="DV45">
        <f t="shared" si="196"/>
        <v>3.3227258086750679</v>
      </c>
      <c r="DW45">
        <v>339.209857</v>
      </c>
      <c r="DX45">
        <f t="shared" si="197"/>
        <v>0.67598702327564941</v>
      </c>
      <c r="DY45">
        <f t="shared" si="198"/>
        <v>11.394702025500253</v>
      </c>
      <c r="DZ45">
        <v>219.627623</v>
      </c>
      <c r="EA45">
        <f t="shared" si="199"/>
        <v>0.6759870239126804</v>
      </c>
      <c r="EB45">
        <f t="shared" si="200"/>
        <v>1.093723632183031</v>
      </c>
      <c r="EC45">
        <v>357.18771199999998</v>
      </c>
      <c r="ED45">
        <f t="shared" si="201"/>
        <v>0.67598701634838487</v>
      </c>
      <c r="EE45">
        <f t="shared" si="202"/>
        <v>0.99413669232209467</v>
      </c>
      <c r="EF45">
        <v>233.337298</v>
      </c>
      <c r="EG45">
        <f t="shared" si="203"/>
        <v>0.67618291005306663</v>
      </c>
      <c r="EI45">
        <v>238.042023</v>
      </c>
      <c r="EJ45">
        <f t="shared" si="204"/>
        <v>0.62789723550412468</v>
      </c>
      <c r="EK45">
        <f t="shared" si="205"/>
        <v>1.8446318455968167</v>
      </c>
      <c r="EL45">
        <v>229.230918</v>
      </c>
      <c r="EM45">
        <f t="shared" si="206"/>
        <v>0.66685889316802449</v>
      </c>
      <c r="EN45">
        <f t="shared" si="207"/>
        <v>2.4843779094720091</v>
      </c>
      <c r="EO45">
        <v>257.56796300000002</v>
      </c>
      <c r="EP45">
        <f t="shared" si="325"/>
        <v>0.66614768876153452</v>
      </c>
      <c r="EQ45">
        <f t="shared" si="208"/>
        <v>3.321802126153186</v>
      </c>
      <c r="ER45">
        <v>226.80085600000001</v>
      </c>
      <c r="ES45">
        <f t="shared" si="209"/>
        <v>0.66666495199990783</v>
      </c>
      <c r="ET45">
        <f t="shared" si="210"/>
        <v>3.2708539086344577</v>
      </c>
      <c r="FE45" s="75">
        <f t="shared" si="211"/>
        <v>0.66752219576903438</v>
      </c>
      <c r="FF45">
        <f t="shared" si="212"/>
        <v>35.621357327538973</v>
      </c>
      <c r="FH45" t="s">
        <v>28</v>
      </c>
      <c r="FI45" s="6">
        <v>63.470539000000002</v>
      </c>
      <c r="FJ45" s="10">
        <f t="shared" si="46"/>
        <v>2.5746291562753185E-2</v>
      </c>
      <c r="FK45" s="13">
        <f t="shared" si="47"/>
        <v>0.93826977214620599</v>
      </c>
      <c r="FL45" s="11">
        <v>88.129204999999999</v>
      </c>
      <c r="FM45" s="10">
        <f t="shared" si="48"/>
        <v>2.396148081708134E-2</v>
      </c>
      <c r="FN45" s="13">
        <f t="shared" si="49"/>
        <v>4.3141269365298021</v>
      </c>
      <c r="FO45" s="2">
        <v>63.625985</v>
      </c>
      <c r="FP45" s="9">
        <f t="shared" si="50"/>
        <v>2.5730921449713062E-2</v>
      </c>
      <c r="FQ45" s="25">
        <f t="shared" si="51"/>
        <v>2.3873515823398916E-2</v>
      </c>
      <c r="FR45" s="16">
        <v>87.358682999999999</v>
      </c>
      <c r="FS45">
        <f t="shared" si="52"/>
        <v>2.3998083941676674E-2</v>
      </c>
      <c r="FT45">
        <f t="shared" si="53"/>
        <v>2.0136988347802868E-2</v>
      </c>
      <c r="FU45">
        <v>62.571258</v>
      </c>
      <c r="FV45" s="10">
        <f t="shared" si="54"/>
        <v>2.587373844599589E-2</v>
      </c>
      <c r="FW45">
        <f t="shared" si="55"/>
        <v>0.12798480535705675</v>
      </c>
      <c r="FX45">
        <v>92.847746999999998</v>
      </c>
      <c r="FY45">
        <f t="shared" si="213"/>
        <v>4.8170652488944428E-2</v>
      </c>
      <c r="FZ45">
        <f t="shared" si="56"/>
        <v>0.58780077800021002</v>
      </c>
      <c r="GA45">
        <v>64.411805000000001</v>
      </c>
      <c r="GB45">
        <f t="shared" si="214"/>
        <v>2.7916141085058951E-2</v>
      </c>
      <c r="GC45">
        <f t="shared" si="57"/>
        <v>0.48886864643759897</v>
      </c>
      <c r="GD45">
        <v>64.336753999999999</v>
      </c>
      <c r="GE45">
        <f t="shared" si="215"/>
        <v>2.7915848587766887E-2</v>
      </c>
      <c r="GF45">
        <f t="shared" si="216"/>
        <v>0.49802610565304117</v>
      </c>
      <c r="GG45">
        <v>63.530676999999997</v>
      </c>
      <c r="GH45">
        <f t="shared" si="217"/>
        <v>2.7912663835578853E-2</v>
      </c>
      <c r="GI45">
        <f t="shared" si="218"/>
        <v>3.0190405976899752</v>
      </c>
      <c r="GJ45">
        <v>66.844465</v>
      </c>
      <c r="GK45">
        <f t="shared" si="219"/>
        <v>3.0191152204291801E-2</v>
      </c>
      <c r="GL45">
        <f t="shared" si="220"/>
        <v>1.0938242271508467</v>
      </c>
      <c r="GM45">
        <v>65.591592000000006</v>
      </c>
      <c r="GN45">
        <f t="shared" si="221"/>
        <v>2.7922139292648061E-2</v>
      </c>
      <c r="GO45">
        <f t="shared" si="222"/>
        <v>0.84785008165423315</v>
      </c>
      <c r="GP45">
        <v>66.923468999999997</v>
      </c>
      <c r="GQ45">
        <f t="shared" si="223"/>
        <v>2.7927133529435572E-2</v>
      </c>
      <c r="GR45">
        <f t="shared" si="224"/>
        <v>0.87156972205109151</v>
      </c>
      <c r="GT45" s="72">
        <f t="shared" si="225"/>
        <v>2.8605520603412066E-2</v>
      </c>
      <c r="GU45">
        <f t="shared" si="226"/>
        <v>13.636797523838364</v>
      </c>
      <c r="GW45" s="6">
        <v>70.798794999999998</v>
      </c>
      <c r="GX45" s="10">
        <f t="shared" si="58"/>
        <v>2.7940605413719091E-2</v>
      </c>
      <c r="GY45" s="13">
        <f t="shared" si="227"/>
        <v>1.0098411234104649</v>
      </c>
      <c r="GZ45" s="11">
        <v>102.66410999999999</v>
      </c>
      <c r="HA45" s="10">
        <f t="shared" si="59"/>
        <v>2.7812333913055959E-2</v>
      </c>
      <c r="HB45" s="13">
        <f t="shared" si="228"/>
        <v>3.4471734822454461</v>
      </c>
      <c r="HC45" s="2">
        <v>66.465700999999996</v>
      </c>
      <c r="HD45" s="9">
        <f t="shared" si="60"/>
        <v>2.7809801424630919E-2</v>
      </c>
      <c r="HE45" s="25">
        <f t="shared" si="229"/>
        <v>0.33084777331340515</v>
      </c>
      <c r="HF45" s="16">
        <v>107.960173</v>
      </c>
      <c r="HG45" s="9">
        <f t="shared" si="61"/>
        <v>2.7775015752642091E-2</v>
      </c>
      <c r="HH45">
        <f t="shared" si="230"/>
        <v>0.30034690039875778</v>
      </c>
      <c r="HI45">
        <v>69.862635999999995</v>
      </c>
      <c r="HJ45" s="9">
        <f t="shared" si="62"/>
        <v>2.7513640430013739E-2</v>
      </c>
      <c r="HL45">
        <v>69.283688999999995</v>
      </c>
      <c r="HM45" s="9">
        <f t="shared" si="63"/>
        <v>2.4821548213380795E-2</v>
      </c>
      <c r="HN45">
        <f t="shared" si="231"/>
        <v>0.53618059123323603</v>
      </c>
      <c r="HO45">
        <v>69.327235000000002</v>
      </c>
      <c r="HP45" s="9">
        <f t="shared" si="64"/>
        <v>2.7420616724391181E-2</v>
      </c>
      <c r="HQ45">
        <f t="shared" si="232"/>
        <v>0.7511419576881776</v>
      </c>
      <c r="HR45">
        <v>77.404742999999996</v>
      </c>
      <c r="HS45" s="9">
        <f t="shared" si="65"/>
        <v>2.7247223917027899E-2</v>
      </c>
      <c r="HT45">
        <f t="shared" si="233"/>
        <v>0.99904853138439143</v>
      </c>
      <c r="HU45">
        <v>68.495716000000002</v>
      </c>
      <c r="HV45" s="9">
        <f t="shared" si="66"/>
        <v>2.7382005410072841E-2</v>
      </c>
      <c r="HW45">
        <f t="shared" si="234"/>
        <v>0.98782466666076696</v>
      </c>
      <c r="IH45" s="74">
        <f t="shared" si="235"/>
        <v>2.7302532355437163E-2</v>
      </c>
      <c r="II45">
        <f t="shared" si="236"/>
        <v>10.712942527296669</v>
      </c>
      <c r="IK45" t="s">
        <v>28</v>
      </c>
      <c r="IL45" s="6">
        <v>105.341216</v>
      </c>
      <c r="IM45" s="10">
        <f t="shared" si="67"/>
        <v>2.3539095072840497E-2</v>
      </c>
      <c r="IN45" s="13">
        <f t="shared" si="237"/>
        <v>1.0634498546312516</v>
      </c>
      <c r="IO45" s="11">
        <v>45.753610000000002</v>
      </c>
      <c r="IP45" s="10">
        <f t="shared" si="68"/>
        <v>2.0583164030447538E-2</v>
      </c>
      <c r="IQ45" s="13">
        <f t="shared" si="238"/>
        <v>3.1889510535269752</v>
      </c>
      <c r="IR45" s="2">
        <v>45.753610000000002</v>
      </c>
      <c r="IS45" s="9">
        <f t="shared" si="69"/>
        <v>2.0583164030447538E-2</v>
      </c>
      <c r="IT45" s="12">
        <f t="shared" si="70"/>
        <v>2.3871691358627212E-2</v>
      </c>
      <c r="IU45" s="16">
        <v>188.11538100000001</v>
      </c>
      <c r="IV45">
        <f t="shared" si="71"/>
        <v>2.4743474834539651E-2</v>
      </c>
      <c r="IW45">
        <f t="shared" si="72"/>
        <v>2.5953064921673215E-2</v>
      </c>
      <c r="IX45">
        <v>47.417597999999998</v>
      </c>
      <c r="IY45" s="10">
        <f t="shared" si="73"/>
        <v>2.142409479617274E-2</v>
      </c>
      <c r="IZ45">
        <f t="shared" si="74"/>
        <v>0.13246822681627374</v>
      </c>
      <c r="JA45">
        <v>45.753610000000002</v>
      </c>
      <c r="JB45">
        <f t="shared" si="239"/>
        <v>2.0583164030447538E-2</v>
      </c>
      <c r="JC45">
        <f t="shared" si="75"/>
        <v>0.31395671445336393</v>
      </c>
      <c r="JD45">
        <v>100.944098</v>
      </c>
      <c r="JE45">
        <f t="shared" si="240"/>
        <v>2.5689994571296417E-2</v>
      </c>
      <c r="JF45">
        <f t="shared" si="76"/>
        <v>0.56235534286384092</v>
      </c>
      <c r="JG45">
        <v>45.753610000000002</v>
      </c>
      <c r="JH45">
        <f t="shared" si="241"/>
        <v>2.0583164030447538E-2</v>
      </c>
      <c r="JI45">
        <f t="shared" si="242"/>
        <v>0.45901134761642409</v>
      </c>
      <c r="JJ45">
        <v>45.753610000000002</v>
      </c>
      <c r="JK45">
        <f t="shared" si="243"/>
        <v>2.0583164030447538E-2</v>
      </c>
      <c r="JL45">
        <f t="shared" si="244"/>
        <v>2.7828501161193655</v>
      </c>
      <c r="JM45">
        <v>101.478413</v>
      </c>
      <c r="JN45">
        <f t="shared" si="245"/>
        <v>2.4037880175641176E-2</v>
      </c>
      <c r="JO45">
        <f t="shared" si="246"/>
        <v>1.0886142870413404</v>
      </c>
      <c r="JP45">
        <v>45.753610000000002</v>
      </c>
      <c r="JQ45">
        <f t="shared" si="247"/>
        <v>2.0583164030447538E-2</v>
      </c>
      <c r="JR45">
        <f t="shared" si="248"/>
        <v>0.78125448774766737</v>
      </c>
      <c r="JS45">
        <v>45.753610000000002</v>
      </c>
      <c r="JT45">
        <f t="shared" si="249"/>
        <v>2.0583164030447538E-2</v>
      </c>
      <c r="JU45">
        <f t="shared" si="250"/>
        <v>0.80296741402230476</v>
      </c>
      <c r="JW45" s="73">
        <f t="shared" si="251"/>
        <v>2.1959723971968607E-2</v>
      </c>
      <c r="JX45">
        <f t="shared" si="252"/>
        <v>13.085774317693938</v>
      </c>
      <c r="JZ45">
        <v>113.44786999999999</v>
      </c>
      <c r="KA45">
        <f t="shared" si="253"/>
        <v>2.4379255119466779E-2</v>
      </c>
      <c r="KB45">
        <f t="shared" si="254"/>
        <v>1.1014066272551319</v>
      </c>
      <c r="KC45">
        <v>45.753610000000002</v>
      </c>
      <c r="KD45">
        <f t="shared" si="255"/>
        <v>2.0583164030447538E-2</v>
      </c>
      <c r="KE45">
        <f t="shared" si="256"/>
        <v>3.1889510535269752</v>
      </c>
      <c r="KF45">
        <v>45.753610000000002</v>
      </c>
      <c r="KG45">
        <f t="shared" si="257"/>
        <v>2.0583164030447538E-2</v>
      </c>
      <c r="KH45">
        <f t="shared" si="258"/>
        <v>0.3060923504647301</v>
      </c>
      <c r="KI45">
        <v>200.551423</v>
      </c>
      <c r="KJ45">
        <f t="shared" si="259"/>
        <v>2.6065999966995258E-2</v>
      </c>
      <c r="KK45">
        <f t="shared" si="260"/>
        <v>0.35233293680204442</v>
      </c>
      <c r="KL45">
        <v>50.894699000000003</v>
      </c>
      <c r="KM45">
        <f t="shared" si="261"/>
        <v>2.2774343806752841E-2</v>
      </c>
      <c r="KO45">
        <v>45.753610000000002</v>
      </c>
      <c r="KP45">
        <f t="shared" si="262"/>
        <v>2.0583164030447538E-2</v>
      </c>
      <c r="KQ45">
        <f t="shared" si="263"/>
        <v>0.55578186362618776</v>
      </c>
      <c r="KR45">
        <v>94.711406999999994</v>
      </c>
      <c r="KS45">
        <f t="shared" si="264"/>
        <v>1.7691126802314935E-2</v>
      </c>
      <c r="KT45">
        <f t="shared" si="265"/>
        <v>0.60577355688084344</v>
      </c>
      <c r="KU45">
        <v>45.753610000000002</v>
      </c>
      <c r="KV45">
        <f t="shared" si="266"/>
        <v>2.0746379534108794E-2</v>
      </c>
      <c r="KW45">
        <f t="shared" si="267"/>
        <v>0.95086017148987723</v>
      </c>
      <c r="KX45">
        <v>45.753610000000002</v>
      </c>
      <c r="KY45">
        <f t="shared" si="268"/>
        <v>2.0746379534108794E-2</v>
      </c>
      <c r="KZ45">
        <f t="shared" si="269"/>
        <v>0.93554987759223163</v>
      </c>
      <c r="LK45" s="78">
        <f t="shared" si="270"/>
        <v>2.1572552983898891E-2</v>
      </c>
      <c r="LL45">
        <f t="shared" si="271"/>
        <v>10.580773116341879</v>
      </c>
      <c r="LN45" t="s">
        <v>28</v>
      </c>
      <c r="LO45" s="6">
        <v>14.115325</v>
      </c>
      <c r="LP45" s="10">
        <f t="shared" si="77"/>
        <v>1.3577228205032463E-2</v>
      </c>
      <c r="LQ45" s="13">
        <f t="shared" si="78"/>
        <v>0.1517037478329035</v>
      </c>
      <c r="LR45" s="2">
        <v>14.115325</v>
      </c>
      <c r="LS45" s="10">
        <f t="shared" si="79"/>
        <v>1.3577228205032463E-2</v>
      </c>
      <c r="LT45" s="13">
        <f t="shared" si="80"/>
        <v>0.74948428943134116</v>
      </c>
      <c r="LU45" s="2">
        <v>14.115325</v>
      </c>
      <c r="LV45" s="9">
        <f t="shared" si="81"/>
        <v>1.3577228205032463E-2</v>
      </c>
      <c r="LW45" s="37">
        <f t="shared" si="82"/>
        <v>3.8622849418441371E-3</v>
      </c>
      <c r="LX45" s="16">
        <v>14.115325</v>
      </c>
      <c r="LY45">
        <f t="shared" si="83"/>
        <v>1.3577228205032463E-2</v>
      </c>
      <c r="LZ45">
        <f t="shared" si="84"/>
        <v>3.4930211787091701E-3</v>
      </c>
      <c r="MA45">
        <v>14.115325</v>
      </c>
      <c r="MB45" s="10">
        <f t="shared" si="85"/>
        <v>1.3577228205032463E-2</v>
      </c>
      <c r="MC45">
        <f t="shared" si="86"/>
        <v>2.0591239825855083E-2</v>
      </c>
      <c r="MD45">
        <v>14.115325</v>
      </c>
      <c r="ME45">
        <f t="shared" si="272"/>
        <v>1.3577228205032463E-2</v>
      </c>
      <c r="MF45">
        <f t="shared" si="87"/>
        <v>5.0796161545790836E-2</v>
      </c>
      <c r="MG45">
        <v>14.115325</v>
      </c>
      <c r="MH45">
        <f t="shared" si="273"/>
        <v>1.3577228205032463E-2</v>
      </c>
      <c r="MI45">
        <f t="shared" si="88"/>
        <v>7.2898747790559076E-2</v>
      </c>
      <c r="MZ45" s="17">
        <f t="shared" si="274"/>
        <v>1.3577228205032462E-2</v>
      </c>
      <c r="NA45">
        <f t="shared" si="89"/>
        <v>1.9914730754099568</v>
      </c>
      <c r="NC45" t="s">
        <v>28</v>
      </c>
      <c r="ND45" s="6">
        <v>102.332331</v>
      </c>
      <c r="NE45" s="10">
        <f t="shared" si="90"/>
        <v>1.3577032748663344E-2</v>
      </c>
      <c r="NF45" s="13">
        <f t="shared" si="91"/>
        <v>1.0998115991019988</v>
      </c>
      <c r="NG45" s="2">
        <v>102.332331</v>
      </c>
      <c r="NH45" s="10">
        <f t="shared" si="92"/>
        <v>1.3577032748663344E-2</v>
      </c>
      <c r="NI45" s="13">
        <f t="shared" si="93"/>
        <v>5.4335606511794134</v>
      </c>
      <c r="NJ45" s="2">
        <v>102.332331</v>
      </c>
      <c r="NK45" s="9">
        <f t="shared" si="94"/>
        <v>1.3577032748663344E-2</v>
      </c>
      <c r="NL45" s="37">
        <f t="shared" si="95"/>
        <v>2.8000532872503332E-2</v>
      </c>
      <c r="NM45" s="16">
        <v>102.332331</v>
      </c>
      <c r="NN45">
        <f t="shared" si="96"/>
        <v>1.3577032748663344E-2</v>
      </c>
      <c r="NO45">
        <f t="shared" si="97"/>
        <v>2.5323469348197937E-2</v>
      </c>
      <c r="NP45">
        <v>102.332331</v>
      </c>
      <c r="NQ45" s="10">
        <f t="shared" si="98"/>
        <v>1.3577032748663344E-2</v>
      </c>
      <c r="NR45">
        <f t="shared" si="99"/>
        <v>0.14928098167561932</v>
      </c>
      <c r="NS45">
        <v>102.332331</v>
      </c>
      <c r="NT45">
        <f t="shared" si="275"/>
        <v>1.3577032748663344E-2</v>
      </c>
      <c r="NU45">
        <f t="shared" si="100"/>
        <v>0.36825858593457034</v>
      </c>
      <c r="NV45">
        <v>102.332331</v>
      </c>
      <c r="NW45">
        <f t="shared" si="276"/>
        <v>1.3577032748663344E-2</v>
      </c>
      <c r="NX45">
        <f t="shared" si="101"/>
        <v>0.52849642494250026</v>
      </c>
      <c r="OO45" s="17">
        <f t="shared" si="277"/>
        <v>1.3577032748663344E-2</v>
      </c>
      <c r="OP45">
        <f t="shared" si="102"/>
        <v>14.437647183559896</v>
      </c>
      <c r="OR45" t="s">
        <v>28</v>
      </c>
      <c r="OS45" s="6">
        <v>209.62787</v>
      </c>
      <c r="OT45" s="10">
        <f t="shared" si="103"/>
        <v>2.8952940491591243E-2</v>
      </c>
      <c r="OU45" s="13">
        <f t="shared" si="104"/>
        <v>2.7035580326767819</v>
      </c>
      <c r="OV45" s="2">
        <v>209.62787</v>
      </c>
      <c r="OW45" s="10">
        <f t="shared" si="105"/>
        <v>2.8952940491591243E-2</v>
      </c>
      <c r="OX45" s="13">
        <f t="shared" si="106"/>
        <v>13.356784522482759</v>
      </c>
      <c r="OY45" s="2">
        <v>209.62787</v>
      </c>
      <c r="OZ45" s="9">
        <f t="shared" si="107"/>
        <v>2.8952940491591243E-2</v>
      </c>
      <c r="PA45" s="37">
        <f t="shared" si="108"/>
        <v>6.8830939434078475E-2</v>
      </c>
      <c r="PB45" s="16">
        <v>209.62787</v>
      </c>
      <c r="PC45">
        <f t="shared" si="109"/>
        <v>2.8952940491591243E-2</v>
      </c>
      <c r="PD45">
        <f t="shared" si="110"/>
        <v>6.2250179055636033E-2</v>
      </c>
      <c r="PE45">
        <v>209.62787</v>
      </c>
      <c r="PF45" s="10">
        <f t="shared" si="111"/>
        <v>2.8952940491591243E-2</v>
      </c>
      <c r="PG45">
        <f t="shared" si="112"/>
        <v>0.36696266657355592</v>
      </c>
      <c r="PH45">
        <v>209.62787</v>
      </c>
      <c r="PI45">
        <f t="shared" si="278"/>
        <v>2.8952940491591243E-2</v>
      </c>
      <c r="PJ45">
        <f t="shared" si="113"/>
        <v>0.90525364427736488</v>
      </c>
      <c r="PK45">
        <v>209.62787</v>
      </c>
      <c r="PL45">
        <f t="shared" si="279"/>
        <v>2.8952940491591243E-2</v>
      </c>
      <c r="PM45">
        <f t="shared" si="114"/>
        <v>1.2991504690993416</v>
      </c>
      <c r="QD45" s="17">
        <f t="shared" si="280"/>
        <v>2.8952940491591247E-2</v>
      </c>
      <c r="QE45">
        <f t="shared" si="115"/>
        <v>35.490639531295471</v>
      </c>
      <c r="QG45" t="s">
        <v>28</v>
      </c>
      <c r="QH45" s="6">
        <v>62.540264999999998</v>
      </c>
      <c r="QI45" s="10">
        <f t="shared" si="116"/>
        <v>2.7109369722122245E-2</v>
      </c>
      <c r="QJ45" s="13">
        <f t="shared" si="117"/>
        <v>0.8041866651524503</v>
      </c>
      <c r="QK45" s="2">
        <v>62.540264999999998</v>
      </c>
      <c r="QL45" s="10">
        <f t="shared" si="118"/>
        <v>2.7007518712364419E-2</v>
      </c>
      <c r="QM45" s="13">
        <f t="shared" si="119"/>
        <v>3.9581145252336465</v>
      </c>
      <c r="QN45" s="2">
        <v>62.540264999999998</v>
      </c>
      <c r="QO45" s="9">
        <f t="shared" si="120"/>
        <v>2.7058348372595856E-2</v>
      </c>
      <c r="QP45" s="37">
        <f t="shared" si="121"/>
        <v>2.0435568860703378E-2</v>
      </c>
      <c r="QQ45" s="16">
        <v>62.540264999999998</v>
      </c>
      <c r="QR45">
        <f t="shared" si="122"/>
        <v>2.7058348372595856E-2</v>
      </c>
      <c r="QS45">
        <f t="shared" si="123"/>
        <v>1.8481773329578219E-2</v>
      </c>
      <c r="QT45">
        <v>62.540264999999998</v>
      </c>
      <c r="QU45" s="10">
        <f t="shared" si="124"/>
        <v>2.7058348372595856E-2</v>
      </c>
      <c r="QV45">
        <f t="shared" si="125"/>
        <v>0.1089494187312865</v>
      </c>
      <c r="QW45">
        <v>62.540264999999998</v>
      </c>
      <c r="QX45">
        <f t="shared" si="281"/>
        <v>2.7058348349182009E-2</v>
      </c>
      <c r="QY45" s="37">
        <f t="shared" si="126"/>
        <v>0.26876537382934473</v>
      </c>
      <c r="QZ45">
        <v>62.225845</v>
      </c>
      <c r="RA45">
        <f t="shared" si="282"/>
        <v>2.7185540429998586E-2</v>
      </c>
      <c r="RB45">
        <f t="shared" si="127"/>
        <v>0.38752451014363437</v>
      </c>
      <c r="RS45" s="17">
        <f t="shared" si="283"/>
        <v>2.7076546047350689E-2</v>
      </c>
      <c r="RT45">
        <f t="shared" si="128"/>
        <v>10.544083578048792</v>
      </c>
      <c r="RW45" t="s">
        <v>28</v>
      </c>
      <c r="RX45" s="6">
        <v>209.62787</v>
      </c>
      <c r="RY45" s="10">
        <f t="shared" si="129"/>
        <v>2.8952940491591243E-2</v>
      </c>
      <c r="RZ45" s="13">
        <f t="shared" si="130"/>
        <v>1.4771811441858858</v>
      </c>
      <c r="SA45" s="2">
        <v>209.62787</v>
      </c>
      <c r="SB45" s="10">
        <f t="shared" si="131"/>
        <v>2.8952940491591243E-2</v>
      </c>
      <c r="SC45" s="13">
        <f t="shared" si="132"/>
        <v>7.2979347974381854</v>
      </c>
      <c r="SD45" s="2">
        <v>209.62787</v>
      </c>
      <c r="SE45" s="9">
        <f t="shared" si="133"/>
        <v>2.8952940491591243E-2</v>
      </c>
      <c r="SF45" s="37">
        <f t="shared" si="284"/>
        <v>3.7608131447414379E-2</v>
      </c>
      <c r="SG45" s="16">
        <v>209.62787</v>
      </c>
      <c r="SH45">
        <f t="shared" si="134"/>
        <v>2.8952940491591243E-2</v>
      </c>
      <c r="SI45">
        <f t="shared" si="285"/>
        <v>3.4012508557893471E-2</v>
      </c>
      <c r="SJ45">
        <v>209.62787</v>
      </c>
      <c r="SK45" s="10">
        <f t="shared" si="135"/>
        <v>2.8952940491591243E-2</v>
      </c>
      <c r="SL45">
        <f t="shared" si="286"/>
        <v>0.20050256925534807</v>
      </c>
      <c r="SM45">
        <v>101.237572</v>
      </c>
      <c r="SN45">
        <f t="shared" si="287"/>
        <v>2.5591003601096229E-2</v>
      </c>
      <c r="SO45">
        <f t="shared" si="136"/>
        <v>0.43718271331234426</v>
      </c>
      <c r="SP45">
        <v>101.237572</v>
      </c>
      <c r="SQ45">
        <f t="shared" si="288"/>
        <v>2.5591003601096229E-2</v>
      </c>
      <c r="SR45">
        <f t="shared" si="137"/>
        <v>0.6274110363126395</v>
      </c>
      <c r="TI45" s="17">
        <f t="shared" si="289"/>
        <v>2.7992387094306955E-2</v>
      </c>
      <c r="TJ45">
        <f t="shared" si="290"/>
        <v>18.748181180283026</v>
      </c>
      <c r="TL45" t="s">
        <v>28</v>
      </c>
      <c r="TM45" s="6">
        <v>8432487</v>
      </c>
      <c r="TN45" s="10">
        <f t="shared" si="291"/>
        <v>2.660973081157204E-2</v>
      </c>
      <c r="TO45" s="13">
        <f t="shared" si="292"/>
        <v>8.4324870478975154</v>
      </c>
      <c r="TP45" s="2">
        <v>41660252</v>
      </c>
      <c r="TQ45" s="10">
        <f t="shared" si="138"/>
        <v>2.6609730006984928E-2</v>
      </c>
      <c r="TR45" s="13">
        <f t="shared" si="293"/>
        <v>41.660252053219466</v>
      </c>
      <c r="TS45" s="2">
        <v>214686</v>
      </c>
      <c r="TT45" s="9">
        <f t="shared" si="139"/>
        <v>2.6609733575443575E-2</v>
      </c>
      <c r="TU45" s="37">
        <f t="shared" si="294"/>
        <v>0.2146860021287787</v>
      </c>
      <c r="TV45" s="16">
        <v>194160</v>
      </c>
      <c r="TW45">
        <f t="shared" si="140"/>
        <v>2.6609675692521744E-2</v>
      </c>
      <c r="TX45">
        <f t="shared" si="295"/>
        <v>0.19415996806838917</v>
      </c>
      <c r="TY45" s="42">
        <v>1144569</v>
      </c>
      <c r="TZ45" s="10">
        <f t="shared" si="141"/>
        <v>2.6609737428290557E-2</v>
      </c>
      <c r="UA45">
        <f t="shared" si="296"/>
        <v>1.1445689957424419</v>
      </c>
      <c r="UB45" s="42">
        <v>3182482</v>
      </c>
      <c r="UC45">
        <f t="shared" si="297"/>
        <v>2.9992741856783165E-2</v>
      </c>
      <c r="UD45">
        <f t="shared" si="142"/>
        <v>3.1824820059985481</v>
      </c>
      <c r="UE45" s="42">
        <v>4567254</v>
      </c>
      <c r="UF45">
        <f t="shared" si="298"/>
        <v>2.9992744418522444E-2</v>
      </c>
      <c r="UG45">
        <f t="shared" si="143"/>
        <v>4.5672540179956469</v>
      </c>
      <c r="UH45" s="42">
        <v>4652857</v>
      </c>
      <c r="UI45">
        <f t="shared" si="299"/>
        <v>2.9992749176692104E-2</v>
      </c>
      <c r="UJ45">
        <f t="shared" si="300"/>
        <v>4.6528570455889788</v>
      </c>
      <c r="UK45" s="42">
        <v>20332203</v>
      </c>
      <c r="UL45">
        <f t="shared" si="301"/>
        <v>2.9992746052709622E-2</v>
      </c>
      <c r="UM45">
        <f t="shared" si="302"/>
        <v>124.33142927508206</v>
      </c>
      <c r="UN45" s="42"/>
      <c r="UQ45" s="42">
        <v>7919336</v>
      </c>
      <c r="UR45">
        <f t="shared" si="303"/>
        <v>2.9992746108208637E-2</v>
      </c>
      <c r="US45">
        <f t="shared" si="304"/>
        <v>7.9193359700072525</v>
      </c>
      <c r="UT45" s="42">
        <v>8139433</v>
      </c>
      <c r="UU45">
        <f t="shared" si="305"/>
        <v>2.9992745119178082E-2</v>
      </c>
      <c r="UV45">
        <f t="shared" si="306"/>
        <v>8.1394329436136399</v>
      </c>
      <c r="UX45" s="17">
        <f t="shared" si="307"/>
        <v>2.8455007295173359E-2</v>
      </c>
      <c r="UY45">
        <f t="shared" si="308"/>
        <v>117.95691267562917</v>
      </c>
      <c r="VA45" s="42">
        <v>9426178</v>
      </c>
      <c r="VB45">
        <f t="shared" si="309"/>
        <v>2.9992746544272267E-2</v>
      </c>
      <c r="VC45">
        <f t="shared" si="310"/>
        <v>9.426178017995646</v>
      </c>
      <c r="VD45" s="42">
        <v>32325414</v>
      </c>
      <c r="VE45">
        <f t="shared" si="311"/>
        <v>2.9992746135004928E-2</v>
      </c>
      <c r="VF45">
        <f t="shared" si="312"/>
        <v>32.325414065984042</v>
      </c>
      <c r="VG45" s="42">
        <v>3102764</v>
      </c>
      <c r="VH45">
        <f t="shared" si="313"/>
        <v>2.9992748317351822E-2</v>
      </c>
      <c r="VI45">
        <f t="shared" si="314"/>
        <v>3.1027640515875272</v>
      </c>
      <c r="VJ45" s="68">
        <v>2820248</v>
      </c>
      <c r="VK45">
        <f t="shared" si="315"/>
        <v>2.9992750262440075E-2</v>
      </c>
      <c r="VL45">
        <f t="shared" si="316"/>
        <v>2.8202479448133393</v>
      </c>
      <c r="VM45" s="42">
        <v>2667171</v>
      </c>
      <c r="VN45">
        <f t="shared" si="317"/>
        <v>2.9992748562461684E-2</v>
      </c>
      <c r="VP45" s="42">
        <v>5361868</v>
      </c>
      <c r="VQ45">
        <f t="shared" si="318"/>
        <v>2.8545110812857107E-2</v>
      </c>
      <c r="VR45">
        <f t="shared" si="319"/>
        <v>5.3618679680294763</v>
      </c>
      <c r="VS45" s="68">
        <v>6799527</v>
      </c>
      <c r="VT45">
        <f t="shared" si="320"/>
        <v>2.8545111026942887E-2</v>
      </c>
      <c r="VU45">
        <f t="shared" si="321"/>
        <v>6.7995269509024086</v>
      </c>
      <c r="VV45" s="42">
        <v>9101190</v>
      </c>
      <c r="VW45">
        <f t="shared" si="322"/>
        <v>2.8545108762544746E-2</v>
      </c>
      <c r="VX45">
        <f t="shared" si="323"/>
        <v>9.1011901198894574</v>
      </c>
      <c r="WL45" s="72">
        <f t="shared" si="326"/>
        <v>2.9449883802984436E-2</v>
      </c>
      <c r="WM45" s="12">
        <f t="shared" si="327"/>
        <v>100.48276793671248</v>
      </c>
    </row>
    <row r="46" spans="2:611" x14ac:dyDescent="0.25">
      <c r="B46" t="s">
        <v>29</v>
      </c>
      <c r="C46" s="6">
        <v>498.50211300000001</v>
      </c>
      <c r="D46" s="10">
        <f t="shared" si="144"/>
        <v>1.0086112170129407E-2</v>
      </c>
      <c r="E46" s="13">
        <f t="shared" si="145"/>
        <v>7.3513454507748248</v>
      </c>
      <c r="F46" s="11">
        <v>768.05314699999997</v>
      </c>
      <c r="G46" s="10">
        <f t="shared" si="146"/>
        <v>1.0426128515715444E-2</v>
      </c>
      <c r="H46" s="13">
        <f t="shared" si="147"/>
        <v>37.543290597720485</v>
      </c>
      <c r="I46" s="2">
        <v>500.19779799999998</v>
      </c>
      <c r="J46" s="9">
        <f t="shared" si="148"/>
        <v>1.0087123242273472E-2</v>
      </c>
      <c r="K46" s="12">
        <f t="shared" si="149"/>
        <v>0.18717953556978129</v>
      </c>
      <c r="L46" s="16">
        <v>732.08138799999995</v>
      </c>
      <c r="M46">
        <f t="shared" si="150"/>
        <v>1.003886547380263E-2</v>
      </c>
      <c r="N46">
        <f t="shared" si="151"/>
        <v>0.16847388113352879</v>
      </c>
      <c r="O46">
        <v>596.38354500000003</v>
      </c>
      <c r="P46" s="10">
        <f t="shared" si="152"/>
        <v>1.2300246022635032E-2</v>
      </c>
      <c r="Q46">
        <f t="shared" si="27"/>
        <v>1.2168667441209906</v>
      </c>
      <c r="R46">
        <v>391.397178</v>
      </c>
      <c r="S46">
        <f t="shared" si="28"/>
        <v>1.0121597507098493E-2</v>
      </c>
      <c r="T46">
        <f t="shared" si="153"/>
        <v>2.4701691099753886</v>
      </c>
      <c r="U46">
        <v>467.45993499999997</v>
      </c>
      <c r="V46">
        <f t="shared" si="29"/>
        <v>1.0103917095091198E-2</v>
      </c>
      <c r="W46" s="49">
        <f t="shared" si="154"/>
        <v>3.5388044923147515</v>
      </c>
      <c r="X46">
        <v>466.93050299999999</v>
      </c>
      <c r="Y46">
        <f t="shared" si="30"/>
        <v>1.0104111092231086E-2</v>
      </c>
      <c r="Z46" s="49">
        <f t="shared" si="155"/>
        <v>3.6052001661555688</v>
      </c>
      <c r="AA46">
        <v>461.24419499999999</v>
      </c>
      <c r="AB46">
        <f t="shared" si="156"/>
        <v>1.0106223127752272E-2</v>
      </c>
      <c r="AC46" s="49">
        <f t="shared" si="157"/>
        <v>21.8618316701873</v>
      </c>
      <c r="AD46">
        <v>448.99844899999999</v>
      </c>
      <c r="AE46">
        <f t="shared" si="31"/>
        <v>1.0113358689999474E-2</v>
      </c>
      <c r="AF46" s="49">
        <f t="shared" si="158"/>
        <v>7.3281315520084265</v>
      </c>
      <c r="AG46">
        <v>476.13210299999997</v>
      </c>
      <c r="AH46">
        <f t="shared" si="32"/>
        <v>1.0108884490773169E-2</v>
      </c>
      <c r="AI46" s="49">
        <f t="shared" si="159"/>
        <v>6.1390844384133212</v>
      </c>
      <c r="AJ46">
        <v>489.98856799999999</v>
      </c>
      <c r="AK46">
        <f t="shared" si="33"/>
        <v>1.0198368156463095E-2</v>
      </c>
      <c r="AL46" s="49">
        <f t="shared" si="160"/>
        <v>6.3655576324255057</v>
      </c>
      <c r="AN46" s="73">
        <f t="shared" si="161"/>
        <v>1.0316244631997066E-2</v>
      </c>
      <c r="AO46">
        <f t="shared" si="162"/>
        <v>98.359013424945715</v>
      </c>
      <c r="AQ46" s="6">
        <v>517.83750099999997</v>
      </c>
      <c r="AR46" s="10">
        <f t="shared" si="163"/>
        <v>1.0193404142178309E-2</v>
      </c>
      <c r="AS46" s="13">
        <f t="shared" si="164"/>
        <v>7.3682860753331569</v>
      </c>
      <c r="AT46" s="11">
        <v>765.433673</v>
      </c>
      <c r="AU46" s="10">
        <f t="shared" si="165"/>
        <v>1.0350764363860079E-2</v>
      </c>
      <c r="AV46" s="13">
        <f t="shared" si="166"/>
        <v>25.658314435323192</v>
      </c>
      <c r="AW46" s="2">
        <v>488.89212099999997</v>
      </c>
      <c r="AX46" s="9">
        <f t="shared" si="167"/>
        <v>1.0201540225996994E-2</v>
      </c>
      <c r="AY46" s="12">
        <f t="shared" si="168"/>
        <v>2.4273146122855001</v>
      </c>
      <c r="AZ46" s="16">
        <v>792.19402300000002</v>
      </c>
      <c r="BA46" s="9">
        <f t="shared" si="169"/>
        <v>1.0174305668221388E-2</v>
      </c>
      <c r="BB46">
        <f t="shared" si="170"/>
        <v>2.2004100363969163</v>
      </c>
      <c r="BC46">
        <v>563.19736</v>
      </c>
      <c r="BD46" s="9">
        <f t="shared" si="171"/>
        <v>1.1064457614748542E-2</v>
      </c>
      <c r="BF46">
        <v>529.61879399999998</v>
      </c>
      <c r="BG46" s="9">
        <f t="shared" si="172"/>
        <v>9.4661666298385492E-3</v>
      </c>
      <c r="BH46">
        <f t="shared" si="173"/>
        <v>4.0896520850887326</v>
      </c>
      <c r="BI46">
        <v>510.14161799999999</v>
      </c>
      <c r="BJ46" s="9">
        <f t="shared" si="174"/>
        <v>1.0063687020262582E-2</v>
      </c>
      <c r="BK46" s="49">
        <f t="shared" si="175"/>
        <v>5.513557660602892</v>
      </c>
      <c r="BL46">
        <v>568.93650600000001</v>
      </c>
      <c r="BM46" s="9">
        <f t="shared" si="176"/>
        <v>9.9914811273514974E-3</v>
      </c>
      <c r="BN46" s="49">
        <f t="shared" si="177"/>
        <v>7.3269662825336388</v>
      </c>
      <c r="BO46">
        <v>502.39275900000001</v>
      </c>
      <c r="BP46" s="9">
        <f t="shared" si="178"/>
        <v>1.0016747274839104E-2</v>
      </c>
      <c r="BQ46" s="49">
        <f t="shared" si="179"/>
        <v>7.2272208624669627</v>
      </c>
      <c r="BT46" s="49"/>
      <c r="BW46" s="49"/>
      <c r="BZ46" s="49"/>
      <c r="CB46" s="73">
        <f t="shared" si="324"/>
        <v>1.0169172674144118E-2</v>
      </c>
      <c r="CC46">
        <f t="shared" si="180"/>
        <v>79.803412364836191</v>
      </c>
      <c r="CE46" t="s">
        <v>29</v>
      </c>
      <c r="CF46" s="6">
        <v>0</v>
      </c>
      <c r="CG46" s="10">
        <f t="shared" si="34"/>
        <v>0</v>
      </c>
      <c r="CH46" s="13">
        <f t="shared" si="35"/>
        <v>0</v>
      </c>
      <c r="CI46" s="11">
        <v>0</v>
      </c>
      <c r="CJ46" s="10">
        <f t="shared" si="36"/>
        <v>0</v>
      </c>
      <c r="CK46" s="13">
        <f t="shared" si="37"/>
        <v>0</v>
      </c>
      <c r="CL46" s="2">
        <v>0</v>
      </c>
      <c r="CM46" s="9">
        <f t="shared" si="38"/>
        <v>0</v>
      </c>
      <c r="CN46" s="12">
        <f t="shared" si="39"/>
        <v>0</v>
      </c>
      <c r="CO46" s="16">
        <v>0</v>
      </c>
      <c r="CP46">
        <f t="shared" si="40"/>
        <v>0</v>
      </c>
      <c r="CQ46">
        <f t="shared" si="41"/>
        <v>0</v>
      </c>
      <c r="CR46">
        <v>0</v>
      </c>
      <c r="CS46" s="10">
        <f t="shared" si="42"/>
        <v>0</v>
      </c>
      <c r="CT46">
        <f t="shared" si="43"/>
        <v>0</v>
      </c>
      <c r="CU46">
        <v>0</v>
      </c>
      <c r="CV46">
        <f t="shared" si="181"/>
        <v>0</v>
      </c>
      <c r="CW46">
        <f t="shared" si="44"/>
        <v>0</v>
      </c>
      <c r="CX46">
        <v>0</v>
      </c>
      <c r="CY46">
        <f t="shared" si="182"/>
        <v>0</v>
      </c>
      <c r="CZ46">
        <f t="shared" si="45"/>
        <v>0</v>
      </c>
      <c r="DA46">
        <v>0</v>
      </c>
      <c r="DB46">
        <f t="shared" si="183"/>
        <v>0</v>
      </c>
      <c r="DC46">
        <f t="shared" si="184"/>
        <v>0</v>
      </c>
      <c r="DD46">
        <v>0</v>
      </c>
      <c r="DE46">
        <f t="shared" si="185"/>
        <v>0</v>
      </c>
      <c r="DF46">
        <f t="shared" si="186"/>
        <v>0</v>
      </c>
      <c r="DG46">
        <v>0</v>
      </c>
      <c r="DH46">
        <f t="shared" si="187"/>
        <v>0</v>
      </c>
      <c r="DI46">
        <f t="shared" si="188"/>
        <v>0</v>
      </c>
      <c r="DJ46">
        <v>0</v>
      </c>
      <c r="DK46">
        <f t="shared" si="189"/>
        <v>0</v>
      </c>
      <c r="DL46">
        <f t="shared" si="190"/>
        <v>0</v>
      </c>
      <c r="DM46">
        <v>0</v>
      </c>
      <c r="DN46">
        <f t="shared" si="191"/>
        <v>0</v>
      </c>
      <c r="DO46">
        <f t="shared" si="192"/>
        <v>0</v>
      </c>
      <c r="DQ46" s="73">
        <f t="shared" si="193"/>
        <v>0</v>
      </c>
      <c r="DR46">
        <f t="shared" si="194"/>
        <v>0</v>
      </c>
      <c r="DT46">
        <v>0</v>
      </c>
      <c r="DU46">
        <f t="shared" si="195"/>
        <v>0</v>
      </c>
      <c r="DV46">
        <f t="shared" si="196"/>
        <v>0</v>
      </c>
      <c r="DW46">
        <v>0</v>
      </c>
      <c r="DX46">
        <f t="shared" si="197"/>
        <v>0</v>
      </c>
      <c r="DY46">
        <f t="shared" si="198"/>
        <v>0</v>
      </c>
      <c r="DZ46">
        <v>0</v>
      </c>
      <c r="EA46">
        <f t="shared" si="199"/>
        <v>0</v>
      </c>
      <c r="EB46">
        <f t="shared" si="200"/>
        <v>0</v>
      </c>
      <c r="EC46">
        <v>0</v>
      </c>
      <c r="ED46">
        <f t="shared" si="201"/>
        <v>0</v>
      </c>
      <c r="EE46">
        <f t="shared" si="202"/>
        <v>0</v>
      </c>
      <c r="EF46">
        <v>0</v>
      </c>
      <c r="EG46">
        <f t="shared" si="203"/>
        <v>0</v>
      </c>
      <c r="EI46">
        <v>0</v>
      </c>
      <c r="EJ46">
        <f t="shared" si="204"/>
        <v>0</v>
      </c>
      <c r="EK46">
        <f t="shared" si="205"/>
        <v>0</v>
      </c>
      <c r="EL46">
        <v>0</v>
      </c>
      <c r="EM46">
        <f t="shared" si="206"/>
        <v>0</v>
      </c>
      <c r="EN46">
        <f t="shared" si="207"/>
        <v>0</v>
      </c>
      <c r="EO46">
        <v>0</v>
      </c>
      <c r="EP46">
        <f t="shared" si="325"/>
        <v>0</v>
      </c>
      <c r="EQ46">
        <f t="shared" si="208"/>
        <v>0</v>
      </c>
      <c r="ER46">
        <v>0</v>
      </c>
      <c r="ES46">
        <f t="shared" si="209"/>
        <v>0</v>
      </c>
      <c r="ET46">
        <f t="shared" si="210"/>
        <v>0</v>
      </c>
      <c r="FE46" s="75">
        <f t="shared" si="211"/>
        <v>0</v>
      </c>
      <c r="FF46">
        <f t="shared" si="212"/>
        <v>0</v>
      </c>
      <c r="FH46" t="s">
        <v>29</v>
      </c>
      <c r="FI46" s="6">
        <v>36.824646000000001</v>
      </c>
      <c r="FJ46" s="10">
        <f t="shared" si="46"/>
        <v>1.4937608653538815E-2</v>
      </c>
      <c r="FK46" s="13">
        <f t="shared" si="47"/>
        <v>0.54436991959032666</v>
      </c>
      <c r="FL46" s="11">
        <v>46.431646999999998</v>
      </c>
      <c r="FM46" s="10">
        <f t="shared" si="48"/>
        <v>1.2624316977510376E-2</v>
      </c>
      <c r="FN46" s="13">
        <f t="shared" si="49"/>
        <v>2.2729357314654455</v>
      </c>
      <c r="FO46" s="2">
        <v>36.888299000000004</v>
      </c>
      <c r="FP46" s="9">
        <f t="shared" si="50"/>
        <v>1.4917960389651005E-2</v>
      </c>
      <c r="FQ46" s="25">
        <f t="shared" si="51"/>
        <v>1.3841096367698992E-2</v>
      </c>
      <c r="FR46" s="16">
        <v>46.127321999999999</v>
      </c>
      <c r="FS46">
        <f t="shared" si="52"/>
        <v>1.2671520532890236E-2</v>
      </c>
      <c r="FT46">
        <f t="shared" si="53"/>
        <v>1.0632776430813992E-2</v>
      </c>
      <c r="FU46">
        <v>36.536538</v>
      </c>
      <c r="FV46" s="10">
        <f t="shared" si="54"/>
        <v>1.5108164006135049E-2</v>
      </c>
      <c r="FW46">
        <f t="shared" si="55"/>
        <v>7.4732742377509931E-2</v>
      </c>
      <c r="FX46">
        <v>33.610875999999998</v>
      </c>
      <c r="FY46">
        <f t="shared" si="213"/>
        <v>1.7437771835702189E-2</v>
      </c>
      <c r="FZ46">
        <f t="shared" si="56"/>
        <v>0.21278382836870113</v>
      </c>
      <c r="GA46">
        <v>35.685665</v>
      </c>
      <c r="GB46">
        <f t="shared" si="214"/>
        <v>1.5466203110658834E-2</v>
      </c>
      <c r="GC46">
        <f t="shared" si="57"/>
        <v>0.27084480470273425</v>
      </c>
      <c r="GD46">
        <v>35.664045000000002</v>
      </c>
      <c r="GE46">
        <f t="shared" si="215"/>
        <v>1.5474701758302956E-2</v>
      </c>
      <c r="GF46">
        <f t="shared" si="216"/>
        <v>0.27607276306145029</v>
      </c>
      <c r="GG46">
        <v>35.431840000000001</v>
      </c>
      <c r="GH46">
        <f t="shared" si="217"/>
        <v>1.5567235951161299E-2</v>
      </c>
      <c r="GI46">
        <f t="shared" si="218"/>
        <v>1.6837560759954688</v>
      </c>
      <c r="GJ46">
        <v>35.054335999999999</v>
      </c>
      <c r="GK46">
        <f t="shared" si="219"/>
        <v>1.5832736391807243E-2</v>
      </c>
      <c r="GL46">
        <f t="shared" si="220"/>
        <v>0.57361940114990984</v>
      </c>
      <c r="GM46">
        <v>36.031348999999999</v>
      </c>
      <c r="GN46">
        <f t="shared" si="221"/>
        <v>1.5338434622535391E-2</v>
      </c>
      <c r="GO46">
        <f t="shared" si="222"/>
        <v>0.46574844824260664</v>
      </c>
      <c r="GP46">
        <v>36.415503000000001</v>
      </c>
      <c r="GQ46">
        <f t="shared" si="223"/>
        <v>1.5196173031953286E-2</v>
      </c>
      <c r="GR46">
        <f t="shared" si="224"/>
        <v>0.4742529086180618</v>
      </c>
      <c r="GT46" s="72">
        <f t="shared" si="225"/>
        <v>1.504773560515389E-2</v>
      </c>
      <c r="GU46">
        <f t="shared" si="226"/>
        <v>7.1735427047344267</v>
      </c>
      <c r="GW46" s="6">
        <v>37.533262999999998</v>
      </c>
      <c r="GX46" s="10">
        <f t="shared" si="58"/>
        <v>1.4812428535998987E-2</v>
      </c>
      <c r="GY46" s="13">
        <f t="shared" si="227"/>
        <v>0.53535702794349027</v>
      </c>
      <c r="GZ46" s="11">
        <v>46.960011000000002</v>
      </c>
      <c r="HA46" s="10">
        <f t="shared" si="59"/>
        <v>1.2721753556260127E-2</v>
      </c>
      <c r="HB46" s="13">
        <f t="shared" si="228"/>
        <v>1.5767857398769096</v>
      </c>
      <c r="HC46" s="2">
        <v>36.367379</v>
      </c>
      <c r="HD46" s="9">
        <f t="shared" si="60"/>
        <v>1.5216413475038692E-2</v>
      </c>
      <c r="HE46" s="25">
        <f t="shared" si="229"/>
        <v>0.18102669771578417</v>
      </c>
      <c r="HF46" s="16">
        <v>48.540967999999999</v>
      </c>
      <c r="HG46" s="9">
        <f t="shared" si="61"/>
        <v>1.248818071872204E-2</v>
      </c>
      <c r="HH46">
        <f t="shared" si="230"/>
        <v>0.13504173692974064</v>
      </c>
      <c r="HI46">
        <v>37.599502999999999</v>
      </c>
      <c r="HJ46" s="9">
        <f t="shared" si="62"/>
        <v>1.4807617706970332E-2</v>
      </c>
      <c r="HL46">
        <v>32.488421000000002</v>
      </c>
      <c r="HM46" s="9">
        <f t="shared" si="63"/>
        <v>1.1639289418150255E-2</v>
      </c>
      <c r="HN46">
        <f t="shared" si="231"/>
        <v>0.2514251338437577</v>
      </c>
      <c r="HO46">
        <v>36.619751000000001</v>
      </c>
      <c r="HP46" s="9">
        <f t="shared" si="64"/>
        <v>1.448400699542742E-2</v>
      </c>
      <c r="HQ46">
        <f t="shared" si="232"/>
        <v>0.39676515955372521</v>
      </c>
      <c r="HR46">
        <v>38.732762999999998</v>
      </c>
      <c r="HS46" s="9">
        <f t="shared" si="65"/>
        <v>1.363431006270731E-2</v>
      </c>
      <c r="HT46">
        <f t="shared" si="233"/>
        <v>0.49991652309484053</v>
      </c>
      <c r="HU46">
        <v>36.388562</v>
      </c>
      <c r="HV46" s="9">
        <f t="shared" si="66"/>
        <v>1.4546775473502182E-2</v>
      </c>
      <c r="HW46">
        <f t="shared" si="234"/>
        <v>0.52478492418291756</v>
      </c>
      <c r="IH46" s="74">
        <f t="shared" si="235"/>
        <v>1.3816752882530816E-2</v>
      </c>
      <c r="II46">
        <f t="shared" si="236"/>
        <v>5.4214047846347899</v>
      </c>
      <c r="IK46" t="s">
        <v>29</v>
      </c>
      <c r="IL46" s="6">
        <v>43.479419999999998</v>
      </c>
      <c r="IM46" s="10">
        <f t="shared" si="67"/>
        <v>9.7157241956648994E-3</v>
      </c>
      <c r="IN46" s="13">
        <f t="shared" si="237"/>
        <v>0.43893724255519451</v>
      </c>
      <c r="IO46" s="11">
        <v>17.487684999999999</v>
      </c>
      <c r="IP46" s="10">
        <f t="shared" si="68"/>
        <v>7.867180073174487E-3</v>
      </c>
      <c r="IQ46" s="13">
        <f t="shared" si="238"/>
        <v>1.2188627630584314</v>
      </c>
      <c r="IR46" s="2">
        <v>17.487684999999999</v>
      </c>
      <c r="IS46" s="9">
        <f t="shared" si="69"/>
        <v>7.867180073174487E-3</v>
      </c>
      <c r="IT46" s="12">
        <f t="shared" si="70"/>
        <v>9.124102314481736E-3</v>
      </c>
      <c r="IU46" s="16">
        <v>79.608669000000006</v>
      </c>
      <c r="IV46">
        <f t="shared" si="71"/>
        <v>1.0471207019550927E-2</v>
      </c>
      <c r="IW46">
        <f t="shared" si="72"/>
        <v>1.0983094226011184E-2</v>
      </c>
      <c r="IX46">
        <v>16.143567999999998</v>
      </c>
      <c r="IY46" s="10">
        <f t="shared" si="73"/>
        <v>7.2939445642198229E-3</v>
      </c>
      <c r="IZ46">
        <f t="shared" si="74"/>
        <v>4.5099497183470547E-2</v>
      </c>
      <c r="JA46">
        <v>17.487684999999999</v>
      </c>
      <c r="JB46">
        <f t="shared" si="239"/>
        <v>7.867180073174487E-3</v>
      </c>
      <c r="JC46">
        <f t="shared" si="75"/>
        <v>0.1199987525792036</v>
      </c>
      <c r="JD46">
        <v>132.98043699999999</v>
      </c>
      <c r="JE46">
        <f t="shared" si="240"/>
        <v>3.3843154501401608E-2</v>
      </c>
      <c r="JF46">
        <f t="shared" si="76"/>
        <v>0.74082844589208563</v>
      </c>
      <c r="JG46">
        <v>17.487684999999999</v>
      </c>
      <c r="JH46">
        <f t="shared" si="241"/>
        <v>7.867180073174487E-3</v>
      </c>
      <c r="JI46">
        <f t="shared" si="242"/>
        <v>0.17544071076668102</v>
      </c>
      <c r="JJ46">
        <v>17.487684999999999</v>
      </c>
      <c r="JK46">
        <f t="shared" si="243"/>
        <v>7.867180073174487E-3</v>
      </c>
      <c r="JL46">
        <f t="shared" si="244"/>
        <v>1.0636451688273096</v>
      </c>
      <c r="JM46">
        <v>67.622584000000003</v>
      </c>
      <c r="JN46">
        <f t="shared" si="245"/>
        <v>1.6018220262857583E-2</v>
      </c>
      <c r="JO46">
        <f t="shared" si="246"/>
        <v>0.7254243428999344</v>
      </c>
      <c r="JP46">
        <v>17.487684999999999</v>
      </c>
      <c r="JQ46">
        <f t="shared" si="247"/>
        <v>7.867180073174487E-3</v>
      </c>
      <c r="JR46">
        <f t="shared" si="248"/>
        <v>0.29860665391359426</v>
      </c>
      <c r="JS46">
        <v>17.487684999999999</v>
      </c>
      <c r="JT46">
        <f t="shared" si="249"/>
        <v>7.867180073174487E-3</v>
      </c>
      <c r="JU46">
        <f t="shared" si="250"/>
        <v>0.30690564529633069</v>
      </c>
      <c r="JW46" s="73">
        <f t="shared" si="251"/>
        <v>1.1034375921326353E-2</v>
      </c>
      <c r="JX46">
        <f t="shared" si="252"/>
        <v>6.5753719503664803</v>
      </c>
      <c r="JZ46">
        <v>76.586305999999993</v>
      </c>
      <c r="KA46">
        <f t="shared" si="253"/>
        <v>1.6457929907644359E-2</v>
      </c>
      <c r="KB46">
        <f t="shared" si="254"/>
        <v>0.74353678905905829</v>
      </c>
      <c r="KC46">
        <v>17.487684999999999</v>
      </c>
      <c r="KD46">
        <f t="shared" si="255"/>
        <v>7.867180073174487E-3</v>
      </c>
      <c r="KE46">
        <f t="shared" si="256"/>
        <v>1.2188627630584314</v>
      </c>
      <c r="KF46">
        <v>17.487684999999999</v>
      </c>
      <c r="KG46">
        <f t="shared" si="257"/>
        <v>7.867180073174487E-3</v>
      </c>
      <c r="KH46">
        <f t="shared" si="258"/>
        <v>0.11699288003365862</v>
      </c>
      <c r="KI46">
        <v>177.223513</v>
      </c>
      <c r="KJ46">
        <f t="shared" si="259"/>
        <v>2.3034032942308186E-2</v>
      </c>
      <c r="KK46">
        <f t="shared" si="260"/>
        <v>0.31134997633831446</v>
      </c>
      <c r="KL46">
        <v>67.100978999999995</v>
      </c>
      <c r="KM46">
        <f t="shared" si="261"/>
        <v>3.0026324853904766E-2</v>
      </c>
      <c r="KO46">
        <v>17.487684999999999</v>
      </c>
      <c r="KP46">
        <f t="shared" si="262"/>
        <v>7.867180073174487E-3</v>
      </c>
      <c r="KQ46">
        <f t="shared" si="263"/>
        <v>0.21242778787963898</v>
      </c>
      <c r="KR46">
        <v>-106.176489</v>
      </c>
      <c r="KS46">
        <f t="shared" si="264"/>
        <v>-1.9832687421944824E-2</v>
      </c>
      <c r="KT46">
        <f t="shared" si="265"/>
        <v>-0.67910414844380629</v>
      </c>
      <c r="KU46">
        <v>0</v>
      </c>
      <c r="KV46">
        <f t="shared" si="266"/>
        <v>0</v>
      </c>
      <c r="KW46">
        <f t="shared" si="267"/>
        <v>0</v>
      </c>
      <c r="KX46">
        <v>0</v>
      </c>
      <c r="KY46">
        <f t="shared" si="268"/>
        <v>0</v>
      </c>
      <c r="KZ46">
        <f t="shared" si="269"/>
        <v>0</v>
      </c>
      <c r="LK46" s="78">
        <f t="shared" si="270"/>
        <v>8.1430156112706591E-3</v>
      </c>
      <c r="LL46">
        <f t="shared" si="271"/>
        <v>3.9939362174700244</v>
      </c>
      <c r="LN46" t="s">
        <v>29</v>
      </c>
      <c r="LO46" s="6">
        <v>11.034031000000001</v>
      </c>
      <c r="LP46" s="10">
        <f t="shared" si="77"/>
        <v>1.0613397630476277E-2</v>
      </c>
      <c r="LQ46" s="13">
        <f t="shared" si="78"/>
        <v>0.11858769503390393</v>
      </c>
      <c r="LR46" s="2">
        <v>11.034031000000001</v>
      </c>
      <c r="LS46" s="10">
        <f t="shared" si="79"/>
        <v>1.0613397630476277E-2</v>
      </c>
      <c r="LT46" s="13">
        <f t="shared" si="80"/>
        <v>0.58587619368299282</v>
      </c>
      <c r="LU46" s="2">
        <v>11.034031000000001</v>
      </c>
      <c r="LV46" s="9">
        <f t="shared" si="81"/>
        <v>1.0613397630476277E-2</v>
      </c>
      <c r="LW46" s="37">
        <f t="shared" si="82"/>
        <v>3.0191704249913766E-3</v>
      </c>
      <c r="LX46" s="16">
        <v>11.034031000000001</v>
      </c>
      <c r="LY46">
        <f t="shared" si="83"/>
        <v>1.0613397630476277E-2</v>
      </c>
      <c r="LZ46">
        <f t="shared" si="84"/>
        <v>2.7305148106425833E-3</v>
      </c>
      <c r="MA46">
        <v>11.034031000000001</v>
      </c>
      <c r="MB46" s="10">
        <f t="shared" si="85"/>
        <v>1.0613397630476277E-2</v>
      </c>
      <c r="MC46">
        <f t="shared" si="86"/>
        <v>1.609629098635133E-2</v>
      </c>
      <c r="MD46">
        <v>11.034031000000001</v>
      </c>
      <c r="ME46">
        <f t="shared" si="272"/>
        <v>1.0613397630476277E-2</v>
      </c>
      <c r="MF46">
        <f t="shared" si="87"/>
        <v>3.9707652581663123E-2</v>
      </c>
      <c r="MG46">
        <v>11.034031000000001</v>
      </c>
      <c r="MH46">
        <f t="shared" si="273"/>
        <v>1.0613397630476277E-2</v>
      </c>
      <c r="MI46">
        <f t="shared" si="88"/>
        <v>5.6985371784369847E-2</v>
      </c>
      <c r="MZ46" s="17">
        <f t="shared" si="274"/>
        <v>1.0613397630476277E-2</v>
      </c>
      <c r="NA46">
        <f t="shared" si="89"/>
        <v>1.5567459941403265</v>
      </c>
      <c r="NC46" t="s">
        <v>29</v>
      </c>
      <c r="ND46" s="6">
        <v>79.991923999999997</v>
      </c>
      <c r="NE46" s="10">
        <f t="shared" si="90"/>
        <v>1.0612999441755993E-2</v>
      </c>
      <c r="NF46" s="13">
        <f t="shared" si="91"/>
        <v>0.85970919444496541</v>
      </c>
      <c r="NG46" s="2">
        <v>79.991923999999997</v>
      </c>
      <c r="NH46" s="10">
        <f t="shared" si="92"/>
        <v>1.0612999441755993E-2</v>
      </c>
      <c r="NI46" s="13">
        <f t="shared" si="93"/>
        <v>4.2473475040701869</v>
      </c>
      <c r="NJ46" s="2">
        <v>79.991923999999997</v>
      </c>
      <c r="NK46" s="9">
        <f t="shared" si="94"/>
        <v>1.0612999441755993E-2</v>
      </c>
      <c r="NL46" s="37">
        <f t="shared" si="95"/>
        <v>2.1887672015374969E-2</v>
      </c>
      <c r="NM46" s="16">
        <v>79.991923999999997</v>
      </c>
      <c r="NN46">
        <f t="shared" si="96"/>
        <v>1.0612999441755993E-2</v>
      </c>
      <c r="NO46">
        <f t="shared" si="97"/>
        <v>1.9795044398210563E-2</v>
      </c>
      <c r="NP46">
        <v>79.991923999999997</v>
      </c>
      <c r="NQ46" s="10">
        <f t="shared" si="98"/>
        <v>1.0612999441755993E-2</v>
      </c>
      <c r="NR46">
        <f t="shared" si="99"/>
        <v>0.11669110655596748</v>
      </c>
      <c r="NS46">
        <v>79.991923999999997</v>
      </c>
      <c r="NT46">
        <f t="shared" si="275"/>
        <v>1.0612999441755993E-2</v>
      </c>
      <c r="NU46">
        <f t="shared" si="100"/>
        <v>0.28786320540695609</v>
      </c>
      <c r="NV46">
        <v>79.991923999999997</v>
      </c>
      <c r="NW46">
        <f t="shared" si="276"/>
        <v>1.0612999441755993E-2</v>
      </c>
      <c r="NX46">
        <f t="shared" si="101"/>
        <v>0.41311915252152509</v>
      </c>
      <c r="OO46" s="17">
        <f t="shared" si="277"/>
        <v>1.0612999441755993E-2</v>
      </c>
      <c r="OP46">
        <f t="shared" si="102"/>
        <v>11.285731156130289</v>
      </c>
      <c r="OR46" t="s">
        <v>29</v>
      </c>
      <c r="OS46" s="6">
        <v>76.361813999999995</v>
      </c>
      <c r="OT46" s="10">
        <f t="shared" si="103"/>
        <v>1.0546780142220397E-2</v>
      </c>
      <c r="OU46" s="13">
        <f t="shared" si="104"/>
        <v>0.98483372287029547</v>
      </c>
      <c r="OV46" s="2">
        <v>76.361813999999995</v>
      </c>
      <c r="OW46" s="10">
        <f t="shared" si="105"/>
        <v>1.0546780142220397E-2</v>
      </c>
      <c r="OX46" s="13">
        <f t="shared" si="106"/>
        <v>4.8655185751012358</v>
      </c>
      <c r="OY46" s="2">
        <v>76.361813999999995</v>
      </c>
      <c r="OZ46" s="9">
        <f t="shared" si="107"/>
        <v>1.0546780142220397E-2</v>
      </c>
      <c r="PA46" s="37">
        <f t="shared" si="108"/>
        <v>2.5073266233685269E-2</v>
      </c>
      <c r="PB46" s="16">
        <v>76.361813999999995</v>
      </c>
      <c r="PC46">
        <f t="shared" si="109"/>
        <v>1.0546780142220397E-2</v>
      </c>
      <c r="PD46">
        <f t="shared" si="110"/>
        <v>2.2676071624031548E-2</v>
      </c>
      <c r="PE46">
        <v>76.361813999999995</v>
      </c>
      <c r="PF46" s="10">
        <f t="shared" si="111"/>
        <v>1.0546780142220397E-2</v>
      </c>
      <c r="PG46">
        <f t="shared" si="112"/>
        <v>0.13367466305808429</v>
      </c>
      <c r="PH46">
        <v>76.361813999999995</v>
      </c>
      <c r="PI46">
        <f t="shared" si="278"/>
        <v>1.0546780142220397E-2</v>
      </c>
      <c r="PJ46">
        <f t="shared" si="113"/>
        <v>0.32975963743337322</v>
      </c>
      <c r="PK46">
        <v>76.361813999999995</v>
      </c>
      <c r="PL46">
        <f t="shared" si="279"/>
        <v>1.0546780142220397E-2</v>
      </c>
      <c r="PM46">
        <f t="shared" si="114"/>
        <v>0.47324569237562097</v>
      </c>
      <c r="QD46" s="17">
        <f t="shared" si="280"/>
        <v>1.0546780142220396E-2</v>
      </c>
      <c r="QE46">
        <f t="shared" si="115"/>
        <v>12.928288660423975</v>
      </c>
      <c r="QG46" t="s">
        <v>29</v>
      </c>
      <c r="QH46" s="6">
        <v>32.87968</v>
      </c>
      <c r="QI46" s="10">
        <f t="shared" si="116"/>
        <v>1.4252376472422499E-2</v>
      </c>
      <c r="QJ46" s="13">
        <f t="shared" si="117"/>
        <v>0.42279002512189096</v>
      </c>
      <c r="QK46" s="2">
        <v>32.87968</v>
      </c>
      <c r="QL46" s="10">
        <f t="shared" si="118"/>
        <v>1.4198829711651432E-2</v>
      </c>
      <c r="QM46" s="13">
        <f t="shared" si="119"/>
        <v>2.0809240094047285</v>
      </c>
      <c r="QN46" s="2">
        <v>32.87968</v>
      </c>
      <c r="QO46" s="9">
        <f t="shared" si="120"/>
        <v>1.4225552703038156E-2</v>
      </c>
      <c r="QP46" s="37">
        <f t="shared" si="121"/>
        <v>1.0743717903304242E-2</v>
      </c>
      <c r="QQ46" s="16">
        <v>32.87968</v>
      </c>
      <c r="QR46">
        <f t="shared" si="122"/>
        <v>1.4225552703038156E-2</v>
      </c>
      <c r="QS46">
        <f t="shared" si="123"/>
        <v>9.7165369048095081E-3</v>
      </c>
      <c r="QT46">
        <v>32.87968</v>
      </c>
      <c r="QU46" s="10">
        <f t="shared" si="124"/>
        <v>1.4225552703038156E-2</v>
      </c>
      <c r="QV46">
        <f t="shared" si="125"/>
        <v>5.7278651186890656E-2</v>
      </c>
      <c r="QW46">
        <v>32.87968</v>
      </c>
      <c r="QX46">
        <f t="shared" si="281"/>
        <v>1.4225552690728649E-2</v>
      </c>
      <c r="QY46" s="37">
        <f t="shared" si="126"/>
        <v>0.14129968087901817</v>
      </c>
      <c r="QZ46">
        <v>32.714506999999998</v>
      </c>
      <c r="RA46">
        <f t="shared" si="282"/>
        <v>1.4292478514288906E-2</v>
      </c>
      <c r="RB46">
        <f t="shared" si="127"/>
        <v>0.2037364586975958</v>
      </c>
      <c r="RS46" s="17">
        <f t="shared" si="283"/>
        <v>1.4235127928315135E-2</v>
      </c>
      <c r="RT46">
        <f t="shared" si="128"/>
        <v>5.5434093535374522</v>
      </c>
      <c r="RW46" t="s">
        <v>29</v>
      </c>
      <c r="RX46" s="6">
        <v>76.361813999999995</v>
      </c>
      <c r="RY46" s="10">
        <f t="shared" si="129"/>
        <v>1.0546780142220397E-2</v>
      </c>
      <c r="RZ46" s="13">
        <f t="shared" si="130"/>
        <v>0.53809749522632544</v>
      </c>
      <c r="SA46" s="2">
        <v>76.361813999999995</v>
      </c>
      <c r="SB46" s="10">
        <f t="shared" si="131"/>
        <v>1.0546780142220397E-2</v>
      </c>
      <c r="SC46" s="13">
        <f t="shared" si="132"/>
        <v>2.6584420267500803</v>
      </c>
      <c r="SD46" s="2">
        <v>76.361813999999995</v>
      </c>
      <c r="SE46" s="9">
        <f t="shared" si="133"/>
        <v>1.0546780142220397E-2</v>
      </c>
      <c r="SF46" s="37">
        <f t="shared" si="284"/>
        <v>1.3699634206439285E-2</v>
      </c>
      <c r="SG46" s="16">
        <v>76.361813999999995</v>
      </c>
      <c r="SH46">
        <f t="shared" si="134"/>
        <v>1.0546780142220397E-2</v>
      </c>
      <c r="SI46">
        <f t="shared" si="285"/>
        <v>1.2389845167874241E-2</v>
      </c>
      <c r="SJ46">
        <v>76.361813999999995</v>
      </c>
      <c r="SK46" s="10">
        <f t="shared" si="135"/>
        <v>1.0546780142220397E-2</v>
      </c>
      <c r="SL46">
        <f t="shared" si="286"/>
        <v>7.3037711540927294E-2</v>
      </c>
      <c r="SM46">
        <v>53.400823000000003</v>
      </c>
      <c r="SN46">
        <f t="shared" si="287"/>
        <v>1.3498749789203778E-2</v>
      </c>
      <c r="SO46">
        <f t="shared" si="136"/>
        <v>0.23060526078452612</v>
      </c>
      <c r="SP46">
        <v>53.400823000000003</v>
      </c>
      <c r="SQ46">
        <f t="shared" si="288"/>
        <v>1.3498749789203778E-2</v>
      </c>
      <c r="SR46">
        <f t="shared" si="137"/>
        <v>0.3309469501933317</v>
      </c>
      <c r="TI46" s="17">
        <f t="shared" si="289"/>
        <v>1.1390200041358505E-2</v>
      </c>
      <c r="TJ46">
        <f t="shared" si="290"/>
        <v>7.6287003797002724</v>
      </c>
      <c r="TL46" t="s">
        <v>29</v>
      </c>
      <c r="TM46" s="6">
        <v>1641794</v>
      </c>
      <c r="TN46" s="10">
        <f t="shared" si="291"/>
        <v>5.1808791864196299E-3</v>
      </c>
      <c r="TO46" s="13">
        <f t="shared" si="292"/>
        <v>1.6417940093255825</v>
      </c>
      <c r="TP46" s="2">
        <v>8111194</v>
      </c>
      <c r="TQ46" s="10">
        <f t="shared" si="138"/>
        <v>5.180877983509944E-3</v>
      </c>
      <c r="TR46" s="13">
        <f t="shared" si="293"/>
        <v>8.111194010361757</v>
      </c>
      <c r="TS46" s="2">
        <v>41799</v>
      </c>
      <c r="TT46" s="9">
        <f t="shared" si="139"/>
        <v>5.1808699855601485E-3</v>
      </c>
      <c r="TU46" s="37">
        <f t="shared" si="294"/>
        <v>4.1799000414469607E-2</v>
      </c>
      <c r="TV46" s="16">
        <v>37803</v>
      </c>
      <c r="TW46">
        <f t="shared" si="140"/>
        <v>5.180910435745774E-3</v>
      </c>
      <c r="TX46">
        <f t="shared" si="295"/>
        <v>3.7802993782907475E-2</v>
      </c>
      <c r="TY46" s="42">
        <v>222846</v>
      </c>
      <c r="TZ46" s="10">
        <f t="shared" si="141"/>
        <v>5.1808790443781351E-3</v>
      </c>
      <c r="UA46">
        <f t="shared" si="296"/>
        <v>0.22284599917105935</v>
      </c>
      <c r="UB46" s="42">
        <v>579955</v>
      </c>
      <c r="UC46">
        <f t="shared" si="297"/>
        <v>5.4656838918651163E-3</v>
      </c>
      <c r="UD46">
        <f t="shared" si="142"/>
        <v>0.57995500109313669</v>
      </c>
      <c r="UE46" s="42">
        <v>832307</v>
      </c>
      <c r="UF46">
        <f t="shared" si="298"/>
        <v>5.4656848795243615E-3</v>
      </c>
      <c r="UG46">
        <f t="shared" si="143"/>
        <v>0.83230700327941098</v>
      </c>
      <c r="UH46" s="42">
        <v>847907</v>
      </c>
      <c r="UI46">
        <f t="shared" si="299"/>
        <v>5.4656874209032154E-3</v>
      </c>
      <c r="UJ46">
        <f t="shared" si="300"/>
        <v>0.84790700830784493</v>
      </c>
      <c r="UK46" s="42">
        <v>3705212</v>
      </c>
      <c r="UL46">
        <f t="shared" si="301"/>
        <v>5.4656882280514473E-3</v>
      </c>
      <c r="UM46">
        <f t="shared" si="302"/>
        <v>22.657372825127968</v>
      </c>
      <c r="UN46" s="42"/>
      <c r="UQ46" s="42">
        <v>1443170</v>
      </c>
      <c r="UR46">
        <f t="shared" si="303"/>
        <v>5.4656894720698122E-3</v>
      </c>
      <c r="US46">
        <f t="shared" si="304"/>
        <v>1.4431699945343102</v>
      </c>
      <c r="UT46" s="42">
        <v>1483279</v>
      </c>
      <c r="UU46">
        <f t="shared" si="305"/>
        <v>5.4656889475752602E-3</v>
      </c>
      <c r="UV46">
        <f t="shared" si="306"/>
        <v>1.4832789897245047</v>
      </c>
      <c r="UX46" s="17">
        <f t="shared" si="307"/>
        <v>5.33623086141844E-3</v>
      </c>
      <c r="UY46">
        <f t="shared" si="308"/>
        <v>22.120722416546389</v>
      </c>
      <c r="VA46" s="42">
        <v>1717767</v>
      </c>
      <c r="VB46">
        <f t="shared" si="309"/>
        <v>5.4656882410999393E-3</v>
      </c>
      <c r="VC46">
        <f t="shared" si="310"/>
        <v>1.7177670032794128</v>
      </c>
      <c r="VD46" s="42">
        <v>5890779</v>
      </c>
      <c r="VE46">
        <f t="shared" si="311"/>
        <v>5.4656883616221652E-3</v>
      </c>
      <c r="VF46">
        <f t="shared" si="312"/>
        <v>5.8907790120245149</v>
      </c>
      <c r="VG46" s="42">
        <v>565428</v>
      </c>
      <c r="VH46">
        <f t="shared" si="313"/>
        <v>5.4656879142543895E-3</v>
      </c>
      <c r="VI46">
        <f t="shared" si="314"/>
        <v>0.56542800940098326</v>
      </c>
      <c r="VJ46" s="42">
        <v>513944</v>
      </c>
      <c r="VK46">
        <f t="shared" si="315"/>
        <v>5.4656874292188136E-3</v>
      </c>
      <c r="VL46">
        <f t="shared" si="316"/>
        <v>0.51394398994313506</v>
      </c>
      <c r="VM46" s="42">
        <v>486048</v>
      </c>
      <c r="VN46">
        <f t="shared" si="317"/>
        <v>5.4656845973832862E-3</v>
      </c>
      <c r="VP46" s="42">
        <v>1199685</v>
      </c>
      <c r="VQ46">
        <f t="shared" si="318"/>
        <v>6.3867930477815712E-3</v>
      </c>
      <c r="VR46">
        <f t="shared" si="319"/>
        <v>1.1996849928467919</v>
      </c>
      <c r="VS46" s="42">
        <v>1521353</v>
      </c>
      <c r="VT46">
        <f t="shared" si="320"/>
        <v>6.3867957721430689E-3</v>
      </c>
      <c r="VU46">
        <f t="shared" si="321"/>
        <v>1.5213529890147113</v>
      </c>
      <c r="VV46" s="68">
        <v>2036336</v>
      </c>
      <c r="VW46">
        <f t="shared" si="322"/>
        <v>6.3867947594858825E-3</v>
      </c>
      <c r="VX46">
        <f t="shared" si="323"/>
        <v>2.0363360268245381</v>
      </c>
      <c r="WL46" s="72">
        <f t="shared" si="326"/>
        <v>5.811102515373639E-3</v>
      </c>
      <c r="WM46" s="12">
        <f t="shared" si="327"/>
        <v>19.827435293634736</v>
      </c>
    </row>
    <row r="47" spans="2:611" x14ac:dyDescent="0.25">
      <c r="B47" t="s">
        <v>30</v>
      </c>
      <c r="C47" s="6">
        <v>3051.3385859999999</v>
      </c>
      <c r="D47" s="10">
        <f t="shared" si="144"/>
        <v>6.1737237305230945E-2</v>
      </c>
      <c r="E47" s="13">
        <f t="shared" si="145"/>
        <v>44.997690978623361</v>
      </c>
      <c r="F47" s="11">
        <v>4642.8121229999997</v>
      </c>
      <c r="G47" s="10">
        <f t="shared" si="146"/>
        <v>6.302500817527365E-2</v>
      </c>
      <c r="H47" s="13">
        <f t="shared" si="147"/>
        <v>226.94581150438094</v>
      </c>
      <c r="I47" s="2">
        <v>3059.59798</v>
      </c>
      <c r="J47" s="9">
        <f t="shared" si="148"/>
        <v>6.170067525181501E-2</v>
      </c>
      <c r="K47" s="12">
        <f t="shared" si="149"/>
        <v>1.1449353260180504</v>
      </c>
      <c r="L47" s="16">
        <v>4520.323848</v>
      </c>
      <c r="M47">
        <f t="shared" si="150"/>
        <v>6.1986172237032552E-2</v>
      </c>
      <c r="N47">
        <f t="shared" si="151"/>
        <v>1.0402620735018708</v>
      </c>
      <c r="O47">
        <v>3258.0288209999999</v>
      </c>
      <c r="P47" s="10">
        <f t="shared" si="152"/>
        <v>6.7195945265618534E-2</v>
      </c>
      <c r="Q47">
        <f t="shared" si="27"/>
        <v>6.6477134671155618</v>
      </c>
      <c r="R47">
        <v>2329.0282579999998</v>
      </c>
      <c r="S47">
        <f t="shared" si="28"/>
        <v>6.0229066368318949E-2</v>
      </c>
      <c r="T47">
        <f t="shared" si="153"/>
        <v>14.698863411762744</v>
      </c>
      <c r="U47">
        <v>2847.518791</v>
      </c>
      <c r="V47">
        <f t="shared" si="29"/>
        <v>6.1547721284345623E-2</v>
      </c>
      <c r="W47" s="49">
        <f t="shared" si="154"/>
        <v>21.55652610002068</v>
      </c>
      <c r="X47">
        <v>2844.1963420000002</v>
      </c>
      <c r="Y47">
        <f t="shared" si="30"/>
        <v>6.1546794700806443E-2</v>
      </c>
      <c r="Z47" s="49">
        <f t="shared" si="155"/>
        <v>21.960221186829305</v>
      </c>
      <c r="AA47">
        <v>2808.51197</v>
      </c>
      <c r="AB47">
        <f t="shared" si="156"/>
        <v>6.1536706441981545E-2</v>
      </c>
      <c r="AC47" s="49">
        <f t="shared" si="157"/>
        <v>133.1165066084921</v>
      </c>
      <c r="AD47">
        <v>2727.760194</v>
      </c>
      <c r="AE47">
        <f t="shared" si="31"/>
        <v>6.1440785204637867E-2</v>
      </c>
      <c r="AF47" s="49">
        <f t="shared" si="158"/>
        <v>44.519943417363621</v>
      </c>
      <c r="AG47">
        <v>2897.5253189999999</v>
      </c>
      <c r="AH47">
        <f t="shared" si="32"/>
        <v>6.1518113511580798E-2</v>
      </c>
      <c r="AI47" s="49">
        <f t="shared" si="159"/>
        <v>37.359700141415367</v>
      </c>
      <c r="AJ47">
        <v>2979.9331200000001</v>
      </c>
      <c r="AK47">
        <f t="shared" si="33"/>
        <v>6.2022783844617617E-2</v>
      </c>
      <c r="AL47" s="49">
        <f t="shared" si="160"/>
        <v>38.71301751704042</v>
      </c>
      <c r="AN47" s="73">
        <f t="shared" si="161"/>
        <v>6.2123917465938289E-2</v>
      </c>
      <c r="AO47">
        <f t="shared" si="162"/>
        <v>592.31313816368424</v>
      </c>
      <c r="AQ47" s="6">
        <v>3154.2344109999999</v>
      </c>
      <c r="AR47" s="10">
        <f t="shared" si="163"/>
        <v>6.2089721289784995E-2</v>
      </c>
      <c r="AS47" s="13">
        <f t="shared" si="164"/>
        <v>44.881456912692734</v>
      </c>
      <c r="AT47" s="11">
        <v>4675.6749909999999</v>
      </c>
      <c r="AU47" s="10">
        <f t="shared" si="165"/>
        <v>6.3227960541833383E-2</v>
      </c>
      <c r="AV47" s="13">
        <f t="shared" si="166"/>
        <v>156.73459810861357</v>
      </c>
      <c r="AW47" s="2">
        <v>2971.3378939999998</v>
      </c>
      <c r="AX47" s="9">
        <f t="shared" si="167"/>
        <v>6.2001864519044256E-2</v>
      </c>
      <c r="AY47" s="12">
        <f t="shared" si="168"/>
        <v>14.752481331446583</v>
      </c>
      <c r="AZ47" s="16">
        <v>4861.6667779999998</v>
      </c>
      <c r="BA47" s="9">
        <f t="shared" si="169"/>
        <v>6.2439355032105577E-2</v>
      </c>
      <c r="BB47">
        <f t="shared" si="170"/>
        <v>13.503838783606501</v>
      </c>
      <c r="BC47">
        <v>3326.3352340000001</v>
      </c>
      <c r="BD47" s="9">
        <f t="shared" si="171"/>
        <v>6.5348486734805852E-2</v>
      </c>
      <c r="BF47">
        <v>3209.2862060000002</v>
      </c>
      <c r="BG47" s="9">
        <f t="shared" si="172"/>
        <v>5.7361329191876011E-2</v>
      </c>
      <c r="BH47">
        <f t="shared" si="173"/>
        <v>24.781718799832486</v>
      </c>
      <c r="BI47">
        <v>3105.6342730000001</v>
      </c>
      <c r="BJ47" s="9">
        <f t="shared" si="174"/>
        <v>6.1265598061581245E-2</v>
      </c>
      <c r="BK47" s="49">
        <f t="shared" si="175"/>
        <v>33.565372894022623</v>
      </c>
      <c r="BL47">
        <v>3470.2768689999998</v>
      </c>
      <c r="BM47" s="9">
        <f t="shared" si="176"/>
        <v>6.0943893523503205E-2</v>
      </c>
      <c r="BN47" s="49">
        <f t="shared" si="177"/>
        <v>44.691457380693031</v>
      </c>
      <c r="BO47">
        <v>3055.5809159999999</v>
      </c>
      <c r="BP47" s="9">
        <f t="shared" si="178"/>
        <v>6.0922418297420906E-2</v>
      </c>
      <c r="BQ47" s="49">
        <f t="shared" si="179"/>
        <v>43.956362323030838</v>
      </c>
      <c r="BT47" s="49"/>
      <c r="BW47" s="49"/>
      <c r="BZ47" s="49"/>
      <c r="CB47" s="73">
        <f t="shared" si="324"/>
        <v>6.1733403021328383E-2</v>
      </c>
      <c r="CC47">
        <f t="shared" si="180"/>
        <v>484.45791765556112</v>
      </c>
      <c r="CE47" t="s">
        <v>30</v>
      </c>
      <c r="CF47" s="6">
        <v>14.319744</v>
      </c>
      <c r="CG47" s="10">
        <f t="shared" si="34"/>
        <v>4.376017812862279E-2</v>
      </c>
      <c r="CH47" s="13">
        <f t="shared" si="35"/>
        <v>0.21688575644369162</v>
      </c>
      <c r="CI47" s="11">
        <v>21.364070000000002</v>
      </c>
      <c r="CJ47" s="10">
        <f t="shared" si="36"/>
        <v>4.2035342903012578E-2</v>
      </c>
      <c r="CK47" s="13">
        <f t="shared" si="37"/>
        <v>1.0292781853692203</v>
      </c>
      <c r="CL47" s="2">
        <v>14.363391</v>
      </c>
      <c r="CM47" s="9">
        <f t="shared" si="38"/>
        <v>4.271091688615223E-2</v>
      </c>
      <c r="CN47" s="12">
        <f t="shared" si="39"/>
        <v>5.3893804886250224E-3</v>
      </c>
      <c r="CO47" s="16">
        <v>21.144978999999999</v>
      </c>
      <c r="CP47">
        <f t="shared" si="40"/>
        <v>4.2710911619613511E-2</v>
      </c>
      <c r="CQ47">
        <f t="shared" si="41"/>
        <v>4.8741141964078931E-3</v>
      </c>
      <c r="CR47">
        <v>14.047319</v>
      </c>
      <c r="CS47" s="10">
        <f t="shared" si="42"/>
        <v>4.4694849053599078E-2</v>
      </c>
      <c r="CT47">
        <f t="shared" si="43"/>
        <v>3.0067381770891667E-2</v>
      </c>
      <c r="CU47">
        <v>13.039249999999999</v>
      </c>
      <c r="CV47">
        <f t="shared" si="181"/>
        <v>4.7118057361078741E-2</v>
      </c>
      <c r="CW47">
        <f t="shared" si="44"/>
        <v>7.8194086871124766E-2</v>
      </c>
      <c r="CX47">
        <v>13.705652000000001</v>
      </c>
      <c r="CY47">
        <f t="shared" si="182"/>
        <v>4.3676789149688616E-2</v>
      </c>
      <c r="CZ47">
        <f t="shared" si="45"/>
        <v>0.10402229057774834</v>
      </c>
      <c r="DA47">
        <v>13.689826999999999</v>
      </c>
      <c r="DB47">
        <f t="shared" si="183"/>
        <v>4.3676792829937292E-2</v>
      </c>
      <c r="DC47">
        <f t="shared" si="184"/>
        <v>0.10597194938238422</v>
      </c>
      <c r="DD47">
        <v>13.519848</v>
      </c>
      <c r="DE47">
        <f t="shared" si="185"/>
        <v>4.3676788403439366E-2</v>
      </c>
      <c r="DF47">
        <f t="shared" si="186"/>
        <v>0.64247653851698572</v>
      </c>
      <c r="DG47">
        <v>13.469918</v>
      </c>
      <c r="DH47">
        <f t="shared" si="187"/>
        <v>4.4678680829339665E-2</v>
      </c>
      <c r="DI47">
        <f t="shared" si="188"/>
        <v>0.22014412549979301</v>
      </c>
      <c r="DJ47">
        <v>13.953692</v>
      </c>
      <c r="DK47">
        <f t="shared" si="189"/>
        <v>4.3676792278028086E-2</v>
      </c>
      <c r="DL47">
        <f t="shared" si="190"/>
        <v>0.18036822055513937</v>
      </c>
      <c r="DM47">
        <v>14.234484</v>
      </c>
      <c r="DN47">
        <f t="shared" si="191"/>
        <v>4.3676792598824246E-2</v>
      </c>
      <c r="DO47">
        <f t="shared" si="192"/>
        <v>0.18538108512150375</v>
      </c>
      <c r="DQ47" s="73">
        <f t="shared" si="193"/>
        <v>4.3841074336778023E-2</v>
      </c>
      <c r="DR47">
        <f t="shared" si="194"/>
        <v>2.8423832331377046</v>
      </c>
      <c r="DT47">
        <v>15.051496</v>
      </c>
      <c r="DU47">
        <f t="shared" si="195"/>
        <v>4.3695902772745349E-2</v>
      </c>
      <c r="DV47">
        <f t="shared" si="196"/>
        <v>0.21478149700723537</v>
      </c>
      <c r="DW47">
        <v>21.926576000000001</v>
      </c>
      <c r="DX47">
        <f t="shared" si="197"/>
        <v>4.3695902506946598E-2</v>
      </c>
      <c r="DY47">
        <f t="shared" si="198"/>
        <v>0.73655524685854057</v>
      </c>
      <c r="DZ47">
        <v>14.196762</v>
      </c>
      <c r="EA47">
        <f t="shared" si="199"/>
        <v>4.3695901100639936E-2</v>
      </c>
      <c r="EB47">
        <f t="shared" si="200"/>
        <v>7.0698457178485399E-2</v>
      </c>
      <c r="EC47">
        <v>23.088668999999999</v>
      </c>
      <c r="ED47">
        <f t="shared" si="201"/>
        <v>4.3695905386480507E-2</v>
      </c>
      <c r="EE47">
        <f t="shared" si="202"/>
        <v>6.4261149694252881E-2</v>
      </c>
      <c r="EF47">
        <v>15.082957</v>
      </c>
      <c r="EG47">
        <f t="shared" si="203"/>
        <v>4.3708561999656274E-2</v>
      </c>
      <c r="EI47">
        <v>26.040268000000001</v>
      </c>
      <c r="EJ47">
        <f t="shared" si="204"/>
        <v>6.8687923598206524E-2</v>
      </c>
      <c r="EK47">
        <f t="shared" si="205"/>
        <v>0.201790872953032</v>
      </c>
      <c r="EL47">
        <v>16.608733000000001</v>
      </c>
      <c r="EM47">
        <f t="shared" si="206"/>
        <v>4.8316699169277166E-2</v>
      </c>
      <c r="EN47">
        <f t="shared" si="207"/>
        <v>0.18000350794528847</v>
      </c>
      <c r="EO47">
        <v>18.661868999999999</v>
      </c>
      <c r="EP47">
        <f t="shared" si="325"/>
        <v>4.8265167598970871E-2</v>
      </c>
      <c r="EQ47">
        <f t="shared" si="208"/>
        <v>0.24067836465435036</v>
      </c>
      <c r="ER47">
        <v>16.432663999999999</v>
      </c>
      <c r="ES47">
        <f t="shared" si="209"/>
        <v>4.8302644663698324E-2</v>
      </c>
      <c r="ET47">
        <f t="shared" si="210"/>
        <v>0.23698695067392839</v>
      </c>
      <c r="FE47" s="75">
        <f t="shared" si="211"/>
        <v>4.8007178755180173E-2</v>
      </c>
      <c r="FF47">
        <f t="shared" si="212"/>
        <v>2.5618337181360276</v>
      </c>
      <c r="FH47" t="s">
        <v>30</v>
      </c>
      <c r="FI47" s="6">
        <v>114.88925500000001</v>
      </c>
      <c r="FJ47" s="10">
        <f t="shared" si="46"/>
        <v>4.6603862252650778E-2</v>
      </c>
      <c r="FK47" s="13">
        <f t="shared" si="47"/>
        <v>1.6983803321868332</v>
      </c>
      <c r="FL47" s="11">
        <v>169.882778</v>
      </c>
      <c r="FM47" s="10">
        <f t="shared" si="48"/>
        <v>4.6189488787507935E-2</v>
      </c>
      <c r="FN47" s="13">
        <f t="shared" si="49"/>
        <v>8.3161520476930715</v>
      </c>
      <c r="FO47" s="2">
        <v>115.208996</v>
      </c>
      <c r="FP47" s="9">
        <f t="shared" si="50"/>
        <v>4.6591555735857083E-2</v>
      </c>
      <c r="FQ47" s="25">
        <f t="shared" si="51"/>
        <v>4.3228309770039754E-2</v>
      </c>
      <c r="FR47" s="16">
        <v>168.200389</v>
      </c>
      <c r="FS47">
        <f t="shared" si="52"/>
        <v>4.6205905533679696E-2</v>
      </c>
      <c r="FT47">
        <f t="shared" si="53"/>
        <v>3.8771752927970651E-2</v>
      </c>
      <c r="FU47">
        <v>112.337667</v>
      </c>
      <c r="FV47" s="10">
        <f t="shared" si="54"/>
        <v>4.6452564747721442E-2</v>
      </c>
      <c r="FW47">
        <f t="shared" si="55"/>
        <v>0.22977825450242431</v>
      </c>
      <c r="FX47">
        <v>100.35625899999999</v>
      </c>
      <c r="FY47">
        <f t="shared" si="213"/>
        <v>5.2066168901001991E-2</v>
      </c>
      <c r="FZ47">
        <f t="shared" si="56"/>
        <v>0.63533568690030318</v>
      </c>
      <c r="GA47">
        <v>108.721903</v>
      </c>
      <c r="GB47">
        <f t="shared" si="214"/>
        <v>4.7120182134068343E-2</v>
      </c>
      <c r="GC47">
        <f t="shared" si="57"/>
        <v>0.82517062761600812</v>
      </c>
      <c r="GD47">
        <v>108.595832</v>
      </c>
      <c r="GE47">
        <f t="shared" si="215"/>
        <v>4.7119952669271596E-2</v>
      </c>
      <c r="GF47">
        <f t="shared" si="216"/>
        <v>0.84063239033029091</v>
      </c>
      <c r="GG47">
        <v>107.241781</v>
      </c>
      <c r="GH47">
        <f t="shared" si="217"/>
        <v>4.7117454488668012E-2</v>
      </c>
      <c r="GI47">
        <f t="shared" si="218"/>
        <v>5.0962354864812394</v>
      </c>
      <c r="GJ47">
        <v>105.573306</v>
      </c>
      <c r="GK47">
        <f t="shared" si="219"/>
        <v>4.7683525481971814E-2</v>
      </c>
      <c r="GL47">
        <f t="shared" si="220"/>
        <v>1.7275722057646787</v>
      </c>
      <c r="GM47">
        <v>110.660769</v>
      </c>
      <c r="GN47">
        <f t="shared" si="221"/>
        <v>4.7107949540995293E-2</v>
      </c>
      <c r="GO47">
        <f t="shared" si="222"/>
        <v>1.4304233084107829</v>
      </c>
      <c r="GP47">
        <v>112.894505</v>
      </c>
      <c r="GQ47">
        <f t="shared" si="223"/>
        <v>4.7110826186767631E-2</v>
      </c>
      <c r="GR47">
        <f t="shared" si="224"/>
        <v>1.4702679615120602</v>
      </c>
      <c r="GT47" s="72">
        <f t="shared" si="225"/>
        <v>4.7280786371680143E-2</v>
      </c>
      <c r="GU47">
        <f t="shared" si="226"/>
        <v>22.539653078068842</v>
      </c>
      <c r="GW47" s="6">
        <v>119.39394799999999</v>
      </c>
      <c r="GX47" s="10">
        <f t="shared" si="58"/>
        <v>4.7118587115135162E-2</v>
      </c>
      <c r="GY47" s="13">
        <f t="shared" si="227"/>
        <v>1.7029798116864934</v>
      </c>
      <c r="GZ47" s="11">
        <v>173.79565700000001</v>
      </c>
      <c r="HA47" s="10">
        <f t="shared" si="59"/>
        <v>4.7082304080003627E-2</v>
      </c>
      <c r="HB47" s="13">
        <f t="shared" si="228"/>
        <v>5.8355717508272864</v>
      </c>
      <c r="HC47" s="2">
        <v>112.509804</v>
      </c>
      <c r="HD47" s="9">
        <f t="shared" si="60"/>
        <v>4.707503660518296E-2</v>
      </c>
      <c r="HE47" s="25">
        <f t="shared" si="229"/>
        <v>0.56004251169076891</v>
      </c>
      <c r="HF47" s="16">
        <v>183.03894</v>
      </c>
      <c r="HG47" s="9">
        <f t="shared" si="61"/>
        <v>4.7090601103861797E-2</v>
      </c>
      <c r="HH47">
        <f t="shared" si="230"/>
        <v>0.50921721180711887</v>
      </c>
      <c r="HI47">
        <v>118.243978</v>
      </c>
      <c r="HJ47" s="9">
        <f t="shared" si="62"/>
        <v>4.6567413999472555E-2</v>
      </c>
      <c r="HL47">
        <v>135.144048</v>
      </c>
      <c r="HM47" s="9">
        <f t="shared" si="63"/>
        <v>4.8416655515895649E-2</v>
      </c>
      <c r="HN47">
        <f t="shared" si="231"/>
        <v>1.0458683220273222</v>
      </c>
      <c r="HO47">
        <v>119.49266799999999</v>
      </c>
      <c r="HP47" s="9">
        <f t="shared" si="64"/>
        <v>4.7262272187877145E-2</v>
      </c>
      <c r="HQ47">
        <f t="shared" si="232"/>
        <v>1.2946709409498802</v>
      </c>
      <c r="HR47">
        <v>133.955051</v>
      </c>
      <c r="HS47" s="9">
        <f t="shared" si="65"/>
        <v>4.7153483468240338E-2</v>
      </c>
      <c r="HT47">
        <f t="shared" si="233"/>
        <v>1.7289327731902844</v>
      </c>
      <c r="HU47">
        <v>117.901353</v>
      </c>
      <c r="HV47" s="9">
        <f t="shared" si="66"/>
        <v>4.7132516808801699E-2</v>
      </c>
      <c r="HW47">
        <f t="shared" si="234"/>
        <v>1.7003379412236292</v>
      </c>
      <c r="IH47" s="74">
        <f t="shared" si="235"/>
        <v>4.7210985653830105E-2</v>
      </c>
      <c r="II47">
        <f t="shared" si="236"/>
        <v>18.524603116743059</v>
      </c>
      <c r="IK47" t="s">
        <v>30</v>
      </c>
      <c r="IL47" s="6">
        <v>193.94985199999999</v>
      </c>
      <c r="IM47" s="10">
        <f t="shared" si="67"/>
        <v>4.3339199782840399E-2</v>
      </c>
      <c r="IN47" s="13">
        <f t="shared" si="237"/>
        <v>1.9579795045763739</v>
      </c>
      <c r="IO47" s="11">
        <v>101.667354</v>
      </c>
      <c r="IP47" s="10">
        <f t="shared" si="68"/>
        <v>4.5737064767645143E-2</v>
      </c>
      <c r="IQ47" s="13">
        <f t="shared" si="238"/>
        <v>7.0860466670848465</v>
      </c>
      <c r="IR47" s="2">
        <v>101.667354</v>
      </c>
      <c r="IS47" s="9">
        <f t="shared" si="69"/>
        <v>4.5737064767645143E-2</v>
      </c>
      <c r="IT47" s="12">
        <f t="shared" si="70"/>
        <v>5.3044376081718872E-2</v>
      </c>
      <c r="IU47" s="16">
        <v>321.95167600000002</v>
      </c>
      <c r="IV47">
        <f t="shared" si="71"/>
        <v>4.2347431404579639E-2</v>
      </c>
      <c r="IW47">
        <f t="shared" si="72"/>
        <v>4.441759469349027E-2</v>
      </c>
      <c r="IX47">
        <v>100.815095</v>
      </c>
      <c r="IY47" s="10">
        <f t="shared" si="73"/>
        <v>4.5550011878821031E-2</v>
      </c>
      <c r="IZ47">
        <f t="shared" si="74"/>
        <v>0.28164220530454082</v>
      </c>
      <c r="JA47">
        <v>101.667354</v>
      </c>
      <c r="JB47">
        <f t="shared" si="239"/>
        <v>4.5737064767645143E-2</v>
      </c>
      <c r="JC47">
        <f t="shared" si="75"/>
        <v>0.6976312563971907</v>
      </c>
      <c r="JD47">
        <v>138.12410700000001</v>
      </c>
      <c r="JE47">
        <f t="shared" si="240"/>
        <v>3.5152204331898293E-2</v>
      </c>
      <c r="JF47">
        <f t="shared" si="76"/>
        <v>0.76948361606784432</v>
      </c>
      <c r="JG47">
        <v>101.667354</v>
      </c>
      <c r="JH47">
        <f t="shared" si="241"/>
        <v>4.5737064767645143E-2</v>
      </c>
      <c r="JI47">
        <f t="shared" si="242"/>
        <v>1.019951631535436</v>
      </c>
      <c r="JJ47">
        <v>101.667354</v>
      </c>
      <c r="JK47">
        <f t="shared" si="243"/>
        <v>4.5737064767645143E-2</v>
      </c>
      <c r="JL47">
        <f t="shared" si="244"/>
        <v>6.183665242686831</v>
      </c>
      <c r="JM47">
        <v>174.09155200000001</v>
      </c>
      <c r="JN47">
        <f t="shared" si="245"/>
        <v>4.1238247060164462E-2</v>
      </c>
      <c r="JO47">
        <f t="shared" si="246"/>
        <v>1.8675750354944993</v>
      </c>
      <c r="JP47">
        <v>101.667354</v>
      </c>
      <c r="JQ47">
        <f t="shared" si="247"/>
        <v>4.5737064767645143E-2</v>
      </c>
      <c r="JR47">
        <f t="shared" si="248"/>
        <v>1.7359958387967802</v>
      </c>
      <c r="JS47">
        <v>101.667354</v>
      </c>
      <c r="JT47">
        <f t="shared" si="249"/>
        <v>4.5737064767645143E-2</v>
      </c>
      <c r="JU47">
        <f t="shared" si="250"/>
        <v>1.7842433052139539</v>
      </c>
      <c r="JW47" s="73">
        <f t="shared" si="251"/>
        <v>4.3982212319318321E-2</v>
      </c>
      <c r="JX47">
        <f t="shared" si="252"/>
        <v>26.208949854659878</v>
      </c>
      <c r="JZ47">
        <v>189.435755</v>
      </c>
      <c r="KA47">
        <f t="shared" si="253"/>
        <v>4.070858800516753E-2</v>
      </c>
      <c r="KB47">
        <f t="shared" si="254"/>
        <v>1.839133656683722</v>
      </c>
      <c r="KC47">
        <v>101.667354</v>
      </c>
      <c r="KD47">
        <f t="shared" si="255"/>
        <v>4.5737064767645143E-2</v>
      </c>
      <c r="KE47">
        <f t="shared" si="256"/>
        <v>7.0860466670848465</v>
      </c>
      <c r="KF47">
        <v>101.667354</v>
      </c>
      <c r="KG47">
        <f t="shared" si="257"/>
        <v>4.5737064767645143E-2</v>
      </c>
      <c r="KH47">
        <f t="shared" si="258"/>
        <v>0.68015615273613983</v>
      </c>
      <c r="KI47">
        <v>292.24078300000002</v>
      </c>
      <c r="KJ47">
        <f t="shared" si="259"/>
        <v>3.7983017652448513E-2</v>
      </c>
      <c r="KK47">
        <f t="shared" si="260"/>
        <v>0.51341472320402826</v>
      </c>
      <c r="KL47">
        <v>86.560792000000006</v>
      </c>
      <c r="KM47">
        <f t="shared" si="261"/>
        <v>3.8734195818562966E-2</v>
      </c>
      <c r="KO47">
        <v>101.667354</v>
      </c>
      <c r="KP47">
        <f t="shared" si="262"/>
        <v>4.5737064767645143E-2</v>
      </c>
      <c r="KQ47">
        <f t="shared" si="263"/>
        <v>1.2349817091167965</v>
      </c>
      <c r="KR47">
        <v>206.65895599999999</v>
      </c>
      <c r="KS47">
        <f t="shared" si="264"/>
        <v>3.8601789491206934E-2</v>
      </c>
      <c r="KT47">
        <f t="shared" si="265"/>
        <v>1.32178936838518</v>
      </c>
      <c r="KU47">
        <v>101.667354</v>
      </c>
      <c r="KV47">
        <f t="shared" si="266"/>
        <v>4.6099739721359556E-2</v>
      </c>
      <c r="KW47">
        <f t="shared" si="267"/>
        <v>2.1128701682634889</v>
      </c>
      <c r="KX47">
        <v>101.667354</v>
      </c>
      <c r="KY47">
        <f t="shared" si="268"/>
        <v>4.6099739721359556E-2</v>
      </c>
      <c r="KZ47">
        <f t="shared" si="269"/>
        <v>2.0788497473713239</v>
      </c>
      <c r="LK47" s="78">
        <f t="shared" si="270"/>
        <v>4.2826473857004492E-2</v>
      </c>
      <c r="LL47">
        <f t="shared" si="271"/>
        <v>21.005265514569345</v>
      </c>
      <c r="LN47" t="s">
        <v>30</v>
      </c>
      <c r="LO47" s="6">
        <v>118.708986</v>
      </c>
      <c r="LP47" s="10">
        <f t="shared" si="77"/>
        <v>0.11418362615880284</v>
      </c>
      <c r="LQ47" s="13">
        <f t="shared" si="78"/>
        <v>1.2758188761253226</v>
      </c>
      <c r="LR47" s="2">
        <v>118.708986</v>
      </c>
      <c r="LS47" s="10">
        <f t="shared" si="79"/>
        <v>0.11418362615880284</v>
      </c>
      <c r="LT47" s="13">
        <f t="shared" si="80"/>
        <v>6.3031152326513924</v>
      </c>
      <c r="LU47" s="2">
        <v>118.708986</v>
      </c>
      <c r="LV47" s="9">
        <f t="shared" si="81"/>
        <v>0.11418362615880284</v>
      </c>
      <c r="LW47" s="37">
        <f t="shared" si="82"/>
        <v>3.2481570852204003E-2</v>
      </c>
      <c r="LX47" s="16">
        <v>118.708986</v>
      </c>
      <c r="LY47">
        <f t="shared" si="83"/>
        <v>0.11418362615880284</v>
      </c>
      <c r="LZ47">
        <f t="shared" si="84"/>
        <v>2.9376086076735065E-2</v>
      </c>
      <c r="MA47">
        <v>118.708986</v>
      </c>
      <c r="MB47" s="10">
        <f t="shared" si="85"/>
        <v>0.11418362615880284</v>
      </c>
      <c r="MC47">
        <f t="shared" si="86"/>
        <v>0.17317101803961818</v>
      </c>
      <c r="MD47">
        <v>118.708986</v>
      </c>
      <c r="ME47">
        <f t="shared" si="272"/>
        <v>0.11418362615880284</v>
      </c>
      <c r="MF47">
        <f t="shared" si="87"/>
        <v>0.42719248970838591</v>
      </c>
      <c r="MG47">
        <v>118.708986</v>
      </c>
      <c r="MH47">
        <f t="shared" si="273"/>
        <v>0.11418362615880284</v>
      </c>
      <c r="MI47">
        <f t="shared" si="88"/>
        <v>0.61307383506132573</v>
      </c>
      <c r="MZ47" s="17">
        <f t="shared" si="274"/>
        <v>0.11418362615880284</v>
      </c>
      <c r="NA47">
        <f t="shared" si="89"/>
        <v>16.748161974890238</v>
      </c>
      <c r="NC47" t="s">
        <v>30</v>
      </c>
      <c r="ND47" s="6">
        <v>860.60352999999998</v>
      </c>
      <c r="NE47" s="10">
        <f t="shared" si="90"/>
        <v>0.11418133639919995</v>
      </c>
      <c r="NF47" s="13">
        <f t="shared" si="91"/>
        <v>9.2492933100695716</v>
      </c>
      <c r="NG47" s="2">
        <v>860.60352999999998</v>
      </c>
      <c r="NH47" s="10">
        <f t="shared" si="92"/>
        <v>0.11418133639919995</v>
      </c>
      <c r="NI47" s="13">
        <f t="shared" si="93"/>
        <v>45.695641164219175</v>
      </c>
      <c r="NJ47" s="2">
        <v>860.60352999999998</v>
      </c>
      <c r="NK47" s="9">
        <f t="shared" si="94"/>
        <v>0.11418133639919995</v>
      </c>
      <c r="NL47" s="37">
        <f t="shared" si="95"/>
        <v>0.23548136934315908</v>
      </c>
      <c r="NM47" s="16">
        <v>860.60352999999998</v>
      </c>
      <c r="NN47">
        <f t="shared" si="96"/>
        <v>0.11418133639919995</v>
      </c>
      <c r="NO47">
        <f t="shared" si="97"/>
        <v>0.21296756264553326</v>
      </c>
      <c r="NP47">
        <v>860.60352999999998</v>
      </c>
      <c r="NQ47" s="10">
        <f t="shared" si="98"/>
        <v>0.11418133639919995</v>
      </c>
      <c r="NR47">
        <f t="shared" si="99"/>
        <v>1.255436464081946</v>
      </c>
      <c r="NS47">
        <v>860.60352999999998</v>
      </c>
      <c r="NT47">
        <f t="shared" si="275"/>
        <v>0.11418133639919995</v>
      </c>
      <c r="NU47">
        <f t="shared" si="100"/>
        <v>3.0970137776701243</v>
      </c>
      <c r="NV47">
        <v>860.60352999999998</v>
      </c>
      <c r="NW47">
        <f t="shared" si="276"/>
        <v>0.11418133639919995</v>
      </c>
      <c r="NX47">
        <f t="shared" si="101"/>
        <v>4.4445961941187067</v>
      </c>
      <c r="OO47" s="17">
        <f t="shared" si="277"/>
        <v>0.11418133639919993</v>
      </c>
      <c r="OP47">
        <f t="shared" si="102"/>
        <v>121.41900814383095</v>
      </c>
      <c r="OR47" t="s">
        <v>30</v>
      </c>
      <c r="OS47" s="6">
        <v>468.77657199999999</v>
      </c>
      <c r="OT47" s="10">
        <f t="shared" si="103"/>
        <v>6.4745494923781552E-2</v>
      </c>
      <c r="OU47" s="13">
        <f t="shared" si="104"/>
        <v>6.0457832575472237</v>
      </c>
      <c r="OV47" s="2">
        <v>468.77657199999999</v>
      </c>
      <c r="OW47" s="10">
        <f t="shared" si="105"/>
        <v>6.4745494923781552E-2</v>
      </c>
      <c r="OX47" s="13">
        <f t="shared" si="106"/>
        <v>29.868870305232434</v>
      </c>
      <c r="OY47" s="2">
        <v>468.77657199999999</v>
      </c>
      <c r="OZ47" s="9">
        <f t="shared" si="107"/>
        <v>6.4745494923781552E-2</v>
      </c>
      <c r="PA47" s="37">
        <f t="shared" si="108"/>
        <v>0.15392195625251037</v>
      </c>
      <c r="PB47" s="16">
        <v>468.77657199999999</v>
      </c>
      <c r="PC47">
        <f t="shared" si="109"/>
        <v>6.4745494923781552E-2</v>
      </c>
      <c r="PD47">
        <f t="shared" si="110"/>
        <v>0.13920584865021651</v>
      </c>
      <c r="PE47">
        <v>468.77657199999999</v>
      </c>
      <c r="PF47" s="10">
        <f t="shared" si="111"/>
        <v>6.4745494923781552E-2</v>
      </c>
      <c r="PG47">
        <f t="shared" si="112"/>
        <v>0.82061369458331357</v>
      </c>
      <c r="PH47">
        <v>468.77657199999999</v>
      </c>
      <c r="PI47">
        <f t="shared" si="278"/>
        <v>6.4745494923781552E-2</v>
      </c>
      <c r="PJ47">
        <f t="shared" si="113"/>
        <v>2.0243572581968734</v>
      </c>
      <c r="PK47">
        <v>468.77657199999999</v>
      </c>
      <c r="PL47">
        <f t="shared" si="279"/>
        <v>6.4745494923781552E-2</v>
      </c>
      <c r="PM47">
        <f t="shared" si="114"/>
        <v>2.9052019820483856</v>
      </c>
      <c r="QD47" s="17">
        <f t="shared" si="280"/>
        <v>6.4745494923781552E-2</v>
      </c>
      <c r="QE47">
        <f t="shared" si="115"/>
        <v>79.365307378109492</v>
      </c>
      <c r="QG47" t="s">
        <v>30</v>
      </c>
      <c r="QH47" s="6">
        <v>142.673213</v>
      </c>
      <c r="QI47" s="10">
        <f t="shared" si="116"/>
        <v>6.1844651292412942E-2</v>
      </c>
      <c r="QJ47" s="13">
        <f t="shared" si="117"/>
        <v>1.8345924080918945</v>
      </c>
      <c r="QK47" s="2">
        <v>151.37324699999999</v>
      </c>
      <c r="QL47" s="10">
        <f t="shared" si="118"/>
        <v>6.536933927132961E-2</v>
      </c>
      <c r="QM47" s="13">
        <f t="shared" si="119"/>
        <v>9.5802703695368159</v>
      </c>
      <c r="QN47" s="2">
        <v>147.02323000000001</v>
      </c>
      <c r="QO47" s="9">
        <f t="shared" si="120"/>
        <v>6.3610312111793688E-2</v>
      </c>
      <c r="QP47" s="37">
        <f t="shared" si="121"/>
        <v>4.8041103452120502E-2</v>
      </c>
      <c r="QQ47" s="16">
        <v>147.02323000000001</v>
      </c>
      <c r="QR47">
        <f t="shared" si="122"/>
        <v>6.3610312111793688E-2</v>
      </c>
      <c r="QS47">
        <f t="shared" si="123"/>
        <v>4.3448009231211997E-2</v>
      </c>
      <c r="QT47">
        <v>147.02323000000001</v>
      </c>
      <c r="QU47" s="10">
        <f t="shared" si="124"/>
        <v>6.3610312111793688E-2</v>
      </c>
      <c r="QV47">
        <f t="shared" si="125"/>
        <v>0.25612452151419962</v>
      </c>
      <c r="QW47">
        <v>147.02323100000001</v>
      </c>
      <c r="QX47">
        <f t="shared" si="281"/>
        <v>6.3610312489405907E-2</v>
      </c>
      <c r="QY47" s="37">
        <f t="shared" si="126"/>
        <v>0.63182900874041881</v>
      </c>
      <c r="QZ47">
        <v>146.752771</v>
      </c>
      <c r="RA47">
        <f t="shared" si="282"/>
        <v>6.4114089398622454E-2</v>
      </c>
      <c r="RB47">
        <f t="shared" si="127"/>
        <v>0.91393368292541388</v>
      </c>
      <c r="RS47" s="17">
        <f t="shared" si="283"/>
        <v>6.368133268387885E-2</v>
      </c>
      <c r="RT47">
        <f t="shared" si="128"/>
        <v>24.79863173855766</v>
      </c>
      <c r="RW47" t="s">
        <v>30</v>
      </c>
      <c r="RX47" s="6">
        <v>468.77657199999999</v>
      </c>
      <c r="RY47" s="10">
        <f t="shared" si="129"/>
        <v>6.4745494923781552E-2</v>
      </c>
      <c r="RZ47" s="13">
        <f t="shared" si="130"/>
        <v>3.3033198925052156</v>
      </c>
      <c r="SA47" s="2">
        <v>468.77657199999999</v>
      </c>
      <c r="SB47" s="10">
        <f t="shared" si="131"/>
        <v>6.4745494923781552E-2</v>
      </c>
      <c r="SC47" s="13">
        <f t="shared" si="132"/>
        <v>16.319876059526756</v>
      </c>
      <c r="SD47" s="2">
        <v>468.77657199999999</v>
      </c>
      <c r="SE47" s="9">
        <f t="shared" si="133"/>
        <v>6.4745494923781552E-2</v>
      </c>
      <c r="SF47" s="37">
        <f t="shared" si="284"/>
        <v>8.4100510772944045E-2</v>
      </c>
      <c r="SG47" s="16">
        <v>468.77657199999999</v>
      </c>
      <c r="SH47">
        <f t="shared" si="134"/>
        <v>6.4745494923781552E-2</v>
      </c>
      <c r="SI47">
        <f t="shared" si="285"/>
        <v>7.6059863447021467E-2</v>
      </c>
      <c r="SJ47">
        <v>468.77657199999999</v>
      </c>
      <c r="SK47" s="10">
        <f t="shared" si="135"/>
        <v>6.4745494923781552E-2</v>
      </c>
      <c r="SL47">
        <f t="shared" si="286"/>
        <v>0.44837028155041914</v>
      </c>
      <c r="SM47">
        <v>285.95824699999997</v>
      </c>
      <c r="SN47">
        <f t="shared" si="287"/>
        <v>7.2285006289366197E-2</v>
      </c>
      <c r="SO47">
        <f t="shared" si="136"/>
        <v>1.2348775246950954</v>
      </c>
      <c r="SP47">
        <v>285.95824699999997</v>
      </c>
      <c r="SQ47">
        <f t="shared" si="288"/>
        <v>7.2285006289366197E-2</v>
      </c>
      <c r="SR47">
        <f t="shared" si="137"/>
        <v>1.7722013334379028</v>
      </c>
      <c r="TI47" s="17">
        <f t="shared" si="289"/>
        <v>6.68996410282343E-2</v>
      </c>
      <c r="TJ47">
        <f t="shared" si="290"/>
        <v>44.806703575070202</v>
      </c>
      <c r="TL47" t="s">
        <v>30</v>
      </c>
      <c r="TM47" s="6">
        <v>12589330</v>
      </c>
      <c r="TN47" s="10">
        <f t="shared" si="291"/>
        <v>3.9727150767982E-2</v>
      </c>
      <c r="TO47" s="13">
        <f t="shared" si="292"/>
        <v>12.589330071508872</v>
      </c>
      <c r="TP47" s="2">
        <v>62196917</v>
      </c>
      <c r="TQ47" s="10">
        <f t="shared" si="138"/>
        <v>3.9727152121807885E-2</v>
      </c>
      <c r="TR47" s="13">
        <f t="shared" si="293"/>
        <v>62.196917079454316</v>
      </c>
      <c r="TS47" s="2">
        <v>320517</v>
      </c>
      <c r="TT47" s="9">
        <f t="shared" si="139"/>
        <v>3.97271921615776E-2</v>
      </c>
      <c r="TU47" s="37">
        <f t="shared" si="294"/>
        <v>0.32051700317817539</v>
      </c>
      <c r="TV47" s="16">
        <v>289873</v>
      </c>
      <c r="TW47">
        <f t="shared" si="140"/>
        <v>3.972716585299936E-2</v>
      </c>
      <c r="TX47">
        <f t="shared" si="295"/>
        <v>0.28987295232740101</v>
      </c>
      <c r="TY47" s="42">
        <v>1708790</v>
      </c>
      <c r="TZ47" s="10">
        <f t="shared" si="141"/>
        <v>3.9727140277334629E-2</v>
      </c>
      <c r="UA47">
        <f t="shared" si="296"/>
        <v>1.7087899936436572</v>
      </c>
      <c r="UB47" s="42">
        <v>2755513</v>
      </c>
      <c r="UC47">
        <f t="shared" si="297"/>
        <v>2.5968847613909569E-2</v>
      </c>
      <c r="UD47">
        <f t="shared" si="142"/>
        <v>2.7555130051937695</v>
      </c>
      <c r="UE47" s="42">
        <v>3954500</v>
      </c>
      <c r="UF47">
        <f t="shared" si="298"/>
        <v>2.596884425588045E-2</v>
      </c>
      <c r="UG47">
        <f t="shared" si="143"/>
        <v>3.9545000155813073</v>
      </c>
      <c r="UH47" s="42">
        <v>4028618</v>
      </c>
      <c r="UI47">
        <f t="shared" si="299"/>
        <v>2.5968846496401455E-2</v>
      </c>
      <c r="UJ47">
        <f t="shared" si="300"/>
        <v>4.0286180394726463</v>
      </c>
      <c r="UK47" s="42">
        <v>17604383</v>
      </c>
      <c r="UL47">
        <f t="shared" si="301"/>
        <v>2.5968843058159431E-2</v>
      </c>
      <c r="UM47">
        <f t="shared" si="302"/>
        <v>107.6508089111621</v>
      </c>
      <c r="UN47" s="42"/>
      <c r="UQ47" s="42">
        <v>6856858</v>
      </c>
      <c r="UR47">
        <f t="shared" si="303"/>
        <v>2.596884399071327E-2</v>
      </c>
      <c r="US47">
        <f t="shared" si="304"/>
        <v>6.856857974031155</v>
      </c>
      <c r="UT47" s="42">
        <v>7047426</v>
      </c>
      <c r="UU47">
        <f t="shared" si="305"/>
        <v>2.5968842272461573E-2</v>
      </c>
      <c r="UV47">
        <f t="shared" si="306"/>
        <v>7.0474259511785764</v>
      </c>
      <c r="UX47" s="17">
        <f t="shared" si="307"/>
        <v>3.222262444265702E-2</v>
      </c>
      <c r="UY47">
        <f t="shared" si="308"/>
        <v>133.57512996339338</v>
      </c>
      <c r="VA47" s="42">
        <v>8161538</v>
      </c>
      <c r="VB47">
        <f t="shared" si="309"/>
        <v>2.5968843432136207E-2</v>
      </c>
      <c r="VC47">
        <f t="shared" si="310"/>
        <v>8.1615380155813053</v>
      </c>
      <c r="VD47" s="42">
        <v>27988555</v>
      </c>
      <c r="VE47">
        <f t="shared" si="311"/>
        <v>2.5968843733930918E-2</v>
      </c>
      <c r="VF47">
        <f t="shared" si="312"/>
        <v>27.988555057131457</v>
      </c>
      <c r="VG47" s="42">
        <v>2686489</v>
      </c>
      <c r="VH47">
        <f t="shared" si="313"/>
        <v>2.5968842114429E-2</v>
      </c>
      <c r="VI47">
        <f t="shared" si="314"/>
        <v>2.6864890446664087</v>
      </c>
      <c r="VJ47" s="42">
        <v>2441876</v>
      </c>
      <c r="VK47">
        <f t="shared" si="315"/>
        <v>2.5968842825115423E-2</v>
      </c>
      <c r="VL47">
        <f t="shared" si="316"/>
        <v>2.441875952217329</v>
      </c>
      <c r="VM47" s="42">
        <v>2309336</v>
      </c>
      <c r="VN47">
        <f t="shared" si="317"/>
        <v>2.5968838891185089E-2</v>
      </c>
      <c r="VP47" s="42">
        <v>5033028</v>
      </c>
      <c r="VQ47">
        <f t="shared" si="318"/>
        <v>2.6794457078057977E-2</v>
      </c>
      <c r="VR47">
        <f t="shared" si="319"/>
        <v>5.0330279699902087</v>
      </c>
      <c r="VS47" s="42">
        <v>6382516</v>
      </c>
      <c r="VT47">
        <f t="shared" si="320"/>
        <v>2.679445612190957E-2</v>
      </c>
      <c r="VU47">
        <f t="shared" si="321"/>
        <v>6.3825159539135354</v>
      </c>
      <c r="VV47" s="68">
        <v>8543020</v>
      </c>
      <c r="VW47">
        <f t="shared" si="322"/>
        <v>2.6794456006367852E-2</v>
      </c>
      <c r="VX47">
        <f t="shared" si="323"/>
        <v>8.5430201125367162</v>
      </c>
      <c r="WL47" s="72">
        <f t="shared" si="326"/>
        <v>2.6278447525391505E-2</v>
      </c>
      <c r="WM47" s="12">
        <f t="shared" si="327"/>
        <v>89.66185272905561</v>
      </c>
    </row>
    <row r="48" spans="2:611" x14ac:dyDescent="0.25">
      <c r="B48" t="s">
        <v>31</v>
      </c>
      <c r="C48" s="6">
        <v>800.25208099999998</v>
      </c>
      <c r="D48" s="10">
        <f t="shared" si="144"/>
        <v>1.6191370192538145E-2</v>
      </c>
      <c r="E48" s="13">
        <f t="shared" si="145"/>
        <v>11.801212756609591</v>
      </c>
      <c r="F48" s="11">
        <v>1206.8965189999999</v>
      </c>
      <c r="G48" s="10">
        <f t="shared" si="146"/>
        <v>1.6383317041813523E-2</v>
      </c>
      <c r="H48" s="13">
        <f t="shared" si="147"/>
        <v>58.994441870562753</v>
      </c>
      <c r="I48" s="2">
        <v>803.03364699999997</v>
      </c>
      <c r="J48" s="9">
        <f t="shared" si="148"/>
        <v>1.6194192372236973E-2</v>
      </c>
      <c r="K48" s="12">
        <f t="shared" si="149"/>
        <v>0.30050405198378677</v>
      </c>
      <c r="L48" s="16">
        <v>1188.976418</v>
      </c>
      <c r="M48">
        <f t="shared" si="150"/>
        <v>1.6304163044540788E-2</v>
      </c>
      <c r="N48">
        <f t="shared" si="151"/>
        <v>0.27361912896589152</v>
      </c>
      <c r="O48">
        <v>817.64138100000002</v>
      </c>
      <c r="P48" s="10">
        <f t="shared" si="152"/>
        <v>1.6863627826262485E-2</v>
      </c>
      <c r="Q48">
        <f t="shared" si="27"/>
        <v>1.6683233692439661</v>
      </c>
      <c r="R48">
        <v>645.26806199999999</v>
      </c>
      <c r="S48">
        <f t="shared" si="28"/>
        <v>1.6686741690686069E-2</v>
      </c>
      <c r="T48">
        <f t="shared" si="153"/>
        <v>4.0723881622010163</v>
      </c>
      <c r="U48">
        <v>751.70491400000003</v>
      </c>
      <c r="V48">
        <f t="shared" si="29"/>
        <v>1.6247732826618948E-2</v>
      </c>
      <c r="W48" s="49">
        <f t="shared" si="154"/>
        <v>5.6906197245722767</v>
      </c>
      <c r="X48">
        <v>750.81668000000002</v>
      </c>
      <c r="Y48">
        <f t="shared" si="30"/>
        <v>1.6247246851251694E-2</v>
      </c>
      <c r="Z48" s="49">
        <f t="shared" si="155"/>
        <v>5.797103427805772</v>
      </c>
      <c r="AA48">
        <v>741.27670000000001</v>
      </c>
      <c r="AB48">
        <f t="shared" si="156"/>
        <v>1.62419555862462E-2</v>
      </c>
      <c r="AC48" s="49">
        <f t="shared" si="157"/>
        <v>35.134678359327488</v>
      </c>
      <c r="AD48">
        <v>724.16444200000001</v>
      </c>
      <c r="AE48">
        <f t="shared" si="31"/>
        <v>1.6311269601934238E-2</v>
      </c>
      <c r="AF48" s="49">
        <f t="shared" si="158"/>
        <v>11.819132801197664</v>
      </c>
      <c r="AG48">
        <v>766.16941999999995</v>
      </c>
      <c r="AH48">
        <f t="shared" si="32"/>
        <v>1.6266742188444022E-2</v>
      </c>
      <c r="AI48" s="49">
        <f t="shared" si="159"/>
        <v>9.8787263742015732</v>
      </c>
      <c r="AJ48">
        <v>785.108026</v>
      </c>
      <c r="AK48">
        <f t="shared" si="33"/>
        <v>1.6340831632916789E-2</v>
      </c>
      <c r="AL48" s="49">
        <f t="shared" si="160"/>
        <v>10.199524465605128</v>
      </c>
      <c r="AN48" s="73">
        <f t="shared" si="161"/>
        <v>1.635659923795749E-2</v>
      </c>
      <c r="AO48">
        <f t="shared" si="162"/>
        <v>155.95005948606271</v>
      </c>
      <c r="AQ48" s="6">
        <v>831.42013699999995</v>
      </c>
      <c r="AR48" s="10">
        <f t="shared" si="163"/>
        <v>1.6366140829932395E-2</v>
      </c>
      <c r="AS48" s="13">
        <f t="shared" si="164"/>
        <v>11.830239035176955</v>
      </c>
      <c r="AT48" s="11">
        <v>1230.8275960000001</v>
      </c>
      <c r="AU48" s="10">
        <f t="shared" si="165"/>
        <v>1.6644167702734931E-2</v>
      </c>
      <c r="AV48" s="13">
        <f t="shared" si="166"/>
        <v>41.258913198924475</v>
      </c>
      <c r="AW48" s="2">
        <v>783.31782599999997</v>
      </c>
      <c r="AX48" s="9">
        <f t="shared" si="167"/>
        <v>1.6345218031606434E-2</v>
      </c>
      <c r="AY48" s="12">
        <f t="shared" si="168"/>
        <v>3.8891172989746567</v>
      </c>
      <c r="AZ48" s="16">
        <v>1287.0314699999999</v>
      </c>
      <c r="BA48" s="9">
        <f t="shared" si="169"/>
        <v>1.6529601587766972E-2</v>
      </c>
      <c r="BB48">
        <f t="shared" si="170"/>
        <v>3.574877973734317</v>
      </c>
      <c r="BC48">
        <v>888.240813</v>
      </c>
      <c r="BD48" s="9">
        <f t="shared" si="171"/>
        <v>1.7450193351631275E-2</v>
      </c>
      <c r="BF48">
        <v>920.76317300000005</v>
      </c>
      <c r="BG48" s="9">
        <f t="shared" si="172"/>
        <v>1.6457304236520087E-2</v>
      </c>
      <c r="BH48">
        <f t="shared" si="173"/>
        <v>7.1100215343422413</v>
      </c>
      <c r="BI48">
        <v>830.22207600000002</v>
      </c>
      <c r="BJ48" s="9">
        <f t="shared" si="174"/>
        <v>1.6377991591692984E-2</v>
      </c>
      <c r="BK48" s="49">
        <f t="shared" si="175"/>
        <v>8.9729540300541331</v>
      </c>
      <c r="BL48">
        <v>930.486311</v>
      </c>
      <c r="BM48" s="9">
        <f t="shared" si="176"/>
        <v>1.6340903277553817E-2</v>
      </c>
      <c r="BN48" s="49">
        <f t="shared" si="177"/>
        <v>11.983133012484366</v>
      </c>
      <c r="BO48">
        <v>817.19189500000005</v>
      </c>
      <c r="BP48" s="9">
        <f t="shared" si="178"/>
        <v>1.6293237791792804E-2</v>
      </c>
      <c r="BQ48" s="49">
        <f t="shared" si="179"/>
        <v>11.755795055523306</v>
      </c>
      <c r="BT48" s="49"/>
      <c r="BW48" s="49"/>
      <c r="BZ48" s="49"/>
      <c r="CB48" s="73">
        <f t="shared" si="324"/>
        <v>1.65338620445813E-2</v>
      </c>
      <c r="CC48">
        <f t="shared" si="180"/>
        <v>129.75083155799462</v>
      </c>
      <c r="CE48" t="s">
        <v>31</v>
      </c>
      <c r="CF48" s="6">
        <v>2.071593</v>
      </c>
      <c r="CG48" s="10">
        <f t="shared" si="34"/>
        <v>6.3306493949897482E-3</v>
      </c>
      <c r="CH48" s="13">
        <f t="shared" si="35"/>
        <v>3.137619044365992E-2</v>
      </c>
      <c r="CI48" s="11">
        <v>3.0906739999999999</v>
      </c>
      <c r="CJ48" s="10">
        <f t="shared" si="36"/>
        <v>6.0811231844599594E-3</v>
      </c>
      <c r="CK48" s="13">
        <f t="shared" si="37"/>
        <v>0.1489024949968723</v>
      </c>
      <c r="CL48" s="2">
        <v>2.0779070000000002</v>
      </c>
      <c r="CM48" s="9">
        <f t="shared" si="38"/>
        <v>6.1788552002903716E-3</v>
      </c>
      <c r="CN48" s="12">
        <f t="shared" si="39"/>
        <v>7.7966487460916125E-4</v>
      </c>
      <c r="CO48" s="16">
        <v>3.0589789999999999</v>
      </c>
      <c r="CP48">
        <f t="shared" si="40"/>
        <v>6.1788560639031006E-3</v>
      </c>
      <c r="CQ48">
        <f t="shared" si="41"/>
        <v>7.0512309188926702E-4</v>
      </c>
      <c r="CR48">
        <v>2.0321829999999999</v>
      </c>
      <c r="CS48" s="10">
        <f t="shared" si="42"/>
        <v>6.4658681442551517E-3</v>
      </c>
      <c r="CT48">
        <f t="shared" si="43"/>
        <v>4.3497568531985316E-3</v>
      </c>
      <c r="CU48">
        <v>1.8055209999999999</v>
      </c>
      <c r="CV48">
        <f t="shared" si="181"/>
        <v>6.5243508671612447E-3</v>
      </c>
      <c r="CW48">
        <f t="shared" si="44"/>
        <v>1.0827391600102772E-2</v>
      </c>
      <c r="CX48">
        <v>1.969463</v>
      </c>
      <c r="CY48">
        <f t="shared" si="182"/>
        <v>6.2762297035641353E-3</v>
      </c>
      <c r="CZ48">
        <f t="shared" si="45"/>
        <v>1.4947705696024093E-2</v>
      </c>
      <c r="DA48">
        <v>1.9671890000000001</v>
      </c>
      <c r="DB48">
        <f t="shared" si="183"/>
        <v>6.2762302555270794E-3</v>
      </c>
      <c r="DC48">
        <f t="shared" si="184"/>
        <v>1.5227866147145835E-2</v>
      </c>
      <c r="DD48">
        <v>1.9427639999999999</v>
      </c>
      <c r="DE48">
        <f t="shared" si="185"/>
        <v>6.2762312228524667E-3</v>
      </c>
      <c r="DF48">
        <f t="shared" si="186"/>
        <v>9.2322065298028E-2</v>
      </c>
      <c r="DG48">
        <v>1.921934</v>
      </c>
      <c r="DH48">
        <f t="shared" si="187"/>
        <v>6.3749070900844468E-3</v>
      </c>
      <c r="DI48">
        <f t="shared" si="188"/>
        <v>3.1410917252675127E-2</v>
      </c>
      <c r="DJ48">
        <v>2.0051060000000001</v>
      </c>
      <c r="DK48">
        <f t="shared" si="189"/>
        <v>6.2762312839804539E-3</v>
      </c>
      <c r="DL48">
        <f t="shared" si="190"/>
        <v>2.5918402186635145E-2</v>
      </c>
      <c r="DM48">
        <v>2.045455</v>
      </c>
      <c r="DN48">
        <f t="shared" si="191"/>
        <v>6.2762312849013744E-3</v>
      </c>
      <c r="DO48">
        <f t="shared" si="192"/>
        <v>2.663873642818422E-2</v>
      </c>
      <c r="DQ48" s="73">
        <f t="shared" si="193"/>
        <v>6.292980307997461E-3</v>
      </c>
      <c r="DR48">
        <f t="shared" si="194"/>
        <v>0.40799779623357402</v>
      </c>
      <c r="DT48">
        <v>2.1628569999999998</v>
      </c>
      <c r="DU48">
        <f t="shared" si="195"/>
        <v>6.2789764674123878E-3</v>
      </c>
      <c r="DV48">
        <f t="shared" si="196"/>
        <v>3.0863487873403286E-2</v>
      </c>
      <c r="DW48">
        <v>3.1507849999999999</v>
      </c>
      <c r="DX48">
        <f t="shared" si="197"/>
        <v>6.2789737066265942E-3</v>
      </c>
      <c r="DY48">
        <f t="shared" si="198"/>
        <v>0.10584084005971504</v>
      </c>
      <c r="DZ48">
        <v>2.0400339999999999</v>
      </c>
      <c r="EA48">
        <f t="shared" si="199"/>
        <v>6.2789757203750322E-3</v>
      </c>
      <c r="EB48">
        <f t="shared" si="200"/>
        <v>1.0159165617600285E-2</v>
      </c>
      <c r="EC48">
        <v>3.3177759999999998</v>
      </c>
      <c r="ED48">
        <f t="shared" si="201"/>
        <v>6.2789771982757316E-3</v>
      </c>
      <c r="EE48">
        <f t="shared" si="202"/>
        <v>9.2341442543959346E-3</v>
      </c>
      <c r="EF48">
        <v>2.1673779999999998</v>
      </c>
      <c r="EG48">
        <f t="shared" si="203"/>
        <v>6.2807959798394306E-3</v>
      </c>
      <c r="EI48">
        <v>0.95795600000000003</v>
      </c>
      <c r="EJ48">
        <f t="shared" si="204"/>
        <v>2.5268560422820356E-3</v>
      </c>
      <c r="EK48">
        <f t="shared" si="205"/>
        <v>7.4233789564145322E-3</v>
      </c>
      <c r="EL48">
        <v>1.9185369999999999</v>
      </c>
      <c r="EM48">
        <f t="shared" si="206"/>
        <v>5.581243016798903E-3</v>
      </c>
      <c r="EN48">
        <f t="shared" si="207"/>
        <v>2.0792879873668259E-2</v>
      </c>
      <c r="EO48">
        <v>2.1557029999999999</v>
      </c>
      <c r="EP48">
        <f t="shared" si="325"/>
        <v>5.5752918739599075E-3</v>
      </c>
      <c r="EQ48">
        <f t="shared" si="208"/>
        <v>2.7801667277831447E-2</v>
      </c>
      <c r="ER48">
        <v>1.898199</v>
      </c>
      <c r="ES48">
        <f t="shared" si="209"/>
        <v>5.5796206748940707E-3</v>
      </c>
      <c r="ET48">
        <f t="shared" si="210"/>
        <v>2.7375256548925982E-2</v>
      </c>
      <c r="FE48" s="75">
        <f t="shared" si="211"/>
        <v>5.6288567422737874E-3</v>
      </c>
      <c r="FF48">
        <f t="shared" si="212"/>
        <v>0.30037580567798533</v>
      </c>
      <c r="FH48" t="s">
        <v>31</v>
      </c>
      <c r="FI48" s="6">
        <v>72.497287</v>
      </c>
      <c r="FJ48" s="10">
        <f t="shared" si="46"/>
        <v>2.9407916145325251E-2</v>
      </c>
      <c r="FK48" s="13">
        <f t="shared" si="47"/>
        <v>1.0717100252560972</v>
      </c>
      <c r="FL48" s="11">
        <v>95.480576999999997</v>
      </c>
      <c r="FM48" s="10">
        <f t="shared" si="48"/>
        <v>2.5960247958544024E-2</v>
      </c>
      <c r="FN48" s="13">
        <f t="shared" si="49"/>
        <v>4.673993475274262</v>
      </c>
      <c r="FO48" s="2">
        <v>72.648195000000001</v>
      </c>
      <c r="FP48" s="9">
        <f t="shared" si="50"/>
        <v>2.9379584441929462E-2</v>
      </c>
      <c r="FQ48" s="25">
        <f t="shared" si="51"/>
        <v>2.7258797374592629E-2</v>
      </c>
      <c r="FR48" s="16">
        <v>95.197064999999995</v>
      </c>
      <c r="FS48">
        <f t="shared" si="52"/>
        <v>2.6151346133174314E-2</v>
      </c>
      <c r="FT48">
        <f t="shared" si="53"/>
        <v>2.1943808249147167E-2</v>
      </c>
      <c r="FU48">
        <v>67.822006999999999</v>
      </c>
      <c r="FV48" s="10">
        <f t="shared" si="54"/>
        <v>2.8044967067794965E-2</v>
      </c>
      <c r="FW48">
        <f t="shared" si="55"/>
        <v>0.13872481778806395</v>
      </c>
      <c r="FX48">
        <v>63.647708000000002</v>
      </c>
      <c r="FY48">
        <f t="shared" si="213"/>
        <v>3.3021281860353684E-2</v>
      </c>
      <c r="FZ48">
        <f t="shared" si="56"/>
        <v>0.40294108892410918</v>
      </c>
      <c r="GA48">
        <v>69.610399999999998</v>
      </c>
      <c r="GB48">
        <f t="shared" si="214"/>
        <v>3.0169217387828014E-2</v>
      </c>
      <c r="GC48">
        <f t="shared" si="57"/>
        <v>0.52832461419113841</v>
      </c>
      <c r="GD48">
        <v>69.558150999999995</v>
      </c>
      <c r="GE48">
        <f t="shared" si="215"/>
        <v>3.0181423379877476E-2</v>
      </c>
      <c r="GF48">
        <f t="shared" si="216"/>
        <v>0.53844455781770073</v>
      </c>
      <c r="GG48">
        <v>68.996981000000005</v>
      </c>
      <c r="GH48">
        <f t="shared" si="217"/>
        <v>3.0314324154342341E-2</v>
      </c>
      <c r="GI48">
        <f t="shared" si="218"/>
        <v>3.2788047694981102</v>
      </c>
      <c r="GJ48">
        <v>67.967352000000005</v>
      </c>
      <c r="GK48">
        <f t="shared" si="219"/>
        <v>3.0698318389632964E-2</v>
      </c>
      <c r="GL48">
        <f t="shared" si="220"/>
        <v>1.1121988375984395</v>
      </c>
      <c r="GM48">
        <v>70.438665</v>
      </c>
      <c r="GN48">
        <f t="shared" si="221"/>
        <v>2.9985523384127858E-2</v>
      </c>
      <c r="GO48">
        <f t="shared" si="222"/>
        <v>0.91050432000286219</v>
      </c>
      <c r="GP48">
        <v>71.366457999999994</v>
      </c>
      <c r="GQ48">
        <f t="shared" si="223"/>
        <v>2.9781190841868276E-2</v>
      </c>
      <c r="GR48">
        <f t="shared" si="224"/>
        <v>0.92943245310297484</v>
      </c>
      <c r="GT48" s="72">
        <f t="shared" si="225"/>
        <v>2.9424611762066549E-2</v>
      </c>
      <c r="GU48">
        <f t="shared" si="226"/>
        <v>14.027273909113626</v>
      </c>
      <c r="GW48" s="6">
        <v>74.066032000000007</v>
      </c>
      <c r="GX48" s="10">
        <f t="shared" si="58"/>
        <v>2.9230014079644883E-2</v>
      </c>
      <c r="GY48" s="13">
        <f t="shared" si="227"/>
        <v>1.0564434742347728</v>
      </c>
      <c r="GZ48" s="11">
        <v>97.348280000000003</v>
      </c>
      <c r="HA48" s="10">
        <f t="shared" si="59"/>
        <v>2.63722431258759E-2</v>
      </c>
      <c r="HB48" s="13">
        <f t="shared" si="228"/>
        <v>3.2686827885441634</v>
      </c>
      <c r="HC48" s="2">
        <v>71.443656000000004</v>
      </c>
      <c r="HD48" s="9">
        <f t="shared" si="60"/>
        <v>2.9892619148177518E-2</v>
      </c>
      <c r="HE48" s="25">
        <f t="shared" si="229"/>
        <v>0.3556266487728596</v>
      </c>
      <c r="HF48" s="16">
        <v>101.318189</v>
      </c>
      <c r="HG48" s="9">
        <f t="shared" si="61"/>
        <v>2.6066226250898737E-2</v>
      </c>
      <c r="HH48">
        <f t="shared" si="230"/>
        <v>0.28186879637702617</v>
      </c>
      <c r="HI48">
        <v>74.920698000000002</v>
      </c>
      <c r="HJ48" s="9">
        <f t="shared" si="62"/>
        <v>2.9505630814412008E-2</v>
      </c>
      <c r="HL48">
        <v>75.586537000000007</v>
      </c>
      <c r="HM48" s="9">
        <f t="shared" si="63"/>
        <v>2.7079604153699029E-2</v>
      </c>
      <c r="HN48">
        <f t="shared" si="231"/>
        <v>0.58495779717983665</v>
      </c>
      <c r="HO48">
        <v>73.701165000000003</v>
      </c>
      <c r="HP48" s="9">
        <f t="shared" si="64"/>
        <v>2.9150612996553433E-2</v>
      </c>
      <c r="HQ48">
        <f t="shared" si="232"/>
        <v>0.79853231362825017</v>
      </c>
      <c r="HR48">
        <v>79.617358999999993</v>
      </c>
      <c r="HS48" s="9">
        <f t="shared" si="65"/>
        <v>2.8026086313023432E-2</v>
      </c>
      <c r="HT48">
        <f t="shared" si="233"/>
        <v>1.0276063519990482</v>
      </c>
      <c r="HU48">
        <v>73.108011000000005</v>
      </c>
      <c r="HV48" s="9">
        <f t="shared" si="66"/>
        <v>2.9225827097298533E-2</v>
      </c>
      <c r="HW48">
        <f t="shared" si="234"/>
        <v>1.0543418014099843</v>
      </c>
      <c r="IH48" s="74">
        <f t="shared" si="235"/>
        <v>2.828320710884261E-2</v>
      </c>
      <c r="II48">
        <f t="shared" si="236"/>
        <v>11.097738784817125</v>
      </c>
      <c r="IK48" t="s">
        <v>31</v>
      </c>
      <c r="IL48" s="6">
        <v>119.861679</v>
      </c>
      <c r="IM48" s="10">
        <f t="shared" si="67"/>
        <v>2.6783775284797254E-2</v>
      </c>
      <c r="IN48" s="13">
        <f t="shared" si="237"/>
        <v>1.2100381023549962</v>
      </c>
      <c r="IO48" s="11">
        <v>68.716868000000005</v>
      </c>
      <c r="IP48" s="10">
        <f t="shared" si="68"/>
        <v>3.0913638633161655E-2</v>
      </c>
      <c r="IQ48" s="13">
        <f t="shared" si="238"/>
        <v>4.7894522116107137</v>
      </c>
      <c r="IR48" s="2">
        <v>68.716868000000005</v>
      </c>
      <c r="IS48" s="9">
        <f t="shared" si="69"/>
        <v>3.0913638633161655E-2</v>
      </c>
      <c r="IT48" s="12">
        <f t="shared" si="70"/>
        <v>3.5852643409504226E-2</v>
      </c>
      <c r="IU48" s="16">
        <v>190.94072800000001</v>
      </c>
      <c r="IV48">
        <f t="shared" si="71"/>
        <v>2.5115102619687864E-2</v>
      </c>
      <c r="IW48">
        <f t="shared" si="72"/>
        <v>2.6342859810998369E-2</v>
      </c>
      <c r="IX48">
        <v>67.154858000000004</v>
      </c>
      <c r="IY48" s="10">
        <f t="shared" si="73"/>
        <v>3.0341731856926187E-2</v>
      </c>
      <c r="IZ48">
        <f t="shared" si="74"/>
        <v>0.18760724576050133</v>
      </c>
      <c r="JA48">
        <v>68.716868000000005</v>
      </c>
      <c r="JB48">
        <f t="shared" si="239"/>
        <v>3.0913638633161655E-2</v>
      </c>
      <c r="JC48">
        <f t="shared" si="75"/>
        <v>0.4715283035547469</v>
      </c>
      <c r="JD48">
        <v>107.350758</v>
      </c>
      <c r="JE48">
        <f t="shared" si="240"/>
        <v>2.7320471873893564E-2</v>
      </c>
      <c r="JF48">
        <f t="shared" si="76"/>
        <v>0.59804657744114187</v>
      </c>
      <c r="JG48">
        <v>68.716868000000005</v>
      </c>
      <c r="JH48">
        <f t="shared" si="241"/>
        <v>3.0913638633161655E-2</v>
      </c>
      <c r="JI48">
        <f t="shared" si="242"/>
        <v>0.68938433895511042</v>
      </c>
      <c r="JJ48">
        <v>68.716868000000005</v>
      </c>
      <c r="JK48">
        <f t="shared" si="243"/>
        <v>3.0913638633161655E-2</v>
      </c>
      <c r="JL48">
        <f t="shared" si="244"/>
        <v>4.1795334639858828</v>
      </c>
      <c r="JM48">
        <v>114.11040800000001</v>
      </c>
      <c r="JN48">
        <f t="shared" si="245"/>
        <v>2.7030106534061845E-2</v>
      </c>
      <c r="JO48">
        <f t="shared" si="246"/>
        <v>1.224124587452077</v>
      </c>
      <c r="JP48">
        <v>68.716868000000005</v>
      </c>
      <c r="JQ48">
        <f t="shared" si="247"/>
        <v>3.0913638633161655E-2</v>
      </c>
      <c r="JR48">
        <f t="shared" si="248"/>
        <v>1.1733579385094219</v>
      </c>
      <c r="JS48">
        <v>68.716868000000005</v>
      </c>
      <c r="JT48">
        <f t="shared" si="249"/>
        <v>3.0913638633161655E-2</v>
      </c>
      <c r="JU48">
        <f t="shared" si="250"/>
        <v>1.2059683552329983</v>
      </c>
      <c r="JW48" s="73">
        <f t="shared" si="251"/>
        <v>2.9415554883458192E-2</v>
      </c>
      <c r="JX48">
        <f t="shared" si="252"/>
        <v>17.52869540282143</v>
      </c>
      <c r="JZ48">
        <v>123.47541699999999</v>
      </c>
      <c r="KA48">
        <f t="shared" si="253"/>
        <v>2.6534113791872385E-2</v>
      </c>
      <c r="KB48">
        <f t="shared" si="254"/>
        <v>1.1987588888790155</v>
      </c>
      <c r="KC48">
        <v>68.716868000000005</v>
      </c>
      <c r="KD48">
        <f t="shared" si="255"/>
        <v>3.0913638633161655E-2</v>
      </c>
      <c r="KE48">
        <f t="shared" si="256"/>
        <v>4.7894522116107137</v>
      </c>
      <c r="KF48">
        <v>68.716868000000005</v>
      </c>
      <c r="KG48">
        <f t="shared" si="257"/>
        <v>3.0913638633161655E-2</v>
      </c>
      <c r="KH48">
        <f t="shared" si="258"/>
        <v>0.45971689758894646</v>
      </c>
      <c r="KI48">
        <v>208.79196999999999</v>
      </c>
      <c r="KJ48">
        <f t="shared" si="259"/>
        <v>2.7137037482545687E-2</v>
      </c>
      <c r="KK48">
        <f t="shared" si="260"/>
        <v>0.36681010221894245</v>
      </c>
      <c r="KL48">
        <v>102.73793000000001</v>
      </c>
      <c r="KM48">
        <f t="shared" si="261"/>
        <v>4.5973136412774673E-2</v>
      </c>
      <c r="KO48">
        <v>68.716868000000005</v>
      </c>
      <c r="KP48">
        <f t="shared" si="262"/>
        <v>3.0913638633161655E-2</v>
      </c>
      <c r="KQ48">
        <f t="shared" si="263"/>
        <v>0.83472296414632086</v>
      </c>
      <c r="KR48">
        <v>76.559272000000007</v>
      </c>
      <c r="KS48">
        <f t="shared" si="264"/>
        <v>1.4300492746823193E-2</v>
      </c>
      <c r="KT48">
        <f t="shared" si="265"/>
        <v>0.48967261685435598</v>
      </c>
      <c r="KU48">
        <v>68.716868000000005</v>
      </c>
      <c r="KV48">
        <f t="shared" si="266"/>
        <v>3.1158770289890909E-2</v>
      </c>
      <c r="KW48">
        <f t="shared" si="267"/>
        <v>1.4280869398223934</v>
      </c>
      <c r="KX48">
        <v>68.716868000000005</v>
      </c>
      <c r="KY48">
        <f t="shared" si="268"/>
        <v>3.1158770289890909E-2</v>
      </c>
      <c r="KZ48">
        <f t="shared" si="269"/>
        <v>1.4050925696556302</v>
      </c>
      <c r="LK48" s="78">
        <f t="shared" si="270"/>
        <v>2.9889248545920302E-2</v>
      </c>
      <c r="LL48">
        <f t="shared" si="271"/>
        <v>14.659894807924434</v>
      </c>
      <c r="LN48" t="s">
        <v>31</v>
      </c>
      <c r="LO48" s="6">
        <v>22.391939000000001</v>
      </c>
      <c r="LP48" s="10">
        <f t="shared" si="77"/>
        <v>2.1538325596907361E-2</v>
      </c>
      <c r="LQ48" s="13">
        <f t="shared" si="78"/>
        <v>0.24065624188927687</v>
      </c>
      <c r="LR48" s="2">
        <v>22.391939000000001</v>
      </c>
      <c r="LS48" s="10">
        <f t="shared" si="79"/>
        <v>2.1538325596907361E-2</v>
      </c>
      <c r="LT48" s="13">
        <f t="shared" si="80"/>
        <v>1.1889493504687234</v>
      </c>
      <c r="LU48" s="2">
        <v>22.391939000000001</v>
      </c>
      <c r="LV48" s="9">
        <f t="shared" si="81"/>
        <v>2.1538325596907361E-2</v>
      </c>
      <c r="LW48" s="37">
        <f t="shared" si="82"/>
        <v>6.1269612154443813E-3</v>
      </c>
      <c r="LX48" s="16">
        <v>22.391939000000001</v>
      </c>
      <c r="LY48">
        <f t="shared" si="83"/>
        <v>2.1538325596907361E-2</v>
      </c>
      <c r="LZ48">
        <f t="shared" si="84"/>
        <v>5.5411772069976313E-3</v>
      </c>
      <c r="MA48">
        <v>22.391939000000001</v>
      </c>
      <c r="MB48" s="10">
        <f t="shared" si="85"/>
        <v>2.1538325596907361E-2</v>
      </c>
      <c r="MC48">
        <f t="shared" si="86"/>
        <v>3.2665049236550885E-2</v>
      </c>
      <c r="MD48">
        <v>22.391939000000001</v>
      </c>
      <c r="ME48">
        <f t="shared" si="272"/>
        <v>2.1538325596907361E-2</v>
      </c>
      <c r="MF48">
        <f t="shared" si="87"/>
        <v>8.058082621317568E-2</v>
      </c>
      <c r="MG48">
        <v>22.391939000000001</v>
      </c>
      <c r="MH48">
        <f t="shared" si="273"/>
        <v>2.1538325596907361E-2</v>
      </c>
      <c r="MI48">
        <f t="shared" si="88"/>
        <v>0.11564340981894383</v>
      </c>
      <c r="MZ48" s="17">
        <f t="shared" si="274"/>
        <v>2.1538325596907357E-2</v>
      </c>
      <c r="NA48">
        <f t="shared" si="89"/>
        <v>3.1591864604408433</v>
      </c>
      <c r="NC48" t="s">
        <v>31</v>
      </c>
      <c r="ND48" s="6">
        <v>162.341793</v>
      </c>
      <c r="NE48" s="10">
        <f t="shared" si="90"/>
        <v>2.1538841327065301E-2</v>
      </c>
      <c r="NF48" s="13">
        <f t="shared" si="91"/>
        <v>1.7447602846104979</v>
      </c>
      <c r="NG48" s="2">
        <v>162.341793</v>
      </c>
      <c r="NH48" s="10">
        <f t="shared" si="92"/>
        <v>2.1538841327065301E-2</v>
      </c>
      <c r="NI48" s="13">
        <f t="shared" si="93"/>
        <v>8.6198952947403651</v>
      </c>
      <c r="NJ48" s="2">
        <v>162.341793</v>
      </c>
      <c r="NK48" s="9">
        <f t="shared" si="94"/>
        <v>2.1538841327065301E-2</v>
      </c>
      <c r="NL48" s="37">
        <f t="shared" si="95"/>
        <v>4.4420533247480028E-2</v>
      </c>
      <c r="NM48" s="16">
        <v>162.341793</v>
      </c>
      <c r="NN48">
        <f t="shared" si="96"/>
        <v>2.1538841327065301E-2</v>
      </c>
      <c r="NO48">
        <f t="shared" si="97"/>
        <v>4.0173593025717304E-2</v>
      </c>
      <c r="NP48">
        <v>162.341793</v>
      </c>
      <c r="NQ48" s="10">
        <f t="shared" si="98"/>
        <v>2.1538841327065301E-2</v>
      </c>
      <c r="NR48">
        <f t="shared" si="99"/>
        <v>0.23682195049402505</v>
      </c>
      <c r="NS48">
        <v>162.341793</v>
      </c>
      <c r="NT48">
        <f t="shared" si="275"/>
        <v>2.1538841327065301E-2</v>
      </c>
      <c r="NU48">
        <f t="shared" si="100"/>
        <v>0.58421183749115146</v>
      </c>
      <c r="NV48">
        <v>162.341793</v>
      </c>
      <c r="NW48">
        <f t="shared" si="276"/>
        <v>2.1538841327065301E-2</v>
      </c>
      <c r="NX48">
        <f t="shared" si="101"/>
        <v>0.83841593737618869</v>
      </c>
      <c r="OO48" s="17">
        <f t="shared" si="277"/>
        <v>2.1538841327065298E-2</v>
      </c>
      <c r="OP48">
        <f t="shared" si="102"/>
        <v>22.904135062461474</v>
      </c>
      <c r="OR48" t="s">
        <v>31</v>
      </c>
      <c r="OS48" s="6">
        <v>126.195654</v>
      </c>
      <c r="OT48" s="10">
        <f t="shared" si="103"/>
        <v>1.7429625462298686E-2</v>
      </c>
      <c r="OU48" s="13">
        <f t="shared" si="104"/>
        <v>1.6275377604161121</v>
      </c>
      <c r="OV48" s="2">
        <v>126.195654</v>
      </c>
      <c r="OW48" s="10">
        <f t="shared" si="105"/>
        <v>1.7429625462298686E-2</v>
      </c>
      <c r="OX48" s="13">
        <f t="shared" si="106"/>
        <v>8.0407636549080497</v>
      </c>
      <c r="OY48" s="2">
        <v>126.195654</v>
      </c>
      <c r="OZ48" s="9">
        <f t="shared" si="107"/>
        <v>1.7429625462298686E-2</v>
      </c>
      <c r="PA48" s="37">
        <f t="shared" si="108"/>
        <v>4.143611923986025E-2</v>
      </c>
      <c r="PB48" s="16">
        <v>126.195654</v>
      </c>
      <c r="PC48">
        <f t="shared" si="109"/>
        <v>1.7429625462298686E-2</v>
      </c>
      <c r="PD48">
        <f t="shared" si="110"/>
        <v>3.7474511655072831E-2</v>
      </c>
      <c r="PE48">
        <v>126.195654</v>
      </c>
      <c r="PF48" s="10">
        <f t="shared" si="111"/>
        <v>1.7429625462298686E-2</v>
      </c>
      <c r="PG48">
        <f t="shared" si="112"/>
        <v>0.22091095855638773</v>
      </c>
      <c r="PH48">
        <v>126.195654</v>
      </c>
      <c r="PI48">
        <f t="shared" si="278"/>
        <v>1.7429625462298686E-2</v>
      </c>
      <c r="PJ48">
        <f t="shared" si="113"/>
        <v>0.54496129582133057</v>
      </c>
      <c r="PK48">
        <v>126.195654</v>
      </c>
      <c r="PL48">
        <f t="shared" si="279"/>
        <v>1.7429625462298686E-2</v>
      </c>
      <c r="PM48">
        <f t="shared" si="114"/>
        <v>0.78208657604734633</v>
      </c>
      <c r="QD48" s="17">
        <f t="shared" si="280"/>
        <v>1.7429625462298686E-2</v>
      </c>
      <c r="QE48">
        <f t="shared" si="115"/>
        <v>21.365310187667728</v>
      </c>
      <c r="QG48" t="s">
        <v>31</v>
      </c>
      <c r="QH48" s="6">
        <v>55.607835999999999</v>
      </c>
      <c r="QI48" s="10">
        <f t="shared" si="116"/>
        <v>2.4104365172919227E-2</v>
      </c>
      <c r="QJ48" s="13">
        <f t="shared" si="117"/>
        <v>0.71504462267923508</v>
      </c>
      <c r="QK48" s="2">
        <v>55.607835999999999</v>
      </c>
      <c r="QL48" s="10">
        <f t="shared" si="118"/>
        <v>2.401380408803979E-2</v>
      </c>
      <c r="QM48" s="13">
        <f t="shared" si="119"/>
        <v>3.5193676168211065</v>
      </c>
      <c r="QN48" s="2">
        <v>55.607835999999999</v>
      </c>
      <c r="QO48" s="9">
        <f t="shared" si="120"/>
        <v>2.4058999409966957E-2</v>
      </c>
      <c r="QP48" s="37">
        <f t="shared" si="121"/>
        <v>1.8170338129726508E-2</v>
      </c>
      <c r="QQ48" s="16">
        <v>55.607835999999999</v>
      </c>
      <c r="QR48">
        <f t="shared" si="122"/>
        <v>2.4058999409966957E-2</v>
      </c>
      <c r="QS48">
        <f t="shared" si="123"/>
        <v>1.643311585424781E-2</v>
      </c>
      <c r="QT48">
        <v>55.607835999999999</v>
      </c>
      <c r="QU48" s="10">
        <f t="shared" si="124"/>
        <v>2.4058999409966957E-2</v>
      </c>
      <c r="QV48">
        <f t="shared" si="125"/>
        <v>9.687265330750848E-2</v>
      </c>
      <c r="QW48">
        <v>55.607835999999999</v>
      </c>
      <c r="QX48">
        <f t="shared" si="281"/>
        <v>2.4058999389148475E-2</v>
      </c>
      <c r="QY48" s="37">
        <f t="shared" si="126"/>
        <v>0.23897341705189276</v>
      </c>
      <c r="QZ48">
        <v>55.321278</v>
      </c>
      <c r="RA48">
        <f t="shared" si="282"/>
        <v>2.4169038439063244E-2</v>
      </c>
      <c r="RB48">
        <f t="shared" si="127"/>
        <v>0.34452486997114812</v>
      </c>
      <c r="RS48" s="17">
        <f t="shared" si="283"/>
        <v>2.4074743617010227E-2</v>
      </c>
      <c r="RT48">
        <f t="shared" si="128"/>
        <v>9.3751288799514416</v>
      </c>
      <c r="RW48" t="s">
        <v>31</v>
      </c>
      <c r="RX48" s="6">
        <v>126.195654</v>
      </c>
      <c r="RY48" s="10">
        <f t="shared" si="129"/>
        <v>1.7429625462298686E-2</v>
      </c>
      <c r="RZ48" s="13">
        <f t="shared" si="130"/>
        <v>0.88926076750675453</v>
      </c>
      <c r="SA48" s="2">
        <v>126.195654</v>
      </c>
      <c r="SB48" s="10">
        <f t="shared" si="131"/>
        <v>1.7429625462298686E-2</v>
      </c>
      <c r="SC48" s="13">
        <f t="shared" si="132"/>
        <v>4.3933454774504437</v>
      </c>
      <c r="SD48" s="2">
        <v>126.195654</v>
      </c>
      <c r="SE48" s="9">
        <f t="shared" si="133"/>
        <v>1.7429625462298686E-2</v>
      </c>
      <c r="SF48" s="37">
        <f t="shared" si="284"/>
        <v>2.2640037051010559E-2</v>
      </c>
      <c r="SG48" s="16">
        <v>126.195654</v>
      </c>
      <c r="SH48">
        <f t="shared" si="134"/>
        <v>1.7429625462298686E-2</v>
      </c>
      <c r="SI48">
        <f t="shared" si="285"/>
        <v>2.0475477624439745E-2</v>
      </c>
      <c r="SJ48">
        <v>126.195654</v>
      </c>
      <c r="SK48" s="10">
        <f t="shared" si="135"/>
        <v>1.7429625462298686E-2</v>
      </c>
      <c r="SL48">
        <f t="shared" si="286"/>
        <v>0.12070223704442995</v>
      </c>
      <c r="SM48">
        <v>72.618211000000002</v>
      </c>
      <c r="SN48">
        <f t="shared" si="287"/>
        <v>1.8356553426687926E-2</v>
      </c>
      <c r="SO48">
        <f t="shared" si="136"/>
        <v>0.31359332206098661</v>
      </c>
      <c r="SP48">
        <v>72.618211000000002</v>
      </c>
      <c r="SQ48">
        <f t="shared" si="288"/>
        <v>1.8356553426687926E-2</v>
      </c>
      <c r="SR48">
        <f t="shared" si="137"/>
        <v>0.45004503879923069</v>
      </c>
      <c r="TI48" s="17">
        <f t="shared" si="289"/>
        <v>1.7694462023552758E-2</v>
      </c>
      <c r="TJ48">
        <f t="shared" si="290"/>
        <v>11.851042884894696</v>
      </c>
      <c r="TL48" t="s">
        <v>31</v>
      </c>
      <c r="TM48" s="6">
        <v>3847867</v>
      </c>
      <c r="TN48" s="10">
        <f t="shared" si="291"/>
        <v>1.2142408884677944E-2</v>
      </c>
      <c r="TO48" s="13">
        <f t="shared" si="292"/>
        <v>3.8478670218563358</v>
      </c>
      <c r="TP48" s="2">
        <v>19010180</v>
      </c>
      <c r="TQ48" s="10">
        <f t="shared" si="138"/>
        <v>1.2142407520343006E-2</v>
      </c>
      <c r="TR48" s="13">
        <f t="shared" si="293"/>
        <v>19.010180024284818</v>
      </c>
      <c r="TS48" s="2">
        <v>97964</v>
      </c>
      <c r="TT48" s="9">
        <f t="shared" si="139"/>
        <v>1.2142365780650598E-2</v>
      </c>
      <c r="TU48" s="37">
        <f t="shared" si="294"/>
        <v>9.796400097138927E-2</v>
      </c>
      <c r="TV48" s="16">
        <v>88598</v>
      </c>
      <c r="TW48">
        <f t="shared" si="140"/>
        <v>1.2142377662783485E-2</v>
      </c>
      <c r="TX48">
        <f t="shared" si="295"/>
        <v>8.8597985429146806E-2</v>
      </c>
      <c r="TY48" s="42">
        <v>522283</v>
      </c>
      <c r="TZ48" s="10">
        <f t="shared" si="141"/>
        <v>1.2142399010684264E-2</v>
      </c>
      <c r="UA48">
        <f t="shared" si="296"/>
        <v>0.52228299805721612</v>
      </c>
      <c r="UB48" s="42">
        <v>2057419</v>
      </c>
      <c r="UC48">
        <f t="shared" si="297"/>
        <v>1.9389783495473333E-2</v>
      </c>
      <c r="UD48">
        <f t="shared" si="142"/>
        <v>2.0574190038779565</v>
      </c>
      <c r="UE48" s="42">
        <v>2952650</v>
      </c>
      <c r="UF48">
        <f t="shared" si="298"/>
        <v>1.9389785811638742E-2</v>
      </c>
      <c r="UG48">
        <f t="shared" si="143"/>
        <v>2.9526500116338719</v>
      </c>
      <c r="UH48" s="42">
        <v>3007990</v>
      </c>
      <c r="UI48">
        <f t="shared" si="299"/>
        <v>1.9389783437573534E-2</v>
      </c>
      <c r="UJ48">
        <f t="shared" si="300"/>
        <v>3.0079900294724706</v>
      </c>
      <c r="UK48" s="42">
        <v>13144412</v>
      </c>
      <c r="UL48">
        <f t="shared" si="301"/>
        <v>1.9389783346555656E-2</v>
      </c>
      <c r="UM48">
        <f t="shared" si="302"/>
        <v>80.378084506658709</v>
      </c>
      <c r="UN48" s="42"/>
      <c r="UQ48" s="42">
        <v>5119712</v>
      </c>
      <c r="UR48">
        <f t="shared" si="303"/>
        <v>1.9389784972269022E-2</v>
      </c>
      <c r="US48">
        <f t="shared" si="304"/>
        <v>5.1197119806102149</v>
      </c>
      <c r="UT48" s="42">
        <v>5262001</v>
      </c>
      <c r="UU48">
        <f t="shared" si="305"/>
        <v>1.9389784867061402E-2</v>
      </c>
      <c r="UV48">
        <f t="shared" si="306"/>
        <v>5.2620009635472043</v>
      </c>
      <c r="UX48" s="17">
        <f t="shared" si="307"/>
        <v>1.6095514980882818E-2</v>
      </c>
      <c r="UY48">
        <f t="shared" si="308"/>
        <v>66.722079364615709</v>
      </c>
      <c r="VA48" s="42">
        <v>6093858</v>
      </c>
      <c r="VB48">
        <f t="shared" si="309"/>
        <v>1.9389782207675892E-2</v>
      </c>
      <c r="VC48">
        <f t="shared" si="310"/>
        <v>6.093858011633869</v>
      </c>
      <c r="VD48" s="42">
        <v>20897812</v>
      </c>
      <c r="VE48">
        <f t="shared" si="311"/>
        <v>1.9389783224216698E-2</v>
      </c>
      <c r="VF48">
        <f t="shared" si="312"/>
        <v>20.897812042657524</v>
      </c>
      <c r="VG48" s="42">
        <v>2005882</v>
      </c>
      <c r="VH48">
        <f t="shared" si="313"/>
        <v>1.9389780847111255E-2</v>
      </c>
      <c r="VI48">
        <f t="shared" si="314"/>
        <v>2.005882033350423</v>
      </c>
      <c r="VJ48" s="42">
        <v>1823241</v>
      </c>
      <c r="VK48">
        <f t="shared" si="315"/>
        <v>1.9389788409119164E-2</v>
      </c>
      <c r="VL48">
        <f t="shared" si="316"/>
        <v>1.8232409643227891</v>
      </c>
      <c r="VM48" s="42">
        <v>1724279</v>
      </c>
      <c r="VN48">
        <f t="shared" si="317"/>
        <v>1.9389782844269406E-2</v>
      </c>
      <c r="VP48" s="42">
        <v>3408025</v>
      </c>
      <c r="VQ48">
        <f t="shared" si="318"/>
        <v>1.8143387953225881E-2</v>
      </c>
      <c r="VR48">
        <f t="shared" si="319"/>
        <v>3.4080249796794062</v>
      </c>
      <c r="VS48" s="42">
        <v>4321807</v>
      </c>
      <c r="VT48">
        <f t="shared" si="320"/>
        <v>1.8143388599239176E-2</v>
      </c>
      <c r="VU48">
        <f t="shared" si="321"/>
        <v>4.3218069687933713</v>
      </c>
      <c r="VV48" s="42">
        <v>5784754</v>
      </c>
      <c r="VW48">
        <f t="shared" si="322"/>
        <v>1.8143389171588087E-2</v>
      </c>
      <c r="VX48">
        <f t="shared" si="323"/>
        <v>5.7847540762022351</v>
      </c>
      <c r="WL48" s="72">
        <f t="shared" si="326"/>
        <v>1.8922385407055695E-2</v>
      </c>
      <c r="WM48" s="12">
        <f t="shared" si="327"/>
        <v>64.563027629790781</v>
      </c>
    </row>
    <row r="49" spans="2:611" x14ac:dyDescent="0.25">
      <c r="B49" t="s">
        <v>32</v>
      </c>
      <c r="C49" s="6">
        <v>581.92613300000005</v>
      </c>
      <c r="D49" s="10">
        <f t="shared" si="144"/>
        <v>1.1774016797733501E-2</v>
      </c>
      <c r="E49" s="13">
        <f t="shared" si="145"/>
        <v>8.5815885609225795</v>
      </c>
      <c r="F49" s="11">
        <v>846.71734600000002</v>
      </c>
      <c r="G49" s="10">
        <f t="shared" si="146"/>
        <v>1.1493975254659689E-2</v>
      </c>
      <c r="H49" s="13">
        <f t="shared" si="147"/>
        <v>41.388483986002925</v>
      </c>
      <c r="I49" s="2">
        <v>583.44735400000002</v>
      </c>
      <c r="J49" s="9">
        <f t="shared" si="148"/>
        <v>1.1765956165157604E-2</v>
      </c>
      <c r="K49" s="12">
        <f t="shared" si="149"/>
        <v>0.21833243806310751</v>
      </c>
      <c r="L49" s="16">
        <v>852.92934000000002</v>
      </c>
      <c r="M49">
        <f t="shared" si="150"/>
        <v>1.1696025938197005E-2</v>
      </c>
      <c r="N49">
        <f t="shared" si="151"/>
        <v>0.19628461889330148</v>
      </c>
      <c r="O49">
        <v>516.71356100000003</v>
      </c>
      <c r="P49" s="10">
        <f t="shared" si="152"/>
        <v>1.0657074590365892E-2</v>
      </c>
      <c r="Q49">
        <f t="shared" si="27"/>
        <v>1.0543073394441709</v>
      </c>
      <c r="R49">
        <v>474.61186600000002</v>
      </c>
      <c r="S49">
        <f t="shared" si="28"/>
        <v>1.2273543473900479E-2</v>
      </c>
      <c r="T49">
        <f t="shared" si="153"/>
        <v>2.9953500855874298</v>
      </c>
      <c r="U49">
        <v>546.53247499999998</v>
      </c>
      <c r="V49">
        <f t="shared" si="29"/>
        <v>1.1813031243362072E-2</v>
      </c>
      <c r="W49" s="49">
        <f t="shared" si="154"/>
        <v>4.1374060810706697</v>
      </c>
      <c r="X49">
        <v>545.91465700000003</v>
      </c>
      <c r="Y49">
        <f t="shared" si="30"/>
        <v>1.181328335965498E-2</v>
      </c>
      <c r="Z49" s="49">
        <f t="shared" si="155"/>
        <v>4.2150418520058874</v>
      </c>
      <c r="AA49">
        <v>539.27905899999996</v>
      </c>
      <c r="AB49">
        <f t="shared" si="156"/>
        <v>1.181602838032093E-2</v>
      </c>
      <c r="AC49" s="49">
        <f t="shared" si="157"/>
        <v>25.560490817916968</v>
      </c>
      <c r="AD49">
        <v>525.62523199999998</v>
      </c>
      <c r="AE49">
        <f t="shared" si="31"/>
        <v>1.1839320424312178E-2</v>
      </c>
      <c r="AF49" s="49">
        <f t="shared" si="158"/>
        <v>8.5787620329863312</v>
      </c>
      <c r="AG49">
        <v>555.837402</v>
      </c>
      <c r="AH49">
        <f t="shared" si="32"/>
        <v>1.1801128420171768E-2</v>
      </c>
      <c r="AI49" s="49">
        <f t="shared" si="159"/>
        <v>7.1667772943810295</v>
      </c>
      <c r="AJ49">
        <v>569.44194700000003</v>
      </c>
      <c r="AK49">
        <f t="shared" si="33"/>
        <v>1.1852069616528575E-2</v>
      </c>
      <c r="AL49" s="49">
        <f t="shared" si="160"/>
        <v>7.3977553124241258</v>
      </c>
      <c r="AN49" s="73">
        <f t="shared" si="161"/>
        <v>1.1716287805363724E-2</v>
      </c>
      <c r="AO49">
        <f t="shared" si="162"/>
        <v>111.70755935391297</v>
      </c>
      <c r="AQ49" s="6">
        <v>601.62159899999995</v>
      </c>
      <c r="AR49" s="10">
        <f t="shared" si="163"/>
        <v>1.1842657373071436E-2</v>
      </c>
      <c r="AS49" s="13">
        <f t="shared" si="164"/>
        <v>8.5604461669363872</v>
      </c>
      <c r="AT49" s="11">
        <v>878.29500399999995</v>
      </c>
      <c r="AU49" s="10">
        <f t="shared" si="165"/>
        <v>1.1876959361780711E-2</v>
      </c>
      <c r="AV49" s="13">
        <f t="shared" si="166"/>
        <v>29.441570412339878</v>
      </c>
      <c r="AW49" s="2">
        <v>567.80813899999998</v>
      </c>
      <c r="AX49" s="9">
        <f t="shared" si="167"/>
        <v>1.184825306410899E-2</v>
      </c>
      <c r="AY49" s="12">
        <f t="shared" si="168"/>
        <v>2.8191270293949708</v>
      </c>
      <c r="AZ49" s="16">
        <v>917.33564000000001</v>
      </c>
      <c r="BA49" s="9">
        <f t="shared" si="169"/>
        <v>1.1781524387635394E-2</v>
      </c>
      <c r="BB49">
        <f t="shared" si="170"/>
        <v>2.5480052744611386</v>
      </c>
      <c r="BC49">
        <v>615.52168099999994</v>
      </c>
      <c r="BD49" s="9">
        <f t="shared" si="171"/>
        <v>1.2092410288257161E-2</v>
      </c>
      <c r="BF49">
        <v>634.93593499999997</v>
      </c>
      <c r="BG49" s="9">
        <f t="shared" si="172"/>
        <v>1.1348557543791276E-2</v>
      </c>
      <c r="BH49">
        <f t="shared" si="173"/>
        <v>4.9028982730369535</v>
      </c>
      <c r="BI49">
        <v>595.609059</v>
      </c>
      <c r="BJ49" s="9">
        <f t="shared" si="174"/>
        <v>1.1749723889826041E-2</v>
      </c>
      <c r="BK49" s="49">
        <f t="shared" si="175"/>
        <v>6.4372808924088405</v>
      </c>
      <c r="BL49">
        <v>663.25689999999997</v>
      </c>
      <c r="BM49" s="9">
        <f t="shared" si="176"/>
        <v>1.1647905748793099E-2</v>
      </c>
      <c r="BN49" s="49">
        <f t="shared" si="177"/>
        <v>8.5416577978523769</v>
      </c>
      <c r="BO49">
        <v>585.94816700000001</v>
      </c>
      <c r="BP49" s="9">
        <f t="shared" si="178"/>
        <v>1.1682681726298962E-2</v>
      </c>
      <c r="BQ49" s="49">
        <f t="shared" si="179"/>
        <v>8.4292154713692362</v>
      </c>
      <c r="BT49" s="49"/>
      <c r="BW49" s="49"/>
      <c r="BZ49" s="49"/>
      <c r="CB49" s="73">
        <f t="shared" si="324"/>
        <v>1.176340815372923E-2</v>
      </c>
      <c r="CC49">
        <f t="shared" si="180"/>
        <v>92.314305380495497</v>
      </c>
      <c r="CE49" t="s">
        <v>32</v>
      </c>
      <c r="CF49" s="6">
        <v>0</v>
      </c>
      <c r="CG49" s="10">
        <f t="shared" si="34"/>
        <v>0</v>
      </c>
      <c r="CH49" s="13">
        <f t="shared" si="35"/>
        <v>0</v>
      </c>
      <c r="CI49" s="11">
        <v>0</v>
      </c>
      <c r="CJ49" s="10">
        <f t="shared" si="36"/>
        <v>0</v>
      </c>
      <c r="CK49" s="13">
        <f t="shared" si="37"/>
        <v>0</v>
      </c>
      <c r="CL49" s="2">
        <v>0</v>
      </c>
      <c r="CM49" s="9">
        <f t="shared" si="38"/>
        <v>0</v>
      </c>
      <c r="CN49" s="12">
        <f t="shared" si="39"/>
        <v>0</v>
      </c>
      <c r="CO49" s="16">
        <v>0</v>
      </c>
      <c r="CP49">
        <f t="shared" si="40"/>
        <v>0</v>
      </c>
      <c r="CQ49">
        <f t="shared" si="41"/>
        <v>0</v>
      </c>
      <c r="CR49">
        <v>0</v>
      </c>
      <c r="CS49" s="10">
        <f t="shared" si="42"/>
        <v>0</v>
      </c>
      <c r="CT49">
        <f t="shared" si="43"/>
        <v>0</v>
      </c>
      <c r="CU49">
        <v>0</v>
      </c>
      <c r="CV49">
        <f t="shared" si="181"/>
        <v>0</v>
      </c>
      <c r="CW49">
        <f t="shared" si="44"/>
        <v>0</v>
      </c>
      <c r="CX49">
        <v>0</v>
      </c>
      <c r="CY49">
        <f t="shared" si="182"/>
        <v>0</v>
      </c>
      <c r="CZ49">
        <f t="shared" si="45"/>
        <v>0</v>
      </c>
      <c r="DA49">
        <v>0</v>
      </c>
      <c r="DB49">
        <f t="shared" si="183"/>
        <v>0</v>
      </c>
      <c r="DC49">
        <f t="shared" si="184"/>
        <v>0</v>
      </c>
      <c r="DD49">
        <v>0</v>
      </c>
      <c r="DE49">
        <f t="shared" si="185"/>
        <v>0</v>
      </c>
      <c r="DF49">
        <f t="shared" si="186"/>
        <v>0</v>
      </c>
      <c r="DG49">
        <v>0</v>
      </c>
      <c r="DH49">
        <f t="shared" si="187"/>
        <v>0</v>
      </c>
      <c r="DI49">
        <f t="shared" si="188"/>
        <v>0</v>
      </c>
      <c r="DJ49">
        <v>0</v>
      </c>
      <c r="DK49">
        <f t="shared" si="189"/>
        <v>0</v>
      </c>
      <c r="DL49">
        <f t="shared" si="190"/>
        <v>0</v>
      </c>
      <c r="DM49">
        <v>0</v>
      </c>
      <c r="DN49">
        <f t="shared" si="191"/>
        <v>0</v>
      </c>
      <c r="DO49">
        <f t="shared" si="192"/>
        <v>0</v>
      </c>
      <c r="DQ49" s="73">
        <f t="shared" si="193"/>
        <v>0</v>
      </c>
      <c r="DR49">
        <f t="shared" si="194"/>
        <v>0</v>
      </c>
      <c r="DT49">
        <v>0</v>
      </c>
      <c r="DU49">
        <f t="shared" si="195"/>
        <v>0</v>
      </c>
      <c r="DV49">
        <f t="shared" si="196"/>
        <v>0</v>
      </c>
      <c r="DW49">
        <v>0</v>
      </c>
      <c r="DX49">
        <f t="shared" si="197"/>
        <v>0</v>
      </c>
      <c r="DY49">
        <f t="shared" si="198"/>
        <v>0</v>
      </c>
      <c r="DZ49">
        <v>0</v>
      </c>
      <c r="EA49">
        <f t="shared" si="199"/>
        <v>0</v>
      </c>
      <c r="EB49">
        <f t="shared" si="200"/>
        <v>0</v>
      </c>
      <c r="EC49">
        <v>0</v>
      </c>
      <c r="ED49">
        <f t="shared" si="201"/>
        <v>0</v>
      </c>
      <c r="EE49">
        <f t="shared" si="202"/>
        <v>0</v>
      </c>
      <c r="EF49">
        <v>0</v>
      </c>
      <c r="EG49">
        <f t="shared" si="203"/>
        <v>0</v>
      </c>
      <c r="EI49">
        <v>0</v>
      </c>
      <c r="EJ49">
        <f t="shared" si="204"/>
        <v>0</v>
      </c>
      <c r="EK49">
        <f t="shared" si="205"/>
        <v>0</v>
      </c>
      <c r="EL49">
        <v>0</v>
      </c>
      <c r="EM49">
        <f t="shared" si="206"/>
        <v>0</v>
      </c>
      <c r="EN49">
        <f t="shared" si="207"/>
        <v>0</v>
      </c>
      <c r="EO49">
        <v>0</v>
      </c>
      <c r="EP49">
        <f t="shared" si="325"/>
        <v>0</v>
      </c>
      <c r="EQ49">
        <f t="shared" si="208"/>
        <v>0</v>
      </c>
      <c r="ER49">
        <v>0</v>
      </c>
      <c r="ES49">
        <f t="shared" si="209"/>
        <v>0</v>
      </c>
      <c r="ET49">
        <f t="shared" si="210"/>
        <v>0</v>
      </c>
      <c r="FE49" s="75">
        <f t="shared" si="211"/>
        <v>0</v>
      </c>
      <c r="FF49">
        <f t="shared" si="212"/>
        <v>0</v>
      </c>
      <c r="FH49" t="s">
        <v>32</v>
      </c>
      <c r="FI49" s="6">
        <v>69.991246000000004</v>
      </c>
      <c r="FJ49" s="10">
        <f t="shared" si="46"/>
        <v>2.8391361641916774E-2</v>
      </c>
      <c r="FK49" s="13">
        <f t="shared" si="47"/>
        <v>1.0346638215353592</v>
      </c>
      <c r="FL49" s="11">
        <v>77.061758999999995</v>
      </c>
      <c r="FM49" s="10">
        <f t="shared" si="48"/>
        <v>2.0952348997237014E-2</v>
      </c>
      <c r="FN49" s="13">
        <f t="shared" si="49"/>
        <v>3.7723500430789989</v>
      </c>
      <c r="FO49" s="2">
        <v>70.032411999999994</v>
      </c>
      <c r="FP49" s="9">
        <f t="shared" si="50"/>
        <v>2.8321738234872787E-2</v>
      </c>
      <c r="FQ49" s="25">
        <f t="shared" si="51"/>
        <v>2.6277312579644812E-2</v>
      </c>
      <c r="FR49" s="16">
        <v>76.844943999999998</v>
      </c>
      <c r="FS49">
        <f t="shared" si="52"/>
        <v>2.1109881162075708E-2</v>
      </c>
      <c r="FT49">
        <f t="shared" si="53"/>
        <v>1.7713473793046584E-2</v>
      </c>
      <c r="FU49">
        <v>69.667665</v>
      </c>
      <c r="FV49" s="10">
        <f t="shared" si="54"/>
        <v>2.8808162085430057E-2</v>
      </c>
      <c r="FW49">
        <f t="shared" si="55"/>
        <v>0.1424999725066361</v>
      </c>
      <c r="FX49">
        <v>93.901606999999998</v>
      </c>
      <c r="FY49">
        <f t="shared" si="213"/>
        <v>4.8717409146723088E-2</v>
      </c>
      <c r="FZ49">
        <f t="shared" si="56"/>
        <v>0.59447255785398823</v>
      </c>
      <c r="GA49">
        <v>71.851759000000001</v>
      </c>
      <c r="GB49">
        <f t="shared" si="214"/>
        <v>3.1140624633227625E-2</v>
      </c>
      <c r="GC49">
        <f t="shared" si="57"/>
        <v>0.54533593906412925</v>
      </c>
      <c r="GD49">
        <v>71.822188999999995</v>
      </c>
      <c r="GE49">
        <f t="shared" si="215"/>
        <v>3.1163794078979741E-2</v>
      </c>
      <c r="GF49">
        <f t="shared" si="216"/>
        <v>0.55597031033220423</v>
      </c>
      <c r="GG49">
        <v>71.504596000000006</v>
      </c>
      <c r="GH49">
        <f t="shared" si="217"/>
        <v>3.1416062996572139E-2</v>
      </c>
      <c r="GI49">
        <f t="shared" si="218"/>
        <v>3.3979691141245079</v>
      </c>
      <c r="GJ49">
        <v>74.217286999999999</v>
      </c>
      <c r="GK49">
        <f t="shared" si="219"/>
        <v>3.3521180968485685E-2</v>
      </c>
      <c r="GL49">
        <f t="shared" si="220"/>
        <v>1.2144710350214876</v>
      </c>
      <c r="GM49">
        <v>72.307293999999999</v>
      </c>
      <c r="GN49">
        <f t="shared" si="221"/>
        <v>3.0780993011153859E-2</v>
      </c>
      <c r="GO49">
        <f t="shared" si="222"/>
        <v>0.93465859346875801</v>
      </c>
      <c r="GP49">
        <v>72.831282000000002</v>
      </c>
      <c r="GQ49">
        <f t="shared" si="223"/>
        <v>3.03924612385825E-2</v>
      </c>
      <c r="GR49">
        <f t="shared" si="224"/>
        <v>0.94850941168881531</v>
      </c>
      <c r="GT49" s="72">
        <f t="shared" si="225"/>
        <v>3.0393001516271414E-2</v>
      </c>
      <c r="GU49">
        <f t="shared" si="226"/>
        <v>14.488923783812155</v>
      </c>
      <c r="GW49" s="6">
        <v>74.355914999999996</v>
      </c>
      <c r="GX49" s="10">
        <f t="shared" si="58"/>
        <v>2.9344415836329369E-2</v>
      </c>
      <c r="GY49" s="13">
        <f t="shared" si="227"/>
        <v>1.0605782306861726</v>
      </c>
      <c r="GZ49" s="11">
        <v>87.083917</v>
      </c>
      <c r="HA49" s="10">
        <f t="shared" si="59"/>
        <v>2.3591564550268351E-2</v>
      </c>
      <c r="HB49" s="13">
        <f t="shared" si="228"/>
        <v>2.9240342064277711</v>
      </c>
      <c r="HC49" s="2">
        <v>72.728088999999997</v>
      </c>
      <c r="HD49" s="9">
        <f t="shared" si="60"/>
        <v>3.0430036585078434E-2</v>
      </c>
      <c r="HE49" s="25">
        <f t="shared" si="229"/>
        <v>0.36202019900443322</v>
      </c>
      <c r="HF49" s="16">
        <v>89.241056</v>
      </c>
      <c r="HG49" s="9">
        <f t="shared" si="61"/>
        <v>2.2959130828573378E-2</v>
      </c>
      <c r="HH49">
        <f t="shared" si="230"/>
        <v>0.24827002229712958</v>
      </c>
      <c r="HI49">
        <v>74.257084000000006</v>
      </c>
      <c r="HJ49" s="9">
        <f t="shared" si="62"/>
        <v>2.9244283146678388E-2</v>
      </c>
      <c r="HL49">
        <v>73.496257999999997</v>
      </c>
      <c r="HM49" s="9">
        <f t="shared" si="63"/>
        <v>2.6330741589843377E-2</v>
      </c>
      <c r="HN49">
        <f t="shared" si="231"/>
        <v>0.56878130533537929</v>
      </c>
      <c r="HO49">
        <v>73.811957000000007</v>
      </c>
      <c r="HP49" s="9">
        <f t="shared" si="64"/>
        <v>2.9194433941786991E-2</v>
      </c>
      <c r="HQ49">
        <f t="shared" si="232"/>
        <v>0.79973271516995592</v>
      </c>
      <c r="HR49">
        <v>76.961817999999994</v>
      </c>
      <c r="HS49" s="9">
        <f t="shared" si="65"/>
        <v>2.7091310000312875E-2</v>
      </c>
      <c r="HT49">
        <f t="shared" si="233"/>
        <v>0.99333178130405797</v>
      </c>
      <c r="HU49">
        <v>73.454592000000005</v>
      </c>
      <c r="HV49" s="9">
        <f t="shared" si="66"/>
        <v>2.9364377117230122E-2</v>
      </c>
      <c r="HW49">
        <f t="shared" si="234"/>
        <v>1.0593400886137556</v>
      </c>
      <c r="IH49" s="74">
        <f t="shared" si="235"/>
        <v>2.7505588177344588E-2</v>
      </c>
      <c r="II49">
        <f t="shared" si="236"/>
        <v>10.792617383885348</v>
      </c>
      <c r="IK49" t="s">
        <v>32</v>
      </c>
      <c r="IL49" s="6">
        <v>36.491695999999997</v>
      </c>
      <c r="IM49" s="10">
        <f t="shared" si="67"/>
        <v>8.1542774436284583E-3</v>
      </c>
      <c r="IN49" s="13">
        <f t="shared" si="237"/>
        <v>0.36839416023494381</v>
      </c>
      <c r="IO49" s="11">
        <v>19.412300999999999</v>
      </c>
      <c r="IP49" s="10">
        <f t="shared" si="68"/>
        <v>8.7330065472739915E-3</v>
      </c>
      <c r="IQ49" s="13">
        <f t="shared" si="238"/>
        <v>1.353005319696801</v>
      </c>
      <c r="IR49" s="2">
        <v>19.412300999999999</v>
      </c>
      <c r="IS49" s="9">
        <f t="shared" si="69"/>
        <v>8.7330065472739915E-3</v>
      </c>
      <c r="IT49" s="12">
        <f t="shared" si="70"/>
        <v>1.0128260000309711E-2</v>
      </c>
      <c r="IU49" s="16">
        <v>60.178690000000003</v>
      </c>
      <c r="IV49">
        <f t="shared" si="71"/>
        <v>7.9155138387677244E-3</v>
      </c>
      <c r="IW49">
        <f t="shared" si="72"/>
        <v>8.302465434611361E-3</v>
      </c>
      <c r="IX49">
        <v>19.713736999999998</v>
      </c>
      <c r="IY49" s="10">
        <f t="shared" si="73"/>
        <v>8.9070089605723587E-3</v>
      </c>
      <c r="IZ49">
        <f t="shared" si="74"/>
        <v>5.5073303888408004E-2</v>
      </c>
      <c r="JA49">
        <v>19.412300999999999</v>
      </c>
      <c r="JB49">
        <f t="shared" si="239"/>
        <v>8.7330065472739915E-3</v>
      </c>
      <c r="JC49">
        <f t="shared" si="75"/>
        <v>0.13320527586653275</v>
      </c>
      <c r="JD49">
        <v>45.259041000000003</v>
      </c>
      <c r="JE49">
        <f t="shared" si="240"/>
        <v>1.1518301125362299E-2</v>
      </c>
      <c r="JF49">
        <f t="shared" si="76"/>
        <v>0.25213622216173187</v>
      </c>
      <c r="JG49">
        <v>19.412300999999999</v>
      </c>
      <c r="JH49">
        <f t="shared" si="241"/>
        <v>8.7330065472739915E-3</v>
      </c>
      <c r="JI49">
        <f t="shared" si="242"/>
        <v>0.19474892674798025</v>
      </c>
      <c r="JJ49">
        <v>19.412300999999999</v>
      </c>
      <c r="JK49">
        <f t="shared" si="243"/>
        <v>8.7330065472739915E-3</v>
      </c>
      <c r="JL49">
        <f t="shared" si="244"/>
        <v>1.1807051747828003</v>
      </c>
      <c r="JM49">
        <v>38.204684</v>
      </c>
      <c r="JN49">
        <f t="shared" si="245"/>
        <v>9.0498027017848186E-3</v>
      </c>
      <c r="JO49">
        <f t="shared" si="246"/>
        <v>0.40984248378322302</v>
      </c>
      <c r="JP49">
        <v>19.412300999999999</v>
      </c>
      <c r="JQ49">
        <f t="shared" si="247"/>
        <v>8.7330065472739915E-3</v>
      </c>
      <c r="JR49">
        <f t="shared" si="248"/>
        <v>0.33146995993886669</v>
      </c>
      <c r="JS49">
        <v>19.412300999999999</v>
      </c>
      <c r="JT49">
        <f t="shared" si="249"/>
        <v>8.7330065472739915E-3</v>
      </c>
      <c r="JU49">
        <f t="shared" si="250"/>
        <v>0.34068230100734348</v>
      </c>
      <c r="JW49" s="73">
        <f t="shared" si="251"/>
        <v>8.8896624917527995E-3</v>
      </c>
      <c r="JX49">
        <f t="shared" si="252"/>
        <v>5.297339678587841</v>
      </c>
      <c r="JZ49">
        <v>42.402163999999999</v>
      </c>
      <c r="KA49">
        <f t="shared" si="253"/>
        <v>9.11196634871567E-3</v>
      </c>
      <c r="KB49">
        <f t="shared" si="254"/>
        <v>0.41166065470915386</v>
      </c>
      <c r="KC49">
        <v>19.412300999999999</v>
      </c>
      <c r="KD49">
        <f t="shared" si="255"/>
        <v>8.7330065472739915E-3</v>
      </c>
      <c r="KE49">
        <f t="shared" si="256"/>
        <v>1.353005319696801</v>
      </c>
      <c r="KF49">
        <v>19.412300999999999</v>
      </c>
      <c r="KG49">
        <f t="shared" si="257"/>
        <v>8.7330065472739915E-3</v>
      </c>
      <c r="KH49">
        <f t="shared" si="258"/>
        <v>0.12986859050070215</v>
      </c>
      <c r="KI49">
        <v>73.796763999999996</v>
      </c>
      <c r="KJ49">
        <f t="shared" si="259"/>
        <v>9.5914874061419995E-3</v>
      </c>
      <c r="KK49">
        <f t="shared" si="260"/>
        <v>0.12964769931653583</v>
      </c>
      <c r="KL49">
        <v>25.693102</v>
      </c>
      <c r="KM49">
        <f t="shared" si="261"/>
        <v>1.1497141154326681E-2</v>
      </c>
      <c r="KO49">
        <v>19.412300999999999</v>
      </c>
      <c r="KP49">
        <f t="shared" si="262"/>
        <v>8.7330065472739915E-3</v>
      </c>
      <c r="KQ49">
        <f t="shared" si="263"/>
        <v>0.23580663530271181</v>
      </c>
      <c r="KR49">
        <v>54.19943</v>
      </c>
      <c r="KS49">
        <f t="shared" si="264"/>
        <v>1.0123901852109452E-2</v>
      </c>
      <c r="KT49">
        <f t="shared" si="265"/>
        <v>0.3466592096136244</v>
      </c>
      <c r="KU49">
        <v>19.412300999999999</v>
      </c>
      <c r="KV49">
        <f t="shared" si="266"/>
        <v>8.8022554761549889E-3</v>
      </c>
      <c r="KW49">
        <f t="shared" si="267"/>
        <v>0.4034301087471156</v>
      </c>
      <c r="KX49">
        <v>19.412300999999999</v>
      </c>
      <c r="KY49">
        <f t="shared" si="268"/>
        <v>8.8022554761549889E-3</v>
      </c>
      <c r="KZ49">
        <f t="shared" si="269"/>
        <v>0.3969342708549895</v>
      </c>
      <c r="LK49" s="78">
        <f>AVERAGE(KM49,KJ49,KG49,KD49,KA49, KP49, KS49,KV49,KY49,LB49,LE49,LH49)</f>
        <v>9.3475585950473054E-3</v>
      </c>
      <c r="LL49">
        <f t="shared" si="271"/>
        <v>4.5847330522134433</v>
      </c>
      <c r="LN49" t="s">
        <v>32</v>
      </c>
      <c r="LO49" s="6">
        <v>13.261089</v>
      </c>
      <c r="LP49" s="10">
        <f t="shared" si="77"/>
        <v>1.2755556928391356E-2</v>
      </c>
      <c r="LQ49" s="13">
        <f t="shared" si="78"/>
        <v>0.14252288924595716</v>
      </c>
      <c r="LR49" s="2">
        <v>13.261089</v>
      </c>
      <c r="LS49" s="10">
        <f t="shared" si="79"/>
        <v>1.2755556928391356E-2</v>
      </c>
      <c r="LT49" s="13">
        <f t="shared" si="80"/>
        <v>0.70412674637323425</v>
      </c>
      <c r="LU49" s="2">
        <v>13.261089</v>
      </c>
      <c r="LV49" s="9">
        <f t="shared" si="81"/>
        <v>1.2755556928391356E-2</v>
      </c>
      <c r="LW49" s="37">
        <f t="shared" si="82"/>
        <v>3.628545878834169E-3</v>
      </c>
      <c r="LX49" s="16">
        <v>13.261089</v>
      </c>
      <c r="LY49">
        <f t="shared" si="83"/>
        <v>1.2755556928391356E-2</v>
      </c>
      <c r="LZ49">
        <f t="shared" si="84"/>
        <v>3.281629344683683E-3</v>
      </c>
      <c r="MA49">
        <v>13.261089</v>
      </c>
      <c r="MB49" s="10">
        <f t="shared" si="85"/>
        <v>1.2755556928391356E-2</v>
      </c>
      <c r="MC49">
        <f t="shared" si="86"/>
        <v>1.9345092227845178E-2</v>
      </c>
      <c r="MD49">
        <v>13.261089</v>
      </c>
      <c r="ME49">
        <f t="shared" si="272"/>
        <v>1.2755556928391356E-2</v>
      </c>
      <c r="MF49">
        <f t="shared" si="87"/>
        <v>4.7722062305834957E-2</v>
      </c>
      <c r="MG49">
        <v>13.261089</v>
      </c>
      <c r="MH49">
        <f t="shared" si="273"/>
        <v>1.2755556928391356E-2</v>
      </c>
      <c r="MI49">
        <f t="shared" si="88"/>
        <v>6.8487036780177368E-2</v>
      </c>
      <c r="MZ49" s="17">
        <f t="shared" si="274"/>
        <v>1.2755556928391355E-2</v>
      </c>
      <c r="NA49">
        <f t="shared" si="89"/>
        <v>1.8709524360307075</v>
      </c>
      <c r="NC49" t="s">
        <v>32</v>
      </c>
      <c r="ND49" s="6">
        <v>96.143248999999997</v>
      </c>
      <c r="NE49" s="10">
        <f t="shared" si="90"/>
        <v>1.2755890806747033E-2</v>
      </c>
      <c r="NF49" s="13">
        <f t="shared" si="91"/>
        <v>1.0332947504689565</v>
      </c>
      <c r="NG49" s="2">
        <v>96.143248999999997</v>
      </c>
      <c r="NH49" s="10">
        <f t="shared" si="92"/>
        <v>1.2755890806747033E-2</v>
      </c>
      <c r="NI49" s="13">
        <f t="shared" si="93"/>
        <v>5.1049377018778603</v>
      </c>
      <c r="NJ49" s="2">
        <v>96.143248999999997</v>
      </c>
      <c r="NK49" s="9">
        <f t="shared" si="94"/>
        <v>1.2755890806747033E-2</v>
      </c>
      <c r="NL49" s="37">
        <f t="shared" si="95"/>
        <v>2.6307054454703792E-2</v>
      </c>
      <c r="NM49" s="16">
        <v>96.143248999999997</v>
      </c>
      <c r="NN49">
        <f t="shared" si="96"/>
        <v>1.2755890806747033E-2</v>
      </c>
      <c r="NO49">
        <f t="shared" si="97"/>
        <v>2.3791900324127885E-2</v>
      </c>
      <c r="NP49">
        <v>96.143248999999997</v>
      </c>
      <c r="NQ49" s="10">
        <f t="shared" si="98"/>
        <v>1.2755890806747033E-2</v>
      </c>
      <c r="NR49">
        <f t="shared" si="99"/>
        <v>0.14025243490450251</v>
      </c>
      <c r="NS49">
        <v>96.143248999999997</v>
      </c>
      <c r="NT49">
        <f t="shared" si="275"/>
        <v>1.2755890806747033E-2</v>
      </c>
      <c r="NU49">
        <f t="shared" si="100"/>
        <v>0.34598622525167821</v>
      </c>
      <c r="NV49">
        <v>96.143248999999997</v>
      </c>
      <c r="NW49">
        <f t="shared" si="276"/>
        <v>1.2755890806747033E-2</v>
      </c>
      <c r="NX49">
        <f t="shared" si="101"/>
        <v>0.49653284433496014</v>
      </c>
      <c r="OO49" s="17">
        <f t="shared" si="277"/>
        <v>1.2755890806747034E-2</v>
      </c>
      <c r="OP49">
        <f t="shared" si="102"/>
        <v>13.564455090377528</v>
      </c>
      <c r="OR49" t="s">
        <v>32</v>
      </c>
      <c r="OS49" s="6">
        <v>91.954678999999999</v>
      </c>
      <c r="OT49" s="10">
        <f t="shared" si="103"/>
        <v>1.2700402618270056E-2</v>
      </c>
      <c r="OU49" s="13">
        <f t="shared" si="104"/>
        <v>1.1859339650432215</v>
      </c>
      <c r="OV49" s="2">
        <v>91.954678999999999</v>
      </c>
      <c r="OW49" s="10">
        <f t="shared" si="105"/>
        <v>1.2700402618270056E-2</v>
      </c>
      <c r="OX49" s="13">
        <f t="shared" si="106"/>
        <v>5.8590436149404672</v>
      </c>
      <c r="OY49" s="2">
        <v>91.954678999999999</v>
      </c>
      <c r="OZ49" s="9">
        <f t="shared" si="107"/>
        <v>1.2700402618270056E-2</v>
      </c>
      <c r="PA49" s="37">
        <f t="shared" si="108"/>
        <v>3.0193155809526317E-2</v>
      </c>
      <c r="PB49" s="16">
        <v>91.954678999999999</v>
      </c>
      <c r="PC49">
        <f t="shared" si="109"/>
        <v>1.2700402618270056E-2</v>
      </c>
      <c r="PD49">
        <f t="shared" si="110"/>
        <v>2.7306460885919103E-2</v>
      </c>
      <c r="PE49">
        <v>91.954678999999999</v>
      </c>
      <c r="PF49" s="10">
        <f t="shared" si="111"/>
        <v>1.2700402618270056E-2</v>
      </c>
      <c r="PG49">
        <f t="shared" si="112"/>
        <v>0.16097064865351809</v>
      </c>
      <c r="PH49">
        <v>91.954678999999999</v>
      </c>
      <c r="PI49">
        <f t="shared" si="278"/>
        <v>1.2700402618270056E-2</v>
      </c>
      <c r="PJ49">
        <f t="shared" si="113"/>
        <v>0.39709561649939618</v>
      </c>
      <c r="PK49">
        <v>91.954678999999999</v>
      </c>
      <c r="PL49">
        <f t="shared" si="279"/>
        <v>1.2700402618270056E-2</v>
      </c>
      <c r="PM49">
        <f t="shared" si="114"/>
        <v>0.56988111532464347</v>
      </c>
      <c r="QD49" s="17">
        <f t="shared" si="280"/>
        <v>1.2700402618270058E-2</v>
      </c>
      <c r="QE49">
        <f t="shared" si="115"/>
        <v>15.568208395214748</v>
      </c>
      <c r="QG49" t="s">
        <v>32</v>
      </c>
      <c r="QH49" s="6">
        <v>36.083491000000002</v>
      </c>
      <c r="QI49" s="10">
        <f t="shared" si="116"/>
        <v>1.5641134529632558E-2</v>
      </c>
      <c r="QJ49" s="13">
        <f t="shared" si="117"/>
        <v>0.46398687780341918</v>
      </c>
      <c r="QK49" s="2">
        <v>36.083491000000002</v>
      </c>
      <c r="QL49" s="10">
        <f t="shared" si="118"/>
        <v>1.5582370148094722E-2</v>
      </c>
      <c r="QM49" s="13">
        <f t="shared" si="119"/>
        <v>2.2836901930018616</v>
      </c>
      <c r="QN49" s="2">
        <v>36.083491000000002</v>
      </c>
      <c r="QO49" s="9">
        <f t="shared" si="120"/>
        <v>1.5611697039937826E-2</v>
      </c>
      <c r="QP49" s="37">
        <f t="shared" si="121"/>
        <v>1.1790590670907306E-2</v>
      </c>
      <c r="QQ49" s="16">
        <v>36.083491000000002</v>
      </c>
      <c r="QR49">
        <f t="shared" si="122"/>
        <v>1.5611697039937826E-2</v>
      </c>
      <c r="QS49">
        <f t="shared" si="123"/>
        <v>1.0663320687910031E-2</v>
      </c>
      <c r="QT49">
        <v>36.083491000000002</v>
      </c>
      <c r="QU49" s="10">
        <f t="shared" si="124"/>
        <v>1.5611697039937826E-2</v>
      </c>
      <c r="QV49">
        <f t="shared" si="125"/>
        <v>6.2859909056119406E-2</v>
      </c>
      <c r="QW49">
        <v>36.083491000000002</v>
      </c>
      <c r="QX49">
        <f t="shared" si="281"/>
        <v>1.5611697026428875E-2</v>
      </c>
      <c r="QY49" s="37">
        <f t="shared" si="126"/>
        <v>0.15506798616351875</v>
      </c>
      <c r="QZ49">
        <v>35.959057999999999</v>
      </c>
      <c r="RA49">
        <f t="shared" si="282"/>
        <v>1.5709974289359413E-2</v>
      </c>
      <c r="RB49">
        <f t="shared" si="127"/>
        <v>0.2239425810397036</v>
      </c>
      <c r="RS49" s="17">
        <f t="shared" si="283"/>
        <v>1.5625752444761293E-2</v>
      </c>
      <c r="RT49">
        <f t="shared" si="128"/>
        <v>6.0849430152330752</v>
      </c>
      <c r="RW49" t="s">
        <v>32</v>
      </c>
      <c r="RX49" s="6">
        <v>91.954678999999999</v>
      </c>
      <c r="RY49" s="10">
        <f t="shared" si="129"/>
        <v>1.2700402618270056E-2</v>
      </c>
      <c r="RZ49" s="13">
        <f t="shared" si="130"/>
        <v>0.6479754716701831</v>
      </c>
      <c r="SA49" s="2">
        <v>91.954678999999999</v>
      </c>
      <c r="SB49" s="10">
        <f t="shared" si="131"/>
        <v>1.2700402618270056E-2</v>
      </c>
      <c r="SC49" s="13">
        <f t="shared" si="132"/>
        <v>3.201288319446066</v>
      </c>
      <c r="SD49" s="2">
        <v>91.954678999999999</v>
      </c>
      <c r="SE49" s="9">
        <f t="shared" si="133"/>
        <v>1.2700402618270056E-2</v>
      </c>
      <c r="SF49" s="37">
        <f t="shared" si="284"/>
        <v>1.6497060505536763E-2</v>
      </c>
      <c r="SG49" s="16">
        <v>91.954678999999999</v>
      </c>
      <c r="SH49">
        <f t="shared" si="134"/>
        <v>1.2700402618270056E-2</v>
      </c>
      <c r="SI49">
        <f t="shared" si="285"/>
        <v>1.4919816274552839E-2</v>
      </c>
      <c r="SJ49">
        <v>91.954678999999999</v>
      </c>
      <c r="SK49" s="10">
        <f t="shared" si="135"/>
        <v>1.2700402618270056E-2</v>
      </c>
      <c r="SL49">
        <f t="shared" si="286"/>
        <v>8.7951804283232002E-2</v>
      </c>
      <c r="SM49">
        <v>58.184398000000002</v>
      </c>
      <c r="SN49">
        <f t="shared" si="287"/>
        <v>1.470794991750312E-2</v>
      </c>
      <c r="SO49">
        <f t="shared" si="136"/>
        <v>0.25126257463074414</v>
      </c>
      <c r="SP49">
        <v>58.184398000000002</v>
      </c>
      <c r="SQ49">
        <f t="shared" si="288"/>
        <v>1.470794991750312E-2</v>
      </c>
      <c r="SR49">
        <f t="shared" si="137"/>
        <v>0.36059273968371214</v>
      </c>
      <c r="TI49" s="17">
        <f t="shared" si="289"/>
        <v>1.3273987560908076E-2</v>
      </c>
      <c r="TJ49">
        <f t="shared" si="290"/>
        <v>8.8903859087937924</v>
      </c>
      <c r="TL49" t="s">
        <v>32</v>
      </c>
      <c r="TM49" s="6">
        <v>3519200</v>
      </c>
      <c r="TN49" s="10">
        <f t="shared" si="291"/>
        <v>1.1105260485083975E-2</v>
      </c>
      <c r="TO49" s="13">
        <f t="shared" si="292"/>
        <v>3.5192000199894689</v>
      </c>
      <c r="TP49" s="2">
        <v>17386420</v>
      </c>
      <c r="TQ49" s="10">
        <f t="shared" si="138"/>
        <v>1.1105260284744387E-2</v>
      </c>
      <c r="TR49" s="13">
        <f t="shared" si="293"/>
        <v>17.386420022210523</v>
      </c>
      <c r="TS49" s="2">
        <v>89597</v>
      </c>
      <c r="TT49" s="9">
        <f t="shared" si="139"/>
        <v>1.1105299363531008E-2</v>
      </c>
      <c r="TU49" s="37">
        <f t="shared" si="294"/>
        <v>8.9597000888423955E-2</v>
      </c>
      <c r="TV49" s="16">
        <v>81031</v>
      </c>
      <c r="TW49">
        <f t="shared" si="140"/>
        <v>1.1105318454062265E-2</v>
      </c>
      <c r="TX49">
        <f t="shared" si="295"/>
        <v>8.1030986673617855E-2</v>
      </c>
      <c r="TY49" s="42">
        <v>477672</v>
      </c>
      <c r="TZ49" s="10">
        <f t="shared" si="141"/>
        <v>1.1105251406290409E-2</v>
      </c>
      <c r="UA49">
        <f t="shared" si="296"/>
        <v>0.47767199822315975</v>
      </c>
      <c r="UB49" s="42">
        <v>891266</v>
      </c>
      <c r="UC49">
        <f t="shared" si="297"/>
        <v>8.3995796562958414E-3</v>
      </c>
      <c r="UD49">
        <f t="shared" si="142"/>
        <v>0.89126600167991576</v>
      </c>
      <c r="UE49" s="42">
        <v>1279077</v>
      </c>
      <c r="UF49">
        <f t="shared" si="298"/>
        <v>8.3995831089338224E-3</v>
      </c>
      <c r="UG49">
        <f t="shared" si="143"/>
        <v>1.2790770050397502</v>
      </c>
      <c r="UH49" s="42">
        <v>1303050</v>
      </c>
      <c r="UI49">
        <f t="shared" si="299"/>
        <v>8.3995815505803519E-3</v>
      </c>
      <c r="UJ49">
        <f t="shared" si="300"/>
        <v>1.3030500127673639</v>
      </c>
      <c r="UK49" s="42">
        <v>5694110</v>
      </c>
      <c r="UL49">
        <f t="shared" si="301"/>
        <v>8.3995814534310112E-3</v>
      </c>
      <c r="UM49">
        <f t="shared" si="302"/>
        <v>34.81948487084933</v>
      </c>
      <c r="UN49" s="42"/>
      <c r="UQ49" s="42">
        <v>2217840</v>
      </c>
      <c r="UR49">
        <f t="shared" si="303"/>
        <v>8.3995819887714637E-3</v>
      </c>
      <c r="US49">
        <f t="shared" si="304"/>
        <v>2.2178399916004179</v>
      </c>
      <c r="UT49" s="42">
        <v>2279479</v>
      </c>
      <c r="UU49">
        <f t="shared" si="305"/>
        <v>8.3995817216652481E-3</v>
      </c>
      <c r="UV49">
        <f t="shared" si="306"/>
        <v>2.2794789842087866</v>
      </c>
      <c r="UX49" s="17">
        <f t="shared" si="307"/>
        <v>9.6294435884899787E-3</v>
      </c>
      <c r="UY49">
        <f t="shared" si="308"/>
        <v>39.917734854177255</v>
      </c>
      <c r="VA49" s="42">
        <v>2639837</v>
      </c>
      <c r="VB49">
        <f t="shared" si="309"/>
        <v>8.3995827427820764E-3</v>
      </c>
      <c r="VC49">
        <f t="shared" si="310"/>
        <v>2.6398370050397495</v>
      </c>
      <c r="VD49" s="42">
        <v>9052854</v>
      </c>
      <c r="VE49">
        <f t="shared" si="311"/>
        <v>8.3995815744003742E-3</v>
      </c>
      <c r="VF49">
        <f t="shared" si="312"/>
        <v>9.0528540184790796</v>
      </c>
      <c r="VG49" s="42">
        <v>868941</v>
      </c>
      <c r="VH49">
        <f t="shared" si="313"/>
        <v>8.3995846012226549E-3</v>
      </c>
      <c r="VI49">
        <f t="shared" si="314"/>
        <v>0.86894101444728555</v>
      </c>
      <c r="VJ49" s="42">
        <v>789821</v>
      </c>
      <c r="VK49">
        <f t="shared" si="315"/>
        <v>8.3995818825261751E-3</v>
      </c>
      <c r="VL49">
        <f t="shared" si="316"/>
        <v>0.78982098454476923</v>
      </c>
      <c r="VM49" s="42">
        <v>746951</v>
      </c>
      <c r="VN49">
        <f t="shared" si="317"/>
        <v>8.3995790039256262E-3</v>
      </c>
      <c r="VP49" s="42">
        <v>1561197</v>
      </c>
      <c r="VQ49">
        <f t="shared" si="318"/>
        <v>8.3113835263568733E-3</v>
      </c>
      <c r="VR49">
        <f t="shared" si="319"/>
        <v>1.5611969906912506</v>
      </c>
      <c r="VS49" s="42">
        <v>1979796</v>
      </c>
      <c r="VT49">
        <f t="shared" si="320"/>
        <v>8.311386458307677E-3</v>
      </c>
      <c r="VU49">
        <f t="shared" si="321"/>
        <v>1.9797959857044154</v>
      </c>
      <c r="VV49" s="42">
        <v>2649963</v>
      </c>
      <c r="VW49">
        <f t="shared" si="322"/>
        <v>8.311383681883288E-3</v>
      </c>
      <c r="VX49">
        <f t="shared" si="323"/>
        <v>2.6499630349078114</v>
      </c>
      <c r="WL49" s="72">
        <f>AVERAGE(VN49,VK49,VH49,VE49,VB49, VQ49, VT49,VW49,VZ49,WC49,WF49,WI49)</f>
        <v>8.3665079339255936E-3</v>
      </c>
      <c r="WM49" s="12">
        <f>WL49*AI$7</f>
        <v>28.546458138490657</v>
      </c>
    </row>
    <row r="50" spans="2:611" s="4" customFormat="1" ht="15.75" x14ac:dyDescent="0.25">
      <c r="B50" s="4" t="s">
        <v>41</v>
      </c>
      <c r="C50" s="15">
        <f>SUM(C18:C49)</f>
        <v>49424.605297999988</v>
      </c>
      <c r="D50" s="15">
        <f t="shared" ref="D50:AL50" si="328">SUM(D18:D49)</f>
        <v>1.0000000000000004</v>
      </c>
      <c r="E50" s="15">
        <f t="shared" si="328"/>
        <v>728.85818904000018</v>
      </c>
      <c r="F50" s="15">
        <f t="shared" si="328"/>
        <v>73666.188350000011</v>
      </c>
      <c r="G50" s="15">
        <f t="shared" si="328"/>
        <v>0.99999999999999978</v>
      </c>
      <c r="H50" s="15">
        <f t="shared" si="328"/>
        <v>3600.8850783999997</v>
      </c>
      <c r="I50" s="15">
        <f t="shared" si="328"/>
        <v>49587.755198999992</v>
      </c>
      <c r="J50" s="15">
        <f t="shared" si="328"/>
        <v>1.0000000000000002</v>
      </c>
      <c r="K50" s="15">
        <f t="shared" si="328"/>
        <v>18.556285184</v>
      </c>
      <c r="L50" s="15">
        <f t="shared" si="328"/>
        <v>72924.713446000009</v>
      </c>
      <c r="M50" s="15">
        <f t="shared" si="328"/>
        <v>0.99999999999999989</v>
      </c>
      <c r="N50" s="15">
        <f t="shared" si="328"/>
        <v>16.782163439999994</v>
      </c>
      <c r="O50" s="15">
        <f t="shared" si="328"/>
        <v>48485.497273999987</v>
      </c>
      <c r="P50" s="15">
        <f t="shared" si="328"/>
        <v>1.0000000000000002</v>
      </c>
      <c r="Q50" s="15">
        <f t="shared" si="328"/>
        <v>98.930276832000033</v>
      </c>
      <c r="R50" s="15">
        <f t="shared" si="328"/>
        <v>38669.506243999997</v>
      </c>
      <c r="S50" s="15">
        <f t="shared" si="328"/>
        <v>1</v>
      </c>
      <c r="T50" s="15">
        <f t="shared" si="328"/>
        <v>244.04933195999996</v>
      </c>
      <c r="U50" s="15">
        <f t="shared" si="328"/>
        <v>46265.218786000012</v>
      </c>
      <c r="V50" s="15">
        <f t="shared" si="328"/>
        <v>1</v>
      </c>
      <c r="W50" s="15">
        <f t="shared" si="328"/>
        <v>350.24084807999992</v>
      </c>
      <c r="X50" s="15">
        <f t="shared" si="328"/>
        <v>46211.932820000016</v>
      </c>
      <c r="Y50" s="15">
        <f t="shared" si="328"/>
        <v>0.99999999999999956</v>
      </c>
      <c r="Z50" s="15">
        <f t="shared" si="328"/>
        <v>356.80527789599984</v>
      </c>
      <c r="AA50" s="15">
        <f t="shared" si="328"/>
        <v>45639.621169000005</v>
      </c>
      <c r="AB50" s="15">
        <f t="shared" si="328"/>
        <v>0.99999999999999989</v>
      </c>
      <c r="AC50" s="15">
        <f t="shared" si="328"/>
        <v>2163.2049276799999</v>
      </c>
      <c r="AD50" s="15">
        <f t="shared" si="328"/>
        <v>44396.571185000001</v>
      </c>
      <c r="AE50" s="15">
        <f t="shared" si="328"/>
        <v>0.99999999999999967</v>
      </c>
      <c r="AF50" s="15">
        <f t="shared" si="328"/>
        <v>724.59919366400004</v>
      </c>
      <c r="AG50" s="15">
        <f t="shared" si="328"/>
        <v>47100.360423999999</v>
      </c>
      <c r="AH50" s="15">
        <f t="shared" si="328"/>
        <v>0.99999999999999989</v>
      </c>
      <c r="AI50" s="15">
        <f t="shared" si="328"/>
        <v>607.2959330000001</v>
      </c>
      <c r="AJ50" s="15">
        <f t="shared" si="328"/>
        <v>48045.781490000001</v>
      </c>
      <c r="AK50" s="15">
        <f t="shared" si="328"/>
        <v>1</v>
      </c>
      <c r="AL50" s="15">
        <f t="shared" si="328"/>
        <v>624.174135976</v>
      </c>
      <c r="AN50" s="15">
        <f>SUM(AN18:AN49)</f>
        <v>1</v>
      </c>
      <c r="AO50" s="15">
        <f>SUM(AO18:AO49)</f>
        <v>9534.381641152002</v>
      </c>
      <c r="AP50" s="15"/>
      <c r="AQ50" s="15">
        <f>SUM(AQ18:AQ49)</f>
        <v>50801.23320699999</v>
      </c>
      <c r="AR50" s="15">
        <f t="shared" ref="AR50:BC50" si="329">SUM(AR18:AR49)</f>
        <v>0.99999999999999989</v>
      </c>
      <c r="AS50" s="15">
        <f t="shared" si="329"/>
        <v>722.84841968000012</v>
      </c>
      <c r="AT50" s="15">
        <f t="shared" si="329"/>
        <v>73949.482965000003</v>
      </c>
      <c r="AU50" s="15">
        <f t="shared" si="329"/>
        <v>0.99999999999999978</v>
      </c>
      <c r="AV50" s="15">
        <f t="shared" si="329"/>
        <v>2478.8811273599999</v>
      </c>
      <c r="AW50" s="15">
        <f t="shared" si="329"/>
        <v>47923.363547999994</v>
      </c>
      <c r="AX50" s="15">
        <f t="shared" si="329"/>
        <v>1.0000000000000002</v>
      </c>
      <c r="AY50" s="15">
        <f t="shared" si="329"/>
        <v>237.93609185600002</v>
      </c>
      <c r="AZ50" s="15">
        <f t="shared" si="329"/>
        <v>77862.219677000001</v>
      </c>
      <c r="BA50" s="15">
        <f t="shared" si="329"/>
        <v>0.99999999999999967</v>
      </c>
      <c r="BB50" s="15">
        <f t="shared" si="329"/>
        <v>216.27127276799999</v>
      </c>
      <c r="BC50" s="15">
        <f t="shared" si="329"/>
        <v>50901.488315999988</v>
      </c>
      <c r="BD50" s="15">
        <f>SUM(BD18:BD49)</f>
        <v>0.99999999999999978</v>
      </c>
      <c r="BE50" s="15"/>
      <c r="BF50" s="15">
        <f t="shared" ref="BF50:BQ50" si="330">SUM(BF18:BF49)</f>
        <v>55948.602502999987</v>
      </c>
      <c r="BG50" s="15">
        <f t="shared" si="330"/>
        <v>1.0000000000000002</v>
      </c>
      <c r="BH50" s="15">
        <f t="shared" si="330"/>
        <v>432.02832202400032</v>
      </c>
      <c r="BI50" s="15">
        <f t="shared" si="330"/>
        <v>50691.323863000005</v>
      </c>
      <c r="BJ50" s="15">
        <f t="shared" si="330"/>
        <v>0.99999999999999978</v>
      </c>
      <c r="BK50" s="15">
        <f t="shared" si="330"/>
        <v>547.86656714399999</v>
      </c>
      <c r="BL50" s="15">
        <f t="shared" si="330"/>
        <v>56942.158899999988</v>
      </c>
      <c r="BM50" s="15">
        <f>SUM(BM18:BM49)</f>
        <v>1.0000000000000002</v>
      </c>
      <c r="BN50" s="15">
        <f t="shared" si="330"/>
        <v>733.32133536000038</v>
      </c>
      <c r="BO50" s="15">
        <f t="shared" si="330"/>
        <v>50155.27947500001</v>
      </c>
      <c r="BP50" s="15">
        <f>SUM(BP18:BP49)</f>
        <v>1</v>
      </c>
      <c r="BQ50" s="15">
        <f t="shared" si="330"/>
        <v>721.51374734399997</v>
      </c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66">
        <f>AVERAGE(BM50,BP50,BS50,BV50,BY50,BD50,BA50,AX50,AU50,AR50,BG50,BJ50)</f>
        <v>1</v>
      </c>
      <c r="CC50" s="62">
        <f>CB50*AI$4</f>
        <v>7847.5816000000013</v>
      </c>
      <c r="CD50" s="15"/>
      <c r="CE50" s="4" t="s">
        <v>41</v>
      </c>
      <c r="CF50" s="15">
        <f>SUM(CF18:CF49)</f>
        <v>327.23230599999999</v>
      </c>
      <c r="CG50" s="15">
        <f t="shared" ref="CG50:DA50" si="331">SUM(CG18:CG49)</f>
        <v>0.99999999999999989</v>
      </c>
      <c r="CH50" s="15">
        <f t="shared" si="331"/>
        <v>4.9562356854719996</v>
      </c>
      <c r="CI50" s="15">
        <f t="shared" si="331"/>
        <v>508.24065000000002</v>
      </c>
      <c r="CJ50" s="15">
        <f t="shared" si="331"/>
        <v>0.99999999999999989</v>
      </c>
      <c r="CK50" s="15">
        <f t="shared" si="331"/>
        <v>24.486018533120003</v>
      </c>
      <c r="CL50" s="15">
        <f t="shared" si="331"/>
        <v>336.29320199999995</v>
      </c>
      <c r="CM50" s="15">
        <f t="shared" si="331"/>
        <v>1</v>
      </c>
      <c r="CN50" s="15">
        <f t="shared" si="331"/>
        <v>0.12618273925120002</v>
      </c>
      <c r="CO50" s="15">
        <f t="shared" si="331"/>
        <v>495.07206000000002</v>
      </c>
      <c r="CP50" s="15">
        <f t="shared" si="331"/>
        <v>1</v>
      </c>
      <c r="CQ50" s="15">
        <f t="shared" si="331"/>
        <v>0.11411871139199997</v>
      </c>
      <c r="CR50" s="15">
        <f t="shared" si="331"/>
        <v>314.29391299999997</v>
      </c>
      <c r="CS50" s="15">
        <f t="shared" si="331"/>
        <v>1</v>
      </c>
      <c r="CT50" s="15">
        <f t="shared" si="331"/>
        <v>0.6727258824575999</v>
      </c>
      <c r="CU50" s="15">
        <f t="shared" si="331"/>
        <v>276.73572999999999</v>
      </c>
      <c r="CV50" s="15">
        <f t="shared" si="331"/>
        <v>1</v>
      </c>
      <c r="CW50" s="15">
        <f t="shared" si="331"/>
        <v>1.6595354573280006</v>
      </c>
      <c r="CX50" s="15">
        <f t="shared" si="331"/>
        <v>313.79715099999999</v>
      </c>
      <c r="CY50" s="15">
        <f t="shared" si="331"/>
        <v>1</v>
      </c>
      <c r="CZ50" s="15">
        <f t="shared" si="331"/>
        <v>2.3816377669440003</v>
      </c>
      <c r="DA50" s="15">
        <f t="shared" si="331"/>
        <v>313.43480399999999</v>
      </c>
      <c r="DB50" s="15">
        <f t="shared" ref="DB50:DO50" si="332">SUM(DB18:DB49)</f>
        <v>1</v>
      </c>
      <c r="DC50" s="15">
        <f t="shared" si="332"/>
        <v>2.4262758896928003</v>
      </c>
      <c r="DD50" s="15">
        <f t="shared" si="332"/>
        <v>309.54308900000001</v>
      </c>
      <c r="DE50" s="15">
        <f>SUM(DE18:DE49)</f>
        <v>1</v>
      </c>
      <c r="DF50" s="15">
        <f t="shared" si="332"/>
        <v>14.709793508223999</v>
      </c>
      <c r="DG50" s="15">
        <f t="shared" si="332"/>
        <v>301.48423700000006</v>
      </c>
      <c r="DH50" s="15">
        <f t="shared" si="332"/>
        <v>0.99999999999999967</v>
      </c>
      <c r="DI50" s="15">
        <f t="shared" si="332"/>
        <v>4.9272745169151984</v>
      </c>
      <c r="DJ50" s="15">
        <f t="shared" si="332"/>
        <v>319.47611700000004</v>
      </c>
      <c r="DK50" s="15">
        <f t="shared" si="332"/>
        <v>0.99999999999999989</v>
      </c>
      <c r="DL50" s="15">
        <f t="shared" si="332"/>
        <v>4.129612344399999</v>
      </c>
      <c r="DM50" s="15">
        <f t="shared" si="332"/>
        <v>325.90497499999998</v>
      </c>
      <c r="DN50" s="15">
        <f t="shared" si="332"/>
        <v>1</v>
      </c>
      <c r="DO50" s="15">
        <f t="shared" si="332"/>
        <v>4.2443841246368006</v>
      </c>
      <c r="DQ50" s="15">
        <f>SUM(DQ18:DQ49)</f>
        <v>0.99999999999999989</v>
      </c>
      <c r="DR50" s="15">
        <f>SUM(DR18:DR49)</f>
        <v>64.833795159833613</v>
      </c>
      <c r="DS50" s="15"/>
      <c r="DT50" s="15">
        <f>SUM(DT18:DT49)</f>
        <v>344.46012199999996</v>
      </c>
      <c r="DU50" s="15">
        <f t="shared" ref="DU50:ET50" si="333">SUM(DU18:DU49)</f>
        <v>1.0000000000000002</v>
      </c>
      <c r="DV50" s="15">
        <f t="shared" si="333"/>
        <v>4.915369253824001</v>
      </c>
      <c r="DW50" s="15">
        <f t="shared" si="333"/>
        <v>501.79936199999997</v>
      </c>
      <c r="DX50" s="15">
        <f>SUM(DX18:DX49)</f>
        <v>1</v>
      </c>
      <c r="DY50" s="15">
        <f t="shared" si="333"/>
        <v>16.856391666048005</v>
      </c>
      <c r="DZ50" s="15">
        <f t="shared" si="333"/>
        <v>324.89916999999997</v>
      </c>
      <c r="EA50" s="15">
        <f t="shared" si="333"/>
        <v>1</v>
      </c>
      <c r="EB50" s="15">
        <f t="shared" si="333"/>
        <v>1.6179654246208004</v>
      </c>
      <c r="EC50" s="15">
        <f t="shared" si="333"/>
        <v>528.39433799999995</v>
      </c>
      <c r="ED50" s="15">
        <f>SUM(ED18:ED49)</f>
        <v>1</v>
      </c>
      <c r="EE50" s="15">
        <f t="shared" si="333"/>
        <v>1.4706446548224004</v>
      </c>
      <c r="EF50" s="15">
        <f t="shared" si="333"/>
        <v>345.08014700000001</v>
      </c>
      <c r="EG50" s="15">
        <f t="shared" si="333"/>
        <v>1</v>
      </c>
      <c r="EH50" s="15">
        <f t="shared" si="333"/>
        <v>0</v>
      </c>
      <c r="EI50" s="15">
        <f t="shared" si="333"/>
        <v>379.10984400000007</v>
      </c>
      <c r="EJ50" s="15">
        <f>SUM(EJ18:EJ49)</f>
        <v>0.99999999999999989</v>
      </c>
      <c r="EK50" s="15">
        <f t="shared" si="333"/>
        <v>2.9377925897632</v>
      </c>
      <c r="EL50" s="15">
        <f t="shared" si="333"/>
        <v>343.74726099999998</v>
      </c>
      <c r="EM50" s="15">
        <f t="shared" si="333"/>
        <v>1.0000000000000002</v>
      </c>
      <c r="EN50" s="15">
        <f t="shared" si="333"/>
        <v>3.7254926565792017</v>
      </c>
      <c r="EO50" s="15">
        <f t="shared" si="333"/>
        <v>386.65294100000006</v>
      </c>
      <c r="EP50" s="15">
        <f>SUM(EP18:EP49)</f>
        <v>0.99999999999999989</v>
      </c>
      <c r="EQ50" s="15">
        <f t="shared" si="333"/>
        <v>4.9865850804479992</v>
      </c>
      <c r="ER50" s="15">
        <f t="shared" si="333"/>
        <v>340.20215899999999</v>
      </c>
      <c r="ES50" s="15">
        <f t="shared" si="333"/>
        <v>0.99999999999999989</v>
      </c>
      <c r="ET50" s="15">
        <f t="shared" si="333"/>
        <v>4.9062934819392003</v>
      </c>
      <c r="EU50" s="15"/>
      <c r="EV50" s="15"/>
      <c r="EW50" s="15"/>
      <c r="EX50" s="15"/>
      <c r="EY50" s="15"/>
      <c r="EZ50" s="15"/>
      <c r="FA50" s="15"/>
      <c r="FB50" s="15"/>
      <c r="FC50" s="15"/>
      <c r="FD50" s="15"/>
      <c r="FE50" s="15">
        <f>SUM(FE18:FE49)</f>
        <v>0.99999999999999978</v>
      </c>
      <c r="FF50" s="15">
        <f>SUM(FF18:FF49)</f>
        <v>53.363554880000009</v>
      </c>
      <c r="FH50" s="4" t="s">
        <v>41</v>
      </c>
      <c r="FI50" s="15">
        <f>SUM(FI18:FI49)</f>
        <v>2465.2303360000001</v>
      </c>
      <c r="FJ50" s="15">
        <f t="shared" ref="FJ50:GR50" si="334">SUM(FJ18:FJ49)</f>
        <v>0.99999999999999989</v>
      </c>
      <c r="FK50" s="15">
        <f t="shared" si="334"/>
        <v>36.442909451999995</v>
      </c>
      <c r="FL50" s="15">
        <f t="shared" si="334"/>
        <v>3677.9531980000011</v>
      </c>
      <c r="FM50" s="15">
        <f t="shared" si="334"/>
        <v>0.99999999999999989</v>
      </c>
      <c r="FN50" s="15">
        <f t="shared" si="334"/>
        <v>180.04425391999993</v>
      </c>
      <c r="FO50" s="15">
        <f t="shared" si="334"/>
        <v>2472.7441310000004</v>
      </c>
      <c r="FP50" s="15">
        <f t="shared" si="334"/>
        <v>0.99999999999999978</v>
      </c>
      <c r="FQ50" s="15">
        <f t="shared" si="334"/>
        <v>0.92781425919999994</v>
      </c>
      <c r="FR50" s="15">
        <f t="shared" si="334"/>
        <v>3640.2357459999994</v>
      </c>
      <c r="FS50" s="15">
        <f t="shared" si="334"/>
        <v>0.99999999999999989</v>
      </c>
      <c r="FT50" s="15">
        <f t="shared" si="334"/>
        <v>0.83910817200000021</v>
      </c>
      <c r="FU50" s="15">
        <f t="shared" si="334"/>
        <v>2418.3307769999997</v>
      </c>
      <c r="FV50" s="15">
        <f t="shared" si="334"/>
        <v>0.99999999999999989</v>
      </c>
      <c r="FW50" s="15">
        <f t="shared" si="334"/>
        <v>4.9465138416000007</v>
      </c>
      <c r="FX50" s="15">
        <f t="shared" si="334"/>
        <v>1927.4753859999996</v>
      </c>
      <c r="FY50" s="15">
        <f t="shared" si="334"/>
        <v>1.0000000000000002</v>
      </c>
      <c r="FZ50" s="15">
        <f t="shared" si="334"/>
        <v>12.202466598000004</v>
      </c>
      <c r="GA50" s="15">
        <f t="shared" si="334"/>
        <v>2307.3319770000003</v>
      </c>
      <c r="GB50" s="15">
        <f t="shared" si="334"/>
        <v>0.99999999999999978</v>
      </c>
      <c r="GC50" s="15">
        <f t="shared" si="334"/>
        <v>17.512042403999999</v>
      </c>
      <c r="GD50" s="15">
        <f t="shared" si="334"/>
        <v>2304.6676800000005</v>
      </c>
      <c r="GE50" s="15">
        <f t="shared" si="334"/>
        <v>0.99999999999999967</v>
      </c>
      <c r="GF50" s="15">
        <f t="shared" si="334"/>
        <v>17.840263894799996</v>
      </c>
      <c r="GG50" s="15">
        <f t="shared" si="334"/>
        <v>2276.0520950000005</v>
      </c>
      <c r="GH50" s="15">
        <f t="shared" si="334"/>
        <v>0.99999999999999978</v>
      </c>
      <c r="GI50" s="15">
        <f t="shared" si="334"/>
        <v>108.16024638399999</v>
      </c>
      <c r="GJ50" s="15">
        <f t="shared" si="334"/>
        <v>2214.0415359999997</v>
      </c>
      <c r="GK50" s="15">
        <f t="shared" si="334"/>
        <v>1.0000000000000002</v>
      </c>
      <c r="GL50" s="15">
        <f t="shared" si="334"/>
        <v>36.229959683200015</v>
      </c>
      <c r="GM50" s="15">
        <f t="shared" si="334"/>
        <v>2349.0890620000009</v>
      </c>
      <c r="GN50" s="15">
        <f t="shared" si="334"/>
        <v>0.99999999999999967</v>
      </c>
      <c r="GO50" s="15">
        <f t="shared" si="334"/>
        <v>30.364796649999992</v>
      </c>
      <c r="GP50" s="15">
        <f t="shared" si="334"/>
        <v>2396.3601180000005</v>
      </c>
      <c r="GQ50" s="15">
        <f t="shared" si="334"/>
        <v>0.99999999999999978</v>
      </c>
      <c r="GR50" s="15">
        <f t="shared" si="334"/>
        <v>31.208706798800002</v>
      </c>
      <c r="GT50" s="15">
        <f>SUM(GT18:GT49)</f>
        <v>1</v>
      </c>
      <c r="GU50" s="15">
        <f>SUM(GU18:GU49)</f>
        <v>476.71908205759985</v>
      </c>
      <c r="GW50" s="15">
        <f>SUM(GW18:GW49)</f>
        <v>2533.9033979999999</v>
      </c>
      <c r="GX50" s="15">
        <f t="shared" ref="GX50:II50" si="335">SUM(GX18:GX49)</f>
        <v>1</v>
      </c>
      <c r="GY50" s="15">
        <f t="shared" si="335"/>
        <v>36.142420984000019</v>
      </c>
      <c r="GZ50" s="15">
        <f t="shared" si="335"/>
        <v>3691.3158859999999</v>
      </c>
      <c r="HA50" s="15">
        <f t="shared" si="335"/>
        <v>1.0000000000000002</v>
      </c>
      <c r="HB50" s="15">
        <f t="shared" si="335"/>
        <v>123.94405636800002</v>
      </c>
      <c r="HC50" s="15">
        <f t="shared" si="335"/>
        <v>2390.0099099999993</v>
      </c>
      <c r="HD50" s="15">
        <f t="shared" si="335"/>
        <v>1.0000000000000002</v>
      </c>
      <c r="HE50" s="15">
        <f t="shared" si="335"/>
        <v>11.896804592800006</v>
      </c>
      <c r="HF50" s="15">
        <f t="shared" si="335"/>
        <v>3886.9527189999994</v>
      </c>
      <c r="HG50" s="15">
        <f>SUM(HG18:HG49)</f>
        <v>1</v>
      </c>
      <c r="HH50" s="15">
        <f t="shared" si="335"/>
        <v>10.813563638400003</v>
      </c>
      <c r="HI50" s="15">
        <f t="shared" si="335"/>
        <v>2539.2000079999993</v>
      </c>
      <c r="HJ50" s="15">
        <f t="shared" si="335"/>
        <v>1.0000000000000002</v>
      </c>
      <c r="HK50" s="15">
        <f t="shared" si="335"/>
        <v>0</v>
      </c>
      <c r="HL50" s="15">
        <f t="shared" si="335"/>
        <v>2791.2718580000001</v>
      </c>
      <c r="HM50" s="15">
        <f>SUM(HM18:HM49)</f>
        <v>0.99999999999999989</v>
      </c>
      <c r="HN50" s="15">
        <f t="shared" si="335"/>
        <v>21.601416101199998</v>
      </c>
      <c r="HO50" s="15">
        <f t="shared" si="335"/>
        <v>2528.2886850000004</v>
      </c>
      <c r="HP50" s="15">
        <f t="shared" si="335"/>
        <v>0.99999999999999989</v>
      </c>
      <c r="HQ50" s="15">
        <f t="shared" si="335"/>
        <v>27.393328357200005</v>
      </c>
      <c r="HR50" s="15">
        <f t="shared" si="335"/>
        <v>2840.8304360000002</v>
      </c>
      <c r="HS50" s="15">
        <f>SUM(HS18:HS49)</f>
        <v>1</v>
      </c>
      <c r="HT50" s="15">
        <f t="shared" si="335"/>
        <v>36.666066768000007</v>
      </c>
      <c r="HU50" s="15">
        <f t="shared" si="335"/>
        <v>2501.4864680000001</v>
      </c>
      <c r="HV50" s="15">
        <f t="shared" si="335"/>
        <v>0.99999999999999989</v>
      </c>
      <c r="HW50" s="15">
        <f t="shared" si="335"/>
        <v>36.075687367200011</v>
      </c>
      <c r="HX50" s="15">
        <f t="shared" si="335"/>
        <v>0</v>
      </c>
      <c r="HY50" s="15">
        <f t="shared" si="335"/>
        <v>0</v>
      </c>
      <c r="HZ50" s="15">
        <f t="shared" si="335"/>
        <v>0</v>
      </c>
      <c r="IA50" s="15">
        <f t="shared" si="335"/>
        <v>0</v>
      </c>
      <c r="IB50" s="15">
        <f t="shared" si="335"/>
        <v>0</v>
      </c>
      <c r="IC50" s="15">
        <f t="shared" si="335"/>
        <v>0</v>
      </c>
      <c r="ID50" s="15">
        <f t="shared" si="335"/>
        <v>0</v>
      </c>
      <c r="IE50" s="15">
        <f t="shared" si="335"/>
        <v>0</v>
      </c>
      <c r="IF50" s="15">
        <f t="shared" si="335"/>
        <v>0</v>
      </c>
      <c r="IH50" s="15">
        <f t="shared" si="335"/>
        <v>1</v>
      </c>
      <c r="II50" s="15">
        <f t="shared" si="335"/>
        <v>392.37908000000004</v>
      </c>
      <c r="IK50" s="4" t="s">
        <v>41</v>
      </c>
      <c r="IL50" s="15">
        <f>SUM(IL18:IL49)</f>
        <v>4475.1599699999988</v>
      </c>
      <c r="IM50" s="15">
        <f t="shared" ref="IM50:JS50" si="336">SUM(IM18:IM49)</f>
        <v>1.0000000000000002</v>
      </c>
      <c r="IN50" s="15">
        <f t="shared" si="336"/>
        <v>45.17802623</v>
      </c>
      <c r="IO50" s="15">
        <f t="shared" si="336"/>
        <v>2222.8657330000001</v>
      </c>
      <c r="IP50" s="15">
        <f t="shared" si="336"/>
        <v>0.99999999999999978</v>
      </c>
      <c r="IQ50" s="15">
        <f t="shared" si="336"/>
        <v>154.93007046000002</v>
      </c>
      <c r="IR50" s="15">
        <f t="shared" si="336"/>
        <v>2222.8657330000001</v>
      </c>
      <c r="IS50" s="15">
        <f t="shared" si="336"/>
        <v>0.99999999999999978</v>
      </c>
      <c r="IT50" s="15">
        <f t="shared" si="336"/>
        <v>1.1597678239999998</v>
      </c>
      <c r="IU50" s="15">
        <f t="shared" si="336"/>
        <v>7602.6258339999995</v>
      </c>
      <c r="IV50" s="15">
        <f t="shared" si="336"/>
        <v>1</v>
      </c>
      <c r="IW50" s="15">
        <f t="shared" si="336"/>
        <v>1.0488852150000001</v>
      </c>
      <c r="IX50" s="15">
        <f t="shared" si="336"/>
        <v>2213.2836160000006</v>
      </c>
      <c r="IY50" s="15">
        <f t="shared" si="336"/>
        <v>0.99999999999999978</v>
      </c>
      <c r="IZ50" s="15">
        <f t="shared" si="336"/>
        <v>6.1831423020000003</v>
      </c>
      <c r="JA50" s="15">
        <f t="shared" si="336"/>
        <v>2222.8657330000001</v>
      </c>
      <c r="JB50" s="15">
        <f t="shared" si="336"/>
        <v>0.99999999999999978</v>
      </c>
      <c r="JC50" s="15">
        <f t="shared" si="336"/>
        <v>15.253083247500001</v>
      </c>
      <c r="JD50" s="15">
        <f t="shared" si="336"/>
        <v>3929.3156610000001</v>
      </c>
      <c r="JE50" s="15">
        <f t="shared" si="336"/>
        <v>1</v>
      </c>
      <c r="JF50" s="15">
        <f t="shared" si="336"/>
        <v>21.890053005000002</v>
      </c>
      <c r="JG50" s="15">
        <f t="shared" si="336"/>
        <v>2222.8657330000001</v>
      </c>
      <c r="JH50" s="15">
        <f t="shared" si="336"/>
        <v>0.99999999999999978</v>
      </c>
      <c r="JI50" s="15">
        <f t="shared" si="336"/>
        <v>22.300329868499997</v>
      </c>
      <c r="JJ50" s="15">
        <f t="shared" si="336"/>
        <v>2222.8657330000001</v>
      </c>
      <c r="JK50" s="15">
        <f t="shared" si="336"/>
        <v>0.99999999999999978</v>
      </c>
      <c r="JL50" s="15">
        <f t="shared" si="336"/>
        <v>135.20030797999996</v>
      </c>
      <c r="JM50" s="15">
        <f t="shared" si="336"/>
        <v>4221.6040789999988</v>
      </c>
      <c r="JN50" s="15">
        <f t="shared" si="336"/>
        <v>1.0000000000000002</v>
      </c>
      <c r="JO50" s="15">
        <f t="shared" si="336"/>
        <v>45.28744960400001</v>
      </c>
      <c r="JP50" s="15">
        <f t="shared" si="336"/>
        <v>2222.8657330000001</v>
      </c>
      <c r="JQ50" s="15">
        <f t="shared" si="336"/>
        <v>0.99999999999999978</v>
      </c>
      <c r="JR50" s="15">
        <f t="shared" si="336"/>
        <v>37.955995812499992</v>
      </c>
      <c r="JS50" s="15">
        <f t="shared" si="336"/>
        <v>2222.8657330000001</v>
      </c>
      <c r="JT50" s="15">
        <f>SUM(JT18:JT49)</f>
        <v>0.99999999999999978</v>
      </c>
      <c r="JU50" s="15">
        <f>SUM(JU18:JU49)</f>
        <v>39.010883498500014</v>
      </c>
      <c r="JW50" s="15">
        <f>SUM(JW18:JW49)</f>
        <v>1</v>
      </c>
      <c r="JX50" s="15">
        <f>SUM(JX18:JX49)</f>
        <v>595.89885257200001</v>
      </c>
      <c r="JZ50" s="15">
        <f t="shared" ref="JZ50:KK50" si="337">SUM(JZ18:JZ49)</f>
        <v>4653.4592400000001</v>
      </c>
      <c r="KA50" s="15">
        <f t="shared" si="337"/>
        <v>1</v>
      </c>
      <c r="KB50" s="15">
        <f t="shared" si="337"/>
        <v>45.17802623</v>
      </c>
      <c r="KC50" s="15">
        <f t="shared" si="337"/>
        <v>2222.8657330000001</v>
      </c>
      <c r="KD50" s="15">
        <f t="shared" si="337"/>
        <v>0.99999999999999978</v>
      </c>
      <c r="KE50" s="15">
        <f t="shared" si="337"/>
        <v>154.93007046000002</v>
      </c>
      <c r="KF50" s="15">
        <f t="shared" si="337"/>
        <v>2222.8657330000001</v>
      </c>
      <c r="KG50" s="15">
        <f t="shared" si="337"/>
        <v>0.99999999999999978</v>
      </c>
      <c r="KH50" s="15">
        <f t="shared" si="337"/>
        <v>14.871005741000001</v>
      </c>
      <c r="KI50" s="15">
        <f t="shared" si="337"/>
        <v>7693.9853929999999</v>
      </c>
      <c r="KJ50" s="15">
        <f>SUM(KJ18:KJ49)</f>
        <v>0.99999999999999978</v>
      </c>
      <c r="KK50" s="15">
        <f t="shared" si="337"/>
        <v>13.516954548000001</v>
      </c>
      <c r="KL50" s="15">
        <f>SUM(KL18:KL49)</f>
        <v>2234.7383280000004</v>
      </c>
      <c r="KM50" s="15">
        <f>SUM(KM18:KM49)</f>
        <v>0.99999999999999978</v>
      </c>
      <c r="KO50" s="15">
        <f t="shared" ref="KO50:KZ50" si="338">SUM(KO18:KO49)</f>
        <v>2222.8657330000001</v>
      </c>
      <c r="KP50" s="15">
        <f t="shared" si="338"/>
        <v>0.99999999999999978</v>
      </c>
      <c r="KQ50" s="15">
        <f t="shared" si="338"/>
        <v>27.001770126500006</v>
      </c>
      <c r="KR50" s="15">
        <f t="shared" si="338"/>
        <v>5353.6107709999987</v>
      </c>
      <c r="KS50" s="15">
        <f t="shared" si="338"/>
        <v>1.0000000000000002</v>
      </c>
      <c r="KT50" s="15">
        <f t="shared" si="338"/>
        <v>34.24166044650002</v>
      </c>
      <c r="KU50" s="15">
        <f t="shared" si="338"/>
        <v>2205.378048</v>
      </c>
      <c r="KV50" s="15">
        <f t="shared" si="338"/>
        <v>1</v>
      </c>
      <c r="KW50" s="15">
        <f t="shared" si="338"/>
        <v>45.832583460000002</v>
      </c>
      <c r="KX50" s="15">
        <f t="shared" si="338"/>
        <v>2205.378048</v>
      </c>
      <c r="KY50" s="15">
        <f t="shared" si="338"/>
        <v>1</v>
      </c>
      <c r="KZ50" s="15">
        <f t="shared" si="338"/>
        <v>45.094609208999991</v>
      </c>
      <c r="LK50" s="79">
        <f>SUM(LK18:LK49)</f>
        <v>1</v>
      </c>
      <c r="LL50" s="15">
        <f>SUM(LL18:LL49)</f>
        <v>490.47385000000014</v>
      </c>
      <c r="LN50" s="4" t="s">
        <v>41</v>
      </c>
      <c r="LO50" s="15">
        <f>SUM(LO18:LO49)</f>
        <v>1039.6323010000001</v>
      </c>
      <c r="LP50" s="15">
        <f t="shared" ref="LP50:MI50" si="339">SUM(LP18:LP49)</f>
        <v>1</v>
      </c>
      <c r="LQ50" s="15">
        <f t="shared" si="339"/>
        <v>11.173396037983199</v>
      </c>
      <c r="LR50" s="15">
        <f t="shared" si="339"/>
        <v>1039.6323010000001</v>
      </c>
      <c r="LS50" s="15">
        <f t="shared" si="339"/>
        <v>1</v>
      </c>
      <c r="LT50" s="15">
        <f t="shared" si="339"/>
        <v>55.201568251872011</v>
      </c>
      <c r="LU50" s="15">
        <f t="shared" si="339"/>
        <v>1039.6323010000001</v>
      </c>
      <c r="LV50" s="15">
        <f t="shared" si="339"/>
        <v>1</v>
      </c>
      <c r="LW50" s="15">
        <f t="shared" si="339"/>
        <v>0.28446785187071993</v>
      </c>
      <c r="LX50" s="15">
        <f t="shared" si="339"/>
        <v>1039.6323010000001</v>
      </c>
      <c r="LY50" s="15">
        <f t="shared" si="339"/>
        <v>1</v>
      </c>
      <c r="LZ50" s="15">
        <f t="shared" si="339"/>
        <v>0.25727056553519995</v>
      </c>
      <c r="MA50" s="15">
        <f t="shared" si="339"/>
        <v>1039.6323010000001</v>
      </c>
      <c r="MB50" s="15">
        <f t="shared" si="339"/>
        <v>1</v>
      </c>
      <c r="MC50" s="15">
        <f t="shared" si="339"/>
        <v>1.5166011438345599</v>
      </c>
      <c r="MD50" s="15">
        <f t="shared" si="339"/>
        <v>1039.6323010000001</v>
      </c>
      <c r="ME50" s="15">
        <f t="shared" si="339"/>
        <v>1</v>
      </c>
      <c r="MF50" s="15">
        <f t="shared" si="339"/>
        <v>3.7412762589468</v>
      </c>
      <c r="MG50" s="15">
        <f t="shared" si="339"/>
        <v>1039.6323010000001</v>
      </c>
      <c r="MH50" s="15">
        <f t="shared" si="339"/>
        <v>1</v>
      </c>
      <c r="MI50" s="15">
        <f t="shared" si="339"/>
        <v>5.3691922010663999</v>
      </c>
      <c r="MZ50" s="15">
        <f>SUM(MZ18:MZ49)</f>
        <v>1</v>
      </c>
      <c r="NA50" s="15">
        <f>SUM(NA18:NA49)</f>
        <v>146.67743999999999</v>
      </c>
      <c r="NC50" s="4" t="s">
        <v>41</v>
      </c>
      <c r="ND50" s="15">
        <f>SUM(ND18:ND49)</f>
        <v>7537.164628999999</v>
      </c>
      <c r="NE50" s="15">
        <f t="shared" ref="NE50:NX50" si="340">SUM(NE18:NE49)</f>
        <v>1</v>
      </c>
      <c r="NF50" s="15">
        <f t="shared" si="340"/>
        <v>81.005299129905609</v>
      </c>
      <c r="NG50" s="15">
        <f t="shared" si="340"/>
        <v>7537.164628999999</v>
      </c>
      <c r="NH50" s="15">
        <f t="shared" si="340"/>
        <v>1</v>
      </c>
      <c r="NI50" s="15">
        <f t="shared" si="340"/>
        <v>400.20236761337611</v>
      </c>
      <c r="NJ50" s="15">
        <f t="shared" si="340"/>
        <v>7537.164628999999</v>
      </c>
      <c r="NK50" s="15">
        <f t="shared" si="340"/>
        <v>1</v>
      </c>
      <c r="NL50" s="15">
        <f t="shared" si="340"/>
        <v>2.0623455353497606</v>
      </c>
      <c r="NM50" s="15">
        <f t="shared" si="340"/>
        <v>7537.164628999999</v>
      </c>
      <c r="NN50" s="15">
        <f t="shared" si="340"/>
        <v>1</v>
      </c>
      <c r="NO50" s="15">
        <f t="shared" si="340"/>
        <v>1.8651696447216</v>
      </c>
      <c r="NP50" s="15">
        <f t="shared" si="340"/>
        <v>7537.164628999999</v>
      </c>
      <c r="NQ50" s="15">
        <f t="shared" si="340"/>
        <v>1</v>
      </c>
      <c r="NR50" s="15">
        <f t="shared" si="340"/>
        <v>10.995110967108483</v>
      </c>
      <c r="NS50" s="15">
        <f t="shared" si="340"/>
        <v>7537.164628999999</v>
      </c>
      <c r="NT50" s="15">
        <f t="shared" si="340"/>
        <v>1</v>
      </c>
      <c r="NU50" s="15">
        <f t="shared" si="340"/>
        <v>27.123642754034403</v>
      </c>
      <c r="NV50" s="15">
        <f t="shared" si="340"/>
        <v>7537.164628999999</v>
      </c>
      <c r="NW50" s="15">
        <f t="shared" si="340"/>
        <v>1</v>
      </c>
      <c r="NX50" s="15">
        <f t="shared" si="340"/>
        <v>38.925767855611213</v>
      </c>
      <c r="OO50" s="15">
        <f>SUM(OO18:OO49)</f>
        <v>1</v>
      </c>
      <c r="OP50" s="15">
        <f>SUM(OP18:OP49)</f>
        <v>1063.3875200000002</v>
      </c>
      <c r="OR50" s="4" t="s">
        <v>41</v>
      </c>
      <c r="OS50" s="15">
        <f>SUM(OS18:OS49)</f>
        <v>7240.2963720000007</v>
      </c>
      <c r="OT50" s="15">
        <f t="shared" ref="OT50:PM50" si="341">SUM(OT18:OT49)</f>
        <v>1</v>
      </c>
      <c r="OU50" s="15">
        <f t="shared" si="341"/>
        <v>93.377666888859594</v>
      </c>
      <c r="OV50" s="15">
        <f t="shared" si="341"/>
        <v>7240.2963720000007</v>
      </c>
      <c r="OW50" s="15">
        <f t="shared" si="341"/>
        <v>1</v>
      </c>
      <c r="OX50" s="15">
        <f t="shared" si="341"/>
        <v>461.32739181921596</v>
      </c>
      <c r="OY50" s="15">
        <f t="shared" si="341"/>
        <v>7240.2963720000007</v>
      </c>
      <c r="OZ50" s="15">
        <f t="shared" si="341"/>
        <v>1</v>
      </c>
      <c r="PA50" s="15">
        <f t="shared" si="341"/>
        <v>2.3773384763481595</v>
      </c>
      <c r="PB50" s="15">
        <f t="shared" si="341"/>
        <v>7240.2963720000007</v>
      </c>
      <c r="PC50" s="15">
        <f t="shared" si="341"/>
        <v>1</v>
      </c>
      <c r="PD50" s="15">
        <f t="shared" si="341"/>
        <v>2.1500468691156001</v>
      </c>
      <c r="PE50" s="15">
        <f t="shared" si="341"/>
        <v>7240.2963720000007</v>
      </c>
      <c r="PF50" s="15">
        <f t="shared" si="341"/>
        <v>1</v>
      </c>
      <c r="PG50" s="15">
        <f t="shared" si="341"/>
        <v>12.674452416331677</v>
      </c>
      <c r="PH50" s="15">
        <f t="shared" si="341"/>
        <v>7240.2963720000007</v>
      </c>
      <c r="PI50" s="15">
        <f t="shared" si="341"/>
        <v>1</v>
      </c>
      <c r="PJ50" s="15">
        <f t="shared" si="341"/>
        <v>31.266380164055395</v>
      </c>
      <c r="PK50" s="15">
        <f t="shared" si="341"/>
        <v>7240.2963720000007</v>
      </c>
      <c r="PL50" s="15">
        <f t="shared" si="341"/>
        <v>1</v>
      </c>
      <c r="PM50" s="15">
        <f t="shared" si="341"/>
        <v>44.871106251769213</v>
      </c>
      <c r="QD50" s="15">
        <f>SUM(QD18:QD49)</f>
        <v>1</v>
      </c>
      <c r="QE50" s="15">
        <f>SUM(QE18:QE49)</f>
        <v>1225.8043199999997</v>
      </c>
      <c r="QG50" s="4" t="s">
        <v>41</v>
      </c>
      <c r="QH50" s="15">
        <f>SUM(QH18:QH49)</f>
        <v>2306.961233</v>
      </c>
      <c r="QI50" s="15">
        <f t="shared" ref="QI50:RB50" si="342">SUM(QI18:QI49)</f>
        <v>0.99999999999999989</v>
      </c>
      <c r="QJ50" s="15">
        <f t="shared" si="342"/>
        <v>29.664528293927997</v>
      </c>
      <c r="QK50" s="15">
        <f t="shared" si="342"/>
        <v>2315.661267</v>
      </c>
      <c r="QL50" s="15">
        <f t="shared" si="342"/>
        <v>0.99999999999999978</v>
      </c>
      <c r="QM50" s="15">
        <f t="shared" si="342"/>
        <v>146.55602269087998</v>
      </c>
      <c r="QN50" s="15">
        <f t="shared" si="342"/>
        <v>2311.3112500000002</v>
      </c>
      <c r="QO50" s="15">
        <f t="shared" si="342"/>
        <v>0.99999999999999978</v>
      </c>
      <c r="QP50" s="15">
        <f t="shared" si="342"/>
        <v>0.7552408069887997</v>
      </c>
      <c r="QQ50" s="15">
        <f t="shared" si="342"/>
        <v>2311.3112500000002</v>
      </c>
      <c r="QR50" s="15">
        <f t="shared" si="342"/>
        <v>0.99999999999999978</v>
      </c>
      <c r="QS50" s="15">
        <f t="shared" si="342"/>
        <v>0.68303405200799983</v>
      </c>
      <c r="QT50" s="15">
        <f t="shared" si="342"/>
        <v>2311.3112500000002</v>
      </c>
      <c r="QU50" s="15">
        <f t="shared" si="342"/>
        <v>0.99999999999999978</v>
      </c>
      <c r="QV50" s="15">
        <f t="shared" si="342"/>
        <v>4.0264622670623984</v>
      </c>
      <c r="QW50" s="15">
        <f t="shared" si="342"/>
        <v>2311.311252</v>
      </c>
      <c r="QX50" s="15">
        <f t="shared" si="342"/>
        <v>0.99999999999999978</v>
      </c>
      <c r="QY50" s="15">
        <f t="shared" si="342"/>
        <v>9.9328078107720028</v>
      </c>
      <c r="QZ50" s="15">
        <f t="shared" si="342"/>
        <v>2288.9316900000003</v>
      </c>
      <c r="RA50" s="15">
        <f t="shared" si="342"/>
        <v>1.0000000000000002</v>
      </c>
      <c r="RB50" s="15">
        <f t="shared" si="342"/>
        <v>14.254802516856</v>
      </c>
      <c r="RS50" s="15">
        <f>SUM(RS18:RS49)</f>
        <v>0.99999999999999989</v>
      </c>
      <c r="RT50" s="15">
        <f>SUM(RT18:RT49)</f>
        <v>389.41759999999994</v>
      </c>
      <c r="RW50" s="4" t="s">
        <v>41</v>
      </c>
      <c r="RX50" s="15">
        <f>SUM(RX18:RX49)</f>
        <v>7240.2963720000007</v>
      </c>
      <c r="RY50" s="15">
        <f t="shared" ref="RY50:SR50" si="343">SUM(RY18:RY49)</f>
        <v>1</v>
      </c>
      <c r="RZ50" s="15">
        <f t="shared" si="343"/>
        <v>51.020073232800002</v>
      </c>
      <c r="SA50" s="15">
        <f t="shared" si="343"/>
        <v>7240.2963720000007</v>
      </c>
      <c r="SB50" s="15">
        <f t="shared" si="343"/>
        <v>1</v>
      </c>
      <c r="SC50" s="15">
        <f t="shared" si="343"/>
        <v>252.061955488</v>
      </c>
      <c r="SD50" s="15">
        <f t="shared" si="343"/>
        <v>7240.2963720000007</v>
      </c>
      <c r="SE50" s="15">
        <f t="shared" si="343"/>
        <v>1</v>
      </c>
      <c r="SF50" s="15">
        <f t="shared" si="343"/>
        <v>1.2989399628799998</v>
      </c>
      <c r="SG50" s="15">
        <f t="shared" si="343"/>
        <v>7240.2963720000007</v>
      </c>
      <c r="SH50" s="15">
        <f t="shared" si="343"/>
        <v>1</v>
      </c>
      <c r="SI50" s="15">
        <f t="shared" si="343"/>
        <v>1.1747514407999999</v>
      </c>
      <c r="SJ50" s="15">
        <f t="shared" si="343"/>
        <v>7240.2963720000007</v>
      </c>
      <c r="SK50" s="15">
        <f t="shared" si="343"/>
        <v>1</v>
      </c>
      <c r="SL50" s="15">
        <f t="shared" si="343"/>
        <v>6.925119378239998</v>
      </c>
      <c r="SM50" s="15">
        <f t="shared" si="343"/>
        <v>3955.9828749999997</v>
      </c>
      <c r="SN50" s="15">
        <f t="shared" si="343"/>
        <v>0.99999999999999989</v>
      </c>
      <c r="SO50" s="15">
        <f t="shared" si="343"/>
        <v>17.083453237199997</v>
      </c>
      <c r="SP50" s="15">
        <f t="shared" si="343"/>
        <v>3955.9828749999997</v>
      </c>
      <c r="SQ50" s="15">
        <f t="shared" si="343"/>
        <v>0.99999999999999989</v>
      </c>
      <c r="SR50" s="15">
        <f t="shared" si="343"/>
        <v>24.516859365600006</v>
      </c>
      <c r="TI50" s="15">
        <f>SUM(TI18:TI49)</f>
        <v>1.0000000000000002</v>
      </c>
      <c r="TJ50" s="15">
        <f>SUM(TJ18:TJ49)</f>
        <v>669.76</v>
      </c>
      <c r="TL50" s="4" t="s">
        <v>41</v>
      </c>
      <c r="TM50" s="15">
        <f>SUM(TM18:TM49)</f>
        <v>316894863</v>
      </c>
      <c r="TN50" s="15">
        <f t="shared" ref="TN50:UQ50" si="344">SUM(TN18:TN49)</f>
        <v>0.99999999999999989</v>
      </c>
      <c r="TO50" s="15">
        <f t="shared" si="344"/>
        <v>316.89486479999994</v>
      </c>
      <c r="TP50" s="15">
        <f t="shared" si="344"/>
        <v>1565602206</v>
      </c>
      <c r="TQ50" s="15">
        <f t="shared" si="344"/>
        <v>1.0000000000000002</v>
      </c>
      <c r="TR50" s="15">
        <f t="shared" si="344"/>
        <v>1565.602208</v>
      </c>
      <c r="TS50" s="15">
        <f t="shared" si="344"/>
        <v>8067950</v>
      </c>
      <c r="TT50" s="15">
        <f t="shared" si="344"/>
        <v>1.0000000000000002</v>
      </c>
      <c r="TU50" s="15">
        <f t="shared" si="344"/>
        <v>8.067950080000001</v>
      </c>
      <c r="TV50" s="15">
        <f t="shared" si="344"/>
        <v>7296594</v>
      </c>
      <c r="TW50" s="15">
        <f t="shared" si="344"/>
        <v>1</v>
      </c>
      <c r="TX50" s="15">
        <f t="shared" si="344"/>
        <v>7.2965927999999991</v>
      </c>
      <c r="TY50" s="43">
        <f t="shared" si="344"/>
        <v>43013164</v>
      </c>
      <c r="TZ50" s="15">
        <f t="shared" si="344"/>
        <v>0.99999999999999989</v>
      </c>
      <c r="UA50" s="15">
        <f t="shared" si="344"/>
        <v>43.01316383999999</v>
      </c>
      <c r="UB50" s="15">
        <f t="shared" si="344"/>
        <v>106108405</v>
      </c>
      <c r="UC50" s="15">
        <f t="shared" si="344"/>
        <v>1</v>
      </c>
      <c r="UD50" s="15">
        <f t="shared" si="344"/>
        <v>106.10840519999995</v>
      </c>
      <c r="UE50" s="15">
        <f t="shared" si="344"/>
        <v>152278629</v>
      </c>
      <c r="UF50" s="15">
        <f t="shared" si="344"/>
        <v>1.0000000000000002</v>
      </c>
      <c r="UG50" s="15">
        <f t="shared" si="344"/>
        <v>152.27862960000004</v>
      </c>
      <c r="UH50" s="15">
        <f t="shared" si="344"/>
        <v>155132728</v>
      </c>
      <c r="UI50" s="15">
        <f t="shared" si="344"/>
        <v>1.0000000000000002</v>
      </c>
      <c r="UJ50" s="15">
        <f t="shared" si="344"/>
        <v>155.13272951999997</v>
      </c>
      <c r="UK50" s="15">
        <f t="shared" si="344"/>
        <v>677904016</v>
      </c>
      <c r="UL50" s="15">
        <f t="shared" si="344"/>
        <v>0.99999999999999978</v>
      </c>
      <c r="UM50" s="15">
        <f t="shared" si="344"/>
        <v>4145.383322239999</v>
      </c>
      <c r="UN50" s="15">
        <f t="shared" si="344"/>
        <v>0</v>
      </c>
      <c r="UO50" s="15">
        <f t="shared" si="344"/>
        <v>0</v>
      </c>
      <c r="UP50" s="15">
        <f t="shared" si="344"/>
        <v>0</v>
      </c>
      <c r="UQ50" s="15">
        <f t="shared" si="344"/>
        <v>264041711</v>
      </c>
      <c r="UR50" s="15">
        <f>SUM(UR18:UR49)</f>
        <v>1</v>
      </c>
      <c r="US50" s="15">
        <f>SUM(US18:US49)</f>
        <v>264.04170999999997</v>
      </c>
      <c r="UT50" s="15">
        <f t="shared" ref="UT50:UY50" si="345">SUM(UT18:UT49)</f>
        <v>271380061</v>
      </c>
      <c r="UU50" s="15">
        <f t="shared" si="345"/>
        <v>1</v>
      </c>
      <c r="UV50" s="15">
        <f t="shared" si="345"/>
        <v>271.38005911999994</v>
      </c>
      <c r="UW50" s="15">
        <f t="shared" si="345"/>
        <v>0</v>
      </c>
      <c r="UX50" s="15">
        <f t="shared" si="345"/>
        <v>0.99999999999999989</v>
      </c>
      <c r="UY50" s="15">
        <f t="shared" si="345"/>
        <v>4145.3833222400008</v>
      </c>
      <c r="VA50" s="15">
        <f t="shared" ref="VA50:VJ50" si="346">SUM(VA18:VA49)</f>
        <v>314281921</v>
      </c>
      <c r="VB50" s="15">
        <f t="shared" si="346"/>
        <v>1</v>
      </c>
      <c r="VC50" s="15">
        <f t="shared" si="346"/>
        <v>314.28192159999998</v>
      </c>
      <c r="VD50" s="15">
        <f t="shared" si="346"/>
        <v>1077774401</v>
      </c>
      <c r="VE50" s="15">
        <f t="shared" si="346"/>
        <v>1</v>
      </c>
      <c r="VF50" s="15">
        <f t="shared" si="346"/>
        <v>1077.7744032000001</v>
      </c>
      <c r="VG50" s="15">
        <f t="shared" si="346"/>
        <v>103450473</v>
      </c>
      <c r="VH50" s="15">
        <f t="shared" si="346"/>
        <v>1</v>
      </c>
      <c r="VI50" s="15">
        <f t="shared" si="346"/>
        <v>103.45047472000003</v>
      </c>
      <c r="VJ50" s="15">
        <f t="shared" si="346"/>
        <v>94030990</v>
      </c>
      <c r="VK50" s="15">
        <f>SUM(VK18:VK49)</f>
        <v>1.0000000000000002</v>
      </c>
      <c r="VL50" s="15">
        <f>SUM(VL18:VL49)</f>
        <v>94.030988160000007</v>
      </c>
      <c r="VM50" s="15">
        <f>SUM(VM18:VM49)</f>
        <v>88927195</v>
      </c>
      <c r="VN50" s="15">
        <f>SUM(VN18:VN49)</f>
        <v>0.99999999999999978</v>
      </c>
      <c r="VP50" s="15">
        <f t="shared" ref="VP50:VX50" si="347">SUM(VP18:VP49)</f>
        <v>187838402</v>
      </c>
      <c r="VQ50" s="15">
        <f t="shared" si="347"/>
        <v>0.99999999999999989</v>
      </c>
      <c r="VR50" s="15">
        <f t="shared" si="347"/>
        <v>187.83840088000002</v>
      </c>
      <c r="VS50" s="15">
        <f t="shared" si="347"/>
        <v>238202857</v>
      </c>
      <c r="VT50" s="15">
        <f t="shared" si="347"/>
        <v>1</v>
      </c>
      <c r="VU50" s="15">
        <f t="shared" si="347"/>
        <v>238.20285527999999</v>
      </c>
      <c r="VV50" s="15">
        <f t="shared" si="347"/>
        <v>318835359</v>
      </c>
      <c r="VW50" s="15">
        <f t="shared" si="347"/>
        <v>1</v>
      </c>
      <c r="VX50" s="15">
        <f t="shared" si="347"/>
        <v>318.83536320000007</v>
      </c>
      <c r="WL50" s="81">
        <f>SUM(WL18:WL49)</f>
        <v>0.99999999999999989</v>
      </c>
      <c r="WM50" s="65">
        <f>SUM(WM18:WM49)</f>
        <v>3411.9920000000006</v>
      </c>
    </row>
    <row r="51" spans="2:611" s="4" customFormat="1" ht="8.25" customHeight="1" x14ac:dyDescent="0.25">
      <c r="C51" s="15"/>
      <c r="D51" s="10"/>
      <c r="E51" s="13"/>
      <c r="F51" s="5"/>
      <c r="G51" s="5"/>
      <c r="H51" s="13"/>
      <c r="I51" s="5"/>
      <c r="J51" s="9"/>
      <c r="K51" s="13"/>
      <c r="M51"/>
      <c r="N51"/>
      <c r="P51" s="10"/>
      <c r="Q51"/>
      <c r="S51"/>
    </row>
    <row r="52" spans="2:611" s="30" customFormat="1" ht="15.75" x14ac:dyDescent="0.25">
      <c r="B52" s="30" t="s">
        <v>42</v>
      </c>
      <c r="E52" s="31">
        <f>E50-C4</f>
        <v>0</v>
      </c>
      <c r="F52" s="32"/>
      <c r="H52" s="31">
        <f>H50-D4</f>
        <v>0</v>
      </c>
      <c r="K52" s="31">
        <f>K50-E4</f>
        <v>0</v>
      </c>
      <c r="N52" s="31">
        <f>N50-F4</f>
        <v>0</v>
      </c>
      <c r="P52" s="33"/>
      <c r="Q52" s="34">
        <f>Q50-G4</f>
        <v>0</v>
      </c>
      <c r="S52" s="35"/>
      <c r="T52" s="36">
        <f>T50-H4</f>
        <v>0</v>
      </c>
      <c r="W52" s="36">
        <f>W50-I4</f>
        <v>0</v>
      </c>
      <c r="Z52" s="36">
        <f>Z50-J4</f>
        <v>0</v>
      </c>
      <c r="AC52" s="36">
        <f>AC50-K4</f>
        <v>0</v>
      </c>
      <c r="AF52" s="36">
        <f>AF50-L4</f>
        <v>0</v>
      </c>
      <c r="AI52" s="36">
        <f>AI50-M4</f>
        <v>0</v>
      </c>
      <c r="AL52" s="36">
        <f>AL50-N4</f>
        <v>0</v>
      </c>
      <c r="AO52" s="36" t="s">
        <v>102</v>
      </c>
      <c r="AS52" s="36">
        <f>AS50-W4</f>
        <v>0</v>
      </c>
      <c r="AV52" s="36">
        <f>AV50-X4</f>
        <v>0</v>
      </c>
      <c r="AY52" s="36">
        <f>AY50-Y4</f>
        <v>0</v>
      </c>
      <c r="BB52" s="36">
        <f>BB50-Z4</f>
        <v>0</v>
      </c>
      <c r="BH52" s="36">
        <f>BH50-AB4</f>
        <v>0</v>
      </c>
      <c r="BK52" s="36">
        <f>BK50-AC4</f>
        <v>0</v>
      </c>
      <c r="BN52" s="36">
        <f>BN50-AD4</f>
        <v>0</v>
      </c>
      <c r="BQ52" s="36">
        <f>BQ50-AE4</f>
        <v>0</v>
      </c>
      <c r="CC52" s="65">
        <f>CC50-AI4</f>
        <v>0</v>
      </c>
      <c r="CH52" s="36">
        <f>CH50-C5</f>
        <v>0</v>
      </c>
      <c r="CK52" s="36">
        <f>CK50-D5</f>
        <v>0</v>
      </c>
      <c r="CN52" s="36">
        <f>CN50-E5</f>
        <v>0</v>
      </c>
      <c r="CQ52" s="36">
        <f>CQ50-F5</f>
        <v>0</v>
      </c>
      <c r="CT52" s="36">
        <f>CT50-G5</f>
        <v>0</v>
      </c>
      <c r="CW52" s="36">
        <f>CW50-H5</f>
        <v>0</v>
      </c>
      <c r="CZ52" s="36">
        <f>CZ50-I5</f>
        <v>0</v>
      </c>
      <c r="DC52" s="36">
        <f>DC50-J5</f>
        <v>0</v>
      </c>
      <c r="DF52" s="36">
        <f>DF50-K5</f>
        <v>0</v>
      </c>
      <c r="DI52" s="36">
        <f>DI50-L5</f>
        <v>0</v>
      </c>
      <c r="DL52" s="36">
        <f>DL50-M5</f>
        <v>0</v>
      </c>
      <c r="DO52" s="36">
        <f>DO50-N5</f>
        <v>0</v>
      </c>
      <c r="DR52" s="36">
        <f>DR50-O5</f>
        <v>-0.22860484016639759</v>
      </c>
      <c r="DS52" s="36"/>
      <c r="DT52" s="36"/>
      <c r="DU52" s="36"/>
      <c r="DV52" s="36">
        <f>DV50-W5</f>
        <v>0</v>
      </c>
      <c r="DW52" s="36"/>
      <c r="DX52" s="36"/>
      <c r="DY52" s="36">
        <f>DY50-X5</f>
        <v>0</v>
      </c>
      <c r="DZ52" s="36"/>
      <c r="EA52" s="36"/>
      <c r="EB52" s="36">
        <f>EB50-Y5</f>
        <v>0</v>
      </c>
      <c r="EC52" s="36"/>
      <c r="ED52" s="36"/>
      <c r="EE52" s="36"/>
      <c r="EF52" s="36"/>
      <c r="EG52" s="36"/>
      <c r="EH52" s="36"/>
      <c r="EI52" s="36"/>
      <c r="EJ52" s="36"/>
      <c r="EK52" s="36">
        <f>EK50-AB5</f>
        <v>0</v>
      </c>
      <c r="EL52" s="36"/>
      <c r="EM52" s="36"/>
      <c r="EN52" s="36">
        <f>EN50-AC5</f>
        <v>0</v>
      </c>
      <c r="EO52" s="36"/>
      <c r="EP52" s="36"/>
      <c r="EQ52" s="36">
        <f>EQ50-AD5</f>
        <v>0</v>
      </c>
      <c r="ER52" s="36"/>
      <c r="ES52" s="36"/>
      <c r="ET52" s="36">
        <f>ET50-AE5</f>
        <v>0</v>
      </c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K52" s="36">
        <f>FK50-C6</f>
        <v>0</v>
      </c>
      <c r="FN52" s="36">
        <f>FN50-D6</f>
        <v>0</v>
      </c>
      <c r="FQ52" s="36">
        <f>FQ50-E6</f>
        <v>0</v>
      </c>
      <c r="FT52" s="36">
        <f>FT50-F6</f>
        <v>0</v>
      </c>
      <c r="FW52" s="36">
        <f>FW50-G6</f>
        <v>0</v>
      </c>
      <c r="FZ52" s="36">
        <f>FZ50-H6</f>
        <v>0</v>
      </c>
      <c r="GC52" s="36">
        <f>GC50-I6</f>
        <v>0</v>
      </c>
      <c r="GF52" s="36">
        <f>GF50-J6</f>
        <v>0</v>
      </c>
      <c r="GI52" s="36">
        <f>GI50-K6</f>
        <v>0</v>
      </c>
      <c r="GL52" s="36">
        <f>GL50-L6</f>
        <v>0</v>
      </c>
      <c r="GO52" s="36">
        <f>GO50-M6</f>
        <v>0</v>
      </c>
      <c r="GR52" s="36">
        <f>GR50-N6</f>
        <v>0</v>
      </c>
      <c r="GY52" s="36">
        <f>GY50-W6</f>
        <v>0</v>
      </c>
      <c r="HB52" s="36">
        <f>HB50-X6</f>
        <v>0</v>
      </c>
      <c r="HE52" s="36">
        <f>HE50-Y6</f>
        <v>0</v>
      </c>
      <c r="HH52" s="36">
        <f>HH50-Z6</f>
        <v>0</v>
      </c>
      <c r="HN52" s="36">
        <f>HN50-AB6</f>
        <v>0</v>
      </c>
      <c r="HQ52" s="36">
        <f>HQ50-AC6</f>
        <v>0</v>
      </c>
      <c r="HT52" s="36">
        <f>HT50-AD6</f>
        <v>0</v>
      </c>
      <c r="IN52" s="36">
        <f>IN50-W8</f>
        <v>0</v>
      </c>
      <c r="IQ52" s="36">
        <f>IQ50-X8</f>
        <v>0</v>
      </c>
      <c r="IT52" s="36">
        <f>IT50-E8</f>
        <v>0</v>
      </c>
      <c r="IW52" s="36">
        <f>IW50-F8</f>
        <v>0</v>
      </c>
      <c r="IZ52" s="36">
        <f>IZ50-G8</f>
        <v>0</v>
      </c>
      <c r="JC52" s="36">
        <f>JC50-H8</f>
        <v>0</v>
      </c>
      <c r="JF52" s="36">
        <f>JF50-I8</f>
        <v>0</v>
      </c>
      <c r="JI52" s="36">
        <f>JI50-J8</f>
        <v>0</v>
      </c>
      <c r="JL52" s="36">
        <f>JL50-K8</f>
        <v>0</v>
      </c>
      <c r="JO52" s="36">
        <f>JO50-L8</f>
        <v>0</v>
      </c>
      <c r="JR52" s="36">
        <f>JR50-M8</f>
        <v>0</v>
      </c>
      <c r="JU52" s="36">
        <f>JU50-N8</f>
        <v>0</v>
      </c>
      <c r="JX52" s="36">
        <f>JX50-O8</f>
        <v>-2.1011474279999902</v>
      </c>
      <c r="KB52" s="36">
        <f>KB50-W8</f>
        <v>0</v>
      </c>
      <c r="KE52" s="36">
        <f>KE50-X8</f>
        <v>0</v>
      </c>
      <c r="KH52" s="36">
        <f>KH50-Y8</f>
        <v>0</v>
      </c>
      <c r="KK52" s="36">
        <f>KK50-Z8</f>
        <v>0</v>
      </c>
      <c r="KQ52" s="36">
        <f>KQ50-AB8</f>
        <v>0</v>
      </c>
      <c r="KT52" s="36">
        <f>KT50-AC8</f>
        <v>0</v>
      </c>
      <c r="KW52" s="36">
        <f>KW50-AD8</f>
        <v>0</v>
      </c>
      <c r="KZ52" s="36">
        <f>KZ50-AE8</f>
        <v>0</v>
      </c>
      <c r="LQ52" s="36">
        <f>LQ50-C9</f>
        <v>0</v>
      </c>
      <c r="LT52" s="36">
        <f>LT50-D9</f>
        <v>0</v>
      </c>
      <c r="LW52" s="36">
        <f>LW50-E9</f>
        <v>0</v>
      </c>
      <c r="LZ52" s="36">
        <f>LZ50-F9</f>
        <v>0</v>
      </c>
      <c r="MC52" s="36">
        <f>MC50-G9</f>
        <v>0</v>
      </c>
      <c r="MF52" s="36">
        <f>MF50-H9</f>
        <v>0</v>
      </c>
      <c r="MI52" s="36">
        <f>MI50-I9</f>
        <v>0</v>
      </c>
      <c r="NA52" s="36">
        <f>O9-NA50</f>
        <v>0</v>
      </c>
      <c r="NF52" s="36">
        <f>NF50-C10</f>
        <v>0</v>
      </c>
      <c r="NI52" s="36">
        <f>NI50-D10</f>
        <v>0</v>
      </c>
      <c r="NL52" s="36">
        <f>NL50-E10</f>
        <v>0</v>
      </c>
      <c r="NO52" s="36">
        <f>NO50-F10</f>
        <v>0</v>
      </c>
      <c r="NR52" s="36">
        <f>NR50-G10</f>
        <v>0</v>
      </c>
      <c r="NU52" s="36">
        <f>NU50-H10</f>
        <v>0</v>
      </c>
      <c r="NX52" s="36">
        <f>NX50-I10</f>
        <v>0</v>
      </c>
      <c r="OP52" s="36">
        <f>OP50-O10</f>
        <v>0</v>
      </c>
      <c r="OU52" s="36">
        <f>OU50-C11</f>
        <v>0</v>
      </c>
      <c r="OX52" s="36">
        <f>OX50-D11</f>
        <v>0</v>
      </c>
      <c r="PA52" s="36">
        <f>PA50-E11</f>
        <v>0</v>
      </c>
      <c r="PD52" s="36">
        <f>PD50-F11</f>
        <v>0</v>
      </c>
      <c r="PG52" s="36">
        <f>PG50-G11</f>
        <v>0</v>
      </c>
      <c r="PJ52" s="36">
        <f>PJ50-H11</f>
        <v>0</v>
      </c>
      <c r="QE52" s="36">
        <f>QE50-O11</f>
        <v>0</v>
      </c>
      <c r="QJ52" s="36">
        <f>QJ50-C12</f>
        <v>0</v>
      </c>
      <c r="QM52" s="36">
        <f>QM50-D12</f>
        <v>0</v>
      </c>
      <c r="QP52" s="36">
        <f>QP50-E12</f>
        <v>0</v>
      </c>
      <c r="QS52" s="36">
        <f>QS50-F12</f>
        <v>0</v>
      </c>
      <c r="QV52" s="36">
        <f>QV50-G12</f>
        <v>0</v>
      </c>
      <c r="QY52" s="36">
        <f>QY50-H12</f>
        <v>0</v>
      </c>
      <c r="RB52" s="36">
        <f>RB50-I12</f>
        <v>0</v>
      </c>
      <c r="RT52" s="36">
        <f>RT50-O12</f>
        <v>0</v>
      </c>
      <c r="RZ52" s="36">
        <f>RZ50-C13</f>
        <v>0</v>
      </c>
      <c r="SC52" s="36">
        <f>SC50-D13</f>
        <v>0</v>
      </c>
      <c r="SF52" s="36">
        <f>SF50-E13</f>
        <v>0</v>
      </c>
      <c r="SI52" s="36">
        <f>SI50-F13</f>
        <v>0</v>
      </c>
      <c r="SL52" s="36">
        <f>SL50-G13</f>
        <v>0</v>
      </c>
      <c r="SO52" s="36">
        <f>SO50-H13</f>
        <v>0</v>
      </c>
      <c r="SR52" s="36">
        <f>SR50-I13</f>
        <v>0</v>
      </c>
      <c r="TJ52" s="36">
        <f>TJ50-O13</f>
        <v>0</v>
      </c>
      <c r="TO52" s="36">
        <f>TO50-C7</f>
        <v>0</v>
      </c>
      <c r="TR52" s="36">
        <f>TR50-D7</f>
        <v>0</v>
      </c>
      <c r="TU52" s="36">
        <f>TU50-E7</f>
        <v>0</v>
      </c>
      <c r="TX52" s="36">
        <f>TX50-F7</f>
        <v>0</v>
      </c>
      <c r="UA52" s="36">
        <f>UA50-G7</f>
        <v>0</v>
      </c>
      <c r="UD52" s="36">
        <f>UD50-H7</f>
        <v>0</v>
      </c>
      <c r="UG52" s="36">
        <f>UG50-I7</f>
        <v>0</v>
      </c>
      <c r="UJ52" s="36">
        <f>UJ50-J7</f>
        <v>0</v>
      </c>
      <c r="UM52" s="36">
        <f>UM50-K7</f>
        <v>3204.8594406399989</v>
      </c>
      <c r="US52" s="36">
        <f>US50-M7</f>
        <v>0</v>
      </c>
      <c r="UV52" s="36">
        <f>UV50-N7</f>
        <v>0</v>
      </c>
      <c r="VC52" s="36">
        <f>VC50-W7</f>
        <v>0</v>
      </c>
      <c r="VF52" s="36">
        <f>VF50-X7</f>
        <v>0</v>
      </c>
      <c r="VI52" s="36">
        <f>VI50-Y7</f>
        <v>0</v>
      </c>
      <c r="VR52" s="36">
        <f>VR50-AB7</f>
        <v>0</v>
      </c>
      <c r="VU52" s="36">
        <f>VU50-AC7</f>
        <v>0</v>
      </c>
      <c r="VX52" s="36">
        <f>VX50-AD7</f>
        <v>0</v>
      </c>
      <c r="WM52" s="31">
        <f>WM50-AI7</f>
        <v>0</v>
      </c>
    </row>
    <row r="53" spans="2:611" s="3" customFormat="1" x14ac:dyDescent="0.25">
      <c r="D53" s="8"/>
      <c r="E53"/>
      <c r="H53" s="13"/>
      <c r="I53"/>
      <c r="VF53" s="61">
        <f>VF50/VD50</f>
        <v>1.0000000020412435E-6</v>
      </c>
    </row>
    <row r="54" spans="2:611" x14ac:dyDescent="0.25">
      <c r="B54" s="38">
        <v>2020</v>
      </c>
      <c r="S54" s="38">
        <v>2021</v>
      </c>
      <c r="T54" t="s">
        <v>109</v>
      </c>
      <c r="U54" t="s">
        <v>109</v>
      </c>
    </row>
    <row r="55" spans="2:611" s="1" customFormat="1" x14ac:dyDescent="0.25">
      <c r="B55" s="1" t="s">
        <v>96</v>
      </c>
      <c r="S55" s="1" t="s">
        <v>107</v>
      </c>
    </row>
    <row r="56" spans="2:611" s="1" customFormat="1" x14ac:dyDescent="0.25">
      <c r="B56" s="1" t="str">
        <f>B17</f>
        <v>estado</v>
      </c>
      <c r="C56" s="1" t="str">
        <f>C15</f>
        <v>Fondo General de Participaciones (art 2 LCF). Estadìsticas oportunas</v>
      </c>
      <c r="D56" s="1" t="str">
        <f>CF15</f>
        <v>0.136% de la Recaudación Federal Participable (art 2A fr. I; LCF). Estadìsticas oportunas</v>
      </c>
      <c r="E56" s="1" t="str">
        <f>FH15</f>
        <v>Fondo de Fomento Municipal (art 2A fr. III; LCF). Estadìsticas oportunas</v>
      </c>
      <c r="F56" s="1" t="str">
        <f>IK15</f>
        <v>Fondo de Fiscalización y Recaudación (art 4; LCF). Estadísticas oportunas</v>
      </c>
      <c r="G56" s="3" t="str">
        <f>LN15</f>
        <v>FAIS Estatal (art.32; LCF)</v>
      </c>
      <c r="H56" s="3" t="str">
        <f>NC15</f>
        <v>FAIS Municipal (art.32; LCF)</v>
      </c>
      <c r="I56" s="3" t="str">
        <f>OR15</f>
        <v>FORTAMUN (art.36; LCF)</v>
      </c>
      <c r="J56" s="3" t="str">
        <f>QG15</f>
        <v>FAM (art.39; LCF)</v>
      </c>
      <c r="K56" s="3" t="str">
        <f>RW15</f>
        <v>FAFEF (art.46; LCF)</v>
      </c>
      <c r="L56" s="1" t="str">
        <f>TL15</f>
        <v>Participaciones en el IEPS Tabaco (8%) (art.3A; LCF)</v>
      </c>
      <c r="M56" s="44" t="s">
        <v>89</v>
      </c>
      <c r="P56" s="1" t="s">
        <v>106</v>
      </c>
      <c r="S56" s="1" t="str">
        <f>B56</f>
        <v>estado</v>
      </c>
      <c r="T56" s="1" t="str">
        <f t="shared" ref="T56:AB56" si="348">C56</f>
        <v>Fondo General de Participaciones (art 2 LCF). Estadìsticas oportunas</v>
      </c>
      <c r="U56" s="1" t="str">
        <f t="shared" si="348"/>
        <v>0.136% de la Recaudación Federal Participable (art 2A fr. I; LCF). Estadìsticas oportunas</v>
      </c>
      <c r="V56" s="1" t="str">
        <f t="shared" si="348"/>
        <v>Fondo de Fomento Municipal (art 2A fr. III; LCF). Estadìsticas oportunas</v>
      </c>
      <c r="W56" s="1" t="str">
        <f t="shared" si="348"/>
        <v>Fondo de Fiscalización y Recaudación (art 4; LCF). Estadísticas oportunas</v>
      </c>
      <c r="X56" s="3" t="str">
        <f t="shared" si="348"/>
        <v>FAIS Estatal (art.32; LCF)</v>
      </c>
      <c r="Y56" s="3" t="str">
        <f t="shared" si="348"/>
        <v>FAIS Municipal (art.32; LCF)</v>
      </c>
      <c r="Z56" s="3" t="str">
        <f t="shared" si="348"/>
        <v>FORTAMUN (art.36; LCF)</v>
      </c>
      <c r="AA56" s="3" t="str">
        <f t="shared" si="348"/>
        <v>FAM (art.39; LCF)</v>
      </c>
      <c r="AB56" s="3" t="str">
        <f t="shared" si="348"/>
        <v>FAFEF (art.46; LCF)</v>
      </c>
      <c r="AC56" s="1" t="str">
        <f>L56</f>
        <v>Participaciones en el IEPS Tabaco (8%) (art.3A; LCF)</v>
      </c>
      <c r="AD56" s="1" t="s">
        <v>108</v>
      </c>
      <c r="AE56" s="1" t="s">
        <v>111</v>
      </c>
    </row>
    <row r="57" spans="2:611" x14ac:dyDescent="0.25">
      <c r="B57" t="str">
        <f t="shared" ref="B57:B89" si="349">B18</f>
        <v xml:space="preserve">    Aguascalientes</v>
      </c>
      <c r="C57" s="2">
        <f>AO18</f>
        <v>102.575797653031</v>
      </c>
      <c r="D57" s="2">
        <f>DR18</f>
        <v>0</v>
      </c>
      <c r="E57" s="2">
        <f>GU18</f>
        <v>9.7092518354522444</v>
      </c>
      <c r="F57" s="2">
        <f>JX18</f>
        <v>5.3451566439270382</v>
      </c>
      <c r="G57" s="2">
        <f>NA18</f>
        <v>1.0104016391523027</v>
      </c>
      <c r="H57" s="2">
        <f>OP18</f>
        <v>7.3244683475603258</v>
      </c>
      <c r="I57" s="2">
        <f>QE18</f>
        <v>12.992072063974566</v>
      </c>
      <c r="J57" s="2">
        <f>RT18</f>
        <v>5.2302283990406506</v>
      </c>
      <c r="K57" s="2">
        <f>TJ18</f>
        <v>6.5763442152419573</v>
      </c>
      <c r="L57" s="2">
        <f>UY18</f>
        <v>50.901268942618621</v>
      </c>
      <c r="M57" s="45">
        <f>SUM(C57:L57)</f>
        <v>201.66498973999873</v>
      </c>
      <c r="N57">
        <f>RANK(M57,M$57:M$88)</f>
        <v>27</v>
      </c>
      <c r="P57" s="2">
        <f>C57+D57+E57+F57+L57</f>
        <v>168.53147507502891</v>
      </c>
      <c r="S57" t="str">
        <f>B57</f>
        <v xml:space="preserve">    Aguascalientes</v>
      </c>
      <c r="T57" s="12">
        <f>CC18</f>
        <v>85.226843078602471</v>
      </c>
      <c r="U57" s="12">
        <f>FF18</f>
        <v>0</v>
      </c>
      <c r="V57" s="25">
        <f>II18</f>
        <v>7.6536108687122182</v>
      </c>
      <c r="W57" s="25">
        <f>LL18</f>
        <v>4.8091982274414571</v>
      </c>
      <c r="AC57">
        <f>WM18</f>
        <v>41.299748794110265</v>
      </c>
      <c r="AE57" s="12">
        <f>SUM(T57:AC57)</f>
        <v>138.98940096886642</v>
      </c>
    </row>
    <row r="58" spans="2:611" x14ac:dyDescent="0.25">
      <c r="B58" t="str">
        <f t="shared" si="349"/>
        <v xml:space="preserve">    Baja California</v>
      </c>
      <c r="C58" s="2">
        <f t="shared" ref="C58:C88" si="350">AO19</f>
        <v>275.46301092156995</v>
      </c>
      <c r="D58" s="2">
        <f t="shared" ref="D58:D88" si="351">DR19</f>
        <v>2.6073179555085453</v>
      </c>
      <c r="E58" s="2">
        <f t="shared" ref="E58:E88" si="352">GU19</f>
        <v>8.4003556710243075</v>
      </c>
      <c r="F58" s="2">
        <f t="shared" ref="F58:F88" si="353">JX19</f>
        <v>16.327185580642674</v>
      </c>
      <c r="G58" s="2">
        <f t="shared" ref="G58:G88" si="354">NA19</f>
        <v>0.90238261976494705</v>
      </c>
      <c r="H58" s="2">
        <f t="shared" ref="H58:H88" si="355">OP19</f>
        <v>6.5417296583492313</v>
      </c>
      <c r="I58" s="2">
        <f t="shared" ref="I58:I88" si="356">QE19</f>
        <v>35.342795466184548</v>
      </c>
      <c r="J58" s="2">
        <f t="shared" ref="J58:J88" si="357">RT19</f>
        <v>8.8980620590791677</v>
      </c>
      <c r="K58" s="2">
        <f t="shared" ref="K58:K88" si="358">TJ19</f>
        <v>19.324572612212268</v>
      </c>
      <c r="L58" s="2">
        <f t="shared" ref="L58:L88" si="359">UY19</f>
        <v>157.47655130094338</v>
      </c>
      <c r="M58" s="45">
        <f t="shared" ref="M58:M88" si="360">SUM(C58:L58)</f>
        <v>531.283963845279</v>
      </c>
      <c r="N58">
        <f t="shared" ref="N58:N88" si="361">RANK(M58,M$57:M$88)</f>
        <v>13</v>
      </c>
      <c r="P58" s="2">
        <f t="shared" ref="P58:P88" si="362">C58+D58+E58+F58+L58</f>
        <v>460.27442142968891</v>
      </c>
      <c r="S58" t="str">
        <f t="shared" ref="S58:S89" si="363">B58</f>
        <v xml:space="preserve">    Baja California</v>
      </c>
      <c r="T58" s="12">
        <f t="shared" ref="T58:T88" si="364">CC19</f>
        <v>236.45054877974485</v>
      </c>
      <c r="U58" s="12">
        <f t="shared" ref="U58:U88" si="365">FF19</f>
        <v>2.2947195490798964</v>
      </c>
      <c r="V58" s="25">
        <f t="shared" ref="V58:V88" si="366">II19</f>
        <v>7.4873422481942109</v>
      </c>
      <c r="W58" s="25">
        <f t="shared" ref="W58:W88" si="367">LL19</f>
        <v>14.041076852302707</v>
      </c>
      <c r="AC58">
        <f t="shared" ref="AC58:AC88" si="368">WM19</f>
        <v>146.42492839279527</v>
      </c>
      <c r="AE58" s="12">
        <f t="shared" ref="AE58:AE88" si="369">SUM(T58:AC58)</f>
        <v>406.69861582211695</v>
      </c>
    </row>
    <row r="59" spans="2:611" x14ac:dyDescent="0.25">
      <c r="B59" t="str">
        <f t="shared" si="349"/>
        <v xml:space="preserve">    Baja California Sur</v>
      </c>
      <c r="C59" s="2">
        <f t="shared" si="350"/>
        <v>69.04731027257624</v>
      </c>
      <c r="D59" s="2">
        <f t="shared" si="351"/>
        <v>7.2208234218022289E-3</v>
      </c>
      <c r="E59" s="2">
        <f t="shared" si="352"/>
        <v>3.2008567288551126</v>
      </c>
      <c r="F59" s="2">
        <f t="shared" si="353"/>
        <v>3.3220588522346484</v>
      </c>
      <c r="G59" s="2">
        <f t="shared" si="354"/>
        <v>0.50338737219362339</v>
      </c>
      <c r="H59" s="2">
        <f t="shared" si="355"/>
        <v>3.6489744287825041</v>
      </c>
      <c r="I59" s="2">
        <f t="shared" si="356"/>
        <v>8.2291696860891523</v>
      </c>
      <c r="J59" s="2">
        <f t="shared" si="357"/>
        <v>3.4310434355558344</v>
      </c>
      <c r="K59" s="2">
        <f t="shared" si="358"/>
        <v>4.0572867220811002</v>
      </c>
      <c r="L59" s="2">
        <f t="shared" si="359"/>
        <v>33.955545149996745</v>
      </c>
      <c r="M59" s="45">
        <f t="shared" si="360"/>
        <v>129.40285347178678</v>
      </c>
      <c r="N59">
        <f t="shared" si="361"/>
        <v>32</v>
      </c>
      <c r="P59" s="2">
        <f t="shared" si="362"/>
        <v>109.53299182708454</v>
      </c>
      <c r="S59" t="str">
        <f t="shared" si="363"/>
        <v xml:space="preserve">    Baja California Sur</v>
      </c>
      <c r="T59" s="12">
        <f t="shared" si="364"/>
        <v>43.361977396788831</v>
      </c>
      <c r="U59" s="12">
        <f t="shared" si="365"/>
        <v>4.5053366873964119E-3</v>
      </c>
      <c r="V59" s="25">
        <f t="shared" si="366"/>
        <v>2.4668457070575247</v>
      </c>
      <c r="W59" s="25">
        <f t="shared" si="367"/>
        <v>3.0889736974234006</v>
      </c>
      <c r="AC59">
        <f t="shared" si="368"/>
        <v>31.631758220171267</v>
      </c>
      <c r="AE59" s="12">
        <f t="shared" si="369"/>
        <v>80.55406035812841</v>
      </c>
    </row>
    <row r="60" spans="2:611" x14ac:dyDescent="0.25">
      <c r="B60" t="str">
        <f t="shared" si="349"/>
        <v xml:space="preserve">    Campeche</v>
      </c>
      <c r="C60" s="2">
        <f t="shared" si="350"/>
        <v>81.057175437962172</v>
      </c>
      <c r="D60" s="2">
        <f t="shared" si="351"/>
        <v>0.22318352664356261</v>
      </c>
      <c r="E60" s="2">
        <f t="shared" si="352"/>
        <v>5.2615389773385743</v>
      </c>
      <c r="F60" s="2">
        <f t="shared" si="353"/>
        <v>3.7779458829416539</v>
      </c>
      <c r="G60" s="2">
        <f t="shared" si="354"/>
        <v>1.5799929970666815</v>
      </c>
      <c r="H60" s="2">
        <f t="shared" si="355"/>
        <v>11.454553252844013</v>
      </c>
      <c r="I60" s="2">
        <f t="shared" si="356"/>
        <v>9.2317265283319632</v>
      </c>
      <c r="J60" s="2">
        <f t="shared" si="357"/>
        <v>6.5031884431308784</v>
      </c>
      <c r="K60" s="2">
        <f t="shared" si="358"/>
        <v>4.663771246560998</v>
      </c>
      <c r="L60" s="2">
        <f t="shared" si="359"/>
        <v>6.3815282292232682</v>
      </c>
      <c r="M60" s="45">
        <f t="shared" si="360"/>
        <v>130.13460452204376</v>
      </c>
      <c r="N60">
        <f t="shared" si="361"/>
        <v>30</v>
      </c>
      <c r="P60" s="2">
        <f t="shared" si="362"/>
        <v>96.701372054109228</v>
      </c>
      <c r="S60" t="str">
        <f t="shared" si="363"/>
        <v xml:space="preserve">    Campeche</v>
      </c>
      <c r="T60" s="12">
        <f t="shared" si="364"/>
        <v>66.624535104806981</v>
      </c>
      <c r="U60" s="12">
        <f t="shared" si="365"/>
        <v>0.1739500200075163</v>
      </c>
      <c r="V60" s="25">
        <f t="shared" si="366"/>
        <v>4.1232807032953591</v>
      </c>
      <c r="W60" s="25">
        <f t="shared" si="367"/>
        <v>3.0785859799792097</v>
      </c>
      <c r="AC60">
        <f t="shared" si="368"/>
        <v>5.2199398955383574</v>
      </c>
      <c r="AE60" s="12">
        <f t="shared" si="369"/>
        <v>79.220291703627424</v>
      </c>
    </row>
    <row r="61" spans="2:611" x14ac:dyDescent="0.25">
      <c r="B61" t="str">
        <f t="shared" si="349"/>
        <v xml:space="preserve">    Coahuila</v>
      </c>
      <c r="C61" s="2">
        <f t="shared" si="350"/>
        <v>225.51362251255156</v>
      </c>
      <c r="D61" s="2">
        <f t="shared" si="351"/>
        <v>1.5547727951202703</v>
      </c>
      <c r="E61" s="2">
        <f t="shared" si="352"/>
        <v>8.7127895264498374</v>
      </c>
      <c r="F61" s="2">
        <f t="shared" si="353"/>
        <v>11.617309602898265</v>
      </c>
      <c r="G61" s="2">
        <f t="shared" si="354"/>
        <v>1.2409338538284602</v>
      </c>
      <c r="H61" s="2">
        <f t="shared" si="355"/>
        <v>8.9963479013207905</v>
      </c>
      <c r="I61" s="2">
        <f t="shared" si="356"/>
        <v>29.718587142161294</v>
      </c>
      <c r="J61" s="2">
        <f t="shared" si="357"/>
        <v>8.9504410541678237</v>
      </c>
      <c r="K61" s="2">
        <f t="shared" si="358"/>
        <v>14.868198826331465</v>
      </c>
      <c r="L61" s="2">
        <f t="shared" si="359"/>
        <v>119.22667566207035</v>
      </c>
      <c r="M61" s="45">
        <f t="shared" si="360"/>
        <v>430.39967887690017</v>
      </c>
      <c r="N61">
        <f t="shared" si="361"/>
        <v>17</v>
      </c>
      <c r="P61" s="2">
        <f t="shared" si="362"/>
        <v>366.62517009909027</v>
      </c>
      <c r="S61" t="str">
        <f t="shared" si="363"/>
        <v xml:space="preserve">    Coahuila</v>
      </c>
      <c r="T61" s="12">
        <f t="shared" si="364"/>
        <v>190.19571269638095</v>
      </c>
      <c r="U61" s="12">
        <f t="shared" si="365"/>
        <v>1.4947819685265271</v>
      </c>
      <c r="V61" s="25">
        <f t="shared" si="366"/>
        <v>7.6194736101613003</v>
      </c>
      <c r="W61" s="25">
        <f t="shared" si="367"/>
        <v>9.4301197353208615</v>
      </c>
      <c r="AC61">
        <f t="shared" si="368"/>
        <v>102.01430141486034</v>
      </c>
      <c r="AE61" s="12">
        <f t="shared" si="369"/>
        <v>310.75438942525</v>
      </c>
    </row>
    <row r="62" spans="2:611" x14ac:dyDescent="0.25">
      <c r="B62" t="str">
        <f t="shared" si="349"/>
        <v xml:space="preserve">    Colima</v>
      </c>
      <c r="C62" s="2">
        <f t="shared" si="350"/>
        <v>61.154043564363342</v>
      </c>
      <c r="D62" s="2">
        <f t="shared" si="351"/>
        <v>1.9466604610762996</v>
      </c>
      <c r="E62" s="2">
        <f t="shared" si="352"/>
        <v>5.0860954615457041</v>
      </c>
      <c r="F62" s="2">
        <f t="shared" si="353"/>
        <v>2.9996588232482901</v>
      </c>
      <c r="G62" s="2">
        <f t="shared" si="354"/>
        <v>0.56232063807844324</v>
      </c>
      <c r="H62" s="2">
        <f t="shared" si="355"/>
        <v>4.0761861479277082</v>
      </c>
      <c r="I62" s="2">
        <f t="shared" si="356"/>
        <v>7.4061760062644444</v>
      </c>
      <c r="J62" s="2">
        <f t="shared" si="357"/>
        <v>3.6258205067398643</v>
      </c>
      <c r="K62" s="2">
        <f t="shared" si="358"/>
        <v>4.0247684051134023</v>
      </c>
      <c r="L62" s="2">
        <f t="shared" si="359"/>
        <v>38.593262518351423</v>
      </c>
      <c r="M62" s="45">
        <f t="shared" si="360"/>
        <v>129.47499253270894</v>
      </c>
      <c r="N62">
        <f t="shared" si="361"/>
        <v>31</v>
      </c>
      <c r="P62" s="2">
        <f t="shared" si="362"/>
        <v>109.77972082858507</v>
      </c>
      <c r="S62" t="str">
        <f t="shared" si="363"/>
        <v xml:space="preserve">    Colima</v>
      </c>
      <c r="T62" s="12">
        <f t="shared" si="364"/>
        <v>50.328945196955708</v>
      </c>
      <c r="U62" s="12">
        <f t="shared" si="365"/>
        <v>1.5449768427572774</v>
      </c>
      <c r="V62" s="25">
        <f t="shared" si="366"/>
        <v>3.8470266687675303</v>
      </c>
      <c r="W62" s="25">
        <f t="shared" si="367"/>
        <v>2.5016460350606864</v>
      </c>
      <c r="AC62">
        <f t="shared" si="368"/>
        <v>25.479262314926341</v>
      </c>
      <c r="AE62" s="12">
        <f t="shared" si="369"/>
        <v>83.701857058467553</v>
      </c>
    </row>
    <row r="63" spans="2:611" x14ac:dyDescent="0.25">
      <c r="B63" t="str">
        <f t="shared" si="349"/>
        <v xml:space="preserve">    Chiapas</v>
      </c>
      <c r="C63" s="2">
        <f t="shared" si="350"/>
        <v>402.53998702976236</v>
      </c>
      <c r="D63" s="2">
        <f t="shared" si="351"/>
        <v>9.1777030079819938E-2</v>
      </c>
      <c r="E63" s="2">
        <f t="shared" si="352"/>
        <v>12.821314837944577</v>
      </c>
      <c r="F63" s="2">
        <f t="shared" si="353"/>
        <v>20.445261332715191</v>
      </c>
      <c r="G63" s="2">
        <f t="shared" si="354"/>
        <v>24.528325999927777</v>
      </c>
      <c r="H63" s="2">
        <f t="shared" si="355"/>
        <v>177.82894902331154</v>
      </c>
      <c r="I63" s="2">
        <f t="shared" si="356"/>
        <v>52.852046665741049</v>
      </c>
      <c r="J63" s="2">
        <f t="shared" si="357"/>
        <v>28.369715213179692</v>
      </c>
      <c r="K63" s="2">
        <f t="shared" si="358"/>
        <v>35.623762680023233</v>
      </c>
      <c r="L63" s="2">
        <f t="shared" si="359"/>
        <v>20.187675348119971</v>
      </c>
      <c r="M63" s="45">
        <f t="shared" si="360"/>
        <v>775.28881516080514</v>
      </c>
      <c r="N63">
        <f t="shared" si="361"/>
        <v>8</v>
      </c>
      <c r="P63" s="2">
        <f t="shared" si="362"/>
        <v>456.08601557862187</v>
      </c>
      <c r="S63" t="str">
        <f t="shared" si="363"/>
        <v xml:space="preserve">    Chiapas</v>
      </c>
      <c r="T63" s="12">
        <f t="shared" si="364"/>
        <v>335.22024967199701</v>
      </c>
      <c r="U63" s="12">
        <f t="shared" si="365"/>
        <v>6.7177985629469208E-2</v>
      </c>
      <c r="V63" s="25">
        <f t="shared" si="366"/>
        <v>10.908088822340922</v>
      </c>
      <c r="W63" s="25">
        <f t="shared" si="367"/>
        <v>17.152242547238043</v>
      </c>
      <c r="AC63">
        <f t="shared" si="368"/>
        <v>16.711152840848445</v>
      </c>
      <c r="AE63" s="12">
        <f t="shared" si="369"/>
        <v>380.05891186805388</v>
      </c>
    </row>
    <row r="64" spans="2:611" x14ac:dyDescent="0.25">
      <c r="B64" t="str">
        <f t="shared" si="349"/>
        <v xml:space="preserve">    Chihuahua</v>
      </c>
      <c r="C64" s="2">
        <f t="shared" si="350"/>
        <v>282.34085763516339</v>
      </c>
      <c r="D64" s="2">
        <f t="shared" si="351"/>
        <v>2.9109489836668216</v>
      </c>
      <c r="E64" s="2">
        <f t="shared" si="352"/>
        <v>12.930536591644179</v>
      </c>
      <c r="F64" s="2">
        <f t="shared" si="353"/>
        <v>16.430196754941633</v>
      </c>
      <c r="G64" s="2">
        <f t="shared" si="354"/>
        <v>2.6223854366738073</v>
      </c>
      <c r="H64" s="2">
        <f t="shared" si="355"/>
        <v>19.012219068819032</v>
      </c>
      <c r="I64" s="2">
        <f t="shared" si="356"/>
        <v>36.938127858649281</v>
      </c>
      <c r="J64" s="2">
        <f t="shared" si="357"/>
        <v>11.913654166418503</v>
      </c>
      <c r="K64" s="2">
        <f t="shared" si="358"/>
        <v>20.020256501554087</v>
      </c>
      <c r="L64" s="2">
        <f t="shared" si="359"/>
        <v>160.71008641990511</v>
      </c>
      <c r="M64" s="45">
        <f t="shared" si="360"/>
        <v>565.82926941743585</v>
      </c>
      <c r="N64">
        <f t="shared" si="361"/>
        <v>10</v>
      </c>
      <c r="P64" s="2">
        <f t="shared" si="362"/>
        <v>475.32262638532109</v>
      </c>
      <c r="S64" t="str">
        <f t="shared" si="363"/>
        <v xml:space="preserve">    Chihuahua</v>
      </c>
      <c r="T64" s="12">
        <f t="shared" si="364"/>
        <v>232.71015560793762</v>
      </c>
      <c r="U64" s="12">
        <f t="shared" si="365"/>
        <v>2.3195731474768086</v>
      </c>
      <c r="V64" s="25">
        <f t="shared" si="366"/>
        <v>11.269484794038529</v>
      </c>
      <c r="W64" s="25">
        <f t="shared" si="367"/>
        <v>17.808324841817839</v>
      </c>
      <c r="AC64">
        <f t="shared" si="368"/>
        <v>134.9597563823101</v>
      </c>
      <c r="AE64" s="12">
        <f t="shared" si="369"/>
        <v>399.0672947735809</v>
      </c>
    </row>
    <row r="65" spans="2:31" x14ac:dyDescent="0.25">
      <c r="B65" t="str">
        <f t="shared" si="349"/>
        <v xml:space="preserve">    Ciudad de México</v>
      </c>
      <c r="C65" s="2">
        <f t="shared" si="350"/>
        <v>988.96294229956629</v>
      </c>
      <c r="D65" s="2">
        <f t="shared" si="351"/>
        <v>0</v>
      </c>
      <c r="E65" s="2">
        <f t="shared" si="352"/>
        <v>54.052952209416141</v>
      </c>
      <c r="F65" s="2">
        <f t="shared" si="353"/>
        <v>52.821752830815313</v>
      </c>
      <c r="G65" s="2">
        <f t="shared" si="354"/>
        <v>2.142301360673402</v>
      </c>
      <c r="H65" s="2">
        <f t="shared" si="355"/>
        <v>15.53089036266554</v>
      </c>
      <c r="I65" s="2">
        <f t="shared" si="356"/>
        <v>101.56431983335311</v>
      </c>
      <c r="J65" s="2">
        <f t="shared" si="357"/>
        <v>12.638049440778397</v>
      </c>
      <c r="K65" s="2">
        <f t="shared" si="358"/>
        <v>48.495520248418387</v>
      </c>
      <c r="L65" s="2">
        <f t="shared" si="359"/>
        <v>511.49442457248983</v>
      </c>
      <c r="M65" s="45">
        <f t="shared" si="360"/>
        <v>1787.7031531581763</v>
      </c>
      <c r="N65">
        <f t="shared" si="361"/>
        <v>2</v>
      </c>
      <c r="P65" s="2">
        <f t="shared" si="362"/>
        <v>1607.3320719122876</v>
      </c>
      <c r="S65" t="str">
        <f t="shared" si="363"/>
        <v xml:space="preserve">    Ciudad de México</v>
      </c>
      <c r="T65" s="12">
        <f t="shared" si="364"/>
        <v>815.08282338153697</v>
      </c>
      <c r="U65" s="12">
        <f t="shared" si="365"/>
        <v>0</v>
      </c>
      <c r="V65" s="25">
        <f t="shared" si="366"/>
        <v>43.975741360618507</v>
      </c>
      <c r="W65" s="25">
        <f t="shared" si="367"/>
        <v>43.136583134372778</v>
      </c>
      <c r="AC65">
        <f t="shared" si="368"/>
        <v>361.44580884352155</v>
      </c>
      <c r="AE65" s="12">
        <f t="shared" si="369"/>
        <v>1263.6409567200499</v>
      </c>
    </row>
    <row r="66" spans="2:31" x14ac:dyDescent="0.25">
      <c r="B66" t="str">
        <f t="shared" si="349"/>
        <v xml:space="preserve">    Durango</v>
      </c>
      <c r="C66" s="2">
        <f t="shared" si="350"/>
        <v>126.3490492029609</v>
      </c>
      <c r="D66" s="2">
        <f t="shared" si="351"/>
        <v>0</v>
      </c>
      <c r="E66" s="2">
        <f t="shared" si="352"/>
        <v>10.077235606736815</v>
      </c>
      <c r="F66" s="2">
        <f t="shared" si="353"/>
        <v>7.3610999676437601</v>
      </c>
      <c r="G66" s="2">
        <f t="shared" si="354"/>
        <v>1.8816379985512586</v>
      </c>
      <c r="H66" s="2">
        <f t="shared" si="355"/>
        <v>13.641947357620548</v>
      </c>
      <c r="I66" s="2">
        <f t="shared" si="356"/>
        <v>17.575181365888476</v>
      </c>
      <c r="J66" s="2">
        <f t="shared" si="357"/>
        <v>7.4850264859837674</v>
      </c>
      <c r="K66" s="2">
        <f t="shared" si="358"/>
        <v>9.9466167487761776</v>
      </c>
      <c r="L66" s="2">
        <f t="shared" si="359"/>
        <v>52.16615836129256</v>
      </c>
      <c r="M66" s="45">
        <f t="shared" si="360"/>
        <v>246.48395309545427</v>
      </c>
      <c r="N66">
        <f t="shared" si="361"/>
        <v>23</v>
      </c>
      <c r="P66" s="2">
        <f t="shared" si="362"/>
        <v>195.95354313863402</v>
      </c>
      <c r="S66" t="str">
        <f t="shared" si="363"/>
        <v xml:space="preserve">    Durango</v>
      </c>
      <c r="T66" s="12">
        <f t="shared" si="364"/>
        <v>106.98590302063337</v>
      </c>
      <c r="U66" s="12">
        <f t="shared" si="365"/>
        <v>0</v>
      </c>
      <c r="V66" s="25">
        <f t="shared" si="366"/>
        <v>8.1546454508662443</v>
      </c>
      <c r="W66" s="25">
        <f t="shared" si="367"/>
        <v>5.9332320180286251</v>
      </c>
      <c r="AC66">
        <f t="shared" si="368"/>
        <v>40.416001435154151</v>
      </c>
      <c r="AE66" s="12">
        <f t="shared" si="369"/>
        <v>161.48978192468238</v>
      </c>
    </row>
    <row r="67" spans="2:31" x14ac:dyDescent="0.25">
      <c r="B67" t="str">
        <f t="shared" si="349"/>
        <v xml:space="preserve">    Guanajuato</v>
      </c>
      <c r="C67" s="2">
        <f t="shared" si="350"/>
        <v>402.60687120847649</v>
      </c>
      <c r="D67" s="2">
        <f t="shared" si="351"/>
        <v>0</v>
      </c>
      <c r="E67" s="2">
        <f t="shared" si="352"/>
        <v>22.60776161903048</v>
      </c>
      <c r="F67" s="2">
        <f t="shared" si="353"/>
        <v>29.0695796185754</v>
      </c>
      <c r="G67" s="2">
        <f t="shared" si="354"/>
        <v>4.9048639450452782</v>
      </c>
      <c r="H67" s="2">
        <f t="shared" si="355"/>
        <v>35.560453061869893</v>
      </c>
      <c r="I67" s="2">
        <f t="shared" si="356"/>
        <v>57.486606151305274</v>
      </c>
      <c r="J67" s="2">
        <f t="shared" si="357"/>
        <v>15.914505191153665</v>
      </c>
      <c r="K67" s="2">
        <f t="shared" si="358"/>
        <v>30.167153493179718</v>
      </c>
      <c r="L67" s="2">
        <f t="shared" si="359"/>
        <v>192.79438540276183</v>
      </c>
      <c r="M67" s="45">
        <f t="shared" si="360"/>
        <v>791.11217969139807</v>
      </c>
      <c r="N67">
        <f t="shared" si="361"/>
        <v>7</v>
      </c>
      <c r="P67" s="2">
        <f t="shared" si="362"/>
        <v>647.0785978488442</v>
      </c>
      <c r="S67" t="str">
        <f t="shared" si="363"/>
        <v xml:space="preserve">    Guanajuato</v>
      </c>
      <c r="T67" s="12">
        <f t="shared" si="364"/>
        <v>342.17818800276677</v>
      </c>
      <c r="U67" s="12">
        <f t="shared" si="365"/>
        <v>0</v>
      </c>
      <c r="V67" s="25">
        <f t="shared" si="366"/>
        <v>18.123917331670079</v>
      </c>
      <c r="W67" s="25">
        <f t="shared" si="367"/>
        <v>26.49753257573569</v>
      </c>
      <c r="AC67">
        <f t="shared" si="368"/>
        <v>162.14397508747513</v>
      </c>
      <c r="AE67" s="12">
        <f t="shared" si="369"/>
        <v>548.94361299764773</v>
      </c>
    </row>
    <row r="68" spans="2:31" x14ac:dyDescent="0.25">
      <c r="B68" t="str">
        <f t="shared" si="349"/>
        <v xml:space="preserve">    Guerrero</v>
      </c>
      <c r="C68" s="2">
        <f t="shared" si="350"/>
        <v>237.7159971625893</v>
      </c>
      <c r="D68" s="2">
        <f t="shared" si="351"/>
        <v>7.000773157085452E-2</v>
      </c>
      <c r="E68" s="2">
        <f t="shared" si="352"/>
        <v>9.503868285508597</v>
      </c>
      <c r="F68" s="2">
        <f t="shared" si="353"/>
        <v>10.395889186380336</v>
      </c>
      <c r="G68" s="2">
        <f t="shared" si="354"/>
        <v>12.970627415308986</v>
      </c>
      <c r="H68" s="2">
        <f t="shared" si="355"/>
        <v>94.034513410151774</v>
      </c>
      <c r="I68" s="2">
        <f t="shared" si="356"/>
        <v>34.918122277140746</v>
      </c>
      <c r="J68" s="2">
        <f t="shared" si="357"/>
        <v>15.157635832954798</v>
      </c>
      <c r="K68" s="2">
        <f t="shared" si="358"/>
        <v>21.346128745229066</v>
      </c>
      <c r="L68" s="2">
        <f t="shared" si="359"/>
        <v>35.344405851448421</v>
      </c>
      <c r="M68" s="45">
        <f t="shared" si="360"/>
        <v>471.45719589828281</v>
      </c>
      <c r="N68">
        <f t="shared" si="361"/>
        <v>15</v>
      </c>
      <c r="P68" s="2">
        <f t="shared" si="362"/>
        <v>293.03016821749748</v>
      </c>
      <c r="S68" t="str">
        <f t="shared" si="363"/>
        <v xml:space="preserve">    Guerrero</v>
      </c>
      <c r="T68" s="12">
        <f t="shared" si="364"/>
        <v>189.76912218271238</v>
      </c>
      <c r="U68" s="12">
        <f t="shared" si="365"/>
        <v>4.8973733089100427E-2</v>
      </c>
      <c r="V68" s="25">
        <f t="shared" si="366"/>
        <v>7.5482900287185544</v>
      </c>
      <c r="W68" s="25">
        <f t="shared" si="367"/>
        <v>8.4325290894115472</v>
      </c>
      <c r="AC68">
        <f t="shared" si="368"/>
        <v>30.214587922578509</v>
      </c>
      <c r="AE68" s="12">
        <f t="shared" si="369"/>
        <v>236.01350295651011</v>
      </c>
    </row>
    <row r="69" spans="2:31" x14ac:dyDescent="0.25">
      <c r="B69" t="str">
        <f t="shared" si="349"/>
        <v xml:space="preserve">    Hidalgo</v>
      </c>
      <c r="C69" s="2">
        <f t="shared" si="350"/>
        <v>194.43289983592888</v>
      </c>
      <c r="D69" s="2">
        <f t="shared" si="351"/>
        <v>0</v>
      </c>
      <c r="E69" s="2">
        <f t="shared" si="352"/>
        <v>18.942885213162278</v>
      </c>
      <c r="F69" s="2">
        <f t="shared" si="353"/>
        <v>8.9720999455165771</v>
      </c>
      <c r="G69" s="2">
        <f t="shared" si="354"/>
        <v>4.0838902775753594</v>
      </c>
      <c r="H69" s="2">
        <f t="shared" si="355"/>
        <v>29.608337670659463</v>
      </c>
      <c r="I69" s="2">
        <f t="shared" si="356"/>
        <v>28.913714815199796</v>
      </c>
      <c r="J69" s="2">
        <f t="shared" si="357"/>
        <v>12.012878634134299</v>
      </c>
      <c r="K69" s="2">
        <f t="shared" si="358"/>
        <v>16.026344298929342</v>
      </c>
      <c r="L69" s="2">
        <f t="shared" si="359"/>
        <v>44.598596079053792</v>
      </c>
      <c r="M69" s="45">
        <f t="shared" si="360"/>
        <v>357.5916467701598</v>
      </c>
      <c r="N69">
        <f t="shared" si="361"/>
        <v>21</v>
      </c>
      <c r="P69" s="2">
        <f t="shared" si="362"/>
        <v>266.94648107366152</v>
      </c>
      <c r="S69" t="str">
        <f t="shared" si="363"/>
        <v xml:space="preserve">    Hidalgo</v>
      </c>
      <c r="T69" s="12">
        <f t="shared" si="364"/>
        <v>154.6250977284694</v>
      </c>
      <c r="U69" s="12">
        <f t="shared" si="365"/>
        <v>0</v>
      </c>
      <c r="V69" s="25">
        <f t="shared" si="366"/>
        <v>14.52270965563187</v>
      </c>
      <c r="W69" s="25">
        <f t="shared" si="367"/>
        <v>7.4862576119132269</v>
      </c>
      <c r="AC69">
        <f t="shared" si="368"/>
        <v>39.112277732474396</v>
      </c>
      <c r="AE69" s="12">
        <f t="shared" si="369"/>
        <v>215.74634272848891</v>
      </c>
    </row>
    <row r="70" spans="2:31" x14ac:dyDescent="0.25">
      <c r="B70" t="str">
        <f t="shared" si="349"/>
        <v xml:space="preserve">    Jalisco</v>
      </c>
      <c r="C70" s="2">
        <f t="shared" si="350"/>
        <v>635.93361931564164</v>
      </c>
      <c r="D70" s="2">
        <f t="shared" si="351"/>
        <v>0</v>
      </c>
      <c r="E70" s="2">
        <f t="shared" si="352"/>
        <v>25.056869971609395</v>
      </c>
      <c r="F70" s="2">
        <f t="shared" si="353"/>
        <v>32.169308782002425</v>
      </c>
      <c r="G70" s="2">
        <f t="shared" si="354"/>
        <v>3.5708080479236286</v>
      </c>
      <c r="H70" s="2">
        <f t="shared" si="355"/>
        <v>25.887601459906033</v>
      </c>
      <c r="I70" s="2">
        <f t="shared" si="356"/>
        <v>79.463023685759808</v>
      </c>
      <c r="J70" s="2">
        <f t="shared" si="357"/>
        <v>18.688593623894661</v>
      </c>
      <c r="K70" s="2">
        <f t="shared" si="358"/>
        <v>41.897987810575025</v>
      </c>
      <c r="L70" s="2">
        <f t="shared" si="359"/>
        <v>383.59863988441725</v>
      </c>
      <c r="M70" s="45">
        <f t="shared" si="360"/>
        <v>1246.2664525817299</v>
      </c>
      <c r="N70">
        <f t="shared" si="361"/>
        <v>3</v>
      </c>
      <c r="P70" s="2">
        <f t="shared" si="362"/>
        <v>1076.7584379536706</v>
      </c>
      <c r="S70" t="str">
        <f t="shared" si="363"/>
        <v xml:space="preserve">    Jalisco</v>
      </c>
      <c r="T70" s="12">
        <f t="shared" si="364"/>
        <v>529.36361807507956</v>
      </c>
      <c r="U70" s="12">
        <f t="shared" si="365"/>
        <v>0</v>
      </c>
      <c r="V70" s="25">
        <f t="shared" si="366"/>
        <v>22.817537338414869</v>
      </c>
      <c r="W70" s="25">
        <f t="shared" si="367"/>
        <v>26.995764053869156</v>
      </c>
      <c r="AC70">
        <f t="shared" si="368"/>
        <v>311.01256010088844</v>
      </c>
      <c r="AE70" s="12">
        <f t="shared" si="369"/>
        <v>890.18947956825207</v>
      </c>
    </row>
    <row r="71" spans="2:31" x14ac:dyDescent="0.25">
      <c r="B71" t="str">
        <f t="shared" si="349"/>
        <v xml:space="preserve">    México</v>
      </c>
      <c r="C71" s="2">
        <f t="shared" si="350"/>
        <v>1361.8101701766398</v>
      </c>
      <c r="D71" s="2">
        <f t="shared" si="351"/>
        <v>0</v>
      </c>
      <c r="E71" s="2">
        <f t="shared" si="352"/>
        <v>44.175048867208595</v>
      </c>
      <c r="F71" s="2">
        <f t="shared" si="353"/>
        <v>70.286595548047842</v>
      </c>
      <c r="G71" s="2">
        <f t="shared" si="354"/>
        <v>10.133383841090485</v>
      </c>
      <c r="H71" s="2">
        <f t="shared" si="355"/>
        <v>73.464240478767522</v>
      </c>
      <c r="I71" s="2">
        <f t="shared" si="356"/>
        <v>171.26178108360685</v>
      </c>
      <c r="J71" s="2">
        <f t="shared" si="357"/>
        <v>35.991084255301658</v>
      </c>
      <c r="K71" s="2">
        <f t="shared" si="358"/>
        <v>96.466342515668174</v>
      </c>
      <c r="L71" s="2">
        <f t="shared" si="359"/>
        <v>735.42144399644496</v>
      </c>
      <c r="M71" s="45">
        <f t="shared" si="360"/>
        <v>2599.0100907627761</v>
      </c>
      <c r="N71">
        <f t="shared" si="361"/>
        <v>1</v>
      </c>
      <c r="P71" s="2">
        <f t="shared" si="362"/>
        <v>2211.693258588341</v>
      </c>
      <c r="S71" t="str">
        <f t="shared" si="363"/>
        <v xml:space="preserve">    México</v>
      </c>
      <c r="T71" s="12">
        <f t="shared" si="364"/>
        <v>1080.5296672260299</v>
      </c>
      <c r="U71" s="12">
        <f t="shared" si="365"/>
        <v>0</v>
      </c>
      <c r="V71" s="25">
        <f t="shared" si="366"/>
        <v>39.322007153343456</v>
      </c>
      <c r="W71" s="25">
        <f t="shared" si="367"/>
        <v>61.281767139053734</v>
      </c>
      <c r="AC71">
        <f t="shared" si="368"/>
        <v>656.19731831936178</v>
      </c>
      <c r="AE71" s="12">
        <f t="shared" si="369"/>
        <v>1837.3307598377889</v>
      </c>
    </row>
    <row r="72" spans="2:31" x14ac:dyDescent="0.25">
      <c r="B72" t="str">
        <f t="shared" si="349"/>
        <v xml:space="preserve">    Michoacán</v>
      </c>
      <c r="C72" s="2">
        <f t="shared" si="350"/>
        <v>299.91668557834697</v>
      </c>
      <c r="D72" s="2">
        <f t="shared" si="351"/>
        <v>3.5302422179932198</v>
      </c>
      <c r="E72" s="2">
        <f t="shared" si="352"/>
        <v>20.954256712987529</v>
      </c>
      <c r="F72" s="2">
        <f t="shared" si="353"/>
        <v>14.123148703622679</v>
      </c>
      <c r="G72" s="2">
        <f t="shared" si="354"/>
        <v>5.4634048923486072</v>
      </c>
      <c r="H72" s="2">
        <f t="shared" si="355"/>
        <v>39.609346004824999</v>
      </c>
      <c r="I72" s="2">
        <f t="shared" si="356"/>
        <v>45.215815399416066</v>
      </c>
      <c r="J72" s="2">
        <f t="shared" si="357"/>
        <v>15.994129655845821</v>
      </c>
      <c r="K72" s="2">
        <f t="shared" si="358"/>
        <v>25.491433634708098</v>
      </c>
      <c r="L72" s="2">
        <f t="shared" si="359"/>
        <v>148.62856370539515</v>
      </c>
      <c r="M72" s="45">
        <f t="shared" si="360"/>
        <v>618.92702650548915</v>
      </c>
      <c r="N72">
        <f t="shared" si="361"/>
        <v>9</v>
      </c>
      <c r="P72" s="2">
        <f t="shared" si="362"/>
        <v>487.15289691834562</v>
      </c>
      <c r="S72" t="str">
        <f t="shared" si="363"/>
        <v xml:space="preserve">    Michoacán</v>
      </c>
      <c r="T72" s="12">
        <f t="shared" si="364"/>
        <v>262.01464539586806</v>
      </c>
      <c r="U72" s="12">
        <f t="shared" si="365"/>
        <v>2.9636504834066879</v>
      </c>
      <c r="V72" s="25">
        <f t="shared" si="366"/>
        <v>16.75196411008978</v>
      </c>
      <c r="W72" s="25">
        <f t="shared" si="367"/>
        <v>11.947715589543993</v>
      </c>
      <c r="AC72">
        <f t="shared" si="368"/>
        <v>132.87131479266972</v>
      </c>
      <c r="AE72" s="12">
        <f t="shared" si="369"/>
        <v>426.54929037157819</v>
      </c>
    </row>
    <row r="73" spans="2:31" x14ac:dyDescent="0.25">
      <c r="B73" t="str">
        <f t="shared" si="349"/>
        <v xml:space="preserve">    Morelos</v>
      </c>
      <c r="C73" s="2">
        <f t="shared" si="350"/>
        <v>134.53980653451654</v>
      </c>
      <c r="D73" s="2">
        <f t="shared" si="351"/>
        <v>0</v>
      </c>
      <c r="E73" s="2">
        <f t="shared" si="352"/>
        <v>8.6991174211969735</v>
      </c>
      <c r="F73" s="2">
        <f t="shared" si="353"/>
        <v>6.366915466598809</v>
      </c>
      <c r="G73" s="2">
        <f t="shared" si="354"/>
        <v>1.7189079904656022</v>
      </c>
      <c r="H73" s="2">
        <f t="shared" si="355"/>
        <v>12.461082791454452</v>
      </c>
      <c r="I73" s="2">
        <f t="shared" si="356"/>
        <v>19.280754598359856</v>
      </c>
      <c r="J73" s="2">
        <f t="shared" si="357"/>
        <v>6.2582279261350502</v>
      </c>
      <c r="K73" s="2">
        <f t="shared" si="358"/>
        <v>10.511239909286939</v>
      </c>
      <c r="L73" s="2">
        <f t="shared" si="359"/>
        <v>41.309492686669138</v>
      </c>
      <c r="M73" s="45">
        <f t="shared" si="360"/>
        <v>241.14554532468335</v>
      </c>
      <c r="N73">
        <f t="shared" si="361"/>
        <v>24</v>
      </c>
      <c r="P73" s="2">
        <f t="shared" si="362"/>
        <v>190.91533210898146</v>
      </c>
      <c r="S73" t="str">
        <f t="shared" si="363"/>
        <v xml:space="preserve">    Morelos</v>
      </c>
      <c r="T73" s="12">
        <f t="shared" si="364"/>
        <v>113.44279199575699</v>
      </c>
      <c r="U73" s="12">
        <f t="shared" si="365"/>
        <v>0</v>
      </c>
      <c r="V73" s="25">
        <f t="shared" si="366"/>
        <v>7.0291900991095284</v>
      </c>
      <c r="W73" s="25">
        <f t="shared" si="367"/>
        <v>5.2802496534930556</v>
      </c>
      <c r="AC73">
        <f t="shared" si="368"/>
        <v>34.492799709538126</v>
      </c>
      <c r="AE73" s="12">
        <f t="shared" si="369"/>
        <v>160.24503145789771</v>
      </c>
    </row>
    <row r="74" spans="2:31" x14ac:dyDescent="0.25">
      <c r="B74" t="str">
        <f t="shared" si="349"/>
        <v xml:space="preserve">    Nayarit</v>
      </c>
      <c r="C74" s="2">
        <f t="shared" si="350"/>
        <v>90.147984107202802</v>
      </c>
      <c r="D74" s="2">
        <f t="shared" si="351"/>
        <v>0</v>
      </c>
      <c r="E74" s="2">
        <f t="shared" si="352"/>
        <v>7.9100760126048399</v>
      </c>
      <c r="F74" s="2">
        <f t="shared" si="353"/>
        <v>4.6735064210805337</v>
      </c>
      <c r="G74" s="2">
        <f t="shared" si="354"/>
        <v>1.6018256140273583</v>
      </c>
      <c r="H74" s="2">
        <f t="shared" si="355"/>
        <v>11.612441334783091</v>
      </c>
      <c r="I74" s="2">
        <f t="shared" si="356"/>
        <v>12.602567860660363</v>
      </c>
      <c r="J74" s="2">
        <f t="shared" si="357"/>
        <v>6.8796391776002404</v>
      </c>
      <c r="K74" s="2">
        <f t="shared" si="358"/>
        <v>7.2086751625229812</v>
      </c>
      <c r="L74" s="2">
        <f t="shared" si="359"/>
        <v>32.704910503014602</v>
      </c>
      <c r="M74" s="45">
        <f t="shared" si="360"/>
        <v>175.34162619349678</v>
      </c>
      <c r="N74">
        <f t="shared" si="361"/>
        <v>28</v>
      </c>
      <c r="P74" s="2">
        <f t="shared" si="362"/>
        <v>135.43647704390276</v>
      </c>
      <c r="S74" t="str">
        <f t="shared" si="363"/>
        <v xml:space="preserve">    Nayarit</v>
      </c>
      <c r="T74" s="12">
        <f t="shared" si="364"/>
        <v>73.396373609284254</v>
      </c>
      <c r="U74" s="12">
        <f t="shared" si="365"/>
        <v>0</v>
      </c>
      <c r="V74" s="25">
        <f t="shared" si="366"/>
        <v>5.923447929816648</v>
      </c>
      <c r="W74" s="25">
        <f t="shared" si="367"/>
        <v>3.722680070401037</v>
      </c>
      <c r="AC74">
        <f t="shared" si="368"/>
        <v>24.773175622699362</v>
      </c>
      <c r="AE74" s="12">
        <f t="shared" si="369"/>
        <v>107.8156772322013</v>
      </c>
    </row>
    <row r="75" spans="2:31" x14ac:dyDescent="0.25">
      <c r="B75" t="str">
        <f t="shared" si="349"/>
        <v xml:space="preserve">    Nuevo León</v>
      </c>
      <c r="C75" s="2">
        <f t="shared" si="350"/>
        <v>447.77419178660745</v>
      </c>
      <c r="D75" s="2">
        <f t="shared" si="351"/>
        <v>0.96888398177606927</v>
      </c>
      <c r="E75" s="2">
        <f t="shared" si="352"/>
        <v>14.267189247342539</v>
      </c>
      <c r="F75" s="2">
        <f t="shared" si="353"/>
        <v>21.784111383812508</v>
      </c>
      <c r="G75" s="2">
        <f t="shared" si="354"/>
        <v>1.5546780983698583</v>
      </c>
      <c r="H75" s="2">
        <f t="shared" si="355"/>
        <v>11.271374538942464</v>
      </c>
      <c r="I75" s="2">
        <f t="shared" si="356"/>
        <v>51.55306370124454</v>
      </c>
      <c r="J75" s="2">
        <f t="shared" si="357"/>
        <v>11.121265771644946</v>
      </c>
      <c r="K75" s="2">
        <f t="shared" si="358"/>
        <v>25.736574087258422</v>
      </c>
      <c r="L75" s="2">
        <f t="shared" si="359"/>
        <v>315.84653666024997</v>
      </c>
      <c r="M75" s="45">
        <f t="shared" si="360"/>
        <v>901.87786925724868</v>
      </c>
      <c r="N75">
        <f t="shared" si="361"/>
        <v>5</v>
      </c>
      <c r="P75" s="2">
        <f t="shared" si="362"/>
        <v>800.64091305978855</v>
      </c>
      <c r="S75" t="str">
        <f t="shared" si="363"/>
        <v xml:space="preserve">    Nuevo León</v>
      </c>
      <c r="T75" s="12">
        <f t="shared" si="364"/>
        <v>388.51605469963101</v>
      </c>
      <c r="U75" s="12">
        <f t="shared" si="365"/>
        <v>0.81799333864467261</v>
      </c>
      <c r="V75" s="25">
        <f t="shared" si="366"/>
        <v>13.431818943211741</v>
      </c>
      <c r="W75" s="25">
        <f t="shared" si="367"/>
        <v>19.646278226801872</v>
      </c>
      <c r="AC75">
        <f t="shared" si="368"/>
        <v>266.02302534947233</v>
      </c>
      <c r="AE75" s="12">
        <f t="shared" si="369"/>
        <v>688.43517055776169</v>
      </c>
    </row>
    <row r="76" spans="2:31" x14ac:dyDescent="0.25">
      <c r="B76" t="str">
        <f t="shared" si="349"/>
        <v xml:space="preserve">    Oaxaca</v>
      </c>
      <c r="C76" s="2">
        <f t="shared" si="350"/>
        <v>270.98872341594773</v>
      </c>
      <c r="D76" s="2">
        <f t="shared" si="351"/>
        <v>2.2926110398983308E-2</v>
      </c>
      <c r="E76" s="2">
        <f t="shared" si="352"/>
        <v>20.578254904347499</v>
      </c>
      <c r="F76" s="2">
        <f t="shared" si="353"/>
        <v>12.868017323590506</v>
      </c>
      <c r="G76" s="2">
        <f t="shared" si="354"/>
        <v>14.042889005879475</v>
      </c>
      <c r="H76" s="2">
        <f t="shared" si="355"/>
        <v>101.80956294236361</v>
      </c>
      <c r="I76" s="2">
        <f t="shared" si="356"/>
        <v>39.381445940520713</v>
      </c>
      <c r="J76" s="2">
        <f t="shared" si="357"/>
        <v>20.724169669391348</v>
      </c>
      <c r="K76" s="2">
        <f t="shared" si="358"/>
        <v>23.490867232199442</v>
      </c>
      <c r="L76" s="2">
        <f t="shared" si="359"/>
        <v>30.106684814250588</v>
      </c>
      <c r="M76" s="45">
        <f t="shared" si="360"/>
        <v>534.01354135888994</v>
      </c>
      <c r="N76">
        <f t="shared" si="361"/>
        <v>12</v>
      </c>
      <c r="P76" s="2">
        <f t="shared" si="362"/>
        <v>334.56460656853528</v>
      </c>
      <c r="S76" t="str">
        <f t="shared" si="363"/>
        <v xml:space="preserve">    Oaxaca</v>
      </c>
      <c r="T76" s="12">
        <f t="shared" si="364"/>
        <v>201.76858945848537</v>
      </c>
      <c r="U76" s="12">
        <f t="shared" si="365"/>
        <v>1.5533377189447301E-2</v>
      </c>
      <c r="V76" s="25">
        <f t="shared" si="366"/>
        <v>16.993639748514621</v>
      </c>
      <c r="W76" s="25">
        <f t="shared" si="367"/>
        <v>11.776690171119053</v>
      </c>
      <c r="AC76">
        <f t="shared" si="368"/>
        <v>23.328320492132502</v>
      </c>
      <c r="AE76" s="12">
        <f t="shared" si="369"/>
        <v>253.88277324744098</v>
      </c>
    </row>
    <row r="77" spans="2:31" x14ac:dyDescent="0.25">
      <c r="B77" t="str">
        <f t="shared" si="349"/>
        <v xml:space="preserve">    Puebla</v>
      </c>
      <c r="C77" s="2">
        <f t="shared" si="350"/>
        <v>412.91401054956862</v>
      </c>
      <c r="D77" s="2">
        <f t="shared" si="351"/>
        <v>0</v>
      </c>
      <c r="E77" s="2">
        <f t="shared" si="352"/>
        <v>23.056916851568854</v>
      </c>
      <c r="F77" s="2">
        <f t="shared" si="353"/>
        <v>21.282573697646871</v>
      </c>
      <c r="G77" s="2">
        <f t="shared" si="354"/>
        <v>10.325172038490559</v>
      </c>
      <c r="H77" s="2">
        <f t="shared" si="355"/>
        <v>74.858314735349367</v>
      </c>
      <c r="I77" s="2">
        <f t="shared" si="356"/>
        <v>61.658870091475805</v>
      </c>
      <c r="J77" s="2">
        <f t="shared" si="357"/>
        <v>21.489285517349362</v>
      </c>
      <c r="K77" s="2">
        <f t="shared" si="358"/>
        <v>34.582769879756064</v>
      </c>
      <c r="L77" s="2">
        <f t="shared" si="359"/>
        <v>135.33595209405695</v>
      </c>
      <c r="M77" s="45">
        <f t="shared" si="360"/>
        <v>795.50386545526248</v>
      </c>
      <c r="N77">
        <f t="shared" si="361"/>
        <v>6</v>
      </c>
      <c r="P77" s="2">
        <f t="shared" si="362"/>
        <v>592.58945319284135</v>
      </c>
      <c r="S77" t="str">
        <f t="shared" si="363"/>
        <v xml:space="preserve">    Puebla</v>
      </c>
      <c r="T77" s="12">
        <f t="shared" si="364"/>
        <v>355.37760114477339</v>
      </c>
      <c r="U77" s="12">
        <f t="shared" si="365"/>
        <v>0</v>
      </c>
      <c r="V77" s="25">
        <f t="shared" si="366"/>
        <v>18.209130912118635</v>
      </c>
      <c r="W77" s="25">
        <f t="shared" si="367"/>
        <v>18.05997147427701</v>
      </c>
      <c r="AC77">
        <f t="shared" si="368"/>
        <v>113.01869435236465</v>
      </c>
      <c r="AE77" s="12">
        <f t="shared" si="369"/>
        <v>504.66539788353367</v>
      </c>
    </row>
    <row r="78" spans="2:31" x14ac:dyDescent="0.25">
      <c r="B78" t="str">
        <f t="shared" si="349"/>
        <v xml:space="preserve">    Querétaro</v>
      </c>
      <c r="C78" s="2">
        <f t="shared" si="350"/>
        <v>158.94234750013587</v>
      </c>
      <c r="D78" s="2">
        <f t="shared" si="351"/>
        <v>0</v>
      </c>
      <c r="E78" s="2">
        <f t="shared" si="352"/>
        <v>10.32568283742415</v>
      </c>
      <c r="F78" s="2">
        <f t="shared" si="353"/>
        <v>9.5910258952418541</v>
      </c>
      <c r="G78" s="2">
        <f t="shared" si="354"/>
        <v>1.5101412358703541</v>
      </c>
      <c r="H78" s="2">
        <f t="shared" si="355"/>
        <v>10.948068762624047</v>
      </c>
      <c r="I78" s="2">
        <f t="shared" si="356"/>
        <v>20.34982604109247</v>
      </c>
      <c r="J78" s="2">
        <f t="shared" si="357"/>
        <v>6.7275076364246846</v>
      </c>
      <c r="K78" s="2">
        <f t="shared" si="358"/>
        <v>10.247156444985892</v>
      </c>
      <c r="L78" s="2">
        <f t="shared" si="359"/>
        <v>133.58408286053486</v>
      </c>
      <c r="M78" s="45">
        <f t="shared" si="360"/>
        <v>362.2258392143342</v>
      </c>
      <c r="N78">
        <f t="shared" si="361"/>
        <v>20</v>
      </c>
      <c r="P78" s="2">
        <f t="shared" si="362"/>
        <v>312.44313909333675</v>
      </c>
      <c r="S78" t="str">
        <f t="shared" si="363"/>
        <v xml:space="preserve">    Querétaro</v>
      </c>
      <c r="T78" s="12">
        <f t="shared" si="364"/>
        <v>138.77836281117209</v>
      </c>
      <c r="U78" s="12">
        <f t="shared" si="365"/>
        <v>0</v>
      </c>
      <c r="V78" s="25">
        <f t="shared" si="366"/>
        <v>8.3037731304536262</v>
      </c>
      <c r="W78" s="25">
        <f t="shared" si="367"/>
        <v>10.983691561187888</v>
      </c>
      <c r="AC78">
        <f t="shared" si="368"/>
        <v>105.36698729621806</v>
      </c>
      <c r="AE78" s="12">
        <f t="shared" si="369"/>
        <v>263.43281479903169</v>
      </c>
    </row>
    <row r="79" spans="2:31" x14ac:dyDescent="0.25">
      <c r="B79" t="str">
        <f t="shared" si="349"/>
        <v xml:space="preserve">    Quintana Roo</v>
      </c>
      <c r="C79" s="2">
        <f t="shared" si="350"/>
        <v>124.79577827927407</v>
      </c>
      <c r="D79" s="2">
        <f t="shared" si="351"/>
        <v>0.3687482574580021</v>
      </c>
      <c r="E79" s="2">
        <f t="shared" si="352"/>
        <v>7.2572498405989521</v>
      </c>
      <c r="F79" s="2">
        <f t="shared" si="353"/>
        <v>7.2313358043392206</v>
      </c>
      <c r="G79" s="2">
        <f t="shared" si="354"/>
        <v>1.5621308189933976</v>
      </c>
      <c r="H79" s="2">
        <f t="shared" si="355"/>
        <v>11.325024702974238</v>
      </c>
      <c r="I79" s="2">
        <f t="shared" si="356"/>
        <v>16.864057729402063</v>
      </c>
      <c r="J79" s="2">
        <f t="shared" si="357"/>
        <v>7.0586026975335292</v>
      </c>
      <c r="K79" s="2">
        <f t="shared" si="358"/>
        <v>8.3534125720454409</v>
      </c>
      <c r="L79" s="2">
        <f t="shared" si="359"/>
        <v>37.046578930375958</v>
      </c>
      <c r="M79" s="45">
        <f t="shared" si="360"/>
        <v>221.86291963299487</v>
      </c>
      <c r="N79">
        <f t="shared" si="361"/>
        <v>25</v>
      </c>
      <c r="P79" s="2">
        <f t="shared" si="362"/>
        <v>176.6996911120462</v>
      </c>
      <c r="S79" t="str">
        <f t="shared" si="363"/>
        <v xml:space="preserve">    Quintana Roo</v>
      </c>
      <c r="T79" s="12">
        <f t="shared" si="364"/>
        <v>104.0895786767183</v>
      </c>
      <c r="U79" s="12">
        <f t="shared" si="365"/>
        <v>0.26978699932550559</v>
      </c>
      <c r="V79" s="25">
        <f t="shared" si="366"/>
        <v>5.5467870561896762</v>
      </c>
      <c r="W79" s="25">
        <f t="shared" si="367"/>
        <v>6.5019659872109372</v>
      </c>
      <c r="AC79">
        <f t="shared" si="368"/>
        <v>23.858442879574369</v>
      </c>
      <c r="AE79" s="12">
        <f t="shared" si="369"/>
        <v>140.26656159901879</v>
      </c>
    </row>
    <row r="80" spans="2:31" x14ac:dyDescent="0.25">
      <c r="B80" t="str">
        <f t="shared" si="349"/>
        <v xml:space="preserve">    San Luis Potosí</v>
      </c>
      <c r="C80" s="2">
        <f t="shared" si="350"/>
        <v>191.64050544931627</v>
      </c>
      <c r="D80" s="2">
        <f t="shared" si="351"/>
        <v>0</v>
      </c>
      <c r="E80" s="2">
        <f t="shared" si="352"/>
        <v>12.303327423128772</v>
      </c>
      <c r="F80" s="2">
        <f t="shared" si="353"/>
        <v>13.858541159109421</v>
      </c>
      <c r="G80" s="2">
        <f t="shared" si="354"/>
        <v>4.2559883882167302</v>
      </c>
      <c r="H80" s="2">
        <f t="shared" si="355"/>
        <v>30.856078355786249</v>
      </c>
      <c r="I80" s="2">
        <f t="shared" si="356"/>
        <v>27.312316463453186</v>
      </c>
      <c r="J80" s="2">
        <f t="shared" si="357"/>
        <v>9.6070569506795405</v>
      </c>
      <c r="K80" s="2">
        <f t="shared" si="358"/>
        <v>14.223156133016294</v>
      </c>
      <c r="L80" s="2">
        <f t="shared" si="359"/>
        <v>83.773894242182266</v>
      </c>
      <c r="M80" s="45">
        <f t="shared" si="360"/>
        <v>387.83086456488871</v>
      </c>
      <c r="N80">
        <f t="shared" si="361"/>
        <v>19</v>
      </c>
      <c r="P80" s="2">
        <f t="shared" si="362"/>
        <v>301.57626827373673</v>
      </c>
      <c r="S80" t="str">
        <f t="shared" si="363"/>
        <v xml:space="preserve">    San Luis Potosí</v>
      </c>
      <c r="T80" s="12">
        <f t="shared" si="364"/>
        <v>155.44432039101287</v>
      </c>
      <c r="U80" s="12">
        <f t="shared" si="365"/>
        <v>0</v>
      </c>
      <c r="V80" s="25">
        <f t="shared" si="366"/>
        <v>9.5522222035577649</v>
      </c>
      <c r="W80" s="25">
        <f t="shared" si="367"/>
        <v>11.589086253953006</v>
      </c>
      <c r="AC80">
        <f t="shared" si="368"/>
        <v>65.978555388323983</v>
      </c>
      <c r="AE80" s="12">
        <f t="shared" si="369"/>
        <v>242.56418423684761</v>
      </c>
    </row>
    <row r="81" spans="2:41" x14ac:dyDescent="0.25">
      <c r="B81" t="str">
        <f t="shared" si="349"/>
        <v xml:space="preserve">    Sinaloa</v>
      </c>
      <c r="C81" s="2">
        <f t="shared" si="350"/>
        <v>229.43347594561325</v>
      </c>
      <c r="D81" s="2">
        <f t="shared" si="351"/>
        <v>0.1410209739615097</v>
      </c>
      <c r="E81" s="2">
        <f t="shared" si="352"/>
        <v>9.5609886662442722</v>
      </c>
      <c r="F81" s="2">
        <f t="shared" si="353"/>
        <v>28.544935589935385</v>
      </c>
      <c r="G81" s="2">
        <f t="shared" si="354"/>
        <v>1.8786941005403022</v>
      </c>
      <c r="H81" s="2">
        <f t="shared" si="355"/>
        <v>13.620126168584088</v>
      </c>
      <c r="I81" s="2">
        <f t="shared" si="356"/>
        <v>29.570790989815922</v>
      </c>
      <c r="J81" s="2">
        <f t="shared" si="357"/>
        <v>10.296633137248561</v>
      </c>
      <c r="K81" s="2">
        <f t="shared" si="358"/>
        <v>16.250332274091477</v>
      </c>
      <c r="L81" s="2">
        <f t="shared" si="359"/>
        <v>83.570132037739455</v>
      </c>
      <c r="M81" s="45">
        <f t="shared" si="360"/>
        <v>422.86712988377417</v>
      </c>
      <c r="N81">
        <f t="shared" si="361"/>
        <v>18</v>
      </c>
      <c r="P81" s="2">
        <f t="shared" si="362"/>
        <v>351.25055321349384</v>
      </c>
      <c r="S81" t="str">
        <f t="shared" si="363"/>
        <v xml:space="preserve">    Sinaloa</v>
      </c>
      <c r="T81" s="12">
        <f t="shared" si="364"/>
        <v>190.43993630512975</v>
      </c>
      <c r="U81" s="12">
        <f t="shared" si="365"/>
        <v>0.11459613440569563</v>
      </c>
      <c r="V81" s="25">
        <f t="shared" si="366"/>
        <v>9.1364491446539411</v>
      </c>
      <c r="W81" s="25">
        <f t="shared" si="367"/>
        <v>4.5100133903641373</v>
      </c>
      <c r="AC81">
        <f t="shared" si="368"/>
        <v>72.210972975704806</v>
      </c>
      <c r="AE81" s="12">
        <f t="shared" si="369"/>
        <v>276.41196795025837</v>
      </c>
    </row>
    <row r="82" spans="2:41" x14ac:dyDescent="0.25">
      <c r="B82" t="str">
        <f t="shared" si="349"/>
        <v xml:space="preserve">    Sonora</v>
      </c>
      <c r="C82" s="2">
        <f t="shared" si="350"/>
        <v>230.60566096726748</v>
      </c>
      <c r="D82" s="2">
        <f t="shared" si="351"/>
        <v>3.4537459224019522</v>
      </c>
      <c r="E82" s="2">
        <f t="shared" si="352"/>
        <v>7.1345209456660781</v>
      </c>
      <c r="F82" s="2">
        <f t="shared" si="353"/>
        <v>62.39287202757977</v>
      </c>
      <c r="G82" s="2">
        <f t="shared" si="354"/>
        <v>1.3741110254978888</v>
      </c>
      <c r="H82" s="2">
        <f t="shared" si="355"/>
        <v>9.9616699220110938</v>
      </c>
      <c r="I82" s="2">
        <f t="shared" si="356"/>
        <v>29.642844339863537</v>
      </c>
      <c r="J82" s="2">
        <f t="shared" si="357"/>
        <v>10.096016756030265</v>
      </c>
      <c r="K82" s="2">
        <f t="shared" si="358"/>
        <v>15.513549322394466</v>
      </c>
      <c r="L82" s="2">
        <f t="shared" si="359"/>
        <v>119.67694241777895</v>
      </c>
      <c r="M82" s="45">
        <f t="shared" si="360"/>
        <v>489.85193364649149</v>
      </c>
      <c r="N82">
        <f t="shared" si="361"/>
        <v>14</v>
      </c>
      <c r="P82" s="2">
        <f t="shared" si="362"/>
        <v>423.26374228069426</v>
      </c>
      <c r="S82" t="str">
        <f t="shared" si="363"/>
        <v xml:space="preserve">    Sonora</v>
      </c>
      <c r="T82" s="12">
        <f t="shared" si="364"/>
        <v>183.26066434239368</v>
      </c>
      <c r="U82" s="12">
        <f t="shared" si="365"/>
        <v>2.7497691124210131</v>
      </c>
      <c r="V82" s="25">
        <f t="shared" si="366"/>
        <v>6.0829263852836037</v>
      </c>
      <c r="W82" s="25">
        <f t="shared" si="367"/>
        <v>53.329174621806246</v>
      </c>
      <c r="AC82">
        <f t="shared" si="368"/>
        <v>90.458621267103553</v>
      </c>
      <c r="AE82" s="12">
        <f t="shared" si="369"/>
        <v>335.88115572900813</v>
      </c>
    </row>
    <row r="83" spans="2:41" x14ac:dyDescent="0.25">
      <c r="B83" t="str">
        <f t="shared" si="349"/>
        <v xml:space="preserve">    Tabasco</v>
      </c>
      <c r="C83" s="2">
        <f t="shared" si="350"/>
        <v>266.05031577778135</v>
      </c>
      <c r="D83" s="2">
        <f t="shared" si="351"/>
        <v>0</v>
      </c>
      <c r="E83" s="2">
        <f t="shared" si="352"/>
        <v>12.265948791995267</v>
      </c>
      <c r="F83" s="2">
        <f t="shared" si="353"/>
        <v>33.144638542781969</v>
      </c>
      <c r="G83" s="2">
        <f t="shared" si="354"/>
        <v>3.4253334075333619</v>
      </c>
      <c r="H83" s="2">
        <f t="shared" si="355"/>
        <v>24.832041473386376</v>
      </c>
      <c r="I83" s="2">
        <f t="shared" si="356"/>
        <v>23.760762062333562</v>
      </c>
      <c r="J83" s="2">
        <f t="shared" si="357"/>
        <v>12.008941797274524</v>
      </c>
      <c r="K83" s="2">
        <f t="shared" si="358"/>
        <v>12.720764349098063</v>
      </c>
      <c r="L83" s="2">
        <f t="shared" si="359"/>
        <v>60.656324294252698</v>
      </c>
      <c r="M83" s="45">
        <f t="shared" si="360"/>
        <v>448.86507049643717</v>
      </c>
      <c r="N83">
        <f t="shared" si="361"/>
        <v>16</v>
      </c>
      <c r="P83" s="2">
        <f t="shared" si="362"/>
        <v>372.11722740681125</v>
      </c>
      <c r="S83" t="str">
        <f t="shared" si="363"/>
        <v xml:space="preserve">    Tabasco</v>
      </c>
      <c r="T83" s="12">
        <f t="shared" si="364"/>
        <v>217.17575648388703</v>
      </c>
      <c r="U83" s="12">
        <f t="shared" si="365"/>
        <v>0</v>
      </c>
      <c r="V83" s="25">
        <f t="shared" si="366"/>
        <v>9.0284219977923428</v>
      </c>
      <c r="W83" s="25">
        <f t="shared" si="367"/>
        <v>26.627896752353745</v>
      </c>
      <c r="AC83">
        <f t="shared" si="368"/>
        <v>52.246170449500177</v>
      </c>
      <c r="AE83" s="12">
        <f t="shared" si="369"/>
        <v>305.07824568353328</v>
      </c>
    </row>
    <row r="84" spans="2:41" x14ac:dyDescent="0.25">
      <c r="B84" t="str">
        <f t="shared" si="349"/>
        <v xml:space="preserve">    Tamaulipas</v>
      </c>
      <c r="C84" s="2">
        <f t="shared" si="350"/>
        <v>270.79903060303405</v>
      </c>
      <c r="D84" s="2">
        <f t="shared" si="351"/>
        <v>43.685957359384624</v>
      </c>
      <c r="E84" s="2">
        <f t="shared" si="352"/>
        <v>13.636797523838364</v>
      </c>
      <c r="F84" s="2">
        <f t="shared" si="353"/>
        <v>13.085774317693938</v>
      </c>
      <c r="G84" s="2">
        <f t="shared" si="354"/>
        <v>1.9914730754099568</v>
      </c>
      <c r="H84" s="2">
        <f t="shared" si="355"/>
        <v>14.437647183559896</v>
      </c>
      <c r="I84" s="2">
        <f t="shared" si="356"/>
        <v>35.490639531295471</v>
      </c>
      <c r="J84" s="2">
        <f t="shared" si="357"/>
        <v>10.544083578048792</v>
      </c>
      <c r="K84" s="2">
        <f t="shared" si="358"/>
        <v>18.748181180283026</v>
      </c>
      <c r="L84" s="2">
        <f t="shared" si="359"/>
        <v>117.95691267562917</v>
      </c>
      <c r="M84" s="45">
        <f t="shared" si="360"/>
        <v>540.37649702817737</v>
      </c>
      <c r="N84">
        <f t="shared" si="361"/>
        <v>11</v>
      </c>
      <c r="P84" s="2">
        <f t="shared" si="362"/>
        <v>459.16447247958018</v>
      </c>
      <c r="S84" t="str">
        <f t="shared" si="363"/>
        <v xml:space="preserve">    Tamaulipas</v>
      </c>
      <c r="T84" s="12">
        <f t="shared" si="364"/>
        <v>218.897070576559</v>
      </c>
      <c r="U84" s="12">
        <f t="shared" si="365"/>
        <v>35.621357327538973</v>
      </c>
      <c r="V84" s="25">
        <f t="shared" si="366"/>
        <v>10.712942527296669</v>
      </c>
      <c r="W84" s="25">
        <f t="shared" si="367"/>
        <v>10.580773116341879</v>
      </c>
      <c r="AC84">
        <f t="shared" si="368"/>
        <v>100.48276793671248</v>
      </c>
      <c r="AE84" s="12">
        <f t="shared" si="369"/>
        <v>376.29491148444902</v>
      </c>
    </row>
    <row r="85" spans="2:41" x14ac:dyDescent="0.25">
      <c r="B85" t="str">
        <f t="shared" si="349"/>
        <v xml:space="preserve">    Tlaxcala</v>
      </c>
      <c r="C85" s="2">
        <f t="shared" si="350"/>
        <v>98.359013424945715</v>
      </c>
      <c r="D85" s="2">
        <f t="shared" si="351"/>
        <v>0</v>
      </c>
      <c r="E85" s="2">
        <f t="shared" si="352"/>
        <v>7.1735427047344267</v>
      </c>
      <c r="F85" s="2">
        <f t="shared" si="353"/>
        <v>6.5753719503664803</v>
      </c>
      <c r="G85" s="2">
        <f t="shared" si="354"/>
        <v>1.5567459941403265</v>
      </c>
      <c r="H85" s="2">
        <f t="shared" si="355"/>
        <v>11.285731156130289</v>
      </c>
      <c r="I85" s="2">
        <f t="shared" si="356"/>
        <v>12.928288660423975</v>
      </c>
      <c r="J85" s="2">
        <f t="shared" si="357"/>
        <v>5.5434093535374522</v>
      </c>
      <c r="K85" s="2">
        <f t="shared" si="358"/>
        <v>7.6287003797002724</v>
      </c>
      <c r="L85" s="2">
        <f t="shared" si="359"/>
        <v>22.120722416546389</v>
      </c>
      <c r="M85" s="45">
        <f t="shared" si="360"/>
        <v>173.17152604052532</v>
      </c>
      <c r="N85">
        <f t="shared" si="361"/>
        <v>29</v>
      </c>
      <c r="P85" s="2">
        <f t="shared" si="362"/>
        <v>134.22865049659302</v>
      </c>
      <c r="S85" t="str">
        <f t="shared" si="363"/>
        <v xml:space="preserve">    Tlaxcala</v>
      </c>
      <c r="T85" s="12">
        <f t="shared" si="364"/>
        <v>79.803412364836191</v>
      </c>
      <c r="U85" s="12">
        <f t="shared" si="365"/>
        <v>0</v>
      </c>
      <c r="V85" s="25">
        <f t="shared" si="366"/>
        <v>5.4214047846347899</v>
      </c>
      <c r="W85" s="25">
        <f t="shared" si="367"/>
        <v>3.9939362174700244</v>
      </c>
      <c r="AC85">
        <f t="shared" si="368"/>
        <v>19.827435293634736</v>
      </c>
      <c r="AE85" s="12">
        <f t="shared" si="369"/>
        <v>109.04618866057574</v>
      </c>
    </row>
    <row r="86" spans="2:41" x14ac:dyDescent="0.25">
      <c r="B86" t="str">
        <f t="shared" si="349"/>
        <v xml:space="preserve">    Veracruz</v>
      </c>
      <c r="C86" s="2">
        <f t="shared" si="350"/>
        <v>592.31313816368424</v>
      </c>
      <c r="D86" s="2">
        <f t="shared" si="351"/>
        <v>2.8423832331377046</v>
      </c>
      <c r="E86" s="2">
        <f t="shared" si="352"/>
        <v>22.539653078068842</v>
      </c>
      <c r="F86" s="2">
        <f t="shared" si="353"/>
        <v>26.208949854659878</v>
      </c>
      <c r="G86" s="2">
        <f t="shared" si="354"/>
        <v>16.748161974890238</v>
      </c>
      <c r="H86" s="2">
        <f t="shared" si="355"/>
        <v>121.41900814383095</v>
      </c>
      <c r="I86" s="2">
        <f t="shared" si="356"/>
        <v>79.365307378109492</v>
      </c>
      <c r="J86" s="2">
        <f t="shared" si="357"/>
        <v>24.79863173855766</v>
      </c>
      <c r="K86" s="2">
        <f t="shared" si="358"/>
        <v>44.806703575070202</v>
      </c>
      <c r="L86" s="2">
        <f t="shared" si="359"/>
        <v>133.57512996339338</v>
      </c>
      <c r="M86" s="45">
        <f t="shared" si="360"/>
        <v>1064.6170671034026</v>
      </c>
      <c r="N86">
        <f t="shared" si="361"/>
        <v>4</v>
      </c>
      <c r="P86" s="2">
        <f t="shared" si="362"/>
        <v>777.47925429294401</v>
      </c>
      <c r="S86" t="str">
        <f t="shared" si="363"/>
        <v xml:space="preserve">    Veracruz</v>
      </c>
      <c r="T86" s="12">
        <f t="shared" si="364"/>
        <v>484.45791765556112</v>
      </c>
      <c r="U86" s="12">
        <f t="shared" si="365"/>
        <v>2.5618337181360276</v>
      </c>
      <c r="V86" s="25">
        <f t="shared" si="366"/>
        <v>18.524603116743059</v>
      </c>
      <c r="W86" s="25">
        <f t="shared" si="367"/>
        <v>21.005265514569345</v>
      </c>
      <c r="AC86">
        <f t="shared" si="368"/>
        <v>89.66185272905561</v>
      </c>
      <c r="AE86" s="12">
        <f t="shared" si="369"/>
        <v>616.21147273406507</v>
      </c>
    </row>
    <row r="87" spans="2:41" x14ac:dyDescent="0.25">
      <c r="B87" t="str">
        <f t="shared" si="349"/>
        <v xml:space="preserve">    Yucatán</v>
      </c>
      <c r="C87" s="2">
        <f t="shared" si="350"/>
        <v>155.95005948606271</v>
      </c>
      <c r="D87" s="2">
        <f t="shared" si="351"/>
        <v>0.40799779623357402</v>
      </c>
      <c r="E87" s="2">
        <f t="shared" si="352"/>
        <v>14.027273909113626</v>
      </c>
      <c r="F87" s="2">
        <f t="shared" si="353"/>
        <v>17.52869540282143</v>
      </c>
      <c r="G87" s="2">
        <f t="shared" si="354"/>
        <v>3.1591864604408433</v>
      </c>
      <c r="H87" s="2">
        <f t="shared" si="355"/>
        <v>22.904135062461474</v>
      </c>
      <c r="I87" s="2">
        <f t="shared" si="356"/>
        <v>21.365310187667728</v>
      </c>
      <c r="J87" s="2">
        <f t="shared" si="357"/>
        <v>9.3751288799514416</v>
      </c>
      <c r="K87" s="2">
        <f t="shared" si="358"/>
        <v>11.851042884894696</v>
      </c>
      <c r="L87" s="2">
        <f t="shared" si="359"/>
        <v>66.722079364615709</v>
      </c>
      <c r="M87" s="45">
        <f t="shared" si="360"/>
        <v>323.29090943426326</v>
      </c>
      <c r="N87">
        <f t="shared" si="361"/>
        <v>22</v>
      </c>
      <c r="P87" s="2">
        <f t="shared" si="362"/>
        <v>254.63610595884705</v>
      </c>
      <c r="S87" t="str">
        <f t="shared" si="363"/>
        <v xml:space="preserve">    Yucatán</v>
      </c>
      <c r="T87" s="12">
        <f t="shared" si="364"/>
        <v>129.75083155799462</v>
      </c>
      <c r="U87" s="12">
        <f t="shared" si="365"/>
        <v>0.30037580567798533</v>
      </c>
      <c r="V87" s="25">
        <f t="shared" si="366"/>
        <v>11.097738784817125</v>
      </c>
      <c r="W87" s="25">
        <f t="shared" si="367"/>
        <v>14.659894807924434</v>
      </c>
      <c r="AC87">
        <f t="shared" si="368"/>
        <v>64.563027629790781</v>
      </c>
      <c r="AE87" s="12">
        <f t="shared" si="369"/>
        <v>220.37186858620495</v>
      </c>
    </row>
    <row r="88" spans="2:41" x14ac:dyDescent="0.25">
      <c r="B88" t="str">
        <f t="shared" si="349"/>
        <v xml:space="preserve">    Zacatecas</v>
      </c>
      <c r="C88" s="2">
        <f t="shared" si="350"/>
        <v>111.70755935391297</v>
      </c>
      <c r="D88" s="2">
        <f t="shared" si="351"/>
        <v>0</v>
      </c>
      <c r="E88" s="2">
        <f t="shared" si="352"/>
        <v>14.488923783812155</v>
      </c>
      <c r="F88" s="2">
        <f t="shared" si="353"/>
        <v>5.297339678587841</v>
      </c>
      <c r="G88" s="2">
        <f t="shared" si="354"/>
        <v>1.8709524360307075</v>
      </c>
      <c r="H88" s="2">
        <f t="shared" si="355"/>
        <v>13.564455090377528</v>
      </c>
      <c r="I88" s="2">
        <f t="shared" si="356"/>
        <v>15.568208395214748</v>
      </c>
      <c r="J88" s="2">
        <f t="shared" si="357"/>
        <v>6.0849430152330752</v>
      </c>
      <c r="K88" s="2">
        <f t="shared" si="358"/>
        <v>8.8903859087937924</v>
      </c>
      <c r="L88" s="2">
        <f t="shared" si="359"/>
        <v>39.917734854177255</v>
      </c>
      <c r="M88" s="45">
        <f t="shared" si="360"/>
        <v>217.39050251614009</v>
      </c>
      <c r="N88">
        <f t="shared" si="361"/>
        <v>26</v>
      </c>
      <c r="P88" s="2">
        <f t="shared" si="362"/>
        <v>171.4115576704902</v>
      </c>
      <c r="S88" t="str">
        <f t="shared" si="363"/>
        <v xml:space="preserve">    Zacatecas</v>
      </c>
      <c r="T88" s="12">
        <f t="shared" si="364"/>
        <v>92.314305380495497</v>
      </c>
      <c r="U88" s="12">
        <f t="shared" si="365"/>
        <v>0</v>
      </c>
      <c r="V88" s="25">
        <f t="shared" si="366"/>
        <v>10.792617383885348</v>
      </c>
      <c r="W88" s="25">
        <f t="shared" si="367"/>
        <v>4.5847330522134433</v>
      </c>
      <c r="AC88">
        <f t="shared" si="368"/>
        <v>28.546458138490657</v>
      </c>
      <c r="AE88" s="12">
        <f t="shared" si="369"/>
        <v>136.23811395508494</v>
      </c>
    </row>
    <row r="89" spans="2:41" s="4" customFormat="1" ht="15.75" x14ac:dyDescent="0.25">
      <c r="B89" s="4" t="str">
        <f t="shared" si="349"/>
        <v>TOTAL</v>
      </c>
      <c r="C89" s="5">
        <f>SUM(C57:C88)</f>
        <v>9534.381641152002</v>
      </c>
      <c r="D89" s="5">
        <f t="shared" ref="D89:L89" si="370">SUM(D57:D88)</f>
        <v>64.833795159833613</v>
      </c>
      <c r="E89" s="5">
        <f t="shared" si="370"/>
        <v>476.71908205759985</v>
      </c>
      <c r="F89" s="5">
        <f t="shared" si="370"/>
        <v>595.89885257200001</v>
      </c>
      <c r="G89" s="5">
        <f t="shared" si="370"/>
        <v>146.67743999999999</v>
      </c>
      <c r="H89" s="5">
        <f t="shared" si="370"/>
        <v>1063.3875200000002</v>
      </c>
      <c r="I89" s="5">
        <f t="shared" si="370"/>
        <v>1225.8043199999997</v>
      </c>
      <c r="J89" s="5">
        <f t="shared" si="370"/>
        <v>389.41759999999994</v>
      </c>
      <c r="K89" s="5">
        <f t="shared" si="370"/>
        <v>669.76</v>
      </c>
      <c r="L89" s="5">
        <f t="shared" si="370"/>
        <v>4145.3833222400008</v>
      </c>
      <c r="M89" s="46">
        <f>SUM(M57:M88)</f>
        <v>18312.263573181437</v>
      </c>
      <c r="P89" s="5">
        <f>SUM(P57:P88)</f>
        <v>14817.216693181435</v>
      </c>
      <c r="S89" s="1" t="str">
        <f t="shared" si="363"/>
        <v>TOTAL</v>
      </c>
      <c r="T89" s="65">
        <f t="shared" ref="T89:AD89" si="371">SUM(T57:T88)</f>
        <v>7847.5816000000013</v>
      </c>
      <c r="U89" s="65">
        <f t="shared" si="371"/>
        <v>53.363554880000009</v>
      </c>
      <c r="V89" s="67">
        <f t="shared" si="371"/>
        <v>392.37908000000004</v>
      </c>
      <c r="W89" s="67">
        <f t="shared" si="371"/>
        <v>490.47385000000014</v>
      </c>
      <c r="X89" s="5">
        <f t="shared" si="371"/>
        <v>0</v>
      </c>
      <c r="Y89" s="5">
        <f t="shared" si="371"/>
        <v>0</v>
      </c>
      <c r="Z89" s="5">
        <f t="shared" si="371"/>
        <v>0</v>
      </c>
      <c r="AA89" s="5">
        <f t="shared" si="371"/>
        <v>0</v>
      </c>
      <c r="AB89" s="5">
        <f t="shared" si="371"/>
        <v>0</v>
      </c>
      <c r="AC89" s="5">
        <f t="shared" si="371"/>
        <v>3411.9920000000006</v>
      </c>
      <c r="AD89" s="5">
        <f t="shared" si="371"/>
        <v>0</v>
      </c>
      <c r="AE89" s="5">
        <f>SUM(AE57:AE88)</f>
        <v>12195.790084879998</v>
      </c>
      <c r="AF89" s="5"/>
    </row>
    <row r="90" spans="2:41" x14ac:dyDescent="0.25">
      <c r="P90" s="37">
        <f>SUM(C2:N2)</f>
        <v>51817.291528000002</v>
      </c>
      <c r="AE90" s="12"/>
    </row>
    <row r="91" spans="2:41" ht="18.75" x14ac:dyDescent="0.3">
      <c r="B91">
        <v>2020</v>
      </c>
      <c r="G91">
        <v>2021</v>
      </c>
      <c r="P91" s="57">
        <f>P89/P90</f>
        <v>0.28595120000000002</v>
      </c>
      <c r="T91" s="63">
        <f>T89-CC50</f>
        <v>0</v>
      </c>
      <c r="U91" s="63">
        <f>U89-FF50</f>
        <v>0</v>
      </c>
      <c r="V91" s="63">
        <f>V89-II50</f>
        <v>0</v>
      </c>
      <c r="W91" s="63">
        <f>W89-LL50</f>
        <v>0</v>
      </c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</row>
    <row r="92" spans="2:41" x14ac:dyDescent="0.25">
      <c r="B92" s="1" t="s">
        <v>97</v>
      </c>
      <c r="G92" t="s">
        <v>110</v>
      </c>
    </row>
    <row r="93" spans="2:41" x14ac:dyDescent="0.25">
      <c r="B93" s="1" t="str">
        <f t="shared" ref="B93:B126" si="372">B56</f>
        <v>estado</v>
      </c>
      <c r="C93" t="s">
        <v>98</v>
      </c>
      <c r="D93" t="s">
        <v>99</v>
      </c>
      <c r="E93" t="s">
        <v>100</v>
      </c>
      <c r="G93" t="str">
        <f>B93</f>
        <v>estado</v>
      </c>
      <c r="H93" t="str">
        <f>C93</f>
        <v>IEPS de tabaco por estados, participaciones</v>
      </c>
      <c r="I93" t="s">
        <v>112</v>
      </c>
      <c r="J93" t="str">
        <f>E93</f>
        <v>IEPS per capita</v>
      </c>
    </row>
    <row r="94" spans="2:41" x14ac:dyDescent="0.25">
      <c r="B94" s="1" t="str">
        <f t="shared" si="372"/>
        <v xml:space="preserve">    Aguascalientes</v>
      </c>
      <c r="C94" s="2">
        <f t="shared" ref="C94:C126" si="373">C57+D57+E57+F57+L57</f>
        <v>168.53147507502891</v>
      </c>
      <c r="D94" s="42">
        <v>1434635</v>
      </c>
      <c r="E94" s="25">
        <f t="shared" ref="E94:E126" si="374">(C94/D94)*1000000</f>
        <v>117.47341663561039</v>
      </c>
      <c r="G94" t="str">
        <f>B94</f>
        <v xml:space="preserve">    Aguascalientes</v>
      </c>
      <c r="H94" s="12">
        <f>T57+U57+V57+W57+AC57</f>
        <v>138.98940096886642</v>
      </c>
      <c r="I94">
        <v>1453452</v>
      </c>
      <c r="J94" s="25">
        <f>(H94/I94)*1000000</f>
        <v>95.627100839151495</v>
      </c>
    </row>
    <row r="95" spans="2:41" x14ac:dyDescent="0.25">
      <c r="B95" s="1" t="str">
        <f t="shared" si="372"/>
        <v xml:space="preserve">    Baja California</v>
      </c>
      <c r="C95" s="2">
        <f t="shared" si="373"/>
        <v>460.27442142968891</v>
      </c>
      <c r="D95" s="42">
        <v>3634868</v>
      </c>
      <c r="E95" s="25">
        <f t="shared" si="374"/>
        <v>126.62754780357605</v>
      </c>
      <c r="G95" t="str">
        <f t="shared" ref="G95:G125" si="375">B95</f>
        <v xml:space="preserve">    Baja California</v>
      </c>
      <c r="H95" s="12">
        <f t="shared" ref="H95:H125" si="376">T58+U58+V58+W58+AC58</f>
        <v>406.69861582211695</v>
      </c>
      <c r="I95">
        <v>3690160</v>
      </c>
      <c r="J95" s="25">
        <f t="shared" ref="J95:J125" si="377">(H95/I95)*1000000</f>
        <v>110.21164822720883</v>
      </c>
    </row>
    <row r="96" spans="2:41" x14ac:dyDescent="0.25">
      <c r="B96" s="1" t="str">
        <f t="shared" si="372"/>
        <v xml:space="preserve">    Baja California Sur</v>
      </c>
      <c r="C96" s="2">
        <f t="shared" si="373"/>
        <v>109.53299182708454</v>
      </c>
      <c r="D96" s="42">
        <v>804708</v>
      </c>
      <c r="E96" s="25">
        <f t="shared" si="374"/>
        <v>136.11520182113827</v>
      </c>
      <c r="G96" t="str">
        <f t="shared" si="375"/>
        <v xml:space="preserve">    Baja California Sur</v>
      </c>
      <c r="H96" s="12">
        <f t="shared" si="376"/>
        <v>80.55406035812841</v>
      </c>
      <c r="I96">
        <v>821059</v>
      </c>
      <c r="J96" s="25">
        <f t="shared" si="377"/>
        <v>98.109953557696102</v>
      </c>
    </row>
    <row r="97" spans="2:10" x14ac:dyDescent="0.25">
      <c r="B97" s="1" t="str">
        <f t="shared" si="372"/>
        <v xml:space="preserve">    Campeche</v>
      </c>
      <c r="C97" s="2">
        <f t="shared" si="373"/>
        <v>96.701372054109228</v>
      </c>
      <c r="D97" s="42">
        <v>1000617</v>
      </c>
      <c r="E97" s="25">
        <f t="shared" si="374"/>
        <v>96.641744098000757</v>
      </c>
      <c r="G97" t="str">
        <f t="shared" si="375"/>
        <v xml:space="preserve">    Campeche</v>
      </c>
      <c r="H97" s="12">
        <f t="shared" si="376"/>
        <v>79.220291703627424</v>
      </c>
      <c r="I97">
        <v>1017011</v>
      </c>
      <c r="J97" s="25">
        <f t="shared" si="377"/>
        <v>77.895216181169545</v>
      </c>
    </row>
    <row r="98" spans="2:10" x14ac:dyDescent="0.25">
      <c r="B98" s="1" t="str">
        <f t="shared" si="372"/>
        <v xml:space="preserve">    Coahuila</v>
      </c>
      <c r="C98" s="2">
        <f t="shared" si="373"/>
        <v>366.62517009909027</v>
      </c>
      <c r="D98" s="42">
        <v>3218720</v>
      </c>
      <c r="E98" s="25">
        <f t="shared" si="374"/>
        <v>113.90402709744565</v>
      </c>
      <c r="G98" t="str">
        <f t="shared" si="375"/>
        <v xml:space="preserve">    Coahuila</v>
      </c>
      <c r="H98" s="12">
        <f t="shared" si="376"/>
        <v>310.75438942525</v>
      </c>
      <c r="I98">
        <v>3261259</v>
      </c>
      <c r="J98" s="25">
        <f t="shared" si="377"/>
        <v>95.286632992120516</v>
      </c>
    </row>
    <row r="99" spans="2:10" x14ac:dyDescent="0.25">
      <c r="B99" s="1" t="str">
        <f t="shared" si="372"/>
        <v xml:space="preserve">    Colima</v>
      </c>
      <c r="C99" s="2">
        <f t="shared" si="373"/>
        <v>109.77972082858507</v>
      </c>
      <c r="D99" s="42">
        <v>785153</v>
      </c>
      <c r="E99" s="25">
        <f t="shared" si="374"/>
        <v>139.81952667643768</v>
      </c>
      <c r="G99" t="str">
        <f t="shared" si="375"/>
        <v xml:space="preserve">    Colima</v>
      </c>
      <c r="H99" s="12">
        <f t="shared" si="376"/>
        <v>83.701857058467553</v>
      </c>
      <c r="I99">
        <v>797245</v>
      </c>
      <c r="J99" s="25">
        <f t="shared" si="377"/>
        <v>104.98887676745235</v>
      </c>
    </row>
    <row r="100" spans="2:10" x14ac:dyDescent="0.25">
      <c r="B100" s="1" t="str">
        <f t="shared" si="372"/>
        <v xml:space="preserve">    Chiapas</v>
      </c>
      <c r="C100" s="2">
        <f t="shared" si="373"/>
        <v>456.08601557862187</v>
      </c>
      <c r="D100" s="42">
        <v>5730367</v>
      </c>
      <c r="E100" s="25">
        <f t="shared" si="374"/>
        <v>79.591065559783843</v>
      </c>
      <c r="G100" t="str">
        <f t="shared" si="375"/>
        <v xml:space="preserve">    Chiapas</v>
      </c>
      <c r="H100" s="12">
        <f t="shared" si="376"/>
        <v>380.05891186805388</v>
      </c>
      <c r="I100">
        <v>5812375</v>
      </c>
      <c r="J100" s="25">
        <f t="shared" si="377"/>
        <v>65.387885652259854</v>
      </c>
    </row>
    <row r="101" spans="2:10" x14ac:dyDescent="0.25">
      <c r="B101" s="1" t="str">
        <f t="shared" si="372"/>
        <v xml:space="preserve">    Chihuahua</v>
      </c>
      <c r="C101" s="2">
        <f t="shared" si="373"/>
        <v>475.32262638532109</v>
      </c>
      <c r="D101" s="42">
        <v>3801487</v>
      </c>
      <c r="E101" s="25">
        <f t="shared" si="374"/>
        <v>125.03597312980976</v>
      </c>
      <c r="G101" t="str">
        <f t="shared" si="375"/>
        <v xml:space="preserve">    Chihuahua</v>
      </c>
      <c r="H101" s="12">
        <f t="shared" si="376"/>
        <v>399.0672947735809</v>
      </c>
      <c r="I101">
        <v>3836506</v>
      </c>
      <c r="J101" s="25">
        <f t="shared" si="377"/>
        <v>104.01842060812127</v>
      </c>
    </row>
    <row r="102" spans="2:10" x14ac:dyDescent="0.25">
      <c r="B102" s="1" t="str">
        <f t="shared" si="372"/>
        <v xml:space="preserve">    Ciudad de México</v>
      </c>
      <c r="C102" s="2">
        <f t="shared" si="373"/>
        <v>1607.3320719122876</v>
      </c>
      <c r="D102" s="42">
        <v>9018645</v>
      </c>
      <c r="E102" s="25">
        <f t="shared" si="374"/>
        <v>178.22323330303917</v>
      </c>
      <c r="G102" t="str">
        <f t="shared" si="375"/>
        <v xml:space="preserve">    Ciudad de México</v>
      </c>
      <c r="H102" s="12">
        <f t="shared" si="376"/>
        <v>1263.6409567200499</v>
      </c>
      <c r="I102">
        <v>9003827</v>
      </c>
      <c r="J102" s="25">
        <f t="shared" si="377"/>
        <v>140.34487298790279</v>
      </c>
    </row>
    <row r="103" spans="2:10" x14ac:dyDescent="0.25">
      <c r="B103" s="1" t="str">
        <f t="shared" si="372"/>
        <v xml:space="preserve">    Durango</v>
      </c>
      <c r="C103" s="2">
        <f t="shared" si="373"/>
        <v>195.95354313863402</v>
      </c>
      <c r="D103" s="42">
        <v>1868996</v>
      </c>
      <c r="E103" s="25">
        <f t="shared" si="374"/>
        <v>104.84428170987741</v>
      </c>
      <c r="G103" t="str">
        <f t="shared" si="375"/>
        <v xml:space="preserve">    Durango</v>
      </c>
      <c r="H103" s="12">
        <f t="shared" si="376"/>
        <v>161.48978192468238</v>
      </c>
      <c r="I103">
        <v>1884622</v>
      </c>
      <c r="J103" s="25">
        <f t="shared" si="377"/>
        <v>85.688154932226396</v>
      </c>
    </row>
    <row r="104" spans="2:10" x14ac:dyDescent="0.25">
      <c r="B104" s="1" t="str">
        <f t="shared" si="372"/>
        <v xml:space="preserve">    Guanajuato</v>
      </c>
      <c r="C104" s="2">
        <f t="shared" si="373"/>
        <v>647.0785978488442</v>
      </c>
      <c r="D104" s="42">
        <v>6228175</v>
      </c>
      <c r="E104" s="25">
        <f t="shared" si="374"/>
        <v>103.89537831689768</v>
      </c>
      <c r="G104" t="str">
        <f t="shared" si="375"/>
        <v xml:space="preserve">    Guanajuato</v>
      </c>
      <c r="H104" s="12">
        <f t="shared" si="376"/>
        <v>548.94361299764773</v>
      </c>
      <c r="I104">
        <v>6280645</v>
      </c>
      <c r="J104" s="25">
        <f t="shared" si="377"/>
        <v>87.402426501999031</v>
      </c>
    </row>
    <row r="105" spans="2:10" x14ac:dyDescent="0.25">
      <c r="B105" s="1" t="str">
        <f t="shared" si="372"/>
        <v xml:space="preserve">    Guerrero</v>
      </c>
      <c r="C105" s="2">
        <f t="shared" si="373"/>
        <v>293.03016821749748</v>
      </c>
      <c r="D105" s="42">
        <v>3657048</v>
      </c>
      <c r="E105" s="25">
        <f t="shared" si="374"/>
        <v>80.127514929390443</v>
      </c>
      <c r="G105" t="str">
        <f t="shared" si="375"/>
        <v xml:space="preserve">    Guerrero</v>
      </c>
      <c r="H105" s="12">
        <f t="shared" si="376"/>
        <v>236.01350295651011</v>
      </c>
      <c r="I105">
        <v>3668973</v>
      </c>
      <c r="J105" s="25">
        <f t="shared" si="377"/>
        <v>64.326857394837759</v>
      </c>
    </row>
    <row r="106" spans="2:10" x14ac:dyDescent="0.25">
      <c r="B106" s="1" t="str">
        <f t="shared" si="372"/>
        <v xml:space="preserve">    Hidalgo</v>
      </c>
      <c r="C106" s="2">
        <f t="shared" si="373"/>
        <v>266.94648107366152</v>
      </c>
      <c r="D106" s="42">
        <v>3086414</v>
      </c>
      <c r="E106" s="25">
        <f t="shared" si="374"/>
        <v>86.490821086756839</v>
      </c>
      <c r="G106" t="str">
        <f t="shared" si="375"/>
        <v xml:space="preserve">    Hidalgo</v>
      </c>
      <c r="H106" s="12">
        <f t="shared" si="376"/>
        <v>215.74634272848891</v>
      </c>
      <c r="I106">
        <v>3121355</v>
      </c>
      <c r="J106" s="25">
        <f t="shared" si="377"/>
        <v>69.119450600296631</v>
      </c>
    </row>
    <row r="107" spans="2:10" x14ac:dyDescent="0.25">
      <c r="B107" s="1" t="str">
        <f t="shared" si="372"/>
        <v xml:space="preserve">    Jalisco</v>
      </c>
      <c r="C107" s="2">
        <f t="shared" si="373"/>
        <v>1076.7584379536706</v>
      </c>
      <c r="D107" s="42">
        <v>8409693</v>
      </c>
      <c r="E107" s="25">
        <f t="shared" si="374"/>
        <v>128.03778187309223</v>
      </c>
      <c r="G107" t="str">
        <f t="shared" si="375"/>
        <v xml:space="preserve">    Jalisco</v>
      </c>
      <c r="H107" s="12">
        <f t="shared" si="376"/>
        <v>890.18947956825207</v>
      </c>
      <c r="I107">
        <v>8490806</v>
      </c>
      <c r="J107" s="25">
        <f t="shared" si="377"/>
        <v>104.84157564879614</v>
      </c>
    </row>
    <row r="108" spans="2:10" x14ac:dyDescent="0.25">
      <c r="B108" s="1" t="str">
        <f t="shared" si="372"/>
        <v xml:space="preserve">    México</v>
      </c>
      <c r="C108" s="2">
        <f t="shared" si="373"/>
        <v>2211.693258588341</v>
      </c>
      <c r="D108" s="42">
        <v>17427790</v>
      </c>
      <c r="E108" s="25">
        <f t="shared" si="374"/>
        <v>126.90612284106827</v>
      </c>
      <c r="G108" t="str">
        <f t="shared" si="375"/>
        <v xml:space="preserve">    México</v>
      </c>
      <c r="H108" s="12">
        <f t="shared" si="376"/>
        <v>1837.3307598377889</v>
      </c>
      <c r="I108">
        <v>17603429</v>
      </c>
      <c r="J108" s="25">
        <f t="shared" si="377"/>
        <v>104.37345813919487</v>
      </c>
    </row>
    <row r="109" spans="2:10" x14ac:dyDescent="0.25">
      <c r="B109" s="1" t="str">
        <f t="shared" si="372"/>
        <v xml:space="preserve">    Michoacán</v>
      </c>
      <c r="C109" s="2">
        <f t="shared" si="373"/>
        <v>487.15289691834562</v>
      </c>
      <c r="D109" s="42">
        <v>4825401</v>
      </c>
      <c r="E109" s="25">
        <f t="shared" si="374"/>
        <v>100.9559406396164</v>
      </c>
      <c r="G109" t="str">
        <f t="shared" si="375"/>
        <v xml:space="preserve">    Michoacán</v>
      </c>
      <c r="H109" s="12">
        <f t="shared" si="376"/>
        <v>426.54929037157819</v>
      </c>
      <c r="I109">
        <v>4857777</v>
      </c>
      <c r="J109" s="25">
        <f t="shared" si="377"/>
        <v>87.807507502213085</v>
      </c>
    </row>
    <row r="110" spans="2:10" x14ac:dyDescent="0.25">
      <c r="B110" s="1" t="str">
        <f t="shared" si="372"/>
        <v xml:space="preserve">    Morelos</v>
      </c>
      <c r="C110" s="2">
        <f t="shared" si="373"/>
        <v>190.91533210898146</v>
      </c>
      <c r="D110" s="42">
        <v>2044058</v>
      </c>
      <c r="E110" s="25">
        <f t="shared" si="374"/>
        <v>93.400154060687839</v>
      </c>
      <c r="G110" t="str">
        <f t="shared" si="375"/>
        <v xml:space="preserve">    Morelos</v>
      </c>
      <c r="H110" s="12">
        <f t="shared" si="376"/>
        <v>160.24503145789771</v>
      </c>
      <c r="I110">
        <v>2065014</v>
      </c>
      <c r="J110" s="25">
        <f t="shared" si="377"/>
        <v>77.599973393835455</v>
      </c>
    </row>
    <row r="111" spans="2:10" x14ac:dyDescent="0.25">
      <c r="B111" s="1" t="str">
        <f t="shared" si="372"/>
        <v xml:space="preserve">    Nayarit</v>
      </c>
      <c r="C111" s="2">
        <f t="shared" si="373"/>
        <v>135.43647704390276</v>
      </c>
      <c r="D111" s="42">
        <v>1288571</v>
      </c>
      <c r="E111" s="25">
        <f t="shared" si="374"/>
        <v>105.10594840633753</v>
      </c>
      <c r="G111" t="str">
        <f t="shared" si="375"/>
        <v xml:space="preserve">    Nayarit</v>
      </c>
      <c r="H111" s="12">
        <f t="shared" si="376"/>
        <v>107.8156772322013</v>
      </c>
      <c r="I111">
        <v>1306145</v>
      </c>
      <c r="J111" s="25">
        <f t="shared" si="377"/>
        <v>82.544952690705315</v>
      </c>
    </row>
    <row r="112" spans="2:10" x14ac:dyDescent="0.25">
      <c r="B112" s="1" t="str">
        <f t="shared" si="372"/>
        <v xml:space="preserve">    Nuevo León</v>
      </c>
      <c r="C112" s="2">
        <f t="shared" si="373"/>
        <v>800.64091305978855</v>
      </c>
      <c r="D112" s="42">
        <v>5610153</v>
      </c>
      <c r="E112" s="25">
        <f t="shared" si="374"/>
        <v>142.7128481272772</v>
      </c>
      <c r="G112" t="str">
        <f t="shared" si="375"/>
        <v xml:space="preserve">    Nuevo León</v>
      </c>
      <c r="H112" s="12">
        <f t="shared" si="376"/>
        <v>688.43517055776169</v>
      </c>
      <c r="I112">
        <v>5685888</v>
      </c>
      <c r="J112" s="25">
        <f t="shared" si="377"/>
        <v>121.07786339754877</v>
      </c>
    </row>
    <row r="113" spans="2:10" x14ac:dyDescent="0.25">
      <c r="B113" s="1" t="str">
        <f t="shared" si="372"/>
        <v xml:space="preserve">    Oaxaca</v>
      </c>
      <c r="C113" s="2">
        <f t="shared" si="373"/>
        <v>334.56460656853528</v>
      </c>
      <c r="D113" s="42">
        <v>4143593</v>
      </c>
      <c r="E113" s="25">
        <f t="shared" si="374"/>
        <v>80.742632437243543</v>
      </c>
      <c r="G113" t="str">
        <f t="shared" si="375"/>
        <v xml:space="preserve">    Oaxaca</v>
      </c>
      <c r="H113" s="12">
        <f t="shared" si="376"/>
        <v>253.88277324744098</v>
      </c>
      <c r="I113">
        <v>4165619</v>
      </c>
      <c r="J113" s="25">
        <f t="shared" si="377"/>
        <v>60.947190140874859</v>
      </c>
    </row>
    <row r="114" spans="2:10" x14ac:dyDescent="0.25">
      <c r="B114" s="1" t="str">
        <f t="shared" si="372"/>
        <v xml:space="preserve">    Puebla</v>
      </c>
      <c r="C114" s="2">
        <f t="shared" si="373"/>
        <v>592.58945319284135</v>
      </c>
      <c r="D114" s="42">
        <v>6604451</v>
      </c>
      <c r="E114" s="25">
        <f t="shared" si="374"/>
        <v>89.725770271115849</v>
      </c>
      <c r="G114" t="str">
        <f t="shared" si="375"/>
        <v xml:space="preserve">    Puebla</v>
      </c>
      <c r="H114" s="12">
        <f t="shared" si="376"/>
        <v>504.66539788353367</v>
      </c>
      <c r="I114">
        <v>6664764</v>
      </c>
      <c r="J114" s="25">
        <f t="shared" si="377"/>
        <v>75.721420575962426</v>
      </c>
    </row>
    <row r="115" spans="2:10" x14ac:dyDescent="0.25">
      <c r="B115" s="1" t="str">
        <f t="shared" si="372"/>
        <v xml:space="preserve">    Querétaro</v>
      </c>
      <c r="C115" s="2">
        <f t="shared" si="373"/>
        <v>312.44313909333675</v>
      </c>
      <c r="D115" s="42">
        <v>2279637</v>
      </c>
      <c r="E115" s="25">
        <f t="shared" si="374"/>
        <v>137.0582856364135</v>
      </c>
      <c r="G115" t="str">
        <f t="shared" si="375"/>
        <v xml:space="preserve">    Querétaro</v>
      </c>
      <c r="H115" s="12">
        <f t="shared" si="376"/>
        <v>263.43281479903169</v>
      </c>
      <c r="I115">
        <v>2319537</v>
      </c>
      <c r="J115" s="25">
        <f t="shared" si="377"/>
        <v>113.57129237387966</v>
      </c>
    </row>
    <row r="116" spans="2:10" x14ac:dyDescent="0.25">
      <c r="B116" s="1" t="str">
        <f t="shared" si="372"/>
        <v xml:space="preserve">    Quintana Roo</v>
      </c>
      <c r="C116" s="2">
        <f t="shared" si="373"/>
        <v>176.6996911120462</v>
      </c>
      <c r="D116" s="42">
        <v>1723259</v>
      </c>
      <c r="E116" s="25">
        <f t="shared" si="374"/>
        <v>102.53809271389048</v>
      </c>
      <c r="G116" t="str">
        <f t="shared" si="375"/>
        <v xml:space="preserve">    Quintana Roo</v>
      </c>
      <c r="H116" s="12">
        <f t="shared" si="376"/>
        <v>140.26656159901879</v>
      </c>
      <c r="I116">
        <v>1761389</v>
      </c>
      <c r="J116" s="25">
        <f t="shared" si="377"/>
        <v>79.634062435395464</v>
      </c>
    </row>
    <row r="117" spans="2:10" x14ac:dyDescent="0.25">
      <c r="B117" s="1" t="str">
        <f t="shared" si="372"/>
        <v xml:space="preserve">    San Luis Potosí</v>
      </c>
      <c r="C117" s="2">
        <f t="shared" si="373"/>
        <v>301.57626827373673</v>
      </c>
      <c r="D117" s="42">
        <v>2866142</v>
      </c>
      <c r="E117" s="25">
        <f t="shared" si="374"/>
        <v>105.22028157493129</v>
      </c>
      <c r="G117" t="str">
        <f t="shared" si="375"/>
        <v xml:space="preserve">    San Luis Potosí</v>
      </c>
      <c r="H117" s="12">
        <f t="shared" si="376"/>
        <v>242.56418423684761</v>
      </c>
      <c r="I117">
        <v>2885705</v>
      </c>
      <c r="J117" s="25">
        <f t="shared" si="377"/>
        <v>84.057166008600191</v>
      </c>
    </row>
    <row r="118" spans="2:10" x14ac:dyDescent="0.25">
      <c r="B118" s="1" t="str">
        <f t="shared" si="372"/>
        <v xml:space="preserve">    Sinaloa</v>
      </c>
      <c r="C118" s="2">
        <f t="shared" si="373"/>
        <v>351.25055321349384</v>
      </c>
      <c r="D118" s="42">
        <v>3156674</v>
      </c>
      <c r="E118" s="25">
        <f t="shared" si="374"/>
        <v>111.2723560347042</v>
      </c>
      <c r="G118" t="str">
        <f t="shared" si="375"/>
        <v xml:space="preserve">    Sinaloa</v>
      </c>
      <c r="H118" s="12">
        <f t="shared" si="376"/>
        <v>276.41196795025837</v>
      </c>
      <c r="I118">
        <v>3181609</v>
      </c>
      <c r="J118" s="25">
        <f t="shared" si="377"/>
        <v>86.878044395228443</v>
      </c>
    </row>
    <row r="119" spans="2:10" x14ac:dyDescent="0.25">
      <c r="B119" s="1" t="str">
        <f t="shared" si="372"/>
        <v xml:space="preserve">    Sonora</v>
      </c>
      <c r="C119" s="2">
        <f t="shared" si="373"/>
        <v>423.26374228069426</v>
      </c>
      <c r="D119" s="42">
        <v>3074745</v>
      </c>
      <c r="E119" s="25">
        <f t="shared" si="374"/>
        <v>137.65816101195199</v>
      </c>
      <c r="G119" t="str">
        <f t="shared" si="375"/>
        <v xml:space="preserve">    Sonora</v>
      </c>
      <c r="H119" s="12">
        <f t="shared" si="376"/>
        <v>335.88115572900813</v>
      </c>
      <c r="I119">
        <v>3111119</v>
      </c>
      <c r="J119" s="25">
        <f t="shared" si="377"/>
        <v>107.96152629616807</v>
      </c>
    </row>
    <row r="120" spans="2:10" x14ac:dyDescent="0.25">
      <c r="B120" s="1" t="str">
        <f t="shared" si="372"/>
        <v xml:space="preserve">    Tabasco</v>
      </c>
      <c r="C120" s="2">
        <f t="shared" si="373"/>
        <v>372.11722740681125</v>
      </c>
      <c r="D120" s="42">
        <v>2572287</v>
      </c>
      <c r="E120" s="25">
        <f t="shared" si="374"/>
        <v>144.6639614501847</v>
      </c>
      <c r="G120" t="str">
        <f t="shared" si="375"/>
        <v xml:space="preserve">    Tabasco</v>
      </c>
      <c r="H120" s="12">
        <f t="shared" si="376"/>
        <v>305.07824568353328</v>
      </c>
      <c r="I120">
        <v>2599658</v>
      </c>
      <c r="J120" s="25">
        <f t="shared" si="377"/>
        <v>117.35322326380366</v>
      </c>
    </row>
    <row r="121" spans="2:10" x14ac:dyDescent="0.25">
      <c r="B121" s="1" t="str">
        <f t="shared" si="372"/>
        <v xml:space="preserve">    Tamaulipas</v>
      </c>
      <c r="C121" s="2">
        <f t="shared" si="373"/>
        <v>459.16447247958018</v>
      </c>
      <c r="D121" s="42">
        <v>3650602</v>
      </c>
      <c r="E121" s="25">
        <f t="shared" si="374"/>
        <v>125.77774089850938</v>
      </c>
      <c r="G121" t="str">
        <f t="shared" si="375"/>
        <v xml:space="preserve">    Tamaulipas</v>
      </c>
      <c r="H121" s="12">
        <f t="shared" si="376"/>
        <v>376.29491148444902</v>
      </c>
      <c r="I121">
        <v>3679623</v>
      </c>
      <c r="J121" s="25">
        <f t="shared" si="377"/>
        <v>102.26452859014334</v>
      </c>
    </row>
    <row r="122" spans="2:10" x14ac:dyDescent="0.25">
      <c r="B122" s="1" t="str">
        <f t="shared" si="372"/>
        <v xml:space="preserve">    Tlaxcala</v>
      </c>
      <c r="C122" s="2">
        <f t="shared" si="373"/>
        <v>134.22865049659302</v>
      </c>
      <c r="D122" s="42">
        <v>1380011</v>
      </c>
      <c r="E122" s="25">
        <f t="shared" si="374"/>
        <v>97.266362729422468</v>
      </c>
      <c r="G122" t="str">
        <f t="shared" si="375"/>
        <v xml:space="preserve">    Tlaxcala</v>
      </c>
      <c r="H122" s="12">
        <f t="shared" si="376"/>
        <v>109.04618866057574</v>
      </c>
      <c r="I122">
        <v>1395545</v>
      </c>
      <c r="J122" s="25">
        <f t="shared" si="377"/>
        <v>78.138783529428096</v>
      </c>
    </row>
    <row r="123" spans="2:10" x14ac:dyDescent="0.25">
      <c r="B123" s="1" t="str">
        <f t="shared" si="372"/>
        <v xml:space="preserve">    Veracruz</v>
      </c>
      <c r="C123" s="2">
        <f t="shared" si="373"/>
        <v>777.47925429294401</v>
      </c>
      <c r="D123" s="42">
        <v>8539862</v>
      </c>
      <c r="E123" s="25">
        <f t="shared" si="374"/>
        <v>91.041196484550213</v>
      </c>
      <c r="G123" t="str">
        <f t="shared" si="375"/>
        <v xml:space="preserve">    Veracruz</v>
      </c>
      <c r="H123" s="12">
        <f t="shared" si="376"/>
        <v>616.21147273406507</v>
      </c>
      <c r="I123">
        <v>8588469</v>
      </c>
      <c r="J123" s="25">
        <f t="shared" si="377"/>
        <v>71.7486984856166</v>
      </c>
    </row>
    <row r="124" spans="2:10" x14ac:dyDescent="0.25">
      <c r="B124" s="1" t="str">
        <f t="shared" si="372"/>
        <v xml:space="preserve">    Yucatán</v>
      </c>
      <c r="C124" s="2">
        <f t="shared" si="373"/>
        <v>254.63610595884705</v>
      </c>
      <c r="D124" s="42">
        <v>2259098</v>
      </c>
      <c r="E124" s="25">
        <f t="shared" si="374"/>
        <v>112.71582992807176</v>
      </c>
      <c r="G124" t="str">
        <f t="shared" si="375"/>
        <v xml:space="preserve">    Yucatán</v>
      </c>
      <c r="H124" s="12">
        <f t="shared" si="376"/>
        <v>220.37186858620495</v>
      </c>
      <c r="I124">
        <v>2283943</v>
      </c>
      <c r="J124" s="25">
        <f t="shared" si="377"/>
        <v>96.487464260800266</v>
      </c>
    </row>
    <row r="125" spans="2:10" x14ac:dyDescent="0.25">
      <c r="B125" s="1" t="str">
        <f t="shared" si="372"/>
        <v xml:space="preserve">    Zacatecas</v>
      </c>
      <c r="C125" s="2">
        <f t="shared" si="373"/>
        <v>171.4115576704902</v>
      </c>
      <c r="D125" s="42">
        <v>1666426</v>
      </c>
      <c r="E125" s="25">
        <f t="shared" si="374"/>
        <v>102.86178784445886</v>
      </c>
      <c r="G125" t="str">
        <f t="shared" si="375"/>
        <v xml:space="preserve">    Zacatecas</v>
      </c>
      <c r="H125" s="12">
        <f t="shared" si="376"/>
        <v>136.23811395508494</v>
      </c>
      <c r="I125">
        <v>1677911</v>
      </c>
      <c r="J125" s="25">
        <f t="shared" si="377"/>
        <v>81.195077662095869</v>
      </c>
    </row>
    <row r="126" spans="2:10" ht="18.75" x14ac:dyDescent="0.3">
      <c r="B126" s="69" t="str">
        <f t="shared" si="372"/>
        <v>TOTAL</v>
      </c>
      <c r="C126" s="15">
        <f t="shared" si="373"/>
        <v>14817.216693181435</v>
      </c>
      <c r="D126" s="70">
        <f>SUM(D94:D125)</f>
        <v>127792286</v>
      </c>
      <c r="E126" s="25">
        <f t="shared" si="374"/>
        <v>115.94766129452786</v>
      </c>
      <c r="G126" t="str">
        <f>B126</f>
        <v>TOTAL</v>
      </c>
      <c r="H126" s="12">
        <f>SUM(H94:H125)</f>
        <v>12195.790084879998</v>
      </c>
      <c r="I126" s="70">
        <f>SUM(I94:I125)</f>
        <v>128972439</v>
      </c>
    </row>
    <row r="127" spans="2:10" x14ac:dyDescent="0.25">
      <c r="B127" s="1"/>
    </row>
    <row r="128" spans="2:10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</sheetData>
  <phoneticPr fontId="3" type="noConversion"/>
  <conditionalFormatting sqref="N57:N88">
    <cfRule type="cellIs" dxfId="1" priority="1" operator="between">
      <formula>30</formula>
      <formula>32</formula>
    </cfRule>
    <cfRule type="cellIs" dxfId="0" priority="2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E103-BE34-4A14-BCF0-A28E938A157C}">
  <dimension ref="A1:CF394"/>
  <sheetViews>
    <sheetView topLeftCell="P10" zoomScale="85" zoomScaleNormal="85" workbookViewId="0">
      <selection activeCell="AN20" sqref="AN20"/>
    </sheetView>
  </sheetViews>
  <sheetFormatPr baseColWidth="10" defaultRowHeight="15" x14ac:dyDescent="0.25"/>
  <cols>
    <col min="1" max="1" width="14.42578125" bestFit="1" customWidth="1"/>
    <col min="2" max="2" width="36" customWidth="1"/>
    <col min="3" max="3" width="15" bestFit="1" customWidth="1"/>
    <col min="15" max="15" width="19.42578125" bestFit="1" customWidth="1"/>
    <col min="17" max="17" width="17.140625" customWidth="1"/>
    <col min="40" max="40" width="15.7109375" bestFit="1" customWidth="1"/>
  </cols>
  <sheetData>
    <row r="1" spans="1:4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54</v>
      </c>
      <c r="R1" s="1" t="s">
        <v>94</v>
      </c>
      <c r="S1" s="1">
        <f>20+0.136+1+8+1.25</f>
        <v>30.385999999999999</v>
      </c>
      <c r="T1">
        <f>S1-8</f>
        <v>22.385999999999999</v>
      </c>
    </row>
    <row r="2" spans="1:41" x14ac:dyDescent="0.25">
      <c r="A2" s="37">
        <f>18.4+0.1256+0.92+1.15</f>
        <v>20.595599999999997</v>
      </c>
      <c r="B2" t="s">
        <v>66</v>
      </c>
      <c r="C2" s="6">
        <v>3961.1858099999999</v>
      </c>
      <c r="D2" s="6">
        <v>19570.027600000001</v>
      </c>
      <c r="E2" s="6">
        <v>100.84937600000001</v>
      </c>
      <c r="F2" s="6">
        <v>91.207409999999996</v>
      </c>
      <c r="G2" s="6">
        <v>537.66454799999997</v>
      </c>
      <c r="H2" s="6">
        <v>1326.355065</v>
      </c>
      <c r="I2" s="6">
        <v>1903.48287</v>
      </c>
      <c r="J2" s="6">
        <v>1939.1591189999999</v>
      </c>
      <c r="K2" s="6">
        <v>11756.54852</v>
      </c>
      <c r="L2" s="6">
        <v>3938.039096</v>
      </c>
      <c r="M2" s="6">
        <v>3300.5213749999998</v>
      </c>
      <c r="N2" s="6">
        <v>3392.2507390000001</v>
      </c>
      <c r="O2" s="21">
        <v>52000</v>
      </c>
    </row>
    <row r="3" spans="1:41" x14ac:dyDescent="0.25">
      <c r="A3" s="27" t="s">
        <v>68</v>
      </c>
      <c r="B3" s="38" t="s">
        <v>64</v>
      </c>
      <c r="C3" s="39">
        <f>C2*0.08</f>
        <v>316.89486479999999</v>
      </c>
      <c r="D3" s="39">
        <f t="shared" ref="D3:O3" si="0">D2*0.08</f>
        <v>1565.6022080000002</v>
      </c>
      <c r="E3" s="39">
        <f t="shared" si="0"/>
        <v>8.067950080000001</v>
      </c>
      <c r="F3" s="39">
        <f t="shared" si="0"/>
        <v>7.2965928</v>
      </c>
      <c r="G3" s="39">
        <f t="shared" si="0"/>
        <v>43.013163839999997</v>
      </c>
      <c r="H3" s="39">
        <f t="shared" si="0"/>
        <v>106.10840519999999</v>
      </c>
      <c r="I3" s="39">
        <f t="shared" si="0"/>
        <v>152.27862960000002</v>
      </c>
      <c r="J3" s="39">
        <f t="shared" si="0"/>
        <v>155.13272952</v>
      </c>
      <c r="K3" s="39">
        <f t="shared" si="0"/>
        <v>940.5238816000001</v>
      </c>
      <c r="L3" s="39">
        <f t="shared" si="0"/>
        <v>315.04312768</v>
      </c>
      <c r="M3" s="39">
        <f t="shared" si="0"/>
        <v>264.04170999999997</v>
      </c>
      <c r="N3" s="39">
        <f t="shared" si="0"/>
        <v>271.38005912</v>
      </c>
      <c r="O3" s="39">
        <f t="shared" si="0"/>
        <v>4160</v>
      </c>
    </row>
    <row r="4" spans="1:41" x14ac:dyDescent="0.25">
      <c r="B4" s="22" t="s">
        <v>143</v>
      </c>
      <c r="C4" s="23">
        <f t="shared" ref="C4:O4" si="1">C2*0.92</f>
        <v>3644.2909451999999</v>
      </c>
      <c r="D4" s="23">
        <f t="shared" si="1"/>
        <v>18004.425392000001</v>
      </c>
      <c r="E4" s="23">
        <f t="shared" si="1"/>
        <v>92.781425920000004</v>
      </c>
      <c r="F4" s="23">
        <f t="shared" si="1"/>
        <v>83.910817199999997</v>
      </c>
      <c r="G4" s="23">
        <f t="shared" si="1"/>
        <v>494.65138415999996</v>
      </c>
      <c r="H4" s="23">
        <f t="shared" si="1"/>
        <v>1220.2466598000001</v>
      </c>
      <c r="I4" s="23">
        <f t="shared" si="1"/>
        <v>1751.2042404000001</v>
      </c>
      <c r="J4" s="23">
        <f t="shared" si="1"/>
        <v>1784.02638948</v>
      </c>
      <c r="K4" s="23">
        <f t="shared" si="1"/>
        <v>10816.0246384</v>
      </c>
      <c r="L4" s="23">
        <f t="shared" si="1"/>
        <v>3622.99596832</v>
      </c>
      <c r="M4" s="23">
        <f t="shared" si="1"/>
        <v>3036.4796649999998</v>
      </c>
      <c r="N4" s="23">
        <f t="shared" si="1"/>
        <v>3120.8706798800004</v>
      </c>
      <c r="O4" s="23">
        <f t="shared" si="1"/>
        <v>47840</v>
      </c>
      <c r="Q4" s="2"/>
      <c r="S4" s="2"/>
    </row>
    <row r="5" spans="1:41" x14ac:dyDescent="0.25">
      <c r="A5" s="27" t="s">
        <v>68</v>
      </c>
      <c r="B5" t="s">
        <v>62</v>
      </c>
      <c r="C5" s="6">
        <f t="shared" ref="C5:N5" si="2">C$4*0.2</f>
        <v>728.85818904000007</v>
      </c>
      <c r="D5" s="6">
        <f t="shared" si="2"/>
        <v>3600.8850784000006</v>
      </c>
      <c r="E5" s="6">
        <f t="shared" si="2"/>
        <v>18.556285184</v>
      </c>
      <c r="F5" s="6">
        <f t="shared" si="2"/>
        <v>16.782163440000001</v>
      </c>
      <c r="G5" s="6">
        <f t="shared" si="2"/>
        <v>98.930276832000004</v>
      </c>
      <c r="H5" s="6">
        <f t="shared" si="2"/>
        <v>244.04933196000002</v>
      </c>
      <c r="I5" s="6">
        <f t="shared" si="2"/>
        <v>350.24084808000003</v>
      </c>
      <c r="J5" s="6">
        <f t="shared" si="2"/>
        <v>356.80527789600001</v>
      </c>
      <c r="K5" s="6">
        <f t="shared" si="2"/>
        <v>2163.2049276800003</v>
      </c>
      <c r="L5" s="6">
        <f t="shared" si="2"/>
        <v>724.59919366400004</v>
      </c>
      <c r="M5" s="6">
        <f t="shared" si="2"/>
        <v>607.29593299999999</v>
      </c>
      <c r="N5" s="6">
        <f t="shared" si="2"/>
        <v>624.17413597600012</v>
      </c>
      <c r="O5" s="6">
        <f>O4*0.2</f>
        <v>9568</v>
      </c>
      <c r="Q5" s="2"/>
      <c r="S5" s="2"/>
    </row>
    <row r="6" spans="1:41" x14ac:dyDescent="0.25">
      <c r="A6" s="27" t="s">
        <v>68</v>
      </c>
      <c r="B6" t="s">
        <v>90</v>
      </c>
      <c r="C6" s="6">
        <f t="shared" ref="C6:O6" si="3">C$4*0.00136</f>
        <v>4.9562356854720004</v>
      </c>
      <c r="D6" s="6">
        <f t="shared" si="3"/>
        <v>24.486018533120003</v>
      </c>
      <c r="E6" s="6">
        <f t="shared" si="3"/>
        <v>0.12618273925120002</v>
      </c>
      <c r="F6" s="6">
        <f t="shared" si="3"/>
        <v>0.114118711392</v>
      </c>
      <c r="G6" s="6">
        <f t="shared" si="3"/>
        <v>0.67272588245760001</v>
      </c>
      <c r="H6" s="6">
        <f t="shared" si="3"/>
        <v>1.6595354573280003</v>
      </c>
      <c r="I6" s="6">
        <f t="shared" si="3"/>
        <v>2.3816377669440003</v>
      </c>
      <c r="J6" s="6">
        <f t="shared" si="3"/>
        <v>2.4262758896928003</v>
      </c>
      <c r="K6" s="6">
        <f t="shared" si="3"/>
        <v>14.709793508224001</v>
      </c>
      <c r="L6" s="6">
        <f t="shared" si="3"/>
        <v>4.9272745169152001</v>
      </c>
      <c r="M6" s="6">
        <f t="shared" si="3"/>
        <v>4.1296123443999999</v>
      </c>
      <c r="N6" s="6">
        <f t="shared" si="3"/>
        <v>4.2443841246368006</v>
      </c>
      <c r="O6" s="6">
        <f t="shared" si="3"/>
        <v>65.062400000000011</v>
      </c>
      <c r="Q6" s="51"/>
      <c r="R6" s="51"/>
      <c r="S6" s="51"/>
    </row>
    <row r="7" spans="1:41" x14ac:dyDescent="0.25">
      <c r="A7" s="27" t="s">
        <v>68</v>
      </c>
      <c r="B7" t="s">
        <v>63</v>
      </c>
      <c r="C7" s="6">
        <f t="shared" ref="C7:O7" si="4">C$4*0.01</f>
        <v>36.442909452000002</v>
      </c>
      <c r="D7" s="6">
        <f t="shared" si="4"/>
        <v>180.04425392000002</v>
      </c>
      <c r="E7" s="6">
        <f t="shared" si="4"/>
        <v>0.92781425920000005</v>
      </c>
      <c r="F7" s="6">
        <f t="shared" si="4"/>
        <v>0.83910817199999999</v>
      </c>
      <c r="G7" s="6">
        <f t="shared" si="4"/>
        <v>4.9465138415999999</v>
      </c>
      <c r="H7" s="6">
        <f t="shared" si="4"/>
        <v>12.202466598000001</v>
      </c>
      <c r="I7" s="6">
        <f t="shared" si="4"/>
        <v>17.512042404000002</v>
      </c>
      <c r="J7" s="6">
        <f t="shared" si="4"/>
        <v>17.8402638948</v>
      </c>
      <c r="K7" s="6">
        <f t="shared" si="4"/>
        <v>108.160246384</v>
      </c>
      <c r="L7" s="6">
        <f t="shared" si="4"/>
        <v>36.229959683200001</v>
      </c>
      <c r="M7" s="6">
        <f t="shared" si="4"/>
        <v>30.364796649999999</v>
      </c>
      <c r="N7" s="6">
        <f t="shared" si="4"/>
        <v>31.208706798800005</v>
      </c>
      <c r="O7" s="6">
        <f t="shared" si="4"/>
        <v>478.40000000000003</v>
      </c>
      <c r="Q7" s="48"/>
    </row>
    <row r="8" spans="1:41" x14ac:dyDescent="0.25">
      <c r="A8" s="27" t="s">
        <v>68</v>
      </c>
      <c r="B8" t="s">
        <v>65</v>
      </c>
      <c r="C8" s="6">
        <f t="shared" ref="C8:O8" si="5">C$4*0.0125</f>
        <v>45.553636815000004</v>
      </c>
      <c r="D8" s="6">
        <f t="shared" si="5"/>
        <v>225.05531740000004</v>
      </c>
      <c r="E8" s="6">
        <f t="shared" si="5"/>
        <v>1.159767824</v>
      </c>
      <c r="F8" s="6">
        <f t="shared" si="5"/>
        <v>1.0488852150000001</v>
      </c>
      <c r="G8" s="6">
        <f t="shared" si="5"/>
        <v>6.1831423020000003</v>
      </c>
      <c r="H8" s="6">
        <f t="shared" si="5"/>
        <v>15.253083247500001</v>
      </c>
      <c r="I8" s="6">
        <f t="shared" si="5"/>
        <v>21.890053005000002</v>
      </c>
      <c r="J8" s="6">
        <f t="shared" si="5"/>
        <v>22.3003298685</v>
      </c>
      <c r="K8" s="6">
        <f t="shared" si="5"/>
        <v>135.20030798000002</v>
      </c>
      <c r="L8" s="6">
        <f t="shared" si="5"/>
        <v>45.287449604000003</v>
      </c>
      <c r="M8" s="6">
        <f t="shared" si="5"/>
        <v>37.955995812499999</v>
      </c>
      <c r="N8" s="6">
        <f t="shared" si="5"/>
        <v>39.010883498500007</v>
      </c>
      <c r="O8" s="6">
        <f t="shared" si="5"/>
        <v>598</v>
      </c>
      <c r="P8" s="52"/>
      <c r="Q8" s="53"/>
      <c r="R8" s="52"/>
      <c r="S8" s="6"/>
      <c r="T8" s="6"/>
    </row>
    <row r="9" spans="1:41" x14ac:dyDescent="0.25">
      <c r="A9" s="29" t="s">
        <v>69</v>
      </c>
      <c r="B9" t="s">
        <v>74</v>
      </c>
      <c r="C9" s="6">
        <f t="shared" ref="C9:O9" si="6">C$4*0.003066</f>
        <v>11.173396037983201</v>
      </c>
      <c r="D9" s="6">
        <f t="shared" si="6"/>
        <v>55.201568251872004</v>
      </c>
      <c r="E9" s="6">
        <f t="shared" si="6"/>
        <v>0.28446785187072005</v>
      </c>
      <c r="F9" s="6">
        <f t="shared" si="6"/>
        <v>0.2572705655352</v>
      </c>
      <c r="G9" s="6">
        <f t="shared" si="6"/>
        <v>1.5166011438345599</v>
      </c>
      <c r="H9" s="6">
        <f t="shared" si="6"/>
        <v>3.7412762589468005</v>
      </c>
      <c r="I9" s="6">
        <f t="shared" si="6"/>
        <v>5.3691922010664008</v>
      </c>
      <c r="J9" s="6">
        <f t="shared" si="6"/>
        <v>5.4698249101456806</v>
      </c>
      <c r="K9" s="6">
        <f t="shared" si="6"/>
        <v>33.161931541334404</v>
      </c>
      <c r="L9" s="6">
        <f t="shared" si="6"/>
        <v>11.108105638869121</v>
      </c>
      <c r="M9" s="6">
        <f t="shared" si="6"/>
        <v>9.3098466528900001</v>
      </c>
      <c r="N9" s="6">
        <f t="shared" si="6"/>
        <v>9.5685895045120812</v>
      </c>
      <c r="O9" s="6">
        <f t="shared" si="6"/>
        <v>146.67744000000002</v>
      </c>
      <c r="P9" s="53"/>
      <c r="Q9" s="82"/>
      <c r="R9" s="54"/>
    </row>
    <row r="10" spans="1:41" x14ac:dyDescent="0.25">
      <c r="A10" s="29" t="s">
        <v>69</v>
      </c>
      <c r="B10" t="s">
        <v>75</v>
      </c>
      <c r="C10" s="6">
        <f t="shared" ref="C10:O10" si="7">C$4*0.022228</f>
        <v>81.005299129905609</v>
      </c>
      <c r="D10" s="6">
        <f t="shared" si="7"/>
        <v>400.20236761337605</v>
      </c>
      <c r="E10" s="6">
        <f t="shared" si="7"/>
        <v>2.0623455353497602</v>
      </c>
      <c r="F10" s="6">
        <f t="shared" si="7"/>
        <v>1.8651696447216</v>
      </c>
      <c r="G10" s="6">
        <f t="shared" si="7"/>
        <v>10.995110967108479</v>
      </c>
      <c r="H10" s="6">
        <f t="shared" si="7"/>
        <v>27.123642754034403</v>
      </c>
      <c r="I10" s="6">
        <f t="shared" si="7"/>
        <v>38.925767855611205</v>
      </c>
      <c r="J10" s="6">
        <f t="shared" si="7"/>
        <v>39.655338585361442</v>
      </c>
      <c r="K10" s="6">
        <f t="shared" si="7"/>
        <v>240.41859566235522</v>
      </c>
      <c r="L10" s="6">
        <f t="shared" si="7"/>
        <v>80.531954383816966</v>
      </c>
      <c r="M10" s="6">
        <f t="shared" si="7"/>
        <v>67.49486999362</v>
      </c>
      <c r="N10" s="6">
        <f t="shared" si="7"/>
        <v>69.370713472372657</v>
      </c>
      <c r="O10" s="6">
        <f t="shared" si="7"/>
        <v>1063.38752</v>
      </c>
      <c r="P10" s="53"/>
      <c r="Q10" s="83"/>
      <c r="R10" s="56"/>
    </row>
    <row r="11" spans="1:41" x14ac:dyDescent="0.25">
      <c r="A11" s="29" t="s">
        <v>69</v>
      </c>
      <c r="B11" t="s">
        <v>81</v>
      </c>
      <c r="C11" s="6">
        <f t="shared" ref="C11:O11" si="8">C$4*0.025623</f>
        <v>93.377666888859594</v>
      </c>
      <c r="D11" s="6">
        <f t="shared" si="8"/>
        <v>461.32739181921602</v>
      </c>
      <c r="E11" s="6">
        <f t="shared" si="8"/>
        <v>2.37733847634816</v>
      </c>
      <c r="F11" s="6">
        <f t="shared" si="8"/>
        <v>2.1500468691156001</v>
      </c>
      <c r="G11" s="6">
        <f t="shared" si="8"/>
        <v>12.674452416331679</v>
      </c>
      <c r="H11" s="6">
        <f t="shared" si="8"/>
        <v>31.266380164055402</v>
      </c>
      <c r="I11" s="6">
        <f t="shared" si="8"/>
        <v>44.871106251769206</v>
      </c>
      <c r="J11" s="6">
        <f t="shared" si="8"/>
        <v>45.712108177646044</v>
      </c>
      <c r="K11" s="6">
        <f t="shared" si="8"/>
        <v>277.1389993097232</v>
      </c>
      <c r="L11" s="6">
        <f t="shared" si="8"/>
        <v>92.832025696263358</v>
      </c>
      <c r="M11" s="6">
        <f t="shared" si="8"/>
        <v>77.803718456295002</v>
      </c>
      <c r="N11" s="6">
        <f t="shared" si="8"/>
        <v>79.966069430565256</v>
      </c>
      <c r="O11" s="6">
        <f t="shared" si="8"/>
        <v>1225.80432</v>
      </c>
    </row>
    <row r="12" spans="1:41" x14ac:dyDescent="0.25">
      <c r="A12" s="29" t="s">
        <v>69</v>
      </c>
      <c r="B12" t="s">
        <v>78</v>
      </c>
      <c r="C12" s="6">
        <f t="shared" ref="C12:O12" si="9">C$4*0.00814</f>
        <v>29.664528293927997</v>
      </c>
      <c r="D12" s="6">
        <f t="shared" si="9"/>
        <v>146.55602269088001</v>
      </c>
      <c r="E12" s="6">
        <f t="shared" si="9"/>
        <v>0.75524080698880003</v>
      </c>
      <c r="F12" s="6">
        <f t="shared" si="9"/>
        <v>0.68303405200799994</v>
      </c>
      <c r="G12" s="6">
        <f t="shared" si="9"/>
        <v>4.0264622670623993</v>
      </c>
      <c r="H12" s="6">
        <f t="shared" si="9"/>
        <v>9.932807810772001</v>
      </c>
      <c r="I12" s="6">
        <f t="shared" si="9"/>
        <v>14.254802516856</v>
      </c>
      <c r="J12" s="6">
        <f t="shared" si="9"/>
        <v>14.521974810367199</v>
      </c>
      <c r="K12" s="6">
        <f t="shared" si="9"/>
        <v>88.042440556575997</v>
      </c>
      <c r="L12" s="6">
        <f t="shared" si="9"/>
        <v>29.491187182124797</v>
      </c>
      <c r="M12" s="6">
        <f t="shared" si="9"/>
        <v>24.716944473099996</v>
      </c>
      <c r="N12" s="6">
        <f t="shared" si="9"/>
        <v>25.403887334223203</v>
      </c>
      <c r="O12" s="6">
        <f t="shared" si="9"/>
        <v>389.41759999999999</v>
      </c>
    </row>
    <row r="13" spans="1:41" x14ac:dyDescent="0.25">
      <c r="A13" s="29" t="s">
        <v>69</v>
      </c>
      <c r="B13" t="s">
        <v>82</v>
      </c>
      <c r="C13" s="6">
        <f t="shared" ref="C13:O13" si="10">C$4*0.014</f>
        <v>51.020073232800002</v>
      </c>
      <c r="D13" s="6">
        <f t="shared" si="10"/>
        <v>252.06195548800002</v>
      </c>
      <c r="E13" s="6">
        <f t="shared" si="10"/>
        <v>1.29893996288</v>
      </c>
      <c r="F13" s="6">
        <f t="shared" si="10"/>
        <v>1.1747514407999999</v>
      </c>
      <c r="G13" s="6">
        <f t="shared" si="10"/>
        <v>6.9251193782399998</v>
      </c>
      <c r="H13" s="6">
        <f t="shared" si="10"/>
        <v>17.083453237200001</v>
      </c>
      <c r="I13" s="6">
        <f t="shared" si="10"/>
        <v>24.516859365600002</v>
      </c>
      <c r="J13" s="6">
        <f t="shared" si="10"/>
        <v>24.97636945272</v>
      </c>
      <c r="K13" s="6">
        <f t="shared" si="10"/>
        <v>151.42434493760001</v>
      </c>
      <c r="L13" s="6">
        <f t="shared" si="10"/>
        <v>50.721943556479999</v>
      </c>
      <c r="M13" s="6">
        <f t="shared" si="10"/>
        <v>42.510715310000002</v>
      </c>
      <c r="N13" s="6">
        <f t="shared" si="10"/>
        <v>43.692189518320006</v>
      </c>
      <c r="O13" s="6">
        <f t="shared" si="10"/>
        <v>669.76</v>
      </c>
    </row>
    <row r="14" spans="1:41" x14ac:dyDescent="0.25">
      <c r="C14" s="2">
        <f t="shared" ref="C14:I14" si="11">SUM(C5:C8)/C4</f>
        <v>0.22386000000000003</v>
      </c>
      <c r="D14" s="2">
        <f t="shared" si="11"/>
        <v>0.22386</v>
      </c>
      <c r="E14" s="2">
        <f t="shared" si="11"/>
        <v>0.22386</v>
      </c>
      <c r="F14" s="2">
        <f t="shared" si="11"/>
        <v>0.22386</v>
      </c>
      <c r="G14" s="2">
        <f t="shared" si="11"/>
        <v>0.22386</v>
      </c>
      <c r="H14" s="2">
        <f t="shared" si="11"/>
        <v>0.22386</v>
      </c>
      <c r="I14" s="2">
        <f t="shared" si="11"/>
        <v>0.22386</v>
      </c>
      <c r="O14" s="2"/>
    </row>
    <row r="15" spans="1:41" x14ac:dyDescent="0.25">
      <c r="C15" s="2"/>
      <c r="D15" s="2"/>
      <c r="E15" s="2"/>
      <c r="F15" s="2"/>
      <c r="G15" s="2"/>
      <c r="H15" s="2"/>
      <c r="I15" s="2"/>
      <c r="O15" s="2"/>
    </row>
    <row r="16" spans="1:41" x14ac:dyDescent="0.25">
      <c r="B16" s="40" t="s">
        <v>87</v>
      </c>
      <c r="C16" s="80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2:41" x14ac:dyDescent="0.25"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53</v>
      </c>
      <c r="AN17" s="18" t="s">
        <v>53</v>
      </c>
      <c r="AO17" s="18" t="s">
        <v>53</v>
      </c>
    </row>
    <row r="18" spans="2:41" x14ac:dyDescent="0.25"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2:41" x14ac:dyDescent="0.25">
      <c r="B19" t="s">
        <v>1</v>
      </c>
      <c r="C19" s="6">
        <v>3868674</v>
      </c>
      <c r="D19" s="10">
        <f t="shared" ref="D19:D50" si="12">C19/C$51</f>
        <v>1.2208067885278406E-2</v>
      </c>
      <c r="E19" s="13">
        <f>D19*$C$3</f>
        <v>3.8686740219745221</v>
      </c>
      <c r="F19" s="2">
        <v>19112980</v>
      </c>
      <c r="G19" s="10">
        <f>F19/F$51</f>
        <v>1.2208069154956211E-2</v>
      </c>
      <c r="H19" s="13">
        <f>G19*$D$3</f>
        <v>19.112980024416142</v>
      </c>
      <c r="I19" s="2">
        <v>98494</v>
      </c>
      <c r="J19" s="9">
        <f t="shared" ref="J19:J50" si="13">I19/I$51</f>
        <v>1.2208057808984934E-2</v>
      </c>
      <c r="K19" s="37">
        <f t="shared" ref="K19:K50" si="14">J19*$E$3</f>
        <v>9.8494000976644638E-2</v>
      </c>
      <c r="L19" s="16">
        <v>89077</v>
      </c>
      <c r="M19">
        <f t="shared" ref="M19:M50" si="15">L19/L$51</f>
        <v>1.2208024730442725E-2</v>
      </c>
      <c r="N19">
        <f t="shared" ref="N19:N50" si="16">M19*$F$3</f>
        <v>8.9076985350370327E-2</v>
      </c>
      <c r="O19" s="42">
        <v>525108</v>
      </c>
      <c r="P19" s="10">
        <f>O19/O$51</f>
        <v>1.2208076578602773E-2</v>
      </c>
      <c r="Q19">
        <f t="shared" ref="Q19:Q50" si="17">P19*$G$3</f>
        <v>0.52510799804670771</v>
      </c>
      <c r="R19" s="42">
        <v>1309183</v>
      </c>
      <c r="S19">
        <f t="shared" ref="S19:S50" si="18">R19/R$52</f>
        <v>1.2338164917284357E-2</v>
      </c>
      <c r="T19">
        <f t="shared" ref="T19:T50" si="19">S19*H$3</f>
        <v>1.309183002467633</v>
      </c>
      <c r="U19" s="42">
        <v>1878839</v>
      </c>
      <c r="V19">
        <f t="shared" ref="V19:V50" si="20">U19/U$52</f>
        <v>1.2338165981255322E-2</v>
      </c>
      <c r="W19">
        <f t="shared" ref="W19:W50" si="21">V19*I$3</f>
        <v>1.8788390074028998</v>
      </c>
      <c r="X19" s="42">
        <v>1914053</v>
      </c>
      <c r="Y19">
        <f t="shared" ref="Y19:Y50" si="22">X19/X$52</f>
        <v>1.2338163743243142E-2</v>
      </c>
      <c r="Z19">
        <f>Y19*J$3</f>
        <v>1.914053018754009</v>
      </c>
      <c r="AA19" s="42">
        <v>8364091</v>
      </c>
      <c r="AB19">
        <f t="shared" ref="AB19:AB50" si="23">AA19/AA$52</f>
        <v>1.2338164109651771E-2</v>
      </c>
      <c r="AC19">
        <f t="shared" ref="AC19:AC50" si="24">AB19*SUM(A$3:N$3)</f>
        <v>51.146419727210585</v>
      </c>
      <c r="AD19" s="42"/>
      <c r="AG19" s="42">
        <v>3257790</v>
      </c>
      <c r="AH19">
        <f t="shared" ref="AH19:AH50" si="25">AG19/AG$52</f>
        <v>1.233816425314711E-2</v>
      </c>
      <c r="AI19">
        <f t="shared" ref="AI19:AI50" si="26">AH19*M$3</f>
        <v>3.2577899876618353</v>
      </c>
      <c r="AJ19" s="42">
        <v>3348332</v>
      </c>
      <c r="AK19">
        <f t="shared" ref="AK19:AK50" si="27">AJ19/AJ$52</f>
        <v>1.2338165109337195E-2</v>
      </c>
      <c r="AL19">
        <f t="shared" ref="AL19:AL50" si="28">AK19*N$3</f>
        <v>3.3483319768042494</v>
      </c>
      <c r="AN19" s="17">
        <f>AVERAGE(P19,M19,J19,G19,D19,S19,V19,Y19,AB19,AE19,AH19,AK19)</f>
        <v>1.2279025842925813E-2</v>
      </c>
      <c r="AO19">
        <f>AN19*SUM(C$3:N$3)</f>
        <v>50.901268942618621</v>
      </c>
    </row>
    <row r="20" spans="2:41" x14ac:dyDescent="0.25">
      <c r="B20" t="s">
        <v>2</v>
      </c>
      <c r="C20" s="14">
        <v>10645993</v>
      </c>
      <c r="D20" s="10">
        <f t="shared" si="12"/>
        <v>3.3594716238741933E-2</v>
      </c>
      <c r="E20" s="13">
        <f>D20*$C$3</f>
        <v>10.64599306047049</v>
      </c>
      <c r="F20" s="2">
        <v>52595961</v>
      </c>
      <c r="G20" s="10">
        <f t="shared" ref="G20:G50" si="29">F20/F$51</f>
        <v>3.3594715693700296E-2</v>
      </c>
      <c r="H20" s="13">
        <f t="shared" ref="H20:H50" si="30">G20*$D$3</f>
        <v>52.595961067189442</v>
      </c>
      <c r="I20" s="2">
        <v>271040</v>
      </c>
      <c r="J20" s="9">
        <f t="shared" si="13"/>
        <v>3.3594655395732496E-2</v>
      </c>
      <c r="K20" s="37">
        <f t="shared" si="14"/>
        <v>0.27104000268757245</v>
      </c>
      <c r="L20" s="16">
        <v>245127</v>
      </c>
      <c r="M20">
        <f t="shared" si="15"/>
        <v>3.3594715561808701E-2</v>
      </c>
      <c r="N20">
        <f t="shared" si="16"/>
        <v>0.24512695968634132</v>
      </c>
      <c r="O20" s="42">
        <v>1445015</v>
      </c>
      <c r="P20" s="10">
        <f t="shared" ref="P20:P50" si="31">O20/O$51</f>
        <v>3.3594715329474487E-2</v>
      </c>
      <c r="Q20">
        <f t="shared" si="17"/>
        <v>1.4450149946248456</v>
      </c>
      <c r="R20" s="42">
        <v>4419399</v>
      </c>
      <c r="S20">
        <f t="shared" si="18"/>
        <v>4.1649848567604043E-2</v>
      </c>
      <c r="T20">
        <f t="shared" si="19"/>
        <v>4.419399008329969</v>
      </c>
      <c r="U20" s="42">
        <v>6342381</v>
      </c>
      <c r="V20">
        <f t="shared" si="20"/>
        <v>4.1649843064977952E-2</v>
      </c>
      <c r="W20">
        <f t="shared" si="21"/>
        <v>6.3423810249899066</v>
      </c>
      <c r="X20" s="42">
        <v>6461254</v>
      </c>
      <c r="Y20">
        <f>X20/X$52</f>
        <v>4.1649844512500291E-2</v>
      </c>
      <c r="Z20">
        <f t="shared" ref="Z20:Z50" si="32">Y20*J$3</f>
        <v>6.4612540633077638</v>
      </c>
      <c r="AA20" s="42">
        <v>28234597</v>
      </c>
      <c r="AB20">
        <f t="shared" si="23"/>
        <v>4.1649844717839821E-2</v>
      </c>
      <c r="AC20">
        <f t="shared" si="24"/>
        <v>172.65457166721896</v>
      </c>
      <c r="AD20" s="42"/>
      <c r="AG20" s="42">
        <v>10997296</v>
      </c>
      <c r="AH20">
        <f t="shared" si="25"/>
        <v>4.1649843724880273E-2</v>
      </c>
      <c r="AI20">
        <f t="shared" si="26"/>
        <v>10.997295958350156</v>
      </c>
      <c r="AJ20" s="42">
        <v>11302938</v>
      </c>
      <c r="AK20">
        <f t="shared" si="27"/>
        <v>4.1649846928142595E-2</v>
      </c>
      <c r="AL20">
        <f t="shared" si="28"/>
        <v>11.302937921698287</v>
      </c>
      <c r="AN20" s="17">
        <f t="shared" ref="AN20:AN50" si="33">AVERAGE(P20,M20,J20,G20,D20,S20,V20,Y20,AB20,AE20,AH20,AK20)</f>
        <v>3.7988417248672995E-2</v>
      </c>
      <c r="AO20">
        <f t="shared" ref="AO20:AO50" si="34">AN20*SUM(C$3:N$3)</f>
        <v>157.47655130094338</v>
      </c>
    </row>
    <row r="21" spans="2:41" x14ac:dyDescent="0.25">
      <c r="B21" t="s">
        <v>3</v>
      </c>
      <c r="C21" s="14">
        <v>2299267</v>
      </c>
      <c r="D21" s="10">
        <f t="shared" si="12"/>
        <v>7.2556146168895139E-3</v>
      </c>
      <c r="E21" s="13">
        <f>D21*$C$3</f>
        <v>2.2992670130601063</v>
      </c>
      <c r="F21" s="2">
        <v>11359408</v>
      </c>
      <c r="G21" s="10">
        <f t="shared" si="29"/>
        <v>7.2556157346140068E-3</v>
      </c>
      <c r="H21" s="13">
        <f t="shared" si="30"/>
        <v>11.359408014511233</v>
      </c>
      <c r="I21" s="2">
        <v>58538</v>
      </c>
      <c r="J21" s="9">
        <f t="shared" si="13"/>
        <v>7.2556225559156909E-3</v>
      </c>
      <c r="K21" s="37">
        <f t="shared" si="14"/>
        <v>5.8538000580449813E-2</v>
      </c>
      <c r="L21" s="16">
        <v>52941</v>
      </c>
      <c r="M21">
        <f t="shared" si="15"/>
        <v>7.2555770541707539E-3</v>
      </c>
      <c r="N21">
        <f t="shared" si="16"/>
        <v>5.2940991293307531E-2</v>
      </c>
      <c r="O21" s="42">
        <v>312087</v>
      </c>
      <c r="P21" s="10">
        <f t="shared" si="31"/>
        <v>7.2556159784014033E-3</v>
      </c>
      <c r="Q21">
        <f t="shared" si="17"/>
        <v>0.31208699883910146</v>
      </c>
      <c r="R21" s="42">
        <v>951878</v>
      </c>
      <c r="S21">
        <f t="shared" si="18"/>
        <v>8.9708067895281247E-3</v>
      </c>
      <c r="T21">
        <f t="shared" si="19"/>
        <v>0.95187800179416127</v>
      </c>
      <c r="U21" s="42">
        <v>1366062</v>
      </c>
      <c r="V21">
        <f t="shared" si="20"/>
        <v>8.9708057458279325E-3</v>
      </c>
      <c r="W21">
        <f t="shared" si="21"/>
        <v>1.3660620053824837</v>
      </c>
      <c r="X21" s="42">
        <v>1391666</v>
      </c>
      <c r="Y21">
        <f t="shared" si="22"/>
        <v>8.9708085324200579E-3</v>
      </c>
      <c r="Z21">
        <f t="shared" si="32"/>
        <v>1.3916660136356289</v>
      </c>
      <c r="AA21" s="42">
        <v>6081345</v>
      </c>
      <c r="AB21">
        <f t="shared" si="23"/>
        <v>8.9708053890626312E-3</v>
      </c>
      <c r="AC21">
        <f t="shared" si="24"/>
        <v>37.187427046880941</v>
      </c>
      <c r="AD21" s="42"/>
      <c r="AG21" s="42">
        <v>2368667</v>
      </c>
      <c r="AH21">
        <f t="shared" si="25"/>
        <v>8.9708061314600403E-3</v>
      </c>
      <c r="AI21">
        <f t="shared" si="26"/>
        <v>2.3686669910291935</v>
      </c>
      <c r="AJ21" s="42">
        <v>2434498</v>
      </c>
      <c r="AK21">
        <f t="shared" si="27"/>
        <v>8.9708064440297986E-3</v>
      </c>
      <c r="AL21">
        <f t="shared" si="28"/>
        <v>2.4344979831348836</v>
      </c>
      <c r="AN21" s="17">
        <f t="shared" si="33"/>
        <v>8.1911713611199938E-3</v>
      </c>
      <c r="AO21">
        <f t="shared" si="34"/>
        <v>33.955545149996745</v>
      </c>
    </row>
    <row r="22" spans="2:41" x14ac:dyDescent="0.25">
      <c r="B22" t="s">
        <v>4</v>
      </c>
      <c r="C22" s="6">
        <v>438870</v>
      </c>
      <c r="D22" s="10">
        <f t="shared" si="12"/>
        <v>1.3849072712800649E-3</v>
      </c>
      <c r="E22" s="13">
        <f t="shared" ref="E22:E50" si="35">D22*$C$3</f>
        <v>0.43887000249283309</v>
      </c>
      <c r="F22" s="2">
        <v>2168214</v>
      </c>
      <c r="G22" s="10">
        <f t="shared" si="29"/>
        <v>1.38490734855288E-3</v>
      </c>
      <c r="H22" s="13">
        <f t="shared" si="30"/>
        <v>2.1682140027698149</v>
      </c>
      <c r="I22" s="2">
        <v>11173</v>
      </c>
      <c r="J22" s="9">
        <f t="shared" si="13"/>
        <v>1.3848623256217502E-3</v>
      </c>
      <c r="K22" s="37">
        <f t="shared" si="14"/>
        <v>1.1173000110788986E-2</v>
      </c>
      <c r="L22" s="16">
        <v>10105</v>
      </c>
      <c r="M22">
        <f t="shared" si="15"/>
        <v>1.3848927321432438E-3</v>
      </c>
      <c r="N22">
        <f t="shared" si="16"/>
        <v>1.0104998338128722E-2</v>
      </c>
      <c r="O22" s="42">
        <v>59569</v>
      </c>
      <c r="P22" s="10">
        <f t="shared" si="31"/>
        <v>1.3849016082611361E-3</v>
      </c>
      <c r="Q22">
        <f t="shared" si="17"/>
        <v>5.9568999778415739E-2</v>
      </c>
      <c r="R22" s="50">
        <v>177011</v>
      </c>
      <c r="S22">
        <f t="shared" si="18"/>
        <v>1.6682090358440503E-3</v>
      </c>
      <c r="T22">
        <f t="shared" si="19"/>
        <v>0.17701100033364181</v>
      </c>
      <c r="U22" s="50">
        <v>254033</v>
      </c>
      <c r="V22">
        <f t="shared" si="20"/>
        <v>1.6682117620063417E-3</v>
      </c>
      <c r="W22">
        <f t="shared" si="21"/>
        <v>0.25403300100092707</v>
      </c>
      <c r="X22" s="50">
        <v>258794</v>
      </c>
      <c r="Y22">
        <f t="shared" si="22"/>
        <v>1.6682102051347927E-3</v>
      </c>
      <c r="Z22">
        <f t="shared" si="32"/>
        <v>0.25879400253567952</v>
      </c>
      <c r="AA22" s="50">
        <v>1130886</v>
      </c>
      <c r="AB22">
        <f t="shared" si="23"/>
        <v>1.6682096186313197E-3</v>
      </c>
      <c r="AC22">
        <f t="shared" si="24"/>
        <v>6.9153683310746237</v>
      </c>
      <c r="AD22" s="50"/>
      <c r="AE22" s="1"/>
      <c r="AF22" s="1"/>
      <c r="AG22" s="50">
        <v>440477</v>
      </c>
      <c r="AH22">
        <f t="shared" si="25"/>
        <v>1.6682099140010497E-3</v>
      </c>
      <c r="AI22">
        <f t="shared" si="26"/>
        <v>0.44047699833179005</v>
      </c>
      <c r="AJ22" s="50">
        <v>452719</v>
      </c>
      <c r="AK22">
        <f t="shared" si="27"/>
        <v>1.6682102521894562E-3</v>
      </c>
      <c r="AL22">
        <f t="shared" si="28"/>
        <v>0.45271899686376471</v>
      </c>
      <c r="AM22" s="1"/>
      <c r="AN22" s="17">
        <f t="shared" si="33"/>
        <v>1.5394301885150985E-3</v>
      </c>
      <c r="AO22">
        <f t="shared" si="34"/>
        <v>6.3815282292232682</v>
      </c>
    </row>
    <row r="23" spans="2:41" x14ac:dyDescent="0.25">
      <c r="B23" t="s">
        <v>5</v>
      </c>
      <c r="C23" s="6">
        <v>8661465</v>
      </c>
      <c r="D23" s="10">
        <f t="shared" si="12"/>
        <v>2.7332298535871186E-2</v>
      </c>
      <c r="E23" s="13">
        <f t="shared" si="35"/>
        <v>8.6614650491981369</v>
      </c>
      <c r="F23" s="2">
        <v>42791509</v>
      </c>
      <c r="G23" s="10">
        <f t="shared" si="29"/>
        <v>2.7332299888187563E-2</v>
      </c>
      <c r="H23" s="13">
        <f t="shared" si="30"/>
        <v>42.791509054664608</v>
      </c>
      <c r="I23" s="2">
        <v>220516</v>
      </c>
      <c r="J23" s="9">
        <f t="shared" si="13"/>
        <v>2.7332345887121263E-2</v>
      </c>
      <c r="K23" s="37">
        <f t="shared" si="14"/>
        <v>0.22051600218658768</v>
      </c>
      <c r="L23" s="16">
        <v>199433</v>
      </c>
      <c r="M23">
        <f t="shared" si="15"/>
        <v>2.7332341637755917E-2</v>
      </c>
      <c r="N23">
        <f t="shared" si="16"/>
        <v>0.19943296720119003</v>
      </c>
      <c r="O23" s="42">
        <v>1175649</v>
      </c>
      <c r="P23" s="10">
        <f t="shared" si="31"/>
        <v>2.7332306918877208E-2</v>
      </c>
      <c r="Q23">
        <f t="shared" si="17"/>
        <v>1.1756489956268308</v>
      </c>
      <c r="R23" s="42">
        <v>3178174</v>
      </c>
      <c r="S23">
        <f t="shared" si="18"/>
        <v>2.9952141868497598E-2</v>
      </c>
      <c r="T23">
        <f t="shared" si="19"/>
        <v>3.178174005990428</v>
      </c>
      <c r="U23" s="42">
        <v>4561072</v>
      </c>
      <c r="V23">
        <f t="shared" si="20"/>
        <v>2.9952147782995864E-2</v>
      </c>
      <c r="W23">
        <f t="shared" si="21"/>
        <v>4.5610720179712887</v>
      </c>
      <c r="X23" s="42">
        <v>4646558</v>
      </c>
      <c r="Y23">
        <f t="shared" si="22"/>
        <v>2.9952145236561558E-2</v>
      </c>
      <c r="Z23">
        <f t="shared" si="32"/>
        <v>4.6465580455272608</v>
      </c>
      <c r="AA23" s="42">
        <v>20304680</v>
      </c>
      <c r="AB23">
        <f t="shared" si="23"/>
        <v>2.9952145909694684E-2</v>
      </c>
      <c r="AC23">
        <f t="shared" si="24"/>
        <v>124.16312611934737</v>
      </c>
      <c r="AD23" s="42"/>
      <c r="AG23" s="42">
        <v>7908616</v>
      </c>
      <c r="AH23">
        <f t="shared" si="25"/>
        <v>2.9952146462192863E-2</v>
      </c>
      <c r="AI23">
        <f t="shared" si="26"/>
        <v>7.9086159700478529</v>
      </c>
      <c r="AJ23" s="42">
        <v>8128415</v>
      </c>
      <c r="AK23">
        <f t="shared" si="27"/>
        <v>2.9952145231480362E-2</v>
      </c>
      <c r="AL23">
        <f t="shared" si="28"/>
        <v>8.1284149436899664</v>
      </c>
      <c r="AN23" s="17">
        <f t="shared" si="33"/>
        <v>2.8761315032657827E-2</v>
      </c>
      <c r="AO23">
        <f t="shared" si="34"/>
        <v>119.22667566207035</v>
      </c>
    </row>
    <row r="24" spans="2:41" x14ac:dyDescent="0.25">
      <c r="B24" t="s">
        <v>6</v>
      </c>
      <c r="C24" s="6">
        <v>4031777</v>
      </c>
      <c r="D24" s="10">
        <f t="shared" si="12"/>
        <v>1.2722759093762906E-2</v>
      </c>
      <c r="E24" s="13">
        <f t="shared" si="35"/>
        <v>4.0317770229009664</v>
      </c>
      <c r="F24" s="2">
        <v>19918780</v>
      </c>
      <c r="G24" s="10">
        <f t="shared" si="29"/>
        <v>1.27227592830819E-2</v>
      </c>
      <c r="H24" s="13">
        <f t="shared" si="30"/>
        <v>19.918780025445521</v>
      </c>
      <c r="I24" s="2">
        <v>102647</v>
      </c>
      <c r="J24" s="9">
        <f t="shared" si="13"/>
        <v>1.2722810627234923E-2</v>
      </c>
      <c r="K24" s="37">
        <f t="shared" si="14"/>
        <v>0.10264700101782485</v>
      </c>
      <c r="L24" s="16">
        <v>92833</v>
      </c>
      <c r="M24">
        <f t="shared" si="15"/>
        <v>1.2722785453048368E-2</v>
      </c>
      <c r="N24">
        <f t="shared" si="16"/>
        <v>9.2832984732657456E-2</v>
      </c>
      <c r="O24" s="42">
        <v>547246</v>
      </c>
      <c r="P24" s="10">
        <f t="shared" si="31"/>
        <v>1.2722756224117808E-2</v>
      </c>
      <c r="Q24">
        <f t="shared" si="17"/>
        <v>0.54724599796435902</v>
      </c>
      <c r="R24" s="42">
        <v>686087</v>
      </c>
      <c r="S24">
        <f t="shared" si="18"/>
        <v>6.4659062587925998E-3</v>
      </c>
      <c r="T24">
        <f t="shared" si="19"/>
        <v>0.68608700129318123</v>
      </c>
      <c r="U24" s="42">
        <v>984620</v>
      </c>
      <c r="V24">
        <f t="shared" si="20"/>
        <v>6.4659105907763324E-3</v>
      </c>
      <c r="W24">
        <f t="shared" si="21"/>
        <v>0.9846200038795464</v>
      </c>
      <c r="X24" s="42">
        <v>1003074</v>
      </c>
      <c r="Y24">
        <f t="shared" si="22"/>
        <v>6.4659083414042714E-3</v>
      </c>
      <c r="Z24">
        <f t="shared" si="32"/>
        <v>1.0030740098281807</v>
      </c>
      <c r="AA24" s="42">
        <v>4383265</v>
      </c>
      <c r="AB24">
        <f t="shared" si="23"/>
        <v>6.4659079995773323E-3</v>
      </c>
      <c r="AC24">
        <f t="shared" si="24"/>
        <v>26.803667184586072</v>
      </c>
      <c r="AD24" s="42"/>
      <c r="AG24" s="42">
        <v>1707269</v>
      </c>
      <c r="AH24">
        <f t="shared" si="25"/>
        <v>6.4659064415773307E-3</v>
      </c>
      <c r="AI24">
        <f t="shared" si="26"/>
        <v>1.7072689935340932</v>
      </c>
      <c r="AJ24" s="42">
        <v>1754719</v>
      </c>
      <c r="AK24">
        <f t="shared" si="27"/>
        <v>6.4659098149439948E-3</v>
      </c>
      <c r="AL24">
        <f t="shared" si="28"/>
        <v>1.7547189878440896</v>
      </c>
      <c r="AN24" s="17">
        <f t="shared" si="33"/>
        <v>9.3099381934834344E-3</v>
      </c>
      <c r="AO24">
        <f t="shared" si="34"/>
        <v>38.593262518351423</v>
      </c>
    </row>
    <row r="25" spans="2:41" x14ac:dyDescent="0.25">
      <c r="B25" t="s">
        <v>7</v>
      </c>
      <c r="C25" s="6">
        <v>1613153</v>
      </c>
      <c r="D25" s="10">
        <f t="shared" si="12"/>
        <v>5.0904990529934847E-3</v>
      </c>
      <c r="E25" s="13">
        <f t="shared" si="35"/>
        <v>1.6131530091628983</v>
      </c>
      <c r="F25" s="2">
        <v>7969699</v>
      </c>
      <c r="G25" s="10">
        <f t="shared" si="29"/>
        <v>5.0905006197979261E-3</v>
      </c>
      <c r="H25" s="13">
        <f t="shared" si="30"/>
        <v>7.969699010181003</v>
      </c>
      <c r="I25" s="2">
        <v>41070</v>
      </c>
      <c r="J25" s="9">
        <f t="shared" si="13"/>
        <v>5.0905124597946192E-3</v>
      </c>
      <c r="K25" s="37">
        <f t="shared" si="14"/>
        <v>4.1070000407241E-2</v>
      </c>
      <c r="L25" s="16">
        <v>37143</v>
      </c>
      <c r="M25">
        <f t="shared" si="15"/>
        <v>5.0904572736265715E-3</v>
      </c>
      <c r="N25">
        <f t="shared" si="16"/>
        <v>3.7142993891451273E-2</v>
      </c>
      <c r="O25" s="42">
        <v>218959</v>
      </c>
      <c r="P25" s="10">
        <f t="shared" si="31"/>
        <v>5.0905113606615872E-3</v>
      </c>
      <c r="Q25">
        <f t="shared" si="17"/>
        <v>0.21895899918551817</v>
      </c>
      <c r="R25" s="42">
        <v>497235</v>
      </c>
      <c r="S25">
        <f t="shared" si="18"/>
        <v>4.6861038011079331E-3</v>
      </c>
      <c r="T25">
        <f t="shared" si="19"/>
        <v>0.49723500093722073</v>
      </c>
      <c r="U25" s="42">
        <v>713593</v>
      </c>
      <c r="V25">
        <f t="shared" si="20"/>
        <v>4.6861007659847005E-3</v>
      </c>
      <c r="W25">
        <f t="shared" si="21"/>
        <v>0.7135930028116606</v>
      </c>
      <c r="X25" s="42">
        <v>726968</v>
      </c>
      <c r="Y25">
        <f t="shared" si="22"/>
        <v>4.6861033733642584E-3</v>
      </c>
      <c r="Z25">
        <f t="shared" si="32"/>
        <v>0.72696800712287701</v>
      </c>
      <c r="AA25" s="42">
        <v>3176727</v>
      </c>
      <c r="AB25">
        <f t="shared" si="23"/>
        <v>4.6861014613018611E-3</v>
      </c>
      <c r="AC25">
        <f t="shared" si="24"/>
        <v>19.425686844005227</v>
      </c>
      <c r="AD25" s="42"/>
      <c r="AG25" s="42">
        <v>1237326</v>
      </c>
      <c r="AH25">
        <f t="shared" si="25"/>
        <v>4.6861005229586628E-3</v>
      </c>
      <c r="AI25">
        <f t="shared" si="26"/>
        <v>1.2373259953138995</v>
      </c>
      <c r="AJ25" s="42">
        <v>1271715</v>
      </c>
      <c r="AK25">
        <f t="shared" si="27"/>
        <v>4.6861033021877016E-3</v>
      </c>
      <c r="AL25">
        <f t="shared" si="28"/>
        <v>1.2717149911901258</v>
      </c>
      <c r="AN25" s="17">
        <f t="shared" si="33"/>
        <v>4.8699176357981187E-3</v>
      </c>
      <c r="AO25">
        <f t="shared" si="34"/>
        <v>20.187675348119971</v>
      </c>
    </row>
    <row r="26" spans="2:41" x14ac:dyDescent="0.25">
      <c r="B26" t="s">
        <v>8</v>
      </c>
      <c r="C26" s="6">
        <v>11765098</v>
      </c>
      <c r="D26" s="10">
        <f t="shared" si="12"/>
        <v>3.7126187179626194E-2</v>
      </c>
      <c r="E26" s="13">
        <f t="shared" si="35"/>
        <v>11.765098066827136</v>
      </c>
      <c r="F26" s="2">
        <v>58124842</v>
      </c>
      <c r="G26" s="10">
        <f t="shared" si="29"/>
        <v>3.7126188106559169E-2</v>
      </c>
      <c r="H26" s="13">
        <f t="shared" si="30"/>
        <v>58.124842074252385</v>
      </c>
      <c r="I26" s="2">
        <v>299532</v>
      </c>
      <c r="J26" s="9">
        <f t="shared" si="13"/>
        <v>3.7126159681207742E-2</v>
      </c>
      <c r="K26" s="37">
        <f t="shared" si="14"/>
        <v>0.2995320029700928</v>
      </c>
      <c r="L26" s="16">
        <v>270895</v>
      </c>
      <c r="M26">
        <f t="shared" si="15"/>
        <v>3.7126226291335385E-2</v>
      </c>
      <c r="N26">
        <f t="shared" si="16"/>
        <v>0.27089495544852848</v>
      </c>
      <c r="O26" s="42">
        <v>1596915</v>
      </c>
      <c r="P26" s="10">
        <f t="shared" si="31"/>
        <v>3.7126192344278601E-2</v>
      </c>
      <c r="Q26">
        <f t="shared" si="17"/>
        <v>1.5969149940598091</v>
      </c>
      <c r="R26" s="42">
        <v>4258873</v>
      </c>
      <c r="S26">
        <f t="shared" si="18"/>
        <v>4.013699951478867E-2</v>
      </c>
      <c r="T26">
        <f t="shared" si="19"/>
        <v>4.2588730080273995</v>
      </c>
      <c r="U26" s="42">
        <v>6112007</v>
      </c>
      <c r="V26">
        <f t="shared" si="20"/>
        <v>4.0136997818649919E-2</v>
      </c>
      <c r="W26">
        <f t="shared" si="21"/>
        <v>6.1120070240821995</v>
      </c>
      <c r="X26" s="42">
        <v>6226562</v>
      </c>
      <c r="Y26">
        <f t="shared" si="22"/>
        <v>4.0136998042089478E-2</v>
      </c>
      <c r="Z26">
        <f t="shared" si="32"/>
        <v>6.2265620610082362</v>
      </c>
      <c r="AA26" s="42">
        <v>27209034</v>
      </c>
      <c r="AB26">
        <f t="shared" si="23"/>
        <v>4.0137000752035669E-2</v>
      </c>
      <c r="AC26">
        <f t="shared" si="24"/>
        <v>166.38325352222299</v>
      </c>
      <c r="AD26" s="42"/>
      <c r="AG26" s="42">
        <v>10597842</v>
      </c>
      <c r="AH26">
        <f t="shared" si="25"/>
        <v>4.0136999415217395E-2</v>
      </c>
      <c r="AI26">
        <f t="shared" si="26"/>
        <v>10.597841959862999</v>
      </c>
      <c r="AJ26" s="42">
        <v>10892382</v>
      </c>
      <c r="AK26">
        <f t="shared" si="27"/>
        <v>4.0137001811640094E-2</v>
      </c>
      <c r="AL26">
        <f t="shared" si="28"/>
        <v>10.892381924542436</v>
      </c>
      <c r="AN26" s="17">
        <f t="shared" si="33"/>
        <v>3.8768450087038941E-2</v>
      </c>
      <c r="AO26">
        <f t="shared" si="34"/>
        <v>160.71008641990511</v>
      </c>
    </row>
    <row r="27" spans="2:41" x14ac:dyDescent="0.25">
      <c r="B27" t="s">
        <v>9</v>
      </c>
      <c r="C27" s="6">
        <v>46988344</v>
      </c>
      <c r="D27" s="10">
        <f t="shared" si="12"/>
        <v>0.14827739255590269</v>
      </c>
      <c r="E27" s="13">
        <f t="shared" si="35"/>
        <v>46.988344266899311</v>
      </c>
      <c r="F27" s="2">
        <v>232143412</v>
      </c>
      <c r="G27" s="10">
        <f t="shared" si="29"/>
        <v>0.14827739199033807</v>
      </c>
      <c r="H27" s="13">
        <f t="shared" si="30"/>
        <v>232.14341229655483</v>
      </c>
      <c r="I27" s="2">
        <v>1196295</v>
      </c>
      <c r="J27" s="9">
        <f t="shared" si="13"/>
        <v>0.14827744346457278</v>
      </c>
      <c r="K27" s="37">
        <f t="shared" si="14"/>
        <v>1.1962950118621956</v>
      </c>
      <c r="L27" s="16">
        <v>1081920</v>
      </c>
      <c r="M27">
        <f t="shared" si="15"/>
        <v>0.14827740175758716</v>
      </c>
      <c r="N27">
        <f t="shared" si="16"/>
        <v>1.0819198220671178</v>
      </c>
      <c r="O27" s="42">
        <v>6377880</v>
      </c>
      <c r="P27" s="10">
        <f t="shared" si="31"/>
        <v>0.14827739712428503</v>
      </c>
      <c r="Q27">
        <f t="shared" si="17"/>
        <v>6.3778799762756169</v>
      </c>
      <c r="R27" s="42">
        <v>10891873</v>
      </c>
      <c r="S27">
        <f t="shared" si="18"/>
        <v>0.10264854136672774</v>
      </c>
      <c r="T27">
        <f t="shared" si="19"/>
        <v>10.891873020529708</v>
      </c>
      <c r="U27" s="42">
        <v>15631179</v>
      </c>
      <c r="V27">
        <f t="shared" si="20"/>
        <v>0.10264854039367534</v>
      </c>
      <c r="W27">
        <f t="shared" si="21"/>
        <v>15.631179061589126</v>
      </c>
      <c r="X27" s="42">
        <v>15924148</v>
      </c>
      <c r="Y27">
        <f t="shared" si="22"/>
        <v>0.10264853977169795</v>
      </c>
      <c r="Z27">
        <f t="shared" si="32"/>
        <v>15.924148156025781</v>
      </c>
      <c r="AA27" s="42">
        <v>69585856</v>
      </c>
      <c r="AB27">
        <f t="shared" si="23"/>
        <v>0.10264853778355548</v>
      </c>
      <c r="AC27">
        <f t="shared" si="24"/>
        <v>425.51753658027337</v>
      </c>
      <c r="AD27" s="42"/>
      <c r="AG27" s="42">
        <v>27103496</v>
      </c>
      <c r="AH27">
        <f t="shared" si="25"/>
        <v>0.10264853949533753</v>
      </c>
      <c r="AI27">
        <f t="shared" si="26"/>
        <v>27.103495897351454</v>
      </c>
      <c r="AJ27" s="42">
        <v>27856766</v>
      </c>
      <c r="AK27">
        <f t="shared" si="27"/>
        <v>0.10264853614282296</v>
      </c>
      <c r="AL27">
        <f t="shared" si="28"/>
        <v>27.85676580702075</v>
      </c>
      <c r="AN27" s="17">
        <f t="shared" si="33"/>
        <v>0.12338893289513661</v>
      </c>
      <c r="AO27">
        <f t="shared" si="34"/>
        <v>511.49442457248983</v>
      </c>
    </row>
    <row r="28" spans="2:41" x14ac:dyDescent="0.25">
      <c r="B28" t="s">
        <v>10</v>
      </c>
      <c r="C28" s="6">
        <v>4074819</v>
      </c>
      <c r="D28" s="10">
        <f t="shared" si="12"/>
        <v>1.2858583321371164E-2</v>
      </c>
      <c r="E28" s="13">
        <f t="shared" si="35"/>
        <v>4.0748190231454497</v>
      </c>
      <c r="F28" s="2">
        <v>20131426</v>
      </c>
      <c r="G28" s="10">
        <f t="shared" si="29"/>
        <v>1.2858583056953102E-2</v>
      </c>
      <c r="H28" s="13">
        <f t="shared" si="30"/>
        <v>20.131426025717168</v>
      </c>
      <c r="I28" s="2">
        <v>103742</v>
      </c>
      <c r="J28" s="9">
        <f t="shared" si="13"/>
        <v>1.2858532836718126E-2</v>
      </c>
      <c r="K28" s="37">
        <f t="shared" si="14"/>
        <v>0.10374200102868264</v>
      </c>
      <c r="L28" s="16">
        <v>93824</v>
      </c>
      <c r="M28">
        <f t="shared" si="15"/>
        <v>1.2858602246472806E-2</v>
      </c>
      <c r="N28">
        <f t="shared" si="16"/>
        <v>9.3823984569677304E-2</v>
      </c>
      <c r="O28" s="42">
        <v>553088</v>
      </c>
      <c r="P28" s="10">
        <f t="shared" si="31"/>
        <v>1.2858575109703625E-2</v>
      </c>
      <c r="Q28">
        <f t="shared" si="17"/>
        <v>0.55308799794262797</v>
      </c>
      <c r="R28" s="42">
        <v>1311020</v>
      </c>
      <c r="S28">
        <f t="shared" si="18"/>
        <v>1.235547740068282E-2</v>
      </c>
      <c r="T28">
        <f t="shared" si="19"/>
        <v>1.3110200024710954</v>
      </c>
      <c r="U28" s="42">
        <v>1881475</v>
      </c>
      <c r="V28">
        <f t="shared" si="20"/>
        <v>1.2355476355122687E-2</v>
      </c>
      <c r="W28">
        <f t="shared" si="21"/>
        <v>1.881475007413286</v>
      </c>
      <c r="X28" s="42">
        <v>1916739</v>
      </c>
      <c r="Y28">
        <f t="shared" si="22"/>
        <v>1.2355477949179105E-2</v>
      </c>
      <c r="Z28">
        <f t="shared" si="32"/>
        <v>1.9167390187803264</v>
      </c>
      <c r="AA28" s="42">
        <v>8375827</v>
      </c>
      <c r="AB28">
        <f t="shared" si="23"/>
        <v>1.2355476295039384E-2</v>
      </c>
      <c r="AC28">
        <f t="shared" si="24"/>
        <v>51.218185371787925</v>
      </c>
      <c r="AD28" s="42"/>
      <c r="AG28" s="42">
        <v>3262361</v>
      </c>
      <c r="AH28">
        <f t="shared" si="25"/>
        <v>1.2355475911909993E-2</v>
      </c>
      <c r="AI28">
        <f t="shared" si="26"/>
        <v>3.2623609876445236</v>
      </c>
      <c r="AJ28" s="42">
        <v>3353030</v>
      </c>
      <c r="AK28">
        <f t="shared" si="27"/>
        <v>1.2355476624349347E-2</v>
      </c>
      <c r="AL28">
        <f t="shared" si="28"/>
        <v>3.3530299767717038</v>
      </c>
      <c r="AN28" s="17">
        <f t="shared" si="33"/>
        <v>1.2584157918863833E-2</v>
      </c>
      <c r="AO28">
        <f t="shared" si="34"/>
        <v>52.16615836129256</v>
      </c>
    </row>
    <row r="29" spans="2:41" x14ac:dyDescent="0.25">
      <c r="B29" t="s">
        <v>11</v>
      </c>
      <c r="C29" s="6">
        <v>14285204</v>
      </c>
      <c r="D29" s="10">
        <f t="shared" si="12"/>
        <v>4.5078685923665478E-2</v>
      </c>
      <c r="E29" s="13">
        <f t="shared" si="35"/>
        <v>14.285204081141634</v>
      </c>
      <c r="F29" s="2">
        <v>70575288</v>
      </c>
      <c r="G29" s="10">
        <f t="shared" si="29"/>
        <v>4.5078684565931178E-2</v>
      </c>
      <c r="H29" s="13">
        <f t="shared" si="30"/>
        <v>70.575288090157386</v>
      </c>
      <c r="I29" s="2">
        <v>363693</v>
      </c>
      <c r="J29" s="9">
        <f t="shared" si="13"/>
        <v>4.5078737473583749E-2</v>
      </c>
      <c r="K29" s="37">
        <f t="shared" si="14"/>
        <v>0.36369300360629908</v>
      </c>
      <c r="L29" s="16">
        <v>328921</v>
      </c>
      <c r="M29">
        <f t="shared" si="15"/>
        <v>4.5078703844560898E-2</v>
      </c>
      <c r="N29">
        <f t="shared" si="16"/>
        <v>0.32892094590555537</v>
      </c>
      <c r="O29" s="42">
        <v>1938977</v>
      </c>
      <c r="P29" s="10">
        <f t="shared" si="31"/>
        <v>4.5078688003514458E-2</v>
      </c>
      <c r="Q29">
        <f t="shared" si="17"/>
        <v>1.9389769927874099</v>
      </c>
      <c r="R29" s="42">
        <v>5061316</v>
      </c>
      <c r="S29">
        <f t="shared" si="18"/>
        <v>4.7699482430256117E-2</v>
      </c>
      <c r="T29">
        <f t="shared" si="19"/>
        <v>5.0613160095398966</v>
      </c>
      <c r="U29" s="42">
        <v>7263611</v>
      </c>
      <c r="V29">
        <f t="shared" si="20"/>
        <v>4.7699477252320155E-2</v>
      </c>
      <c r="W29">
        <f t="shared" si="21"/>
        <v>7.2636110286196871</v>
      </c>
      <c r="X29" s="42">
        <v>7399751</v>
      </c>
      <c r="Y29">
        <f t="shared" si="22"/>
        <v>4.7699483502926604E-2</v>
      </c>
      <c r="Z29">
        <f t="shared" si="32"/>
        <v>7.3997510725032152</v>
      </c>
      <c r="AA29" s="42">
        <v>32335669</v>
      </c>
      <c r="AB29">
        <f t="shared" si="23"/>
        <v>4.7699479921653097E-2</v>
      </c>
      <c r="AC29">
        <f t="shared" si="24"/>
        <v>197.73262854674249</v>
      </c>
      <c r="AD29" s="42"/>
      <c r="AG29" s="42">
        <v>12594652</v>
      </c>
      <c r="AH29">
        <f t="shared" si="25"/>
        <v>4.7699478814542298E-2</v>
      </c>
      <c r="AI29">
        <f t="shared" si="26"/>
        <v>12.59465195230052</v>
      </c>
      <c r="AJ29" s="42">
        <v>12944688</v>
      </c>
      <c r="AK29">
        <f t="shared" si="27"/>
        <v>4.7699480766201167E-2</v>
      </c>
      <c r="AL29">
        <f t="shared" si="28"/>
        <v>12.944687910324976</v>
      </c>
      <c r="AN29" s="17">
        <f t="shared" si="33"/>
        <v>4.6508216590832291E-2</v>
      </c>
      <c r="AO29">
        <f t="shared" si="34"/>
        <v>192.79438540276183</v>
      </c>
    </row>
    <row r="30" spans="2:41" x14ac:dyDescent="0.25">
      <c r="B30" t="s">
        <v>12</v>
      </c>
      <c r="C30" s="6">
        <v>2689910</v>
      </c>
      <c r="D30" s="10">
        <f t="shared" si="12"/>
        <v>8.4883357670584893E-3</v>
      </c>
      <c r="E30" s="13">
        <f t="shared" si="35"/>
        <v>2.6899100152790041</v>
      </c>
      <c r="F30" s="2">
        <v>13289356</v>
      </c>
      <c r="G30" s="10">
        <f t="shared" si="29"/>
        <v>8.4883349991907199E-3</v>
      </c>
      <c r="H30" s="13">
        <f t="shared" si="30"/>
        <v>13.289356016976672</v>
      </c>
      <c r="I30" s="2">
        <v>68483</v>
      </c>
      <c r="J30" s="9">
        <f t="shared" si="13"/>
        <v>8.4882776913590193E-3</v>
      </c>
      <c r="K30" s="37">
        <f t="shared" si="14"/>
        <v>6.8483000679062225E-2</v>
      </c>
      <c r="L30" s="16">
        <v>61936</v>
      </c>
      <c r="M30">
        <f t="shared" si="15"/>
        <v>8.4883440136589751E-3</v>
      </c>
      <c r="N30">
        <f t="shared" si="16"/>
        <v>6.193598981398718E-2</v>
      </c>
      <c r="O30" s="42">
        <v>365110</v>
      </c>
      <c r="P30" s="10">
        <f t="shared" si="31"/>
        <v>8.4883316186644634E-3</v>
      </c>
      <c r="Q30">
        <f t="shared" si="17"/>
        <v>0.36510999864186694</v>
      </c>
      <c r="R30" s="42">
        <v>908052</v>
      </c>
      <c r="S30">
        <f t="shared" si="18"/>
        <v>8.5577763608830053E-3</v>
      </c>
      <c r="T30">
        <f t="shared" si="19"/>
        <v>0.90805200171155531</v>
      </c>
      <c r="U30" s="42">
        <v>1303167</v>
      </c>
      <c r="V30">
        <f t="shared" si="20"/>
        <v>8.5577799626761816E-3</v>
      </c>
      <c r="W30">
        <f t="shared" si="21"/>
        <v>1.3031670051346682</v>
      </c>
      <c r="X30" s="42">
        <v>1327592</v>
      </c>
      <c r="Y30">
        <f t="shared" si="22"/>
        <v>8.5577815662469369E-3</v>
      </c>
      <c r="Z30">
        <f t="shared" si="32"/>
        <v>1.327592013007828</v>
      </c>
      <c r="AA30" s="42">
        <v>5801353</v>
      </c>
      <c r="AB30">
        <f t="shared" si="23"/>
        <v>8.5577793656262981E-3</v>
      </c>
      <c r="AC30">
        <f t="shared" si="24"/>
        <v>35.475275857676863</v>
      </c>
      <c r="AD30" s="42"/>
      <c r="AG30" s="42">
        <v>2259611</v>
      </c>
      <c r="AH30">
        <f t="shared" si="25"/>
        <v>8.5577804788577513E-3</v>
      </c>
      <c r="AI30">
        <f t="shared" si="26"/>
        <v>2.2596109914422193</v>
      </c>
      <c r="AJ30" s="42">
        <v>2322411</v>
      </c>
      <c r="AK30">
        <f t="shared" si="27"/>
        <v>8.5577805216868891E-3</v>
      </c>
      <c r="AL30">
        <f t="shared" si="28"/>
        <v>2.3224109839113725</v>
      </c>
      <c r="AN30" s="17">
        <f t="shared" si="33"/>
        <v>8.5262093041735196E-3</v>
      </c>
      <c r="AO30">
        <f t="shared" si="34"/>
        <v>35.344405851448421</v>
      </c>
    </row>
    <row r="31" spans="2:41" x14ac:dyDescent="0.25">
      <c r="B31" t="s">
        <v>13</v>
      </c>
      <c r="C31" s="6">
        <v>3322915</v>
      </c>
      <c r="D31" s="10">
        <f t="shared" si="12"/>
        <v>1.0485859469422829E-2</v>
      </c>
      <c r="E31" s="13">
        <f t="shared" si="35"/>
        <v>3.3229150188745469</v>
      </c>
      <c r="F31" s="2">
        <v>16416684</v>
      </c>
      <c r="G31" s="10">
        <f t="shared" si="29"/>
        <v>1.0485859011366262E-2</v>
      </c>
      <c r="H31" s="13">
        <f t="shared" si="30"/>
        <v>16.416684020971719</v>
      </c>
      <c r="I31" s="2">
        <v>84599</v>
      </c>
      <c r="J31" s="9">
        <f t="shared" si="13"/>
        <v>1.0485811141615901E-2</v>
      </c>
      <c r="K31" s="37">
        <f t="shared" si="14"/>
        <v>8.4599000838864902E-2</v>
      </c>
      <c r="L31" s="16">
        <v>76511</v>
      </c>
      <c r="M31">
        <f t="shared" si="15"/>
        <v>1.0485851343791364E-2</v>
      </c>
      <c r="N31">
        <f t="shared" si="16"/>
        <v>7.6510987416978399E-2</v>
      </c>
      <c r="O31" s="42">
        <v>451030</v>
      </c>
      <c r="P31" s="10">
        <f t="shared" si="31"/>
        <v>1.0485859631251494E-2</v>
      </c>
      <c r="Q31">
        <f t="shared" si="17"/>
        <v>0.45102999832226248</v>
      </c>
      <c r="R31" s="42">
        <v>1165699</v>
      </c>
      <c r="S31">
        <f t="shared" si="18"/>
        <v>1.0985925196029476E-2</v>
      </c>
      <c r="T31">
        <f t="shared" si="19"/>
        <v>1.1656990021971849</v>
      </c>
      <c r="U31" s="42">
        <v>1672922</v>
      </c>
      <c r="V31">
        <f t="shared" si="20"/>
        <v>1.0985927644515371E-2</v>
      </c>
      <c r="W31">
        <f t="shared" si="21"/>
        <v>1.6729220065915569</v>
      </c>
      <c r="X31" s="42">
        <v>1704277</v>
      </c>
      <c r="Y31">
        <f t="shared" si="22"/>
        <v>1.0985928127300128E-2</v>
      </c>
      <c r="Z31">
        <f t="shared" si="32"/>
        <v>1.7042770166986108</v>
      </c>
      <c r="AA31" s="42">
        <v>7447403</v>
      </c>
      <c r="AB31">
        <f t="shared" si="23"/>
        <v>1.0985925476505806E-2</v>
      </c>
      <c r="AC31">
        <f t="shared" si="24"/>
        <v>45.540872249678692</v>
      </c>
      <c r="AD31" s="42"/>
      <c r="AG31" s="42">
        <v>2900743</v>
      </c>
      <c r="AH31">
        <f t="shared" si="25"/>
        <v>1.0985927143912501E-2</v>
      </c>
      <c r="AI31">
        <f t="shared" si="26"/>
        <v>2.9007429890140726</v>
      </c>
      <c r="AJ31" s="42">
        <v>2981361</v>
      </c>
      <c r="AK31">
        <f t="shared" si="27"/>
        <v>1.098592501237591E-2</v>
      </c>
      <c r="AL31">
        <f t="shared" si="28"/>
        <v>2.9813609793464613</v>
      </c>
      <c r="AN31" s="17">
        <f t="shared" si="33"/>
        <v>1.0758618108917003E-2</v>
      </c>
      <c r="AO31">
        <f t="shared" si="34"/>
        <v>44.598596079053792</v>
      </c>
    </row>
    <row r="32" spans="2:41" x14ac:dyDescent="0.25">
      <c r="B32" t="s">
        <v>14</v>
      </c>
      <c r="C32" s="6">
        <v>28649032</v>
      </c>
      <c r="D32" s="10">
        <f t="shared" si="12"/>
        <v>9.0405479371876096E-2</v>
      </c>
      <c r="E32" s="13">
        <f t="shared" si="35"/>
        <v>28.649032162729863</v>
      </c>
      <c r="F32" s="2">
        <v>141539017</v>
      </c>
      <c r="G32" s="10">
        <f t="shared" si="29"/>
        <v>9.040547877204512E-2</v>
      </c>
      <c r="H32" s="13">
        <f t="shared" si="30"/>
        <v>141.53901718081099</v>
      </c>
      <c r="I32" s="2">
        <v>729387</v>
      </c>
      <c r="J32" s="9">
        <f t="shared" si="13"/>
        <v>9.0405493340935436E-2</v>
      </c>
      <c r="K32" s="37">
        <f t="shared" si="14"/>
        <v>0.72938700723243965</v>
      </c>
      <c r="L32" s="16">
        <v>659652</v>
      </c>
      <c r="M32">
        <f t="shared" si="15"/>
        <v>9.0405468633721439E-2</v>
      </c>
      <c r="N32">
        <f t="shared" si="16"/>
        <v>0.65965189151343773</v>
      </c>
      <c r="O32" s="42">
        <v>3888626</v>
      </c>
      <c r="P32" s="10">
        <f t="shared" si="31"/>
        <v>9.0405486097232937E-2</v>
      </c>
      <c r="Q32">
        <f t="shared" si="17"/>
        <v>3.8886259855351222</v>
      </c>
      <c r="R32" s="42">
        <v>10007304</v>
      </c>
      <c r="S32">
        <f t="shared" si="18"/>
        <v>9.4312076409027168E-2</v>
      </c>
      <c r="T32">
        <f t="shared" si="19"/>
        <v>10.007304018862415</v>
      </c>
      <c r="U32" s="42">
        <v>14361713</v>
      </c>
      <c r="V32">
        <f t="shared" si="20"/>
        <v>9.4312071853496923E-2</v>
      </c>
      <c r="W32">
        <f t="shared" si="21"/>
        <v>14.361713056587245</v>
      </c>
      <c r="X32" s="42">
        <v>14630889</v>
      </c>
      <c r="Y32">
        <f t="shared" si="22"/>
        <v>9.4312071918183499E-2</v>
      </c>
      <c r="Z32">
        <f t="shared" si="32"/>
        <v>14.630889143354349</v>
      </c>
      <c r="AA32" s="42">
        <v>63934533</v>
      </c>
      <c r="AB32">
        <f t="shared" si="23"/>
        <v>9.431207293511594E-2</v>
      </c>
      <c r="AC32">
        <f t="shared" si="24"/>
        <v>390.95969423111211</v>
      </c>
      <c r="AD32" s="42"/>
      <c r="AG32" s="42">
        <v>24902321</v>
      </c>
      <c r="AH32">
        <f t="shared" si="25"/>
        <v>9.4312072534630711E-2</v>
      </c>
      <c r="AI32">
        <f t="shared" si="26"/>
        <v>24.902320905687922</v>
      </c>
      <c r="AJ32" s="42">
        <v>25594416</v>
      </c>
      <c r="AK32">
        <f t="shared" si="27"/>
        <v>9.4312072543899977E-2</v>
      </c>
      <c r="AL32">
        <f t="shared" si="28"/>
        <v>25.594415822693303</v>
      </c>
      <c r="AN32" s="17">
        <f t="shared" si="33"/>
        <v>9.2536349491833203E-2</v>
      </c>
      <c r="AO32">
        <f t="shared" si="34"/>
        <v>383.59863988441725</v>
      </c>
    </row>
    <row r="33" spans="2:41" x14ac:dyDescent="0.25">
      <c r="B33" t="s">
        <v>15</v>
      </c>
      <c r="C33" s="6">
        <v>50310040</v>
      </c>
      <c r="D33" s="10">
        <f t="shared" si="12"/>
        <v>0.15875940532365146</v>
      </c>
      <c r="E33" s="13">
        <f t="shared" si="35"/>
        <v>50.310040285766931</v>
      </c>
      <c r="F33" s="2">
        <v>248554075</v>
      </c>
      <c r="G33" s="10">
        <f t="shared" si="29"/>
        <v>0.1587594051972101</v>
      </c>
      <c r="H33" s="13">
        <f t="shared" si="30"/>
        <v>248.55407531751885</v>
      </c>
      <c r="I33" s="2">
        <v>1280863</v>
      </c>
      <c r="J33" s="9">
        <f t="shared" si="13"/>
        <v>0.15875941224226725</v>
      </c>
      <c r="K33" s="37">
        <f t="shared" si="14"/>
        <v>1.2808630127007532</v>
      </c>
      <c r="L33" s="16">
        <v>1158403</v>
      </c>
      <c r="M33">
        <f t="shared" si="15"/>
        <v>0.15875941569450075</v>
      </c>
      <c r="N33">
        <f t="shared" si="16"/>
        <v>1.1584028094887011</v>
      </c>
      <c r="O33" s="42">
        <v>6828744</v>
      </c>
      <c r="P33" s="10">
        <f t="shared" si="31"/>
        <v>0.15875939747189954</v>
      </c>
      <c r="Q33">
        <f t="shared" si="17"/>
        <v>6.8287439745984964</v>
      </c>
      <c r="R33" s="42">
        <v>20473329</v>
      </c>
      <c r="S33">
        <f t="shared" si="18"/>
        <v>0.19294728820021373</v>
      </c>
      <c r="T33">
        <f t="shared" si="19"/>
        <v>20.473329038589455</v>
      </c>
      <c r="U33" s="42">
        <v>29381749</v>
      </c>
      <c r="V33">
        <f t="shared" si="20"/>
        <v>0.19294729137599473</v>
      </c>
      <c r="W33">
        <f t="shared" si="21"/>
        <v>29.381749115768379</v>
      </c>
      <c r="X33" s="42">
        <v>29932440</v>
      </c>
      <c r="Y33">
        <f t="shared" si="22"/>
        <v>0.19294729349438114</v>
      </c>
      <c r="Z33">
        <f t="shared" si="32"/>
        <v>29.932440293279885</v>
      </c>
      <c r="AA33" s="42">
        <v>130799744</v>
      </c>
      <c r="AB33">
        <f t="shared" si="23"/>
        <v>0.19294729181837447</v>
      </c>
      <c r="AC33">
        <f t="shared" si="24"/>
        <v>799.84048557526387</v>
      </c>
      <c r="AD33" s="42"/>
      <c r="AG33" s="42">
        <v>50946133</v>
      </c>
      <c r="AH33">
        <f t="shared" si="25"/>
        <v>0.19294729157394377</v>
      </c>
      <c r="AI33">
        <f t="shared" si="26"/>
        <v>50.946132807052699</v>
      </c>
      <c r="AJ33" s="42">
        <v>52362047</v>
      </c>
      <c r="AK33">
        <f t="shared" si="27"/>
        <v>0.19294728878404963</v>
      </c>
      <c r="AL33">
        <f t="shared" si="28"/>
        <v>52.362046637259098</v>
      </c>
      <c r="AN33" s="17">
        <f t="shared" si="33"/>
        <v>0.17740734374331696</v>
      </c>
      <c r="AO33">
        <f t="shared" si="34"/>
        <v>735.42144399644496</v>
      </c>
    </row>
    <row r="34" spans="2:41" x14ac:dyDescent="0.25">
      <c r="B34" t="s">
        <v>16</v>
      </c>
      <c r="C34" s="6">
        <v>10934986</v>
      </c>
      <c r="D34" s="10">
        <f t="shared" si="12"/>
        <v>3.4506668541357831E-2</v>
      </c>
      <c r="E34" s="13">
        <f t="shared" si="35"/>
        <v>10.934986062112003</v>
      </c>
      <c r="F34" s="2">
        <v>54023716</v>
      </c>
      <c r="G34" s="10">
        <f t="shared" si="29"/>
        <v>3.4506668292213688E-2</v>
      </c>
      <c r="H34" s="13">
        <f t="shared" si="30"/>
        <v>54.023716069013346</v>
      </c>
      <c r="I34" s="2">
        <v>278398</v>
      </c>
      <c r="J34" s="9">
        <f t="shared" si="13"/>
        <v>3.4506659064570303E-2</v>
      </c>
      <c r="K34" s="37">
        <f t="shared" si="14"/>
        <v>0.27839800276053273</v>
      </c>
      <c r="L34" s="16">
        <v>251781</v>
      </c>
      <c r="M34">
        <f t="shared" si="15"/>
        <v>3.4506647896265022E-2</v>
      </c>
      <c r="N34">
        <f t="shared" si="16"/>
        <v>0.25178095859202249</v>
      </c>
      <c r="O34" s="42">
        <v>1484241</v>
      </c>
      <c r="P34" s="10">
        <f t="shared" si="31"/>
        <v>3.4506668702632526E-2</v>
      </c>
      <c r="Q34">
        <f t="shared" si="17"/>
        <v>1.484240994478933</v>
      </c>
      <c r="R34" s="42">
        <v>3923547</v>
      </c>
      <c r="S34">
        <f t="shared" si="18"/>
        <v>3.6976778606746565E-2</v>
      </c>
      <c r="T34">
        <f t="shared" si="19"/>
        <v>3.9235470073953556</v>
      </c>
      <c r="U34" s="42">
        <v>5630773</v>
      </c>
      <c r="V34">
        <f t="shared" si="20"/>
        <v>3.6976777614671066E-2</v>
      </c>
      <c r="W34">
        <f t="shared" si="21"/>
        <v>5.6307730221860677</v>
      </c>
      <c r="X34" s="42">
        <v>5736308</v>
      </c>
      <c r="Y34">
        <f t="shared" si="22"/>
        <v>3.6976775139285892E-2</v>
      </c>
      <c r="Z34">
        <f t="shared" si="32"/>
        <v>5.7363080562046989</v>
      </c>
      <c r="AA34" s="42">
        <v>25066706</v>
      </c>
      <c r="AB34">
        <f t="shared" si="23"/>
        <v>3.6976777550171647E-2</v>
      </c>
      <c r="AC34">
        <f t="shared" si="24"/>
        <v>153.28291696666</v>
      </c>
      <c r="AD34" s="42"/>
      <c r="AG34" s="42">
        <v>9763411</v>
      </c>
      <c r="AH34">
        <f t="shared" si="25"/>
        <v>3.6976775233819023E-2</v>
      </c>
      <c r="AI34">
        <f t="shared" si="26"/>
        <v>9.7634109630232242</v>
      </c>
      <c r="AJ34" s="42">
        <v>10034760</v>
      </c>
      <c r="AK34">
        <f t="shared" si="27"/>
        <v>3.6976777007946798E-2</v>
      </c>
      <c r="AL34">
        <f t="shared" si="28"/>
        <v>10.034759930483659</v>
      </c>
      <c r="AN34" s="17">
        <f t="shared" si="33"/>
        <v>3.5853997604516394E-2</v>
      </c>
      <c r="AO34">
        <f t="shared" si="34"/>
        <v>148.62856370539515</v>
      </c>
    </row>
    <row r="35" spans="2:41" x14ac:dyDescent="0.25">
      <c r="B35" t="s">
        <v>17</v>
      </c>
      <c r="C35" s="6">
        <v>3140975</v>
      </c>
      <c r="D35" s="10">
        <f t="shared" si="12"/>
        <v>9.9117258331827239E-3</v>
      </c>
      <c r="E35" s="13">
        <f t="shared" si="35"/>
        <v>3.1409750178411064</v>
      </c>
      <c r="F35" s="2">
        <v>15517820</v>
      </c>
      <c r="G35" s="10">
        <f t="shared" si="29"/>
        <v>9.9117259419599976E-3</v>
      </c>
      <c r="H35" s="13">
        <f t="shared" si="30"/>
        <v>15.517820019823455</v>
      </c>
      <c r="I35" s="2">
        <v>79967</v>
      </c>
      <c r="J35" s="9">
        <f t="shared" si="13"/>
        <v>9.9116876034184651E-3</v>
      </c>
      <c r="K35" s="37">
        <f t="shared" si="14"/>
        <v>7.996700079293502E-2</v>
      </c>
      <c r="L35" s="16">
        <v>72322</v>
      </c>
      <c r="M35">
        <f t="shared" si="15"/>
        <v>9.9117478648256974E-3</v>
      </c>
      <c r="N35">
        <f t="shared" si="16"/>
        <v>7.2321988105902554E-2</v>
      </c>
      <c r="O35" s="42">
        <v>426335</v>
      </c>
      <c r="P35" s="10">
        <f t="shared" si="31"/>
        <v>9.9117330685089804E-3</v>
      </c>
      <c r="Q35">
        <f t="shared" si="17"/>
        <v>0.4263349984141227</v>
      </c>
      <c r="R35" s="42">
        <v>1062116</v>
      </c>
      <c r="S35">
        <f t="shared" si="18"/>
        <v>1.0009725431270031E-2</v>
      </c>
      <c r="T35">
        <f t="shared" si="19"/>
        <v>1.0621160020019451</v>
      </c>
      <c r="U35" s="42">
        <v>1524268</v>
      </c>
      <c r="V35">
        <f t="shared" si="20"/>
        <v>1.0009730255714345E-2</v>
      </c>
      <c r="W35">
        <f t="shared" si="21"/>
        <v>1.5242680060058382</v>
      </c>
      <c r="X35" s="42">
        <v>1552836</v>
      </c>
      <c r="Y35">
        <f t="shared" si="22"/>
        <v>1.0009725349508454E-2</v>
      </c>
      <c r="Z35">
        <f t="shared" si="32"/>
        <v>1.5528360152147824</v>
      </c>
      <c r="AA35" s="42">
        <v>6785635</v>
      </c>
      <c r="AB35">
        <f t="shared" si="23"/>
        <v>1.000972827988085E-2</v>
      </c>
      <c r="AC35">
        <f t="shared" si="24"/>
        <v>41.49416067157216</v>
      </c>
      <c r="AD35" s="42"/>
      <c r="AG35" s="42">
        <v>2642986</v>
      </c>
      <c r="AH35">
        <f t="shared" si="25"/>
        <v>1.0009729106777375E-2</v>
      </c>
      <c r="AI35">
        <f t="shared" si="26"/>
        <v>2.6429859899902706</v>
      </c>
      <c r="AJ35" s="42">
        <v>2716440</v>
      </c>
      <c r="AK35">
        <f t="shared" si="27"/>
        <v>1.000972580664281E-2</v>
      </c>
      <c r="AL35">
        <f t="shared" si="28"/>
        <v>2.7164399811817157</v>
      </c>
      <c r="AN35" s="17">
        <f t="shared" si="33"/>
        <v>9.9651804128808846E-3</v>
      </c>
      <c r="AO35">
        <f t="shared" si="34"/>
        <v>41.309492686669138</v>
      </c>
    </row>
    <row r="36" spans="2:41" x14ac:dyDescent="0.25">
      <c r="B36" t="s">
        <v>18</v>
      </c>
      <c r="C36" s="6">
        <v>2604369</v>
      </c>
      <c r="D36" s="10">
        <f t="shared" si="12"/>
        <v>8.218400813900224E-3</v>
      </c>
      <c r="E36" s="13">
        <f t="shared" si="35"/>
        <v>2.6043690147931216</v>
      </c>
      <c r="F36" s="2">
        <v>12866746</v>
      </c>
      <c r="G36" s="10">
        <f t="shared" si="29"/>
        <v>8.2184005302813178E-3</v>
      </c>
      <c r="H36" s="13">
        <f t="shared" si="30"/>
        <v>12.866746016436805</v>
      </c>
      <c r="I36" s="2">
        <v>66306</v>
      </c>
      <c r="J36" s="9">
        <f t="shared" si="13"/>
        <v>8.2184445862951549E-3</v>
      </c>
      <c r="K36" s="37">
        <f t="shared" si="14"/>
        <v>6.6306000657475564E-2</v>
      </c>
      <c r="L36" s="16">
        <v>59966</v>
      </c>
      <c r="M36">
        <f t="shared" si="15"/>
        <v>8.2183550297577207E-3</v>
      </c>
      <c r="N36">
        <f t="shared" si="16"/>
        <v>5.9965990137973969E-2</v>
      </c>
      <c r="O36" s="42">
        <v>353499</v>
      </c>
      <c r="P36" s="10">
        <f t="shared" si="31"/>
        <v>8.2183910023452354E-3</v>
      </c>
      <c r="Q36">
        <f t="shared" si="17"/>
        <v>0.35349899868505741</v>
      </c>
      <c r="R36" s="42">
        <v>808056</v>
      </c>
      <c r="S36">
        <f t="shared" si="18"/>
        <v>7.6153816467225193E-3</v>
      </c>
      <c r="T36">
        <f t="shared" si="19"/>
        <v>0.80805600152307633</v>
      </c>
      <c r="U36" s="42">
        <v>1159659</v>
      </c>
      <c r="V36">
        <f t="shared" si="20"/>
        <v>7.6153758909925564E-3</v>
      </c>
      <c r="W36">
        <f t="shared" si="21"/>
        <v>1.1596590045692257</v>
      </c>
      <c r="X36" s="42">
        <v>1181394</v>
      </c>
      <c r="Y36">
        <f t="shared" si="22"/>
        <v>7.6153756543235673E-3</v>
      </c>
      <c r="Z36">
        <f t="shared" si="32"/>
        <v>1.1813940115753709</v>
      </c>
      <c r="AA36" s="42">
        <v>5162495</v>
      </c>
      <c r="AB36">
        <f t="shared" si="23"/>
        <v>7.6153775138573599E-3</v>
      </c>
      <c r="AC36">
        <f t="shared" si="24"/>
        <v>31.568658938505813</v>
      </c>
      <c r="AD36" s="42"/>
      <c r="AG36" s="42">
        <v>2010777</v>
      </c>
      <c r="AH36">
        <f t="shared" si="25"/>
        <v>7.6153763448381833E-3</v>
      </c>
      <c r="AI36">
        <f t="shared" si="26"/>
        <v>2.0107769923846233</v>
      </c>
      <c r="AJ36" s="42">
        <v>2066662</v>
      </c>
      <c r="AK36">
        <f t="shared" si="27"/>
        <v>7.6153789353006303E-3</v>
      </c>
      <c r="AL36">
        <f t="shared" si="28"/>
        <v>2.0666619856830879</v>
      </c>
      <c r="AN36" s="17">
        <f t="shared" si="33"/>
        <v>7.8894779953285893E-3</v>
      </c>
      <c r="AO36">
        <f t="shared" si="34"/>
        <v>32.704910503014602</v>
      </c>
    </row>
    <row r="37" spans="2:41" x14ac:dyDescent="0.25">
      <c r="B37" t="s">
        <v>19</v>
      </c>
      <c r="C37" s="6">
        <v>23000069</v>
      </c>
      <c r="D37" s="10">
        <f t="shared" si="12"/>
        <v>7.257949460670178E-2</v>
      </c>
      <c r="E37" s="13">
        <f t="shared" si="35"/>
        <v>23.000069130643091</v>
      </c>
      <c r="F37" s="2">
        <v>113630614</v>
      </c>
      <c r="G37" s="10">
        <f t="shared" si="29"/>
        <v>7.2579492775701929E-2</v>
      </c>
      <c r="H37" s="13">
        <f t="shared" si="30"/>
        <v>113.630614145159</v>
      </c>
      <c r="I37" s="2">
        <v>585568</v>
      </c>
      <c r="J37" s="9">
        <f t="shared" si="13"/>
        <v>7.2579527637132116E-2</v>
      </c>
      <c r="K37" s="37">
        <f t="shared" si="14"/>
        <v>0.58556800580636237</v>
      </c>
      <c r="L37" s="16">
        <v>529583</v>
      </c>
      <c r="M37">
        <f t="shared" si="15"/>
        <v>7.2579480234202423E-2</v>
      </c>
      <c r="N37">
        <f t="shared" si="16"/>
        <v>0.52958291290462367</v>
      </c>
      <c r="O37" s="42">
        <v>3121874</v>
      </c>
      <c r="P37" s="10">
        <f t="shared" si="31"/>
        <v>7.2579501475408786E-2</v>
      </c>
      <c r="Q37">
        <f t="shared" si="17"/>
        <v>3.1218739883872795</v>
      </c>
      <c r="R37" s="42">
        <v>8404112</v>
      </c>
      <c r="S37">
        <f t="shared" si="18"/>
        <v>7.9203075383142363E-2</v>
      </c>
      <c r="T37">
        <f t="shared" si="19"/>
        <v>8.4041120158406137</v>
      </c>
      <c r="U37" s="42">
        <v>12060936</v>
      </c>
      <c r="V37">
        <f t="shared" si="20"/>
        <v>7.920307714354323E-2</v>
      </c>
      <c r="W37">
        <f t="shared" si="21"/>
        <v>12.060936047521848</v>
      </c>
      <c r="X37" s="42">
        <v>12286989</v>
      </c>
      <c r="Y37">
        <f t="shared" si="22"/>
        <v>7.9203074415090544E-2</v>
      </c>
      <c r="Z37">
        <f t="shared" si="32"/>
        <v>12.286989120388673</v>
      </c>
      <c r="AA37" s="42">
        <v>53692084</v>
      </c>
      <c r="AB37">
        <f t="shared" si="23"/>
        <v>7.9203077032663577E-2</v>
      </c>
      <c r="AC37">
        <f t="shared" si="24"/>
        <v>328.32711460129354</v>
      </c>
      <c r="AD37" s="42"/>
      <c r="AG37" s="42">
        <v>20912916</v>
      </c>
      <c r="AH37">
        <f t="shared" si="25"/>
        <v>7.9203077122917145E-2</v>
      </c>
      <c r="AI37">
        <f t="shared" si="26"/>
        <v>20.91291592079692</v>
      </c>
      <c r="AJ37" s="42">
        <v>21494136</v>
      </c>
      <c r="AK37">
        <f t="shared" si="27"/>
        <v>7.9203077487700904E-2</v>
      </c>
      <c r="AL37">
        <f t="shared" si="28"/>
        <v>21.494135851098211</v>
      </c>
      <c r="AN37" s="17">
        <f t="shared" si="33"/>
        <v>7.6192359574018625E-2</v>
      </c>
      <c r="AO37">
        <f t="shared" si="34"/>
        <v>315.84653666024997</v>
      </c>
    </row>
    <row r="38" spans="2:41" x14ac:dyDescent="0.25">
      <c r="B38" t="s">
        <v>20</v>
      </c>
      <c r="C38" s="6">
        <v>2469045</v>
      </c>
      <c r="D38" s="10">
        <f t="shared" si="12"/>
        <v>7.7913695937696535E-3</v>
      </c>
      <c r="E38" s="13">
        <f t="shared" si="35"/>
        <v>2.4690450140244651</v>
      </c>
      <c r="F38" s="2">
        <v>12198186</v>
      </c>
      <c r="G38" s="10">
        <f t="shared" si="29"/>
        <v>7.7913699618279665E-3</v>
      </c>
      <c r="H38" s="13">
        <f t="shared" si="30"/>
        <v>12.198186015582742</v>
      </c>
      <c r="I38" s="2">
        <v>62860</v>
      </c>
      <c r="J38" s="9">
        <f t="shared" si="13"/>
        <v>7.7913224548987045E-3</v>
      </c>
      <c r="K38" s="37">
        <f t="shared" si="14"/>
        <v>6.2860000623305809E-2</v>
      </c>
      <c r="L38" s="16">
        <v>56850</v>
      </c>
      <c r="M38">
        <f t="shared" si="15"/>
        <v>7.7913064643585763E-3</v>
      </c>
      <c r="N38">
        <f t="shared" si="16"/>
        <v>5.6849990650432246E-2</v>
      </c>
      <c r="O38" s="42">
        <v>335131</v>
      </c>
      <c r="P38" s="10">
        <f t="shared" si="31"/>
        <v>7.7913589430435764E-3</v>
      </c>
      <c r="Q38">
        <f t="shared" si="17"/>
        <v>0.33513099875338254</v>
      </c>
      <c r="R38" s="42">
        <v>723889</v>
      </c>
      <c r="S38">
        <f t="shared" si="18"/>
        <v>6.8221645589715534E-3</v>
      </c>
      <c r="T38">
        <f t="shared" si="19"/>
        <v>0.72388900136443279</v>
      </c>
      <c r="U38" s="42">
        <v>1038870</v>
      </c>
      <c r="V38">
        <f t="shared" si="20"/>
        <v>6.8221654399055563E-3</v>
      </c>
      <c r="W38">
        <f t="shared" si="21"/>
        <v>1.0388700040932994</v>
      </c>
      <c r="X38" s="42">
        <v>1058341</v>
      </c>
      <c r="Y38">
        <f t="shared" si="22"/>
        <v>6.8221645660740265E-3</v>
      </c>
      <c r="Z38">
        <f t="shared" si="32"/>
        <v>1.0583410103696902</v>
      </c>
      <c r="AA38" s="42">
        <v>4624775</v>
      </c>
      <c r="AB38">
        <f t="shared" si="23"/>
        <v>6.8221678745741489E-3</v>
      </c>
      <c r="AC38">
        <f t="shared" si="24"/>
        <v>28.280500928781183</v>
      </c>
      <c r="AD38" s="42"/>
      <c r="AG38" s="42">
        <v>1801337</v>
      </c>
      <c r="AH38">
        <f t="shared" si="25"/>
        <v>6.8221683353657707E-3</v>
      </c>
      <c r="AI38">
        <f t="shared" si="26"/>
        <v>1.8013369931778314</v>
      </c>
      <c r="AJ38" s="42">
        <v>1851400</v>
      </c>
      <c r="AK38">
        <f t="shared" si="27"/>
        <v>6.822166643996738E-3</v>
      </c>
      <c r="AL38">
        <f t="shared" si="28"/>
        <v>1.8513999871743267</v>
      </c>
      <c r="AN38" s="17">
        <f t="shared" si="33"/>
        <v>7.2627022578896604E-3</v>
      </c>
      <c r="AO38">
        <f t="shared" si="34"/>
        <v>30.106684814250588</v>
      </c>
    </row>
    <row r="39" spans="2:41" x14ac:dyDescent="0.25">
      <c r="B39" t="s">
        <v>21</v>
      </c>
      <c r="C39" s="6">
        <v>10144657</v>
      </c>
      <c r="D39" s="10">
        <f t="shared" si="12"/>
        <v>3.2012689962727478E-2</v>
      </c>
      <c r="E39" s="13">
        <f t="shared" si="35"/>
        <v>10.14465705762284</v>
      </c>
      <c r="F39" s="2">
        <v>50119138</v>
      </c>
      <c r="G39" s="10">
        <f t="shared" si="29"/>
        <v>3.2012689946350266E-2</v>
      </c>
      <c r="H39" s="13">
        <f t="shared" si="30"/>
        <v>50.119138064025385</v>
      </c>
      <c r="I39" s="2">
        <v>258277</v>
      </c>
      <c r="J39" s="9">
        <f t="shared" si="13"/>
        <v>3.2012716985107742E-2</v>
      </c>
      <c r="K39" s="37">
        <f t="shared" si="14"/>
        <v>0.25827700256101738</v>
      </c>
      <c r="L39" s="16">
        <v>233584</v>
      </c>
      <c r="M39">
        <f t="shared" si="15"/>
        <v>3.2012744576442105E-2</v>
      </c>
      <c r="N39">
        <f t="shared" si="16"/>
        <v>0.23358396158470651</v>
      </c>
      <c r="O39" s="42">
        <v>1376967</v>
      </c>
      <c r="P39" s="10">
        <f t="shared" si="31"/>
        <v>3.2012688022671383E-2</v>
      </c>
      <c r="Q39">
        <f t="shared" si="17"/>
        <v>1.3769669948779697</v>
      </c>
      <c r="R39" s="42">
        <v>3520284</v>
      </c>
      <c r="S39">
        <f t="shared" si="18"/>
        <v>3.3176297391332946E-2</v>
      </c>
      <c r="T39">
        <f t="shared" si="19"/>
        <v>3.5202840066352588</v>
      </c>
      <c r="U39" s="42">
        <v>5052041</v>
      </c>
      <c r="V39">
        <f t="shared" si="20"/>
        <v>3.3176296852528139E-2</v>
      </c>
      <c r="W39">
        <f t="shared" si="21"/>
        <v>5.0520410199057793</v>
      </c>
      <c r="X39" s="42">
        <v>5146729</v>
      </c>
      <c r="Y39">
        <f t="shared" si="22"/>
        <v>3.3176294044155528E-2</v>
      </c>
      <c r="Z39">
        <f t="shared" si="32"/>
        <v>5.1467290504279664</v>
      </c>
      <c r="AA39" s="42">
        <v>22490345</v>
      </c>
      <c r="AB39">
        <f t="shared" si="23"/>
        <v>3.3176297040848332E-2</v>
      </c>
      <c r="AC39">
        <f t="shared" si="24"/>
        <v>137.52846844681292</v>
      </c>
      <c r="AD39" s="42"/>
      <c r="AG39" s="42">
        <v>8759926</v>
      </c>
      <c r="AH39">
        <f t="shared" si="25"/>
        <v>3.3176296149664018E-2</v>
      </c>
      <c r="AI39">
        <f t="shared" si="26"/>
        <v>8.7599259668237028</v>
      </c>
      <c r="AJ39" s="42">
        <v>9003385</v>
      </c>
      <c r="AK39">
        <f t="shared" si="27"/>
        <v>3.3176295144247907E-2</v>
      </c>
      <c r="AL39">
        <f t="shared" si="28"/>
        <v>9.0033849376285655</v>
      </c>
      <c r="AN39" s="17">
        <f t="shared" si="33"/>
        <v>3.2647391465097805E-2</v>
      </c>
      <c r="AO39">
        <f t="shared" si="34"/>
        <v>135.33595209405695</v>
      </c>
    </row>
    <row r="40" spans="2:41" x14ac:dyDescent="0.25">
      <c r="B40" t="s">
        <v>22</v>
      </c>
      <c r="C40" s="6">
        <v>11064093</v>
      </c>
      <c r="D40" s="10">
        <f t="shared" si="12"/>
        <v>3.4914081267388673E-2</v>
      </c>
      <c r="E40" s="13">
        <f t="shared" si="35"/>
        <v>11.064093062845346</v>
      </c>
      <c r="F40" s="2">
        <v>54661565</v>
      </c>
      <c r="G40" s="10">
        <f t="shared" si="29"/>
        <v>3.4914082766692271E-2</v>
      </c>
      <c r="H40" s="13">
        <f t="shared" si="30"/>
        <v>54.661565069828178</v>
      </c>
      <c r="I40" s="2">
        <v>281685</v>
      </c>
      <c r="J40" s="9">
        <f t="shared" si="13"/>
        <v>3.4914073587466454E-2</v>
      </c>
      <c r="K40" s="37">
        <f t="shared" si="14"/>
        <v>0.28168500279312592</v>
      </c>
      <c r="L40" s="16">
        <v>254754</v>
      </c>
      <c r="M40">
        <f t="shared" si="15"/>
        <v>3.4914098276538338E-2</v>
      </c>
      <c r="N40">
        <f t="shared" si="16"/>
        <v>0.25475395810308205</v>
      </c>
      <c r="O40" s="42">
        <v>1501765</v>
      </c>
      <c r="P40" s="10">
        <f t="shared" si="31"/>
        <v>3.491407886199676E-2</v>
      </c>
      <c r="Q40">
        <f t="shared" si="17"/>
        <v>1.5017649944137472</v>
      </c>
      <c r="R40" s="42">
        <v>3181523</v>
      </c>
      <c r="S40">
        <f t="shared" si="18"/>
        <v>2.9983703929957292E-2</v>
      </c>
      <c r="T40">
        <f t="shared" si="19"/>
        <v>3.1815230059967408</v>
      </c>
      <c r="U40" s="42">
        <v>4565877</v>
      </c>
      <c r="V40">
        <f t="shared" si="20"/>
        <v>2.998370178391874E-2</v>
      </c>
      <c r="W40">
        <f t="shared" si="21"/>
        <v>4.5658770179902213</v>
      </c>
      <c r="X40" s="42">
        <v>4651453</v>
      </c>
      <c r="Y40">
        <f t="shared" si="22"/>
        <v>2.9983698862047988E-2</v>
      </c>
      <c r="Z40">
        <f t="shared" si="32"/>
        <v>4.6514530455752219</v>
      </c>
      <c r="AA40" s="42">
        <v>20326072</v>
      </c>
      <c r="AB40">
        <f t="shared" si="23"/>
        <v>2.9983701999487786E-2</v>
      </c>
      <c r="AC40">
        <f t="shared" si="24"/>
        <v>124.2939382076908</v>
      </c>
      <c r="AD40" s="42"/>
      <c r="AG40" s="42">
        <v>7916948</v>
      </c>
      <c r="AH40">
        <f t="shared" si="25"/>
        <v>2.9983702082584975E-2</v>
      </c>
      <c r="AI40">
        <f t="shared" si="26"/>
        <v>7.916947970016297</v>
      </c>
      <c r="AJ40" s="42">
        <v>8136979</v>
      </c>
      <c r="AK40">
        <f t="shared" si="27"/>
        <v>2.9983702450416944E-2</v>
      </c>
      <c r="AL40">
        <f t="shared" si="28"/>
        <v>8.1369789436306394</v>
      </c>
      <c r="AN40" s="17">
        <f t="shared" si="33"/>
        <v>3.2224784169863296E-2</v>
      </c>
      <c r="AO40">
        <f t="shared" si="34"/>
        <v>133.58408286053486</v>
      </c>
    </row>
    <row r="41" spans="2:41" x14ac:dyDescent="0.25">
      <c r="B41" t="s">
        <v>23</v>
      </c>
      <c r="C41" s="6">
        <v>3359329</v>
      </c>
      <c r="D41" s="10">
        <f t="shared" si="12"/>
        <v>1.060076824280992E-2</v>
      </c>
      <c r="E41" s="13">
        <f t="shared" si="35"/>
        <v>3.3593290190813829</v>
      </c>
      <c r="F41" s="2">
        <v>16596585</v>
      </c>
      <c r="G41" s="10">
        <f t="shared" si="29"/>
        <v>1.0600767510671226E-2</v>
      </c>
      <c r="H41" s="13">
        <f t="shared" si="30"/>
        <v>16.596585021201538</v>
      </c>
      <c r="I41" s="2">
        <v>85526</v>
      </c>
      <c r="J41" s="9">
        <f t="shared" si="13"/>
        <v>1.060071021758935E-2</v>
      </c>
      <c r="K41" s="37">
        <f t="shared" si="14"/>
        <v>8.5526000848056824E-2</v>
      </c>
      <c r="L41" s="16">
        <v>77349</v>
      </c>
      <c r="M41">
        <f t="shared" si="15"/>
        <v>1.0600699449633624E-2</v>
      </c>
      <c r="N41">
        <f t="shared" si="16"/>
        <v>7.7348987279160661E-2</v>
      </c>
      <c r="O41" s="42">
        <v>455973</v>
      </c>
      <c r="P41" s="10">
        <f t="shared" si="31"/>
        <v>1.060077793858643E-2</v>
      </c>
      <c r="Q41">
        <f t="shared" si="17"/>
        <v>0.4559729983038755</v>
      </c>
      <c r="R41" s="42">
        <v>801143</v>
      </c>
      <c r="S41">
        <f t="shared" si="18"/>
        <v>7.5502312941185005E-3</v>
      </c>
      <c r="T41">
        <f t="shared" si="19"/>
        <v>0.80114300151004614</v>
      </c>
      <c r="U41" s="42">
        <v>1149739</v>
      </c>
      <c r="V41">
        <f t="shared" si="20"/>
        <v>7.5502321471517843E-3</v>
      </c>
      <c r="W41">
        <f t="shared" si="21"/>
        <v>1.1497390045301394</v>
      </c>
      <c r="X41" s="42">
        <v>1171288</v>
      </c>
      <c r="Y41">
        <f t="shared" si="22"/>
        <v>7.5502314379464787E-3</v>
      </c>
      <c r="Z41">
        <f t="shared" si="32"/>
        <v>1.1712880114763518</v>
      </c>
      <c r="AA41" s="42">
        <v>5118332</v>
      </c>
      <c r="AB41">
        <f t="shared" si="23"/>
        <v>7.550231122985411E-3</v>
      </c>
      <c r="AC41">
        <f t="shared" si="24"/>
        <v>31.298602176281108</v>
      </c>
      <c r="AD41" s="42"/>
      <c r="AG41" s="42">
        <v>1993576</v>
      </c>
      <c r="AH41">
        <f t="shared" si="25"/>
        <v>7.5502313344727569E-3</v>
      </c>
      <c r="AI41">
        <f t="shared" si="26"/>
        <v>1.9935759924497685</v>
      </c>
      <c r="AJ41" s="42">
        <v>2048982</v>
      </c>
      <c r="AK41">
        <f t="shared" si="27"/>
        <v>7.5502304496865742E-3</v>
      </c>
      <c r="AL41">
        <f t="shared" si="28"/>
        <v>2.0489819858055669</v>
      </c>
      <c r="AN41" s="17">
        <f t="shared" si="33"/>
        <v>8.9368282859683679E-3</v>
      </c>
      <c r="AO41">
        <f t="shared" si="34"/>
        <v>37.046578930375958</v>
      </c>
    </row>
    <row r="42" spans="2:41" x14ac:dyDescent="0.25">
      <c r="B42" t="s">
        <v>24</v>
      </c>
      <c r="C42" s="6">
        <v>6207340</v>
      </c>
      <c r="D42" s="10">
        <f t="shared" si="12"/>
        <v>1.9588010803444297E-2</v>
      </c>
      <c r="E42" s="13">
        <f t="shared" si="35"/>
        <v>6.2073400352584196</v>
      </c>
      <c r="F42" s="2">
        <v>30667033</v>
      </c>
      <c r="G42" s="10">
        <f t="shared" si="29"/>
        <v>1.9588010851333715E-2</v>
      </c>
      <c r="H42" s="13">
        <f t="shared" si="30"/>
        <v>30.66703303917603</v>
      </c>
      <c r="I42" s="2">
        <v>158035</v>
      </c>
      <c r="J42" s="9">
        <f t="shared" si="13"/>
        <v>1.9587999429842774E-2</v>
      </c>
      <c r="K42" s="37">
        <f t="shared" si="14"/>
        <v>0.15803500156703998</v>
      </c>
      <c r="L42" s="16">
        <v>142926</v>
      </c>
      <c r="M42">
        <f t="shared" si="15"/>
        <v>1.9588043407650201E-2</v>
      </c>
      <c r="N42">
        <f t="shared" si="16"/>
        <v>0.14292597649434793</v>
      </c>
      <c r="O42" s="42">
        <v>842542</v>
      </c>
      <c r="P42" s="10">
        <f t="shared" si="31"/>
        <v>1.9588003337768875E-2</v>
      </c>
      <c r="Q42">
        <f t="shared" si="17"/>
        <v>0.84254199686591946</v>
      </c>
      <c r="R42" s="42">
        <v>2199247</v>
      </c>
      <c r="S42">
        <f t="shared" si="18"/>
        <v>2.0726416535994486E-2</v>
      </c>
      <c r="T42">
        <f t="shared" si="19"/>
        <v>2.199247004145283</v>
      </c>
      <c r="U42" s="42">
        <v>3156191</v>
      </c>
      <c r="V42">
        <f t="shared" si="20"/>
        <v>2.0726421171023284E-2</v>
      </c>
      <c r="W42">
        <f t="shared" si="21"/>
        <v>3.1561910124358534</v>
      </c>
      <c r="X42" s="42">
        <v>3215346</v>
      </c>
      <c r="Y42">
        <f t="shared" si="22"/>
        <v>2.0726419508332247E-2</v>
      </c>
      <c r="Z42">
        <f t="shared" si="32"/>
        <v>3.2153460315041578</v>
      </c>
      <c r="AA42" s="42">
        <v>14050523</v>
      </c>
      <c r="AB42">
        <f t="shared" si="23"/>
        <v>2.0726419475880491E-2</v>
      </c>
      <c r="AC42">
        <f t="shared" si="24"/>
        <v>85.918953625065299</v>
      </c>
      <c r="AD42" s="42"/>
      <c r="AG42" s="42">
        <v>5472639</v>
      </c>
      <c r="AH42">
        <f t="shared" si="25"/>
        <v>2.0726418486206523E-2</v>
      </c>
      <c r="AI42">
        <f t="shared" si="26"/>
        <v>5.4726389792735812</v>
      </c>
      <c r="AJ42" s="42">
        <v>5624737</v>
      </c>
      <c r="AK42">
        <f t="shared" si="27"/>
        <v>2.0726419543401899E-2</v>
      </c>
      <c r="AL42">
        <f t="shared" si="28"/>
        <v>5.6247369610343307</v>
      </c>
      <c r="AN42" s="17">
        <f t="shared" si="33"/>
        <v>2.0208962050079892E-2</v>
      </c>
      <c r="AO42">
        <f t="shared" si="34"/>
        <v>83.773894242182266</v>
      </c>
    </row>
    <row r="43" spans="2:41" x14ac:dyDescent="0.25">
      <c r="B43" t="s">
        <v>25</v>
      </c>
      <c r="C43" s="6">
        <v>5915369</v>
      </c>
      <c r="D43" s="10">
        <f t="shared" si="12"/>
        <v>1.8666661062284245E-2</v>
      </c>
      <c r="E43" s="13">
        <f t="shared" si="35"/>
        <v>5.9153690335999904</v>
      </c>
      <c r="F43" s="2">
        <v>29224567</v>
      </c>
      <c r="G43" s="10">
        <f t="shared" si="29"/>
        <v>1.8666661868512978E-2</v>
      </c>
      <c r="H43" s="13">
        <f t="shared" si="30"/>
        <v>29.22456703733333</v>
      </c>
      <c r="I43" s="2">
        <v>150602</v>
      </c>
      <c r="J43" s="9">
        <f t="shared" si="13"/>
        <v>1.8666699719259539E-2</v>
      </c>
      <c r="K43" s="37">
        <f t="shared" si="14"/>
        <v>0.150602001493336</v>
      </c>
      <c r="L43" s="16">
        <v>136203</v>
      </c>
      <c r="M43">
        <f t="shared" si="15"/>
        <v>1.8666654606245052E-2</v>
      </c>
      <c r="N43">
        <f t="shared" si="16"/>
        <v>0.13620297760001449</v>
      </c>
      <c r="O43" s="42">
        <v>802912</v>
      </c>
      <c r="P43" s="10">
        <f t="shared" si="31"/>
        <v>1.8666657491181071E-2</v>
      </c>
      <c r="Q43">
        <f t="shared" si="17"/>
        <v>0.80291199701333471</v>
      </c>
      <c r="R43" s="42">
        <v>2271154</v>
      </c>
      <c r="S43">
        <f t="shared" si="18"/>
        <v>2.1404091410100832E-2</v>
      </c>
      <c r="T43">
        <f t="shared" si="19"/>
        <v>2.2711540042808185</v>
      </c>
      <c r="U43" s="42">
        <v>3259386</v>
      </c>
      <c r="V43">
        <f t="shared" si="20"/>
        <v>2.1404093413528173E-2</v>
      </c>
      <c r="W43">
        <f t="shared" si="21"/>
        <v>3.2593860128424565</v>
      </c>
      <c r="X43" s="42">
        <v>3320475</v>
      </c>
      <c r="Y43">
        <f t="shared" si="22"/>
        <v>2.1404090824729133E-2</v>
      </c>
      <c r="Z43">
        <f t="shared" si="32"/>
        <v>3.3204750325342181</v>
      </c>
      <c r="AA43" s="42">
        <v>14509921</v>
      </c>
      <c r="AB43">
        <f t="shared" si="23"/>
        <v>2.1404093584835762E-2</v>
      </c>
      <c r="AC43">
        <f t="shared" si="24"/>
        <v>88.728172574242336</v>
      </c>
      <c r="AD43" s="42"/>
      <c r="AG43" s="42">
        <v>5651573</v>
      </c>
      <c r="AH43">
        <f t="shared" si="25"/>
        <v>2.140409171943292E-2</v>
      </c>
      <c r="AI43">
        <f t="shared" si="26"/>
        <v>5.6515729785959072</v>
      </c>
      <c r="AJ43" s="42">
        <v>5808644</v>
      </c>
      <c r="AK43">
        <f t="shared" si="27"/>
        <v>2.140409276420643E-2</v>
      </c>
      <c r="AL43">
        <f t="shared" si="28"/>
        <v>5.808643959760305</v>
      </c>
      <c r="AN43" s="17">
        <f t="shared" si="33"/>
        <v>2.0159808042210556E-2</v>
      </c>
      <c r="AO43">
        <f t="shared" si="34"/>
        <v>83.570132037739455</v>
      </c>
    </row>
    <row r="44" spans="2:41" x14ac:dyDescent="0.25">
      <c r="B44" t="s">
        <v>26</v>
      </c>
      <c r="C44" s="6">
        <v>10010288</v>
      </c>
      <c r="D44" s="10">
        <f t="shared" si="12"/>
        <v>3.1588672360397335E-2</v>
      </c>
      <c r="E44" s="13">
        <f t="shared" si="35"/>
        <v>10.01028805685961</v>
      </c>
      <c r="F44" s="2">
        <v>49455295</v>
      </c>
      <c r="G44" s="10">
        <f t="shared" si="29"/>
        <v>3.1588672276053241E-2</v>
      </c>
      <c r="H44" s="13">
        <f t="shared" si="30"/>
        <v>49.455295063177346</v>
      </c>
      <c r="I44" s="2">
        <v>254856</v>
      </c>
      <c r="J44" s="9">
        <f t="shared" si="13"/>
        <v>3.1588693534293097E-2</v>
      </c>
      <c r="K44" s="37">
        <f t="shared" si="14"/>
        <v>0.2548560025270955</v>
      </c>
      <c r="L44" s="16">
        <v>230490</v>
      </c>
      <c r="M44">
        <f t="shared" si="15"/>
        <v>3.1588711116446934E-2</v>
      </c>
      <c r="N44">
        <f t="shared" si="16"/>
        <v>0.23048996209354666</v>
      </c>
      <c r="O44" s="42">
        <v>1358729</v>
      </c>
      <c r="P44" s="10">
        <f t="shared" si="31"/>
        <v>3.1588678293928807E-2</v>
      </c>
      <c r="Q44">
        <f t="shared" si="17"/>
        <v>1.3587289949458115</v>
      </c>
      <c r="R44" s="42">
        <v>2822941</v>
      </c>
      <c r="S44">
        <f t="shared" si="18"/>
        <v>2.6604310940306755E-2</v>
      </c>
      <c r="T44">
        <f t="shared" si="19"/>
        <v>2.8229410053208621</v>
      </c>
      <c r="U44" s="42">
        <v>4051267</v>
      </c>
      <c r="V44">
        <f t="shared" si="20"/>
        <v>2.6604304403082063E-2</v>
      </c>
      <c r="W44">
        <f t="shared" si="21"/>
        <v>4.0512670159625834</v>
      </c>
      <c r="X44" s="42">
        <v>4127199</v>
      </c>
      <c r="Y44">
        <f t="shared" si="22"/>
        <v>2.6604308795498008E-2</v>
      </c>
      <c r="Z44">
        <f t="shared" si="32"/>
        <v>4.1271990404385495</v>
      </c>
      <c r="AA44" s="42">
        <v>18035167</v>
      </c>
      <c r="AB44">
        <f t="shared" si="23"/>
        <v>2.6604307651719238E-2</v>
      </c>
      <c r="AC44">
        <f t="shared" si="24"/>
        <v>110.28505323917895</v>
      </c>
      <c r="AD44" s="42"/>
      <c r="AG44" s="42">
        <v>7024647</v>
      </c>
      <c r="AH44">
        <f t="shared" si="25"/>
        <v>2.6604307983748826E-2</v>
      </c>
      <c r="AI44">
        <f t="shared" si="26"/>
        <v>7.0246469733956918</v>
      </c>
      <c r="AJ44" s="42">
        <v>7219878</v>
      </c>
      <c r="AK44">
        <f t="shared" si="27"/>
        <v>2.6604305317773511E-2</v>
      </c>
      <c r="AL44">
        <f t="shared" si="28"/>
        <v>7.2198779499839061</v>
      </c>
      <c r="AN44" s="17">
        <f t="shared" si="33"/>
        <v>2.8869933879386165E-2</v>
      </c>
      <c r="AO44">
        <f t="shared" si="34"/>
        <v>119.67694241777895</v>
      </c>
    </row>
    <row r="45" spans="2:41" x14ac:dyDescent="0.25">
      <c r="B45" t="s">
        <v>27</v>
      </c>
      <c r="C45" s="6">
        <v>4369104</v>
      </c>
      <c r="D45" s="10">
        <f t="shared" si="12"/>
        <v>1.378723516890837E-2</v>
      </c>
      <c r="E45" s="13">
        <f t="shared" si="35"/>
        <v>4.3691040248170232</v>
      </c>
      <c r="F45" s="2">
        <v>21585327</v>
      </c>
      <c r="G45" s="10">
        <f t="shared" si="29"/>
        <v>1.3787235938526776E-2</v>
      </c>
      <c r="H45" s="13">
        <f t="shared" si="30"/>
        <v>21.585327027574476</v>
      </c>
      <c r="I45" s="2">
        <v>111235</v>
      </c>
      <c r="J45" s="9">
        <f t="shared" si="13"/>
        <v>1.3787269380697699E-2</v>
      </c>
      <c r="K45" s="37">
        <f t="shared" si="14"/>
        <v>0.11123500110298157</v>
      </c>
      <c r="L45" s="16">
        <v>100600</v>
      </c>
      <c r="M45">
        <f t="shared" si="15"/>
        <v>1.3787254710896618E-2</v>
      </c>
      <c r="N45">
        <f t="shared" si="16"/>
        <v>0.10059998345529435</v>
      </c>
      <c r="O45" s="42">
        <v>593033</v>
      </c>
      <c r="P45" s="10">
        <f t="shared" si="31"/>
        <v>1.3787244295723049E-2</v>
      </c>
      <c r="Q45">
        <f t="shared" si="17"/>
        <v>0.59303299779404084</v>
      </c>
      <c r="R45" s="42">
        <v>1627325</v>
      </c>
      <c r="S45">
        <f t="shared" si="18"/>
        <v>1.5336438239741707E-2</v>
      </c>
      <c r="T45">
        <f t="shared" si="19"/>
        <v>1.6273250030672877</v>
      </c>
      <c r="U45" s="42">
        <v>2335411</v>
      </c>
      <c r="V45">
        <f t="shared" si="20"/>
        <v>1.5336433059165511E-2</v>
      </c>
      <c r="W45">
        <f t="shared" si="21"/>
        <v>2.3354110092018598</v>
      </c>
      <c r="X45" s="42">
        <v>2379183</v>
      </c>
      <c r="Y45">
        <f t="shared" si="22"/>
        <v>1.5336435004224254E-2</v>
      </c>
      <c r="Z45">
        <f t="shared" si="32"/>
        <v>2.3791830233113811</v>
      </c>
      <c r="AA45" s="42">
        <v>10396631</v>
      </c>
      <c r="AB45">
        <f t="shared" si="23"/>
        <v>1.5336435180522665E-2</v>
      </c>
      <c r="AC45">
        <f t="shared" si="24"/>
        <v>63.575402619953458</v>
      </c>
      <c r="AD45" s="42"/>
      <c r="AG45" s="42">
        <v>4049459</v>
      </c>
      <c r="AH45">
        <f t="shared" si="25"/>
        <v>1.533643674957098E-2</v>
      </c>
      <c r="AI45">
        <f t="shared" si="26"/>
        <v>4.0494589846635627</v>
      </c>
      <c r="AJ45" s="42">
        <v>4162003</v>
      </c>
      <c r="AK45">
        <f t="shared" si="27"/>
        <v>1.5336436231400213E-2</v>
      </c>
      <c r="AL45">
        <f t="shared" si="28"/>
        <v>4.1620029711674995</v>
      </c>
      <c r="AN45" s="17">
        <f t="shared" si="33"/>
        <v>1.4632259450852531E-2</v>
      </c>
      <c r="AO45">
        <f t="shared" si="34"/>
        <v>60.656324294252698</v>
      </c>
    </row>
    <row r="46" spans="2:41" x14ac:dyDescent="0.25">
      <c r="B46" t="s">
        <v>28</v>
      </c>
      <c r="C46" s="6">
        <v>8432487</v>
      </c>
      <c r="D46" s="10">
        <f t="shared" si="12"/>
        <v>2.660973081157204E-2</v>
      </c>
      <c r="E46" s="13">
        <f t="shared" si="35"/>
        <v>8.4324870478975154</v>
      </c>
      <c r="F46" s="2">
        <v>41660252</v>
      </c>
      <c r="G46" s="10">
        <f t="shared" si="29"/>
        <v>2.6609730006984928E-2</v>
      </c>
      <c r="H46" s="13">
        <f t="shared" si="30"/>
        <v>41.660252053219466</v>
      </c>
      <c r="I46" s="2">
        <v>214686</v>
      </c>
      <c r="J46" s="9">
        <f t="shared" si="13"/>
        <v>2.6609733575443575E-2</v>
      </c>
      <c r="K46" s="37">
        <f t="shared" si="14"/>
        <v>0.2146860021287787</v>
      </c>
      <c r="L46" s="16">
        <v>194160</v>
      </c>
      <c r="M46">
        <f t="shared" si="15"/>
        <v>2.6609675692521744E-2</v>
      </c>
      <c r="N46">
        <f t="shared" si="16"/>
        <v>0.19415996806838917</v>
      </c>
      <c r="O46" s="42">
        <v>1144569</v>
      </c>
      <c r="P46" s="10">
        <f t="shared" si="31"/>
        <v>2.6609737428290557E-2</v>
      </c>
      <c r="Q46">
        <f t="shared" si="17"/>
        <v>1.1445689957424419</v>
      </c>
      <c r="R46" s="42">
        <v>3182482</v>
      </c>
      <c r="S46">
        <f t="shared" si="18"/>
        <v>2.9992741856783165E-2</v>
      </c>
      <c r="T46">
        <f t="shared" si="19"/>
        <v>3.1824820059985481</v>
      </c>
      <c r="U46" s="42">
        <v>4567254</v>
      </c>
      <c r="V46">
        <f t="shared" si="20"/>
        <v>2.9992744418522444E-2</v>
      </c>
      <c r="W46">
        <f t="shared" si="21"/>
        <v>4.5672540179956469</v>
      </c>
      <c r="X46" s="42">
        <v>4652857</v>
      </c>
      <c r="Y46">
        <f t="shared" si="22"/>
        <v>2.9992749176692104E-2</v>
      </c>
      <c r="Z46">
        <f t="shared" si="32"/>
        <v>4.6528570455889788</v>
      </c>
      <c r="AA46" s="42">
        <v>20332203</v>
      </c>
      <c r="AB46">
        <f t="shared" si="23"/>
        <v>2.9992746052709622E-2</v>
      </c>
      <c r="AC46">
        <f t="shared" si="24"/>
        <v>124.33142927508206</v>
      </c>
      <c r="AD46" s="42"/>
      <c r="AG46" s="42">
        <v>7919336</v>
      </c>
      <c r="AH46">
        <f t="shared" si="25"/>
        <v>2.9992746108208637E-2</v>
      </c>
      <c r="AI46">
        <f t="shared" si="26"/>
        <v>7.9193359700072525</v>
      </c>
      <c r="AJ46" s="42">
        <v>8139433</v>
      </c>
      <c r="AK46">
        <f t="shared" si="27"/>
        <v>2.9992745119178082E-2</v>
      </c>
      <c r="AL46">
        <f t="shared" si="28"/>
        <v>8.1394329436136399</v>
      </c>
      <c r="AN46" s="17">
        <f t="shared" si="33"/>
        <v>2.8455007295173359E-2</v>
      </c>
      <c r="AO46">
        <f t="shared" si="34"/>
        <v>117.95691267562917</v>
      </c>
    </row>
    <row r="47" spans="2:41" x14ac:dyDescent="0.25">
      <c r="B47" t="s">
        <v>29</v>
      </c>
      <c r="C47" s="6">
        <v>1641794</v>
      </c>
      <c r="D47" s="10">
        <f t="shared" si="12"/>
        <v>5.1808791864196299E-3</v>
      </c>
      <c r="E47" s="13">
        <f t="shared" si="35"/>
        <v>1.6417940093255825</v>
      </c>
      <c r="F47" s="2">
        <v>8111194</v>
      </c>
      <c r="G47" s="10">
        <f t="shared" si="29"/>
        <v>5.180877983509944E-3</v>
      </c>
      <c r="H47" s="13">
        <f t="shared" si="30"/>
        <v>8.111194010361757</v>
      </c>
      <c r="I47" s="2">
        <v>41799</v>
      </c>
      <c r="J47" s="9">
        <f t="shared" si="13"/>
        <v>5.1808699855601485E-3</v>
      </c>
      <c r="K47" s="37">
        <f t="shared" si="14"/>
        <v>4.1799000414469607E-2</v>
      </c>
      <c r="L47" s="16">
        <v>37803</v>
      </c>
      <c r="M47">
        <f t="shared" si="15"/>
        <v>5.180910435745774E-3</v>
      </c>
      <c r="N47">
        <f t="shared" si="16"/>
        <v>3.7802993782907475E-2</v>
      </c>
      <c r="O47" s="42">
        <v>222846</v>
      </c>
      <c r="P47" s="10">
        <f t="shared" si="31"/>
        <v>5.1808790443781351E-3</v>
      </c>
      <c r="Q47">
        <f t="shared" si="17"/>
        <v>0.22284599917105935</v>
      </c>
      <c r="R47" s="42">
        <v>579955</v>
      </c>
      <c r="S47">
        <f t="shared" si="18"/>
        <v>5.4656838918651163E-3</v>
      </c>
      <c r="T47">
        <f t="shared" si="19"/>
        <v>0.57995500109313669</v>
      </c>
      <c r="U47" s="42">
        <v>832307</v>
      </c>
      <c r="V47">
        <f t="shared" si="20"/>
        <v>5.4656848795243615E-3</v>
      </c>
      <c r="W47">
        <f t="shared" si="21"/>
        <v>0.83230700327941098</v>
      </c>
      <c r="X47" s="42">
        <v>847907</v>
      </c>
      <c r="Y47">
        <f t="shared" si="22"/>
        <v>5.4656874209032154E-3</v>
      </c>
      <c r="Z47">
        <f t="shared" si="32"/>
        <v>0.84790700830784493</v>
      </c>
      <c r="AA47" s="42">
        <v>3705212</v>
      </c>
      <c r="AB47">
        <f t="shared" si="23"/>
        <v>5.4656882280514473E-3</v>
      </c>
      <c r="AC47">
        <f t="shared" si="24"/>
        <v>22.657372825127968</v>
      </c>
      <c r="AD47" s="42"/>
      <c r="AG47" s="42">
        <v>1443170</v>
      </c>
      <c r="AH47">
        <f t="shared" si="25"/>
        <v>5.4656894720698122E-3</v>
      </c>
      <c r="AI47">
        <f t="shared" si="26"/>
        <v>1.4431699945343102</v>
      </c>
      <c r="AJ47" s="42">
        <v>1483279</v>
      </c>
      <c r="AK47">
        <f t="shared" si="27"/>
        <v>5.4656889475752602E-3</v>
      </c>
      <c r="AL47">
        <f t="shared" si="28"/>
        <v>1.4832789897245047</v>
      </c>
      <c r="AN47" s="17">
        <f t="shared" si="33"/>
        <v>5.33623086141844E-3</v>
      </c>
      <c r="AO47">
        <f t="shared" si="34"/>
        <v>22.120722416546389</v>
      </c>
    </row>
    <row r="48" spans="2:41" x14ac:dyDescent="0.25">
      <c r="B48" t="s">
        <v>30</v>
      </c>
      <c r="C48" s="6">
        <v>12589330</v>
      </c>
      <c r="D48" s="10">
        <f t="shared" si="12"/>
        <v>3.9727150767982E-2</v>
      </c>
      <c r="E48" s="13">
        <f t="shared" si="35"/>
        <v>12.589330071508872</v>
      </c>
      <c r="F48" s="2">
        <v>62196917</v>
      </c>
      <c r="G48" s="10">
        <f t="shared" si="29"/>
        <v>3.9727152121807885E-2</v>
      </c>
      <c r="H48" s="13">
        <f t="shared" si="30"/>
        <v>62.196917079454316</v>
      </c>
      <c r="I48" s="2">
        <v>320517</v>
      </c>
      <c r="J48" s="9">
        <f t="shared" si="13"/>
        <v>3.97271921615776E-2</v>
      </c>
      <c r="K48" s="37">
        <f t="shared" si="14"/>
        <v>0.32051700317817539</v>
      </c>
      <c r="L48" s="16">
        <v>289873</v>
      </c>
      <c r="M48">
        <f t="shared" si="15"/>
        <v>3.972716585299936E-2</v>
      </c>
      <c r="N48">
        <f t="shared" si="16"/>
        <v>0.28987295232740101</v>
      </c>
      <c r="O48" s="42">
        <v>1708790</v>
      </c>
      <c r="P48" s="10">
        <f t="shared" si="31"/>
        <v>3.9727140277334629E-2</v>
      </c>
      <c r="Q48">
        <f t="shared" si="17"/>
        <v>1.7087899936436572</v>
      </c>
      <c r="R48" s="42">
        <v>2755513</v>
      </c>
      <c r="S48">
        <f t="shared" si="18"/>
        <v>2.5968847613909569E-2</v>
      </c>
      <c r="T48">
        <f t="shared" si="19"/>
        <v>2.7555130051937695</v>
      </c>
      <c r="U48" s="42">
        <v>3954500</v>
      </c>
      <c r="V48">
        <f t="shared" si="20"/>
        <v>2.596884425588045E-2</v>
      </c>
      <c r="W48">
        <f t="shared" si="21"/>
        <v>3.9545000155813073</v>
      </c>
      <c r="X48" s="42">
        <v>4028618</v>
      </c>
      <c r="Y48">
        <f t="shared" si="22"/>
        <v>2.5968846496401455E-2</v>
      </c>
      <c r="Z48">
        <f t="shared" si="32"/>
        <v>4.0286180394726463</v>
      </c>
      <c r="AA48" s="42">
        <v>17604383</v>
      </c>
      <c r="AB48">
        <f t="shared" si="23"/>
        <v>2.5968843058159431E-2</v>
      </c>
      <c r="AC48">
        <f t="shared" si="24"/>
        <v>107.6508089111621</v>
      </c>
      <c r="AD48" s="42"/>
      <c r="AG48" s="42">
        <v>6856858</v>
      </c>
      <c r="AH48">
        <f t="shared" si="25"/>
        <v>2.596884399071327E-2</v>
      </c>
      <c r="AI48">
        <f t="shared" si="26"/>
        <v>6.856857974031155</v>
      </c>
      <c r="AJ48" s="42">
        <v>7047426</v>
      </c>
      <c r="AK48">
        <f t="shared" si="27"/>
        <v>2.5968842272461573E-2</v>
      </c>
      <c r="AL48">
        <f t="shared" si="28"/>
        <v>7.0474259511785764</v>
      </c>
      <c r="AN48" s="17">
        <f t="shared" si="33"/>
        <v>3.222262444265702E-2</v>
      </c>
      <c r="AO48">
        <f t="shared" si="34"/>
        <v>133.57512996339338</v>
      </c>
    </row>
    <row r="49" spans="1:82" x14ac:dyDescent="0.25">
      <c r="B49" t="s">
        <v>31</v>
      </c>
      <c r="C49" s="6">
        <v>3847867</v>
      </c>
      <c r="D49" s="10">
        <f t="shared" si="12"/>
        <v>1.2142408884677944E-2</v>
      </c>
      <c r="E49" s="13">
        <f t="shared" si="35"/>
        <v>3.8478670218563358</v>
      </c>
      <c r="F49" s="2">
        <v>19010180</v>
      </c>
      <c r="G49" s="10">
        <f t="shared" si="29"/>
        <v>1.2142407520343006E-2</v>
      </c>
      <c r="H49" s="13">
        <f t="shared" si="30"/>
        <v>19.010180024284818</v>
      </c>
      <c r="I49" s="2">
        <v>97964</v>
      </c>
      <c r="J49" s="9">
        <f t="shared" si="13"/>
        <v>1.2142365780650598E-2</v>
      </c>
      <c r="K49" s="37">
        <f t="shared" si="14"/>
        <v>9.796400097138927E-2</v>
      </c>
      <c r="L49" s="16">
        <v>88598</v>
      </c>
      <c r="M49">
        <f t="shared" si="15"/>
        <v>1.2142377662783485E-2</v>
      </c>
      <c r="N49">
        <f t="shared" si="16"/>
        <v>8.8597985429146806E-2</v>
      </c>
      <c r="O49" s="42">
        <v>522283</v>
      </c>
      <c r="P49" s="10">
        <f t="shared" si="31"/>
        <v>1.2142399010684264E-2</v>
      </c>
      <c r="Q49">
        <f t="shared" si="17"/>
        <v>0.52228299805721612</v>
      </c>
      <c r="R49" s="42">
        <v>2057419</v>
      </c>
      <c r="S49">
        <f t="shared" si="18"/>
        <v>1.9389783495473333E-2</v>
      </c>
      <c r="T49">
        <f t="shared" si="19"/>
        <v>2.0574190038779565</v>
      </c>
      <c r="U49" s="42">
        <v>2952650</v>
      </c>
      <c r="V49">
        <f t="shared" si="20"/>
        <v>1.9389785811638742E-2</v>
      </c>
      <c r="W49">
        <f t="shared" si="21"/>
        <v>2.9526500116338719</v>
      </c>
      <c r="X49" s="42">
        <v>3007990</v>
      </c>
      <c r="Y49">
        <f t="shared" si="22"/>
        <v>1.9389783437573534E-2</v>
      </c>
      <c r="Z49">
        <f t="shared" si="32"/>
        <v>3.0079900294724706</v>
      </c>
      <c r="AA49" s="42">
        <v>13144412</v>
      </c>
      <c r="AB49">
        <f t="shared" si="23"/>
        <v>1.9389783346555656E-2</v>
      </c>
      <c r="AC49">
        <f t="shared" si="24"/>
        <v>80.378084506658709</v>
      </c>
      <c r="AD49" s="42"/>
      <c r="AG49" s="42">
        <v>5119712</v>
      </c>
      <c r="AH49">
        <f t="shared" si="25"/>
        <v>1.9389784972269022E-2</v>
      </c>
      <c r="AI49">
        <f t="shared" si="26"/>
        <v>5.1197119806102149</v>
      </c>
      <c r="AJ49" s="42">
        <v>5262001</v>
      </c>
      <c r="AK49">
        <f t="shared" si="27"/>
        <v>1.9389784867061402E-2</v>
      </c>
      <c r="AL49">
        <f t="shared" si="28"/>
        <v>5.2620009635472043</v>
      </c>
      <c r="AN49" s="17">
        <f t="shared" si="33"/>
        <v>1.6095514980882818E-2</v>
      </c>
      <c r="AO49">
        <f t="shared" si="34"/>
        <v>66.722079364615709</v>
      </c>
    </row>
    <row r="50" spans="1:82" x14ac:dyDescent="0.25">
      <c r="B50" t="s">
        <v>32</v>
      </c>
      <c r="C50" s="6">
        <v>3519200</v>
      </c>
      <c r="D50" s="10">
        <f t="shared" si="12"/>
        <v>1.1105260485083975E-2</v>
      </c>
      <c r="E50" s="13">
        <f t="shared" si="35"/>
        <v>3.5192000199894689</v>
      </c>
      <c r="F50" s="2">
        <v>17386420</v>
      </c>
      <c r="G50" s="10">
        <f t="shared" si="29"/>
        <v>1.1105260284744387E-2</v>
      </c>
      <c r="H50" s="13">
        <f t="shared" si="30"/>
        <v>17.386420022210523</v>
      </c>
      <c r="I50" s="2">
        <v>89597</v>
      </c>
      <c r="J50" s="9">
        <f t="shared" si="13"/>
        <v>1.1105299363531008E-2</v>
      </c>
      <c r="K50" s="37">
        <f t="shared" si="14"/>
        <v>8.9597000888423955E-2</v>
      </c>
      <c r="L50" s="16">
        <v>81031</v>
      </c>
      <c r="M50">
        <f t="shared" si="15"/>
        <v>1.1105318454062265E-2</v>
      </c>
      <c r="N50">
        <f t="shared" si="16"/>
        <v>8.1030986673617855E-2</v>
      </c>
      <c r="O50" s="42">
        <v>477672</v>
      </c>
      <c r="P50" s="10">
        <f t="shared" si="31"/>
        <v>1.1105251406290409E-2</v>
      </c>
      <c r="Q50">
        <f t="shared" si="17"/>
        <v>0.47767199822315975</v>
      </c>
      <c r="R50" s="42">
        <v>891266</v>
      </c>
      <c r="S50">
        <f t="shared" si="18"/>
        <v>8.3995796562958414E-3</v>
      </c>
      <c r="T50">
        <f t="shared" si="19"/>
        <v>0.89126600167991576</v>
      </c>
      <c r="U50" s="42">
        <v>1279077</v>
      </c>
      <c r="V50">
        <f t="shared" si="20"/>
        <v>8.3995831089338224E-3</v>
      </c>
      <c r="W50">
        <f t="shared" si="21"/>
        <v>1.2790770050397502</v>
      </c>
      <c r="X50" s="42">
        <v>1303050</v>
      </c>
      <c r="Y50">
        <f t="shared" si="22"/>
        <v>8.3995815505803519E-3</v>
      </c>
      <c r="Z50">
        <f t="shared" si="32"/>
        <v>1.3030500127673639</v>
      </c>
      <c r="AA50" s="42">
        <v>5694110</v>
      </c>
      <c r="AB50">
        <f t="shared" si="23"/>
        <v>8.3995814534310112E-3</v>
      </c>
      <c r="AC50">
        <f t="shared" si="24"/>
        <v>34.81948487084933</v>
      </c>
      <c r="AD50" s="42"/>
      <c r="AG50" s="42">
        <v>2217840</v>
      </c>
      <c r="AH50">
        <f t="shared" si="25"/>
        <v>8.3995819887714637E-3</v>
      </c>
      <c r="AI50">
        <f t="shared" si="26"/>
        <v>2.2178399916004179</v>
      </c>
      <c r="AJ50" s="42">
        <v>2279479</v>
      </c>
      <c r="AK50">
        <f t="shared" si="27"/>
        <v>8.3995817216652481E-3</v>
      </c>
      <c r="AL50">
        <f t="shared" si="28"/>
        <v>2.2794789842087866</v>
      </c>
      <c r="AN50" s="17">
        <f t="shared" si="33"/>
        <v>9.6294435884899787E-3</v>
      </c>
      <c r="AO50">
        <f t="shared" si="34"/>
        <v>39.917734854177255</v>
      </c>
    </row>
    <row r="51" spans="1:82" ht="15.75" x14ac:dyDescent="0.25">
      <c r="B51" s="4" t="s">
        <v>41</v>
      </c>
      <c r="C51" s="15">
        <f>SUM(C19:C50)</f>
        <v>316894863</v>
      </c>
      <c r="D51" s="15">
        <f>SUM(D19:D50)</f>
        <v>0.99999999999999989</v>
      </c>
      <c r="E51" s="15">
        <f>SUM(E19:E50)</f>
        <v>316.89486479999994</v>
      </c>
      <c r="F51" s="15">
        <f t="shared" ref="F51:O51" si="36">SUM(F19:F50)</f>
        <v>1565602206</v>
      </c>
      <c r="G51" s="15">
        <f t="shared" si="36"/>
        <v>1.0000000000000002</v>
      </c>
      <c r="H51" s="15">
        <f t="shared" si="36"/>
        <v>1565.602208</v>
      </c>
      <c r="I51" s="15">
        <f t="shared" si="36"/>
        <v>8067950</v>
      </c>
      <c r="J51" s="15">
        <f t="shared" si="36"/>
        <v>1.0000000000000002</v>
      </c>
      <c r="K51" s="15">
        <f t="shared" si="36"/>
        <v>8.067950080000001</v>
      </c>
      <c r="L51" s="15">
        <f t="shared" si="36"/>
        <v>7296594</v>
      </c>
      <c r="M51" s="15">
        <f t="shared" si="36"/>
        <v>1</v>
      </c>
      <c r="N51" s="15">
        <f t="shared" si="36"/>
        <v>7.2965927999999991</v>
      </c>
      <c r="O51" s="43">
        <f t="shared" si="36"/>
        <v>43013164</v>
      </c>
      <c r="P51" s="10"/>
      <c r="R51" s="42"/>
      <c r="U51" s="42"/>
      <c r="X51" s="42"/>
      <c r="AA51" s="42"/>
      <c r="AD51" s="42"/>
      <c r="AG51" s="42"/>
      <c r="AJ51" s="42"/>
      <c r="AN51" s="17"/>
    </row>
    <row r="52" spans="1:82" ht="15.75" x14ac:dyDescent="0.25">
      <c r="B52" s="4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43"/>
      <c r="P52" s="15">
        <f t="shared" ref="P52:AI52" si="37">SUM(P19:P50)</f>
        <v>0.99999999999999989</v>
      </c>
      <c r="Q52" s="15">
        <f t="shared" si="37"/>
        <v>43.01316383999999</v>
      </c>
      <c r="R52" s="15">
        <f t="shared" si="37"/>
        <v>106108405</v>
      </c>
      <c r="S52" s="15">
        <f t="shared" si="37"/>
        <v>1</v>
      </c>
      <c r="T52" s="15">
        <f t="shared" si="37"/>
        <v>106.10840519999995</v>
      </c>
      <c r="U52" s="15">
        <f t="shared" si="37"/>
        <v>152278629</v>
      </c>
      <c r="V52" s="15">
        <f t="shared" si="37"/>
        <v>1.0000000000000002</v>
      </c>
      <c r="W52" s="15">
        <f t="shared" si="37"/>
        <v>152.27862960000004</v>
      </c>
      <c r="X52" s="15">
        <f t="shared" si="37"/>
        <v>155132728</v>
      </c>
      <c r="Y52" s="15">
        <f t="shared" si="37"/>
        <v>1.0000000000000002</v>
      </c>
      <c r="Z52" s="15">
        <f t="shared" si="37"/>
        <v>155.13272951999997</v>
      </c>
      <c r="AA52" s="15">
        <f t="shared" si="37"/>
        <v>677904016</v>
      </c>
      <c r="AB52" s="15">
        <f t="shared" si="37"/>
        <v>0.99999999999999978</v>
      </c>
      <c r="AC52" s="15">
        <f t="shared" si="37"/>
        <v>4145.383322239999</v>
      </c>
      <c r="AD52" s="15">
        <f t="shared" si="37"/>
        <v>0</v>
      </c>
      <c r="AE52" s="15">
        <f t="shared" si="37"/>
        <v>0</v>
      </c>
      <c r="AF52" s="15">
        <f t="shared" si="37"/>
        <v>0</v>
      </c>
      <c r="AG52" s="15">
        <f t="shared" si="37"/>
        <v>264041711</v>
      </c>
      <c r="AH52" s="15">
        <f t="shared" si="37"/>
        <v>1</v>
      </c>
      <c r="AI52" s="15">
        <f t="shared" si="37"/>
        <v>264.04170999999997</v>
      </c>
      <c r="AJ52" s="15">
        <f t="shared" ref="AJ52:AO52" si="38">SUM(AJ19:AJ50)</f>
        <v>271380061</v>
      </c>
      <c r="AK52" s="15">
        <f t="shared" si="38"/>
        <v>1</v>
      </c>
      <c r="AL52" s="15">
        <f t="shared" si="38"/>
        <v>271.38005911999994</v>
      </c>
      <c r="AM52" s="15">
        <f t="shared" si="38"/>
        <v>0</v>
      </c>
      <c r="AN52" s="15">
        <f t="shared" si="38"/>
        <v>0.99999999999999989</v>
      </c>
      <c r="AO52" s="15">
        <f t="shared" si="38"/>
        <v>4145.3833222400008</v>
      </c>
    </row>
    <row r="54" spans="1:82" x14ac:dyDescent="0.25">
      <c r="B54" s="26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</row>
    <row r="55" spans="1:82" x14ac:dyDescent="0.25">
      <c r="C55" s="1" t="s">
        <v>35</v>
      </c>
      <c r="D55" s="1" t="s">
        <v>35</v>
      </c>
      <c r="E55" s="1" t="s">
        <v>35</v>
      </c>
      <c r="F55" s="1" t="s">
        <v>36</v>
      </c>
      <c r="G55" s="1" t="s">
        <v>36</v>
      </c>
      <c r="H55" s="1" t="s">
        <v>36</v>
      </c>
      <c r="I55" s="1" t="s">
        <v>37</v>
      </c>
      <c r="J55" s="1" t="s">
        <v>37</v>
      </c>
      <c r="K55" s="1" t="s">
        <v>37</v>
      </c>
      <c r="L55" s="1" t="s">
        <v>38</v>
      </c>
      <c r="M55" s="1" t="s">
        <v>38</v>
      </c>
      <c r="N55" s="1" t="s">
        <v>38</v>
      </c>
      <c r="O55" s="1" t="s">
        <v>39</v>
      </c>
      <c r="P55" s="1" t="s">
        <v>39</v>
      </c>
      <c r="Q55" s="1" t="s">
        <v>39</v>
      </c>
      <c r="R55" s="1" t="s">
        <v>46</v>
      </c>
      <c r="S55" s="1" t="s">
        <v>46</v>
      </c>
      <c r="T55" s="1" t="s">
        <v>46</v>
      </c>
      <c r="U55" s="1" t="s">
        <v>47</v>
      </c>
      <c r="V55" s="1" t="s">
        <v>47</v>
      </c>
      <c r="W55" s="1" t="s">
        <v>47</v>
      </c>
      <c r="X55" s="1" t="s">
        <v>48</v>
      </c>
      <c r="Y55" s="1" t="s">
        <v>48</v>
      </c>
      <c r="Z55" s="1" t="s">
        <v>48</v>
      </c>
      <c r="AA55" s="1" t="s">
        <v>49</v>
      </c>
      <c r="AB55" s="1" t="s">
        <v>49</v>
      </c>
      <c r="AC55" s="1" t="s">
        <v>49</v>
      </c>
      <c r="AD55" s="1" t="s">
        <v>50</v>
      </c>
      <c r="AE55" s="1" t="s">
        <v>50</v>
      </c>
      <c r="AF55" s="1" t="s">
        <v>50</v>
      </c>
      <c r="AG55" s="1" t="s">
        <v>51</v>
      </c>
      <c r="AH55" s="1" t="s">
        <v>51</v>
      </c>
      <c r="AI55" s="1" t="s">
        <v>51</v>
      </c>
      <c r="AJ55" s="1" t="s">
        <v>52</v>
      </c>
      <c r="AK55" s="1" t="s">
        <v>52</v>
      </c>
      <c r="AL55" s="1" t="s">
        <v>52</v>
      </c>
      <c r="AM55" s="18" t="s">
        <v>53</v>
      </c>
      <c r="AN55" s="18" t="s">
        <v>53</v>
      </c>
      <c r="AO55" s="18" t="s">
        <v>53</v>
      </c>
      <c r="AP55" s="27"/>
      <c r="CD55" s="27"/>
    </row>
    <row r="56" spans="1:82" x14ac:dyDescent="0.25">
      <c r="B56" s="1" t="s">
        <v>0</v>
      </c>
      <c r="C56" s="7" t="s">
        <v>40</v>
      </c>
      <c r="D56" s="7" t="s">
        <v>43</v>
      </c>
      <c r="E56" s="1" t="s">
        <v>44</v>
      </c>
      <c r="F56" s="7" t="s">
        <v>40</v>
      </c>
      <c r="G56" s="7" t="s">
        <v>43</v>
      </c>
      <c r="H56" s="7" t="s">
        <v>34</v>
      </c>
      <c r="I56" s="7" t="s">
        <v>40</v>
      </c>
      <c r="J56" s="7" t="s">
        <v>45</v>
      </c>
      <c r="K56" s="1" t="s">
        <v>44</v>
      </c>
      <c r="L56" s="7" t="s">
        <v>40</v>
      </c>
      <c r="M56" s="7" t="s">
        <v>45</v>
      </c>
      <c r="N56" s="1" t="s">
        <v>44</v>
      </c>
      <c r="O56" s="7" t="s">
        <v>40</v>
      </c>
      <c r="P56" s="7" t="s">
        <v>45</v>
      </c>
      <c r="Q56" s="1" t="s">
        <v>44</v>
      </c>
      <c r="R56" s="7" t="s">
        <v>40</v>
      </c>
      <c r="S56" s="7" t="s">
        <v>45</v>
      </c>
      <c r="T56" s="1" t="s">
        <v>44</v>
      </c>
      <c r="U56" s="7" t="s">
        <v>40</v>
      </c>
      <c r="V56" s="7" t="s">
        <v>45</v>
      </c>
      <c r="W56" s="1" t="s">
        <v>44</v>
      </c>
      <c r="X56" s="7" t="s">
        <v>40</v>
      </c>
      <c r="Y56" s="7" t="s">
        <v>45</v>
      </c>
      <c r="Z56" s="1" t="s">
        <v>44</v>
      </c>
      <c r="AA56" s="7" t="s">
        <v>40</v>
      </c>
      <c r="AB56" s="7" t="s">
        <v>45</v>
      </c>
      <c r="AC56" s="1" t="s">
        <v>44</v>
      </c>
      <c r="AD56" s="7" t="s">
        <v>40</v>
      </c>
      <c r="AE56" s="7" t="s">
        <v>45</v>
      </c>
      <c r="AF56" s="1" t="s">
        <v>44</v>
      </c>
      <c r="AG56" s="7" t="s">
        <v>40</v>
      </c>
      <c r="AH56" s="7" t="s">
        <v>45</v>
      </c>
      <c r="AI56" s="1" t="s">
        <v>44</v>
      </c>
      <c r="AJ56" s="7" t="s">
        <v>40</v>
      </c>
      <c r="AK56" s="7" t="s">
        <v>45</v>
      </c>
      <c r="AL56" s="1" t="s">
        <v>44</v>
      </c>
      <c r="AM56" s="19" t="s">
        <v>40</v>
      </c>
      <c r="AN56" s="19" t="s">
        <v>45</v>
      </c>
      <c r="AO56" s="20" t="s">
        <v>44</v>
      </c>
      <c r="AP56" s="1"/>
      <c r="CD56" s="1"/>
    </row>
    <row r="57" spans="1:82" x14ac:dyDescent="0.25">
      <c r="B57" t="s">
        <v>1</v>
      </c>
      <c r="C57" s="6">
        <v>528.84611299999995</v>
      </c>
      <c r="D57" s="10">
        <f t="shared" ref="D57:D88" si="39">C57/C$89</f>
        <v>1.0700057386627227E-2</v>
      </c>
      <c r="E57" s="13">
        <f t="shared" ref="E57:E88" si="40">C$5*D57</f>
        <v>7.7988244494411969</v>
      </c>
      <c r="F57" s="11">
        <v>776.64833999999996</v>
      </c>
      <c r="G57" s="10">
        <f t="shared" ref="G57:G88" si="41">F57/F$89</f>
        <v>1.0542806101355722E-2</v>
      </c>
      <c r="H57" s="13">
        <f t="shared" ref="H57:H88" si="42">G57*D$5</f>
        <v>37.963433174836304</v>
      </c>
      <c r="I57" s="2">
        <v>530.52417700000001</v>
      </c>
      <c r="J57" s="9">
        <f t="shared" ref="J57:J88" si="43">I57/I$89</f>
        <v>1.0698693152593017E-2</v>
      </c>
      <c r="K57" s="12">
        <f t="shared" ref="K57:K88" si="44">J57*E$5</f>
        <v>0.19852800123562406</v>
      </c>
      <c r="L57" s="16">
        <v>766.59025699999995</v>
      </c>
      <c r="M57">
        <f t="shared" ref="M57:M88" si="45">L57/L$89</f>
        <v>1.0512077741212546E-2</v>
      </c>
      <c r="N57">
        <f t="shared" ref="N57:N88" si="46">M57*F$5</f>
        <v>0.17641540674701497</v>
      </c>
      <c r="O57">
        <v>539.46957799999996</v>
      </c>
      <c r="P57" s="10">
        <f t="shared" ref="P57:P88" si="47">O57/O$89</f>
        <v>1.1126411160668591E-2</v>
      </c>
      <c r="Q57">
        <f t="shared" ref="Q57:Q88" si="48">P57*G$5</f>
        <v>1.1007389362715982</v>
      </c>
      <c r="R57">
        <v>426.57473900000002</v>
      </c>
      <c r="S57">
        <f t="shared" ref="S57:S88" si="49">R57/R$89</f>
        <v>1.1031295209935291E-2</v>
      </c>
      <c r="T57">
        <f t="shared" ref="T57:T88" si="50">S57*H$5</f>
        <v>2.6921802266382562</v>
      </c>
      <c r="U57">
        <v>497.70555400000001</v>
      </c>
      <c r="V57">
        <f t="shared" ref="V57:V88" si="51">U57/U$89</f>
        <v>1.0757661307128782E-2</v>
      </c>
      <c r="W57" s="49">
        <f t="shared" ref="W57:W88" si="52">V57*I$5</f>
        <v>3.7677724195661866</v>
      </c>
      <c r="X57">
        <v>497.165413</v>
      </c>
      <c r="Y57">
        <f t="shared" ref="Y57:Y88" si="53">X57/X$89</f>
        <v>1.0758377385696195E-2</v>
      </c>
      <c r="Z57" s="49">
        <f t="shared" ref="Z57:Z88" si="54">Y57*J$5</f>
        <v>3.838645832813373</v>
      </c>
      <c r="AA57">
        <v>491.36409500000002</v>
      </c>
      <c r="AB57">
        <f t="shared" ref="AB57:AB88" si="55">AA57/AA$89</f>
        <v>1.0766173829106E-2</v>
      </c>
      <c r="AC57" s="49">
        <f t="shared" ref="AC57:AC88" si="56">AB57*K$5</f>
        <v>23.289440279381555</v>
      </c>
      <c r="AD57">
        <v>479.15238699999998</v>
      </c>
      <c r="AE57">
        <f t="shared" ref="AE57:AE88" si="57">AD57/AD$89</f>
        <v>1.0792553888978892E-2</v>
      </c>
      <c r="AF57" s="49">
        <f t="shared" ref="AF57:AF88" si="58">AE57*L$5</f>
        <v>7.8202758455293733</v>
      </c>
      <c r="AG57">
        <v>506.44206800000001</v>
      </c>
      <c r="AH57">
        <f t="shared" ref="AH57:AH88" si="59">AG57/AG$89</f>
        <v>1.0752403239401589E-2</v>
      </c>
      <c r="AI57" s="49">
        <f t="shared" ref="AI57:AI88" si="60">AH57*M$5</f>
        <v>6.529890757264611</v>
      </c>
      <c r="AJ57">
        <v>512.34492899999998</v>
      </c>
      <c r="AK57">
        <f t="shared" ref="AK57:AK88" si="61">AJ57/AJ$89</f>
        <v>1.0663681869898125E-2</v>
      </c>
      <c r="AL57" s="49">
        <f t="shared" ref="AL57:AL88" si="62">AK57*N$5</f>
        <v>6.6559944174665997</v>
      </c>
      <c r="AN57" s="73">
        <f>AVERAGE(Y57,AB57,AE57,AH57,AK57,P57,M57,J57,G57,D57,S57,V57)</f>
        <v>1.0758516022716831E-2</v>
      </c>
      <c r="AO57">
        <f t="shared" ref="AO57:AO88" si="63">AN57*(SUM(A$5:N$5))</f>
        <v>102.575797653031</v>
      </c>
      <c r="AP57" s="1"/>
      <c r="CD57" s="1"/>
    </row>
    <row r="58" spans="1:82" x14ac:dyDescent="0.25">
      <c r="B58" t="s">
        <v>2</v>
      </c>
      <c r="C58" s="14">
        <v>1425.8654650000001</v>
      </c>
      <c r="D58" s="10">
        <f t="shared" si="39"/>
        <v>2.8849304033950456E-2</v>
      </c>
      <c r="E58" s="13">
        <f t="shared" si="40"/>
        <v>21.027051493249498</v>
      </c>
      <c r="F58" s="11">
        <v>2134.4298829999998</v>
      </c>
      <c r="G58" s="10">
        <f t="shared" si="41"/>
        <v>2.8974349437749881E-2</v>
      </c>
      <c r="H58" s="13">
        <f t="shared" si="42"/>
        <v>104.333302546741</v>
      </c>
      <c r="I58" s="2">
        <v>1430.94192</v>
      </c>
      <c r="J58" s="9">
        <f t="shared" si="43"/>
        <v>2.8856759380566938E-2</v>
      </c>
      <c r="K58" s="12">
        <f t="shared" si="44"/>
        <v>0.53547425655186731</v>
      </c>
      <c r="L58" s="16">
        <v>2107.8123820000001</v>
      </c>
      <c r="M58">
        <f t="shared" si="45"/>
        <v>2.8903951519272178E-2</v>
      </c>
      <c r="N58">
        <f t="shared" si="46"/>
        <v>0.48507083845826204</v>
      </c>
      <c r="O58">
        <v>1419.1697879999999</v>
      </c>
      <c r="P58" s="10">
        <f t="shared" si="47"/>
        <v>2.9269985207742107E-2</v>
      </c>
      <c r="Q58">
        <f t="shared" si="48"/>
        <v>2.8956877394704716</v>
      </c>
      <c r="R58">
        <v>1107.5229830000001</v>
      </c>
      <c r="S58">
        <f t="shared" si="49"/>
        <v>2.8640732467895023E-2</v>
      </c>
      <c r="T58">
        <f t="shared" si="50"/>
        <v>6.9897516256348631</v>
      </c>
      <c r="U58">
        <v>1333.8386170000001</v>
      </c>
      <c r="V58">
        <f t="shared" si="51"/>
        <v>2.8830267142357566E-2</v>
      </c>
      <c r="W58" s="49">
        <f t="shared" si="52"/>
        <v>10.097537214312274</v>
      </c>
      <c r="X58">
        <v>1332.296519</v>
      </c>
      <c r="Y58">
        <f t="shared" si="53"/>
        <v>2.8830140565412506E-2</v>
      </c>
      <c r="Z58" s="49">
        <f t="shared" si="54"/>
        <v>10.286746316222752</v>
      </c>
      <c r="AA58">
        <v>1315.733804</v>
      </c>
      <c r="AB58">
        <f t="shared" si="55"/>
        <v>2.8828762603614499E-2</v>
      </c>
      <c r="AC58" s="49">
        <f t="shared" si="56"/>
        <v>62.362521323055802</v>
      </c>
      <c r="AD58">
        <v>1277.7476389999999</v>
      </c>
      <c r="AE58">
        <f t="shared" si="57"/>
        <v>2.8780322554091853E-2</v>
      </c>
      <c r="AF58" s="49">
        <f t="shared" si="58"/>
        <v>20.854198516084789</v>
      </c>
      <c r="AG58">
        <v>1359.3058060000001</v>
      </c>
      <c r="AH58">
        <f t="shared" si="59"/>
        <v>2.8859775037036989E-2</v>
      </c>
      <c r="AI58" s="49">
        <f t="shared" si="60"/>
        <v>17.526424007287488</v>
      </c>
      <c r="AJ58">
        <v>1396.8918610000001</v>
      </c>
      <c r="AK58">
        <f t="shared" si="61"/>
        <v>2.9074183365936961E-2</v>
      </c>
      <c r="AL58" s="49">
        <f t="shared" si="62"/>
        <v>18.147353281641497</v>
      </c>
      <c r="AN58" s="73">
        <f t="shared" ref="AN58:AN88" si="64">AVERAGE(Y58,AB58,AE58,AH58,AK58,P58,M58,J58,G58,D58,S58,V58)</f>
        <v>2.8891544442968913E-2</v>
      </c>
      <c r="AO58">
        <f t="shared" si="63"/>
        <v>275.46301092156995</v>
      </c>
    </row>
    <row r="59" spans="1:82" x14ac:dyDescent="0.25">
      <c r="B59" t="s">
        <v>3</v>
      </c>
      <c r="C59" s="14">
        <v>355.45995699999997</v>
      </c>
      <c r="D59" s="10">
        <f t="shared" si="39"/>
        <v>7.1919634938265049E-3</v>
      </c>
      <c r="E59" s="13">
        <f t="shared" si="40"/>
        <v>5.2419214877521778</v>
      </c>
      <c r="F59" s="11">
        <v>550.27036699999996</v>
      </c>
      <c r="G59" s="10">
        <f t="shared" si="41"/>
        <v>7.4697819898808413E-3</v>
      </c>
      <c r="H59" s="13">
        <f t="shared" si="42"/>
        <v>26.897826506262987</v>
      </c>
      <c r="I59" s="2">
        <v>357.39116999999999</v>
      </c>
      <c r="J59" s="9">
        <f t="shared" si="43"/>
        <v>7.2072463971348975E-3</v>
      </c>
      <c r="K59" s="12">
        <f t="shared" si="44"/>
        <v>0.13373971953659167</v>
      </c>
      <c r="L59" s="16">
        <v>525.116984</v>
      </c>
      <c r="M59">
        <f t="shared" si="45"/>
        <v>7.200809700662638E-3</v>
      </c>
      <c r="N59">
        <f t="shared" si="46"/>
        <v>0.12084516529685788</v>
      </c>
      <c r="O59">
        <v>430.280306</v>
      </c>
      <c r="P59" s="10">
        <f t="shared" si="47"/>
        <v>8.8744125602839771E-3</v>
      </c>
      <c r="Q59">
        <f t="shared" si="48"/>
        <v>0.87794809131027174</v>
      </c>
      <c r="R59">
        <v>260.74266999999998</v>
      </c>
      <c r="S59">
        <f t="shared" si="49"/>
        <v>6.7428497368118602E-3</v>
      </c>
      <c r="T59">
        <f t="shared" si="50"/>
        <v>1.6455879737755965</v>
      </c>
      <c r="U59">
        <v>330.29796700000003</v>
      </c>
      <c r="V59">
        <f t="shared" si="51"/>
        <v>7.1392284672378795E-3</v>
      </c>
      <c r="W59" s="49">
        <f t="shared" si="52"/>
        <v>2.5004494330022737</v>
      </c>
      <c r="X59">
        <v>329.922572</v>
      </c>
      <c r="Y59">
        <f t="shared" si="53"/>
        <v>7.139337220217137E-3</v>
      </c>
      <c r="Z59" s="49">
        <f t="shared" si="54"/>
        <v>2.5473532008528319</v>
      </c>
      <c r="AA59">
        <v>325.89068700000001</v>
      </c>
      <c r="AB59">
        <f t="shared" si="55"/>
        <v>7.1405212982213829E-3</v>
      </c>
      <c r="AC59" s="49">
        <f t="shared" si="56"/>
        <v>15.446410858516488</v>
      </c>
      <c r="AD59">
        <v>312.22408000000001</v>
      </c>
      <c r="AE59">
        <f t="shared" si="57"/>
        <v>7.0326169716793188E-3</v>
      </c>
      <c r="AF59" s="49">
        <f t="shared" si="58"/>
        <v>5.0958285870265962</v>
      </c>
      <c r="AG59">
        <v>337.68938700000001</v>
      </c>
      <c r="AH59">
        <f t="shared" si="59"/>
        <v>7.1695711871438313E-3</v>
      </c>
      <c r="AI59" s="49">
        <f t="shared" si="60"/>
        <v>4.3540514233064309</v>
      </c>
      <c r="AJ59">
        <v>316.85247099999998</v>
      </c>
      <c r="AK59">
        <f t="shared" si="61"/>
        <v>6.5948031476176115E-3</v>
      </c>
      <c r="AL59" s="49">
        <f t="shared" si="62"/>
        <v>4.1163055565960285</v>
      </c>
      <c r="AN59" s="73">
        <f t="shared" si="64"/>
        <v>7.2419285142264894E-3</v>
      </c>
      <c r="AO59">
        <f t="shared" si="63"/>
        <v>69.04731027257624</v>
      </c>
    </row>
    <row r="60" spans="1:82" x14ac:dyDescent="0.25">
      <c r="A60" s="1"/>
      <c r="B60" t="s">
        <v>4</v>
      </c>
      <c r="C60" s="6">
        <v>416.11363499999999</v>
      </c>
      <c r="D60" s="10">
        <f t="shared" si="39"/>
        <v>8.4191594953786798E-3</v>
      </c>
      <c r="E60" s="13">
        <f t="shared" si="40"/>
        <v>6.1363733430406251</v>
      </c>
      <c r="F60" s="11">
        <v>576.35603700000001</v>
      </c>
      <c r="G60" s="10">
        <f t="shared" si="41"/>
        <v>7.8238884067360591E-3</v>
      </c>
      <c r="H60" s="13">
        <f t="shared" si="42"/>
        <v>28.172923018882631</v>
      </c>
      <c r="I60" s="2">
        <v>417.38083499999999</v>
      </c>
      <c r="J60" s="9">
        <f t="shared" si="43"/>
        <v>8.4170141061036992E-3</v>
      </c>
      <c r="K60" s="12">
        <f t="shared" si="44"/>
        <v>0.15618851415061108</v>
      </c>
      <c r="L60" s="16">
        <v>579.75524099999996</v>
      </c>
      <c r="M60">
        <f t="shared" si="45"/>
        <v>7.9500516848695288E-3</v>
      </c>
      <c r="N60">
        <f t="shared" si="46"/>
        <v>0.13341906673192783</v>
      </c>
      <c r="O60">
        <v>373.621308</v>
      </c>
      <c r="P60" s="10">
        <f t="shared" si="47"/>
        <v>7.7058363635748835E-3</v>
      </c>
      <c r="Q60">
        <f t="shared" si="48"/>
        <v>0.76234052467055546</v>
      </c>
      <c r="R60" s="1">
        <v>375.38385299999999</v>
      </c>
      <c r="S60">
        <f t="shared" si="49"/>
        <v>9.7074902025221736E-3</v>
      </c>
      <c r="T60">
        <f t="shared" si="50"/>
        <v>2.3691064989337818</v>
      </c>
      <c r="U60" s="1">
        <v>399.02855899999997</v>
      </c>
      <c r="V60">
        <f t="shared" si="51"/>
        <v>8.6248064846663423E-3</v>
      </c>
      <c r="W60" s="49">
        <f t="shared" si="52"/>
        <v>3.0207595377154237</v>
      </c>
      <c r="X60" s="1">
        <v>398.64764700000001</v>
      </c>
      <c r="Y60">
        <f t="shared" si="53"/>
        <v>8.6265088403199124E-3</v>
      </c>
      <c r="Z60" s="49">
        <f t="shared" si="54"/>
        <v>3.0779838840426472</v>
      </c>
      <c r="AA60" s="1">
        <v>394.55650700000001</v>
      </c>
      <c r="AB60">
        <f t="shared" si="55"/>
        <v>8.6450434270474684E-3</v>
      </c>
      <c r="AC60" s="49">
        <f t="shared" si="56"/>
        <v>18.701000541396681</v>
      </c>
      <c r="AD60" s="1">
        <v>390.52714099999997</v>
      </c>
      <c r="AE60">
        <f t="shared" si="57"/>
        <v>8.796335630800808E-3</v>
      </c>
      <c r="AF60" s="49">
        <f t="shared" si="58"/>
        <v>6.3738177052761786</v>
      </c>
      <c r="AG60" s="1">
        <v>405.386754</v>
      </c>
      <c r="AH60">
        <f t="shared" si="59"/>
        <v>8.6068715897434003E-3</v>
      </c>
      <c r="AI60" s="49">
        <f t="shared" si="60"/>
        <v>5.2269181123044115</v>
      </c>
      <c r="AJ60" s="1">
        <v>417.795862</v>
      </c>
      <c r="AK60">
        <f t="shared" si="61"/>
        <v>8.6957865819490901E-3</v>
      </c>
      <c r="AL60" s="49">
        <f t="shared" si="62"/>
        <v>5.4276850764197686</v>
      </c>
      <c r="AM60" s="1"/>
      <c r="AN60" s="73">
        <f t="shared" si="64"/>
        <v>8.5015660678093383E-3</v>
      </c>
      <c r="AO60">
        <f t="shared" si="63"/>
        <v>81.057175437962172</v>
      </c>
    </row>
    <row r="61" spans="1:82" s="1" customFormat="1" x14ac:dyDescent="0.25">
      <c r="A61"/>
      <c r="B61" t="s">
        <v>5</v>
      </c>
      <c r="C61" s="6">
        <v>1159.096331</v>
      </c>
      <c r="D61" s="10">
        <f t="shared" si="39"/>
        <v>2.3451807536172754E-2</v>
      </c>
      <c r="E61" s="13">
        <f t="shared" si="40"/>
        <v>17.093041970529498</v>
      </c>
      <c r="F61" s="11">
        <v>1680.32185</v>
      </c>
      <c r="G61" s="10">
        <f t="shared" si="41"/>
        <v>2.2809946973454339E-2</v>
      </c>
      <c r="H61" s="13">
        <f t="shared" si="42"/>
        <v>82.135997695806978</v>
      </c>
      <c r="I61" s="2">
        <v>1162.7323879999999</v>
      </c>
      <c r="J61" s="9">
        <f t="shared" si="43"/>
        <v>2.3447973866408216E-2</v>
      </c>
      <c r="K61" s="12">
        <f t="shared" si="44"/>
        <v>0.43510729005204996</v>
      </c>
      <c r="L61" s="16">
        <v>1694.3034950000001</v>
      </c>
      <c r="M61">
        <f t="shared" si="45"/>
        <v>2.3233598254103722E-2</v>
      </c>
      <c r="N61">
        <f t="shared" si="46"/>
        <v>0.38991004319966732</v>
      </c>
      <c r="O61">
        <v>1040.9808849999999</v>
      </c>
      <c r="P61" s="10">
        <f t="shared" si="47"/>
        <v>2.1469943457880523E-2</v>
      </c>
      <c r="Q61">
        <f t="shared" si="48"/>
        <v>2.1240274498555074</v>
      </c>
      <c r="R61">
        <v>1019.712841</v>
      </c>
      <c r="S61">
        <f t="shared" si="49"/>
        <v>2.636994728005403E-2</v>
      </c>
      <c r="T61">
        <f t="shared" si="50"/>
        <v>6.4355680175176051</v>
      </c>
      <c r="U61">
        <v>1100.498644</v>
      </c>
      <c r="V61">
        <f t="shared" si="51"/>
        <v>2.3786738134544693E-2</v>
      </c>
      <c r="W61" s="49">
        <f t="shared" si="52"/>
        <v>8.3310873372998113</v>
      </c>
      <c r="X61">
        <v>1099.256435</v>
      </c>
      <c r="Y61">
        <f t="shared" si="53"/>
        <v>2.3787285402705638E-2</v>
      </c>
      <c r="Z61" s="49">
        <f t="shared" si="54"/>
        <v>8.4874289785038499</v>
      </c>
      <c r="AA61">
        <v>1085.914632</v>
      </c>
      <c r="AB61">
        <f t="shared" si="55"/>
        <v>2.3793243769025637E-2</v>
      </c>
      <c r="AC61" s="49">
        <f t="shared" si="56"/>
        <v>51.469662166647723</v>
      </c>
      <c r="AD61">
        <v>1069.8580380000001</v>
      </c>
      <c r="AE61">
        <f t="shared" si="57"/>
        <v>2.4097762720051374E-2</v>
      </c>
      <c r="AF61" s="49">
        <f t="shared" si="58"/>
        <v>17.461219436055625</v>
      </c>
      <c r="AG61">
        <v>1120.375172</v>
      </c>
      <c r="AH61">
        <f t="shared" si="59"/>
        <v>2.3786976615769433E-2</v>
      </c>
      <c r="AI61" s="49">
        <f t="shared" si="60"/>
        <v>14.44573415712288</v>
      </c>
      <c r="AJ61">
        <v>1143.3390340000001</v>
      </c>
      <c r="AK61">
        <f t="shared" si="61"/>
        <v>2.3796866208492595E-2</v>
      </c>
      <c r="AL61" s="49">
        <f t="shared" si="62"/>
        <v>14.85338840462234</v>
      </c>
      <c r="AM61"/>
      <c r="AN61" s="73">
        <f t="shared" si="64"/>
        <v>2.3652674184888579E-2</v>
      </c>
      <c r="AO61">
        <f t="shared" si="63"/>
        <v>225.51362251255156</v>
      </c>
      <c r="AP61"/>
      <c r="CD61"/>
    </row>
    <row r="62" spans="1:82" x14ac:dyDescent="0.25">
      <c r="B62" t="s">
        <v>6</v>
      </c>
      <c r="C62" s="6">
        <v>317.22910100000001</v>
      </c>
      <c r="D62" s="10">
        <f t="shared" si="39"/>
        <v>6.4184448026909586E-3</v>
      </c>
      <c r="E62" s="13">
        <f t="shared" si="40"/>
        <v>4.6781360553425326</v>
      </c>
      <c r="F62" s="11">
        <v>436.78322500000002</v>
      </c>
      <c r="G62" s="10">
        <f t="shared" si="41"/>
        <v>5.9292225481352729E-3</v>
      </c>
      <c r="H62" s="13">
        <f t="shared" si="42"/>
        <v>21.350449000093132</v>
      </c>
      <c r="I62" s="2">
        <v>331.163659</v>
      </c>
      <c r="J62" s="9">
        <f t="shared" si="43"/>
        <v>6.6783353606351264E-3</v>
      </c>
      <c r="K62" s="12">
        <f t="shared" si="44"/>
        <v>0.12392509550633689</v>
      </c>
      <c r="L62" s="16">
        <v>449.67167599999999</v>
      </c>
      <c r="M62">
        <f t="shared" si="45"/>
        <v>6.166245361155614E-3</v>
      </c>
      <c r="N62">
        <f t="shared" si="46"/>
        <v>0.10348293746205535</v>
      </c>
      <c r="O62">
        <v>302.84679699999998</v>
      </c>
      <c r="P62" s="10">
        <f t="shared" si="47"/>
        <v>6.2461316069124754E-3</v>
      </c>
      <c r="Q62">
        <f t="shared" si="48"/>
        <v>0.61793152900095627</v>
      </c>
      <c r="R62">
        <v>256.05981800000001</v>
      </c>
      <c r="S62">
        <f t="shared" si="49"/>
        <v>6.6217503886471405E-3</v>
      </c>
      <c r="T62">
        <f t="shared" si="50"/>
        <v>1.6160337587552052</v>
      </c>
      <c r="U62">
        <v>299.11601899999999</v>
      </c>
      <c r="V62">
        <f t="shared" si="51"/>
        <v>6.4652459633566754E-3</v>
      </c>
      <c r="W62" s="49">
        <f t="shared" si="52"/>
        <v>2.2643932292518389</v>
      </c>
      <c r="X62">
        <v>298.81742600000001</v>
      </c>
      <c r="Y62">
        <f t="shared" si="53"/>
        <v>6.4662395135889035E-3</v>
      </c>
      <c r="Z62" s="49">
        <f t="shared" si="54"/>
        <v>2.3071883865881846</v>
      </c>
      <c r="AA62">
        <v>295.61042600000002</v>
      </c>
      <c r="AB62">
        <f t="shared" si="55"/>
        <v>6.4770569612174773E-3</v>
      </c>
      <c r="AC62" s="49">
        <f t="shared" si="56"/>
        <v>14.011201535369695</v>
      </c>
      <c r="AD62">
        <v>287.55635899999999</v>
      </c>
      <c r="AE62">
        <f t="shared" si="57"/>
        <v>6.4769947616394961E-3</v>
      </c>
      <c r="AF62" s="49">
        <f t="shared" si="58"/>
        <v>4.6932251816499306</v>
      </c>
      <c r="AG62">
        <v>304.18156699999997</v>
      </c>
      <c r="AH62">
        <f t="shared" si="59"/>
        <v>6.4581579474496803E-3</v>
      </c>
      <c r="AI62" s="49">
        <f t="shared" si="60"/>
        <v>3.9220130561578186</v>
      </c>
      <c r="AJ62">
        <v>315.41233499999998</v>
      </c>
      <c r="AK62">
        <f t="shared" si="61"/>
        <v>6.5648289031503895E-3</v>
      </c>
      <c r="AL62" s="49">
        <f t="shared" si="62"/>
        <v>4.0975964084541667</v>
      </c>
      <c r="AN62" s="73">
        <f t="shared" si="64"/>
        <v>6.4140545098816011E-3</v>
      </c>
      <c r="AO62">
        <f t="shared" si="63"/>
        <v>61.154043564363342</v>
      </c>
    </row>
    <row r="63" spans="1:82" x14ac:dyDescent="0.25">
      <c r="B63" t="s">
        <v>7</v>
      </c>
      <c r="C63" s="6">
        <v>2047.0764610000001</v>
      </c>
      <c r="D63" s="10">
        <f t="shared" si="39"/>
        <v>4.1418165075014508E-2</v>
      </c>
      <c r="E63" s="13">
        <f t="shared" si="40"/>
        <v>30.187968789934853</v>
      </c>
      <c r="F63" s="11">
        <v>3019.1689270000002</v>
      </c>
      <c r="G63" s="10">
        <f t="shared" si="41"/>
        <v>4.0984459690725936E-2</v>
      </c>
      <c r="H63" s="13">
        <f t="shared" si="42"/>
        <v>147.58032934662131</v>
      </c>
      <c r="I63" s="2">
        <v>2053.2814760000001</v>
      </c>
      <c r="J63" s="9">
        <f t="shared" si="43"/>
        <v>4.1407026145063482E-2</v>
      </c>
      <c r="K63" s="12">
        <f t="shared" si="44"/>
        <v>0.76836058576914212</v>
      </c>
      <c r="L63" s="16">
        <v>2942.0606790000002</v>
      </c>
      <c r="M63">
        <f t="shared" si="45"/>
        <v>4.0343808566057175E-2</v>
      </c>
      <c r="N63">
        <f t="shared" si="46"/>
        <v>0.67705638914764366</v>
      </c>
      <c r="O63">
        <v>2181.8532340000002</v>
      </c>
      <c r="P63" s="10">
        <f t="shared" si="47"/>
        <v>4.5000120792202412E-2</v>
      </c>
      <c r="Q63">
        <f t="shared" si="48"/>
        <v>4.4518744074460237</v>
      </c>
      <c r="R63">
        <v>1740.472604</v>
      </c>
      <c r="S63">
        <f t="shared" si="49"/>
        <v>4.500891718186998E-2</v>
      </c>
      <c r="T63">
        <f t="shared" si="50"/>
        <v>10.984396170478336</v>
      </c>
      <c r="U63">
        <v>1941.3522949999999</v>
      </c>
      <c r="V63">
        <f t="shared" si="51"/>
        <v>4.1961377162825796E-2</v>
      </c>
      <c r="W63" s="49">
        <f t="shared" si="52"/>
        <v>14.696588324112852</v>
      </c>
      <c r="X63">
        <v>1939.2927050000001</v>
      </c>
      <c r="Y63">
        <f t="shared" si="53"/>
        <v>4.1965193547600234E-2</v>
      </c>
      <c r="Z63" s="49">
        <f t="shared" si="54"/>
        <v>14.973402545710927</v>
      </c>
      <c r="AA63">
        <v>1917.1719230000001</v>
      </c>
      <c r="AB63">
        <f t="shared" si="55"/>
        <v>4.2006744882935376E-2</v>
      </c>
      <c r="AC63" s="49">
        <f t="shared" si="56"/>
        <v>90.869197526562445</v>
      </c>
      <c r="AD63">
        <v>1883.812925</v>
      </c>
      <c r="AE63">
        <f t="shared" si="57"/>
        <v>4.2431495827688431E-2</v>
      </c>
      <c r="AF63" s="49">
        <f t="shared" si="58"/>
        <v>30.745827662700421</v>
      </c>
      <c r="AG63">
        <v>1974.533404</v>
      </c>
      <c r="AH63">
        <f t="shared" si="59"/>
        <v>4.1921832152135213E-2</v>
      </c>
      <c r="AI63" s="49">
        <f t="shared" si="60"/>
        <v>25.458958169900352</v>
      </c>
      <c r="AJ63">
        <v>2026.995684</v>
      </c>
      <c r="AK63">
        <f t="shared" si="61"/>
        <v>4.2188837836301785E-2</v>
      </c>
      <c r="AL63" s="49">
        <f t="shared" si="62"/>
        <v>26.33318140430525</v>
      </c>
      <c r="AN63" s="73">
        <f t="shared" si="64"/>
        <v>4.2219831571701699E-2</v>
      </c>
      <c r="AO63">
        <f t="shared" si="63"/>
        <v>402.53998702976236</v>
      </c>
    </row>
    <row r="64" spans="1:82" x14ac:dyDescent="0.25">
      <c r="B64" t="s">
        <v>8</v>
      </c>
      <c r="C64" s="6">
        <v>1449.138743</v>
      </c>
      <c r="D64" s="10">
        <f t="shared" si="39"/>
        <v>2.9320188482286996E-2</v>
      </c>
      <c r="E64" s="13">
        <f t="shared" si="40"/>
        <v>21.370259479511169</v>
      </c>
      <c r="F64" s="11">
        <v>2156.2652979999998</v>
      </c>
      <c r="G64" s="10">
        <f t="shared" si="41"/>
        <v>2.927075971075405E-2</v>
      </c>
      <c r="H64" s="13">
        <f t="shared" si="42"/>
        <v>105.40064187588618</v>
      </c>
      <c r="I64" s="2">
        <v>1453.4711159999999</v>
      </c>
      <c r="J64" s="9">
        <f t="shared" si="43"/>
        <v>2.9311089202709285E-2</v>
      </c>
      <c r="K64" s="12">
        <f t="shared" si="44"/>
        <v>0.54390493029913667</v>
      </c>
      <c r="L64" s="16">
        <v>2148.4676049999998</v>
      </c>
      <c r="M64">
        <f t="shared" si="45"/>
        <v>2.9461447340357636E-2</v>
      </c>
      <c r="N64">
        <f t="shared" si="46"/>
        <v>0.49442682444483521</v>
      </c>
      <c r="O64">
        <v>1380.708404</v>
      </c>
      <c r="P64" s="10">
        <f t="shared" si="47"/>
        <v>2.8476729777512158E-2</v>
      </c>
      <c r="Q64">
        <f t="shared" si="48"/>
        <v>2.8172107601593357</v>
      </c>
      <c r="R64">
        <v>1217.3011819999999</v>
      </c>
      <c r="S64">
        <f t="shared" si="49"/>
        <v>3.1479615341322799E-2</v>
      </c>
      <c r="T64">
        <f t="shared" si="50"/>
        <v>7.6825790944075969</v>
      </c>
      <c r="U64">
        <v>1368.3375900000001</v>
      </c>
      <c r="V64">
        <f t="shared" si="51"/>
        <v>2.9575945513826533E-2</v>
      </c>
      <c r="W64" s="49">
        <f t="shared" si="52"/>
        <v>10.358704239530477</v>
      </c>
      <c r="X64">
        <v>1366.721661</v>
      </c>
      <c r="Y64">
        <f t="shared" si="53"/>
        <v>2.957508110131455E-2</v>
      </c>
      <c r="Z64" s="49">
        <f t="shared" si="54"/>
        <v>10.552545031151276</v>
      </c>
      <c r="AA64">
        <v>1349.365967</v>
      </c>
      <c r="AB64">
        <f t="shared" si="55"/>
        <v>2.9565669750049012E-2</v>
      </c>
      <c r="AC64" s="49">
        <f t="shared" si="56"/>
        <v>63.956602493465546</v>
      </c>
      <c r="AD64">
        <v>1327.0886800000001</v>
      </c>
      <c r="AE64">
        <f t="shared" si="57"/>
        <v>2.9891693087514278E-2</v>
      </c>
      <c r="AF64" s="49">
        <f t="shared" si="58"/>
        <v>21.659496708464609</v>
      </c>
      <c r="AG64">
        <v>1393.406436</v>
      </c>
      <c r="AH64">
        <f t="shared" si="59"/>
        <v>2.9583774379993693E-2</v>
      </c>
      <c r="AI64" s="49">
        <f t="shared" si="60"/>
        <v>17.966105863759765</v>
      </c>
      <c r="AJ64">
        <v>1433.8310819999999</v>
      </c>
      <c r="AK64">
        <f t="shared" si="61"/>
        <v>2.9843017170996168E-2</v>
      </c>
      <c r="AL64" s="49">
        <f t="shared" si="62"/>
        <v>18.627239457623467</v>
      </c>
      <c r="AN64" s="73">
        <f t="shared" si="64"/>
        <v>2.9612917571553099E-2</v>
      </c>
      <c r="AO64">
        <f t="shared" si="63"/>
        <v>282.34085763516339</v>
      </c>
    </row>
    <row r="65" spans="2:41" x14ac:dyDescent="0.25">
      <c r="B65" t="s">
        <v>9</v>
      </c>
      <c r="C65" s="6">
        <v>5202.3142019999996</v>
      </c>
      <c r="D65" s="10">
        <f t="shared" si="39"/>
        <v>0.10525757708398971</v>
      </c>
      <c r="E65" s="13">
        <f t="shared" si="40"/>
        <v>76.717847016174957</v>
      </c>
      <c r="F65" s="11">
        <v>7421.4189699999997</v>
      </c>
      <c r="G65" s="10">
        <f t="shared" si="41"/>
        <v>0.10074389806541414</v>
      </c>
      <c r="H65" s="13">
        <f t="shared" si="42"/>
        <v>362.76719928360046</v>
      </c>
      <c r="I65" s="2">
        <v>5208.8489769999996</v>
      </c>
      <c r="J65" s="9">
        <f t="shared" si="43"/>
        <v>0.10504304855294283</v>
      </c>
      <c r="K65" s="12">
        <f t="shared" si="44"/>
        <v>1.9492087655451658</v>
      </c>
      <c r="L65" s="16">
        <v>7315.1356619999997</v>
      </c>
      <c r="M65">
        <f t="shared" si="45"/>
        <v>0.100310790626785</v>
      </c>
      <c r="N65">
        <f t="shared" si="46"/>
        <v>1.6834320830943259</v>
      </c>
      <c r="O65">
        <v>5188.326035</v>
      </c>
      <c r="P65" s="10">
        <f t="shared" si="47"/>
        <v>0.10700779257104173</v>
      </c>
      <c r="Q65">
        <f t="shared" si="48"/>
        <v>10.586310542234392</v>
      </c>
      <c r="R65">
        <v>3817.8098260000002</v>
      </c>
      <c r="S65">
        <f t="shared" si="49"/>
        <v>9.8729210606157553E-2</v>
      </c>
      <c r="T65">
        <f t="shared" si="50"/>
        <v>24.094797893370899</v>
      </c>
      <c r="U65">
        <v>4853.2696159999996</v>
      </c>
      <c r="V65">
        <f t="shared" si="51"/>
        <v>0.10490104107037343</v>
      </c>
      <c r="W65" s="49">
        <f t="shared" si="52"/>
        <v>36.740629588962506</v>
      </c>
      <c r="X65">
        <v>4848.5898200000001</v>
      </c>
      <c r="Y65">
        <f t="shared" si="53"/>
        <v>0.10492073203009557</v>
      </c>
      <c r="Z65" s="49">
        <f t="shared" si="54"/>
        <v>37.436270949049998</v>
      </c>
      <c r="AA65">
        <v>4798.3270259999999</v>
      </c>
      <c r="AB65">
        <f t="shared" si="55"/>
        <v>0.10513511951013274</v>
      </c>
      <c r="AC65" s="49">
        <f t="shared" si="56"/>
        <v>227.42880859654488</v>
      </c>
      <c r="AD65">
        <v>4633.0106029999997</v>
      </c>
      <c r="AE65">
        <f t="shared" si="57"/>
        <v>0.10435514453794861</v>
      </c>
      <c r="AF65" s="49">
        <f t="shared" si="58"/>
        <v>75.615653586887746</v>
      </c>
      <c r="AG65">
        <v>4914.1327140000003</v>
      </c>
      <c r="AH65">
        <f t="shared" si="59"/>
        <v>0.10433322950743287</v>
      </c>
      <c r="AI65" s="49">
        <f t="shared" si="60"/>
        <v>63.361145956619573</v>
      </c>
      <c r="AJ65">
        <v>4995.5122410000004</v>
      </c>
      <c r="AK65">
        <f t="shared" si="61"/>
        <v>0.1039740032543698</v>
      </c>
      <c r="AL65" s="49">
        <f t="shared" si="62"/>
        <v>64.897883645262098</v>
      </c>
      <c r="AN65" s="73">
        <f t="shared" si="64"/>
        <v>0.10372596561805698</v>
      </c>
      <c r="AO65">
        <f t="shared" si="63"/>
        <v>988.96294229956629</v>
      </c>
    </row>
    <row r="66" spans="2:41" x14ac:dyDescent="0.25">
      <c r="B66" t="s">
        <v>10</v>
      </c>
      <c r="C66" s="6">
        <v>650.89383199999997</v>
      </c>
      <c r="D66" s="10">
        <f t="shared" si="39"/>
        <v>1.3169429033889301E-2</v>
      </c>
      <c r="E66" s="13">
        <f t="shared" si="40"/>
        <v>9.5986461963313534</v>
      </c>
      <c r="F66" s="11">
        <v>975.98889199999996</v>
      </c>
      <c r="G66" s="10">
        <f t="shared" si="41"/>
        <v>1.3248804015254847E-2</v>
      </c>
      <c r="H66" s="13">
        <f t="shared" si="42"/>
        <v>47.70742068517719</v>
      </c>
      <c r="I66" s="2">
        <v>652.80823099999998</v>
      </c>
      <c r="J66" s="9">
        <f t="shared" si="43"/>
        <v>1.3164706254199722E-2</v>
      </c>
      <c r="K66" s="12">
        <f t="shared" si="44"/>
        <v>0.24428804361651843</v>
      </c>
      <c r="L66" s="16">
        <v>959.54385000000002</v>
      </c>
      <c r="M66">
        <f t="shared" si="45"/>
        <v>1.3158006451551329E-2</v>
      </c>
      <c r="N66">
        <f t="shared" si="46"/>
        <v>0.22081981481450888</v>
      </c>
      <c r="O66">
        <v>655.07394799999997</v>
      </c>
      <c r="P66" s="10">
        <f t="shared" si="47"/>
        <v>1.3510719386831552E-2</v>
      </c>
      <c r="Q66">
        <f t="shared" si="48"/>
        <v>1.3366192091387148</v>
      </c>
      <c r="R66">
        <v>512.42884400000003</v>
      </c>
      <c r="S66">
        <f t="shared" si="49"/>
        <v>1.3251496948697374E-2</v>
      </c>
      <c r="T66">
        <f t="shared" si="50"/>
        <v>3.2340189777995727</v>
      </c>
      <c r="U66">
        <v>611.07213000000002</v>
      </c>
      <c r="V66">
        <f t="shared" si="51"/>
        <v>1.3208024214183814E-2</v>
      </c>
      <c r="W66" s="49">
        <f t="shared" si="52"/>
        <v>4.6259896022369151</v>
      </c>
      <c r="X66">
        <v>610.36816399999998</v>
      </c>
      <c r="Y66">
        <f t="shared" si="53"/>
        <v>1.3208020672440677E-2</v>
      </c>
      <c r="Z66" s="49">
        <f t="shared" si="54"/>
        <v>4.7126914864863085</v>
      </c>
      <c r="AA66">
        <v>602.80730000000005</v>
      </c>
      <c r="AB66">
        <f t="shared" si="55"/>
        <v>1.3207982112030487E-2</v>
      </c>
      <c r="AC66" s="49">
        <f t="shared" si="56"/>
        <v>28.571571989453648</v>
      </c>
      <c r="AD66">
        <v>589.31683499999997</v>
      </c>
      <c r="AE66">
        <f t="shared" si="57"/>
        <v>1.3273926775658496E-2</v>
      </c>
      <c r="AF66" s="49">
        <f t="shared" si="58"/>
        <v>9.6182766383971252</v>
      </c>
      <c r="AG66">
        <v>621.97471199999995</v>
      </c>
      <c r="AH66">
        <f t="shared" si="59"/>
        <v>1.320530684693174E-2</v>
      </c>
      <c r="AI66" s="49">
        <f t="shared" si="60"/>
        <v>8.0195291421586994</v>
      </c>
      <c r="AJ66">
        <v>644.62313700000004</v>
      </c>
      <c r="AK66">
        <f t="shared" si="61"/>
        <v>1.3416851948472698E-2</v>
      </c>
      <c r="AL66" s="49">
        <f t="shared" si="62"/>
        <v>8.3744519724558604</v>
      </c>
      <c r="AN66" s="73">
        <f t="shared" si="64"/>
        <v>1.3251939555011838E-2</v>
      </c>
      <c r="AO66">
        <f t="shared" si="63"/>
        <v>126.3490492029609</v>
      </c>
    </row>
    <row r="67" spans="2:41" x14ac:dyDescent="0.25">
      <c r="B67" t="s">
        <v>11</v>
      </c>
      <c r="C67" s="6">
        <v>2129.9039760000001</v>
      </c>
      <c r="D67" s="10">
        <f t="shared" si="39"/>
        <v>4.3094000713976136E-2</v>
      </c>
      <c r="E67" s="13">
        <f t="shared" si="40"/>
        <v>31.409415318877116</v>
      </c>
      <c r="F67" s="11">
        <v>3182.3349199999998</v>
      </c>
      <c r="G67" s="10">
        <f t="shared" si="41"/>
        <v>4.3199397054184616E-2</v>
      </c>
      <c r="H67" s="13">
        <f t="shared" si="42"/>
        <v>155.55606424829031</v>
      </c>
      <c r="I67" s="2">
        <v>2136.159885</v>
      </c>
      <c r="J67" s="9">
        <f t="shared" si="43"/>
        <v>4.3078374417785274E-2</v>
      </c>
      <c r="K67" s="12">
        <f t="shared" si="44"/>
        <v>0.79937460095955348</v>
      </c>
      <c r="L67" s="16">
        <v>3228.6493340000002</v>
      </c>
      <c r="M67">
        <f t="shared" si="45"/>
        <v>4.4273733573060678E-2</v>
      </c>
      <c r="N67">
        <f t="shared" si="46"/>
        <v>0.74300903292211951</v>
      </c>
      <c r="O67">
        <v>1764.5006289999999</v>
      </c>
      <c r="P67" s="10">
        <f t="shared" si="47"/>
        <v>3.6392338497190195E-2</v>
      </c>
      <c r="Q67">
        <f t="shared" si="48"/>
        <v>3.6003041220908769</v>
      </c>
      <c r="R67">
        <v>1591.3454959999999</v>
      </c>
      <c r="S67">
        <f t="shared" si="49"/>
        <v>4.1152464837766446E-2</v>
      </c>
      <c r="T67">
        <f t="shared" si="50"/>
        <v>10.043231552164292</v>
      </c>
      <c r="U67">
        <v>1974.855955</v>
      </c>
      <c r="V67">
        <f t="shared" si="51"/>
        <v>4.2685542332236787E-2</v>
      </c>
      <c r="W67" s="49">
        <f t="shared" si="52"/>
        <v>14.950220547197354</v>
      </c>
      <c r="X67">
        <v>1972.377203</v>
      </c>
      <c r="Y67">
        <f t="shared" si="53"/>
        <v>4.2681123308185388E-2</v>
      </c>
      <c r="Z67" s="49">
        <f t="shared" si="54"/>
        <v>15.228850062890531</v>
      </c>
      <c r="AA67">
        <v>1945.7544580000001</v>
      </c>
      <c r="AB67">
        <f t="shared" si="55"/>
        <v>4.2633010707845732E-2</v>
      </c>
      <c r="AC67" s="49">
        <f t="shared" si="56"/>
        <v>92.223938845046106</v>
      </c>
      <c r="AD67">
        <v>1880.3806489999999</v>
      </c>
      <c r="AE67">
        <f t="shared" si="57"/>
        <v>4.2354186343906502E-2</v>
      </c>
      <c r="AF67" s="49">
        <f t="shared" si="58"/>
        <v>30.689809273089455</v>
      </c>
      <c r="AG67">
        <v>2012.28271</v>
      </c>
      <c r="AH67">
        <f t="shared" si="59"/>
        <v>4.2723297484038802E-2</v>
      </c>
      <c r="AI67" s="49">
        <f t="shared" si="60"/>
        <v>25.945684806405897</v>
      </c>
      <c r="AJ67">
        <v>2039.768769</v>
      </c>
      <c r="AK67">
        <f t="shared" si="61"/>
        <v>4.2454690208848969E-2</v>
      </c>
      <c r="AL67" s="49">
        <f t="shared" si="62"/>
        <v>26.499119579237057</v>
      </c>
      <c r="AN67" s="73">
        <f t="shared" si="64"/>
        <v>4.2226846623252129E-2</v>
      </c>
      <c r="AO67">
        <f t="shared" si="63"/>
        <v>402.60687120847649</v>
      </c>
    </row>
    <row r="68" spans="2:41" x14ac:dyDescent="0.25">
      <c r="B68" t="s">
        <v>12</v>
      </c>
      <c r="C68" s="6">
        <v>1212.5864610000001</v>
      </c>
      <c r="D68" s="10">
        <f t="shared" si="39"/>
        <v>2.4534064636203955E-2</v>
      </c>
      <c r="E68" s="13">
        <f t="shared" si="40"/>
        <v>17.881853920533924</v>
      </c>
      <c r="F68" s="11">
        <v>1883.7907990000001</v>
      </c>
      <c r="G68" s="10">
        <f t="shared" si="41"/>
        <v>2.5571986839468392E-2</v>
      </c>
      <c r="H68" s="13">
        <f t="shared" si="42"/>
        <v>92.081785835282929</v>
      </c>
      <c r="I68" s="2">
        <v>1215.6755450000001</v>
      </c>
      <c r="J68" s="9">
        <f t="shared" si="43"/>
        <v>2.4515639801023215E-2</v>
      </c>
      <c r="K68" s="12">
        <f t="shared" si="44"/>
        <v>0.45491920361600779</v>
      </c>
      <c r="L68" s="16">
        <v>1833.118962</v>
      </c>
      <c r="M68">
        <f t="shared" si="45"/>
        <v>2.5137143162823745E-2</v>
      </c>
      <c r="N68">
        <f t="shared" si="46"/>
        <v>0.42185564497318667</v>
      </c>
      <c r="O68">
        <v>1289.230791</v>
      </c>
      <c r="P68" s="10">
        <f t="shared" si="47"/>
        <v>2.6590029255848038E-2</v>
      </c>
      <c r="Q68">
        <f t="shared" si="48"/>
        <v>2.6305589552520257</v>
      </c>
      <c r="R68">
        <v>983.50386300000002</v>
      </c>
      <c r="S68">
        <f t="shared" si="49"/>
        <v>2.543357695839733E-2</v>
      </c>
      <c r="T68">
        <f t="shared" si="50"/>
        <v>6.2070474660501178</v>
      </c>
      <c r="U68">
        <v>1135.324302</v>
      </c>
      <c r="V68">
        <f t="shared" si="51"/>
        <v>2.4539477641972212E-2</v>
      </c>
      <c r="W68" s="49">
        <f t="shared" si="52"/>
        <v>8.5947274607645472</v>
      </c>
      <c r="X68">
        <v>1133.8994090000001</v>
      </c>
      <c r="Y68">
        <f t="shared" si="53"/>
        <v>2.4536939699463533E-2</v>
      </c>
      <c r="Z68" s="49">
        <f t="shared" si="54"/>
        <v>8.7549095881844803</v>
      </c>
      <c r="AA68">
        <v>1118.595511</v>
      </c>
      <c r="AB68">
        <f t="shared" si="55"/>
        <v>2.4509307534738883E-2</v>
      </c>
      <c r="AC68" s="49">
        <f t="shared" si="56"/>
        <v>53.018654833171709</v>
      </c>
      <c r="AD68">
        <v>1093.420509</v>
      </c>
      <c r="AE68">
        <f t="shared" si="57"/>
        <v>2.4628489989547378E-2</v>
      </c>
      <c r="AF68" s="49">
        <f t="shared" si="58"/>
        <v>17.845783987587925</v>
      </c>
      <c r="AG68">
        <v>1156.023293</v>
      </c>
      <c r="AH68">
        <f t="shared" si="59"/>
        <v>2.4543831142552108E-2</v>
      </c>
      <c r="AI68" s="49">
        <f t="shared" si="60"/>
        <v>14.905368833110638</v>
      </c>
      <c r="AJ68">
        <v>1184.3067579999999</v>
      </c>
      <c r="AK68">
        <f t="shared" si="61"/>
        <v>2.4649547187540189E-2</v>
      </c>
      <c r="AL68" s="49">
        <f t="shared" si="62"/>
        <v>15.385609817982541</v>
      </c>
      <c r="AN68" s="73">
        <f t="shared" si="64"/>
        <v>2.4932502820798248E-2</v>
      </c>
      <c r="AO68">
        <f t="shared" si="63"/>
        <v>237.7159971625893</v>
      </c>
    </row>
    <row r="69" spans="2:41" x14ac:dyDescent="0.25">
      <c r="B69" t="s">
        <v>13</v>
      </c>
      <c r="C69" s="6">
        <v>1011.905926</v>
      </c>
      <c r="D69" s="10">
        <f t="shared" si="39"/>
        <v>2.0473728012572471E-2</v>
      </c>
      <c r="E69" s="13">
        <f t="shared" si="40"/>
        <v>14.922444322141091</v>
      </c>
      <c r="F69" s="11">
        <v>1540.3873550000001</v>
      </c>
      <c r="G69" s="10">
        <f t="shared" si="41"/>
        <v>2.0910371358992673E-2</v>
      </c>
      <c r="H69" s="13">
        <f t="shared" si="42"/>
        <v>75.295844210399451</v>
      </c>
      <c r="I69" s="2">
        <v>1015.524502</v>
      </c>
      <c r="J69" s="9">
        <f t="shared" si="43"/>
        <v>2.0479340069430679E-2</v>
      </c>
      <c r="K69" s="12">
        <f t="shared" si="44"/>
        <v>0.38002047470847405</v>
      </c>
      <c r="L69" s="16">
        <v>1545.5785069999999</v>
      </c>
      <c r="M69">
        <f t="shared" si="45"/>
        <v>2.1194166339021471E-2</v>
      </c>
      <c r="N69">
        <f t="shared" si="46"/>
        <v>0.35568396347600478</v>
      </c>
      <c r="O69">
        <v>917.59076300000004</v>
      </c>
      <c r="P69" s="10">
        <f t="shared" si="47"/>
        <v>1.8925056245469338E-2</v>
      </c>
      <c r="Q69">
        <f t="shared" si="48"/>
        <v>1.8722610534254522</v>
      </c>
      <c r="R69">
        <v>796.14634599999999</v>
      </c>
      <c r="S69">
        <f t="shared" si="49"/>
        <v>2.0588479743610145E-2</v>
      </c>
      <c r="T69">
        <f t="shared" si="50"/>
        <v>5.0246047275000487</v>
      </c>
      <c r="U69">
        <v>945.14667599999996</v>
      </c>
      <c r="V69">
        <f t="shared" si="51"/>
        <v>2.0428881583199259E-2</v>
      </c>
      <c r="W69" s="49">
        <f t="shared" si="52"/>
        <v>7.155028811025602</v>
      </c>
      <c r="X69">
        <v>943.92656099999999</v>
      </c>
      <c r="Y69">
        <f t="shared" si="53"/>
        <v>2.0426035082252152E-2</v>
      </c>
      <c r="Z69" s="49">
        <f t="shared" si="54"/>
        <v>7.2881171238364244</v>
      </c>
      <c r="AA69">
        <v>930.82206299999996</v>
      </c>
      <c r="AB69">
        <f t="shared" si="55"/>
        <v>2.0395043586212899E-2</v>
      </c>
      <c r="AC69" s="49">
        <f t="shared" si="56"/>
        <v>44.118658785944127</v>
      </c>
      <c r="AD69">
        <v>907.963437</v>
      </c>
      <c r="AE69">
        <f t="shared" si="57"/>
        <v>2.0451206315382484E-2</v>
      </c>
      <c r="AF69" s="49">
        <f t="shared" si="58"/>
        <v>14.818927605582253</v>
      </c>
      <c r="AG69">
        <v>964.63598000000002</v>
      </c>
      <c r="AH69">
        <f t="shared" si="59"/>
        <v>2.0480437332459765E-2</v>
      </c>
      <c r="AI69" s="49">
        <f t="shared" si="60"/>
        <v>12.437686298064184</v>
      </c>
      <c r="AJ69">
        <v>959.04463599999997</v>
      </c>
      <c r="AK69">
        <f t="shared" si="61"/>
        <v>1.9961058104541615E-2</v>
      </c>
      <c r="AL69" s="49">
        <f t="shared" si="62"/>
        <v>12.459176195568997</v>
      </c>
      <c r="AN69" s="73">
        <f t="shared" si="64"/>
        <v>2.0392816981095411E-2</v>
      </c>
      <c r="AO69">
        <f t="shared" si="63"/>
        <v>194.43289983592888</v>
      </c>
    </row>
    <row r="70" spans="2:41" x14ac:dyDescent="0.25">
      <c r="B70" t="s">
        <v>14</v>
      </c>
      <c r="C70" s="6">
        <v>3269.5687309999998</v>
      </c>
      <c r="D70" s="10">
        <f t="shared" si="39"/>
        <v>6.6152652333519107E-2</v>
      </c>
      <c r="E70" s="13">
        <f t="shared" si="40"/>
        <v>48.215902380001474</v>
      </c>
      <c r="F70" s="11">
        <v>4929.2698559999999</v>
      </c>
      <c r="G70" s="10">
        <f t="shared" si="41"/>
        <v>6.6913599935159385E-2</v>
      </c>
      <c r="H70" s="13">
        <f t="shared" si="42"/>
        <v>240.94818354854269</v>
      </c>
      <c r="I70" s="2">
        <v>3280.0550520000002</v>
      </c>
      <c r="J70" s="9">
        <f t="shared" si="43"/>
        <v>6.6146471822264449E-2</v>
      </c>
      <c r="K70" s="12">
        <f t="shared" si="44"/>
        <v>1.2274327950493593</v>
      </c>
      <c r="L70" s="16">
        <v>4848.9950529999996</v>
      </c>
      <c r="M70">
        <f t="shared" si="45"/>
        <v>6.6493165675455546E-2</v>
      </c>
      <c r="N70">
        <f t="shared" si="46"/>
        <v>1.1158991740084931</v>
      </c>
      <c r="O70">
        <v>3321.2849409999999</v>
      </c>
      <c r="P70" s="10">
        <f t="shared" si="47"/>
        <v>6.8500585282870063E-2</v>
      </c>
      <c r="Q70">
        <f t="shared" si="48"/>
        <v>6.7767818651883607</v>
      </c>
      <c r="R70">
        <v>2617.179674</v>
      </c>
      <c r="S70">
        <f t="shared" si="49"/>
        <v>6.7680710932431012E-2</v>
      </c>
      <c r="T70">
        <f t="shared" si="50"/>
        <v>16.517432289637657</v>
      </c>
      <c r="U70">
        <v>3068.9088849999998</v>
      </c>
      <c r="V70">
        <f t="shared" si="51"/>
        <v>6.6332959521822485E-2</v>
      </c>
      <c r="W70" s="49">
        <f t="shared" si="52"/>
        <v>23.232511998579422</v>
      </c>
      <c r="X70">
        <v>3065.303371</v>
      </c>
      <c r="Y70">
        <f t="shared" si="53"/>
        <v>6.6331425325568086E-2</v>
      </c>
      <c r="Z70" s="49">
        <f t="shared" si="54"/>
        <v>23.667402646527094</v>
      </c>
      <c r="AA70">
        <v>3026.5787700000001</v>
      </c>
      <c r="AB70">
        <f t="shared" si="55"/>
        <v>6.6314721561618842E-2</v>
      </c>
      <c r="AC70" s="49">
        <f t="shared" si="56"/>
        <v>143.45233245982104</v>
      </c>
      <c r="AD70">
        <v>2955.4608969999999</v>
      </c>
      <c r="AE70">
        <f t="shared" si="57"/>
        <v>6.6569575490067201E-2</v>
      </c>
      <c r="AF70" s="49">
        <f t="shared" si="58"/>
        <v>48.236260722657477</v>
      </c>
      <c r="AG70">
        <v>3126.060653</v>
      </c>
      <c r="AH70">
        <f t="shared" si="59"/>
        <v>6.6370206615385369E-2</v>
      </c>
      <c r="AI70" s="49">
        <f t="shared" si="60"/>
        <v>40.306356549893231</v>
      </c>
      <c r="AJ70">
        <v>3198.9744900000001</v>
      </c>
      <c r="AK70">
        <f t="shared" si="61"/>
        <v>6.6581797418901759E-2</v>
      </c>
      <c r="AL70" s="49">
        <f t="shared" si="62"/>
        <v>41.558635875672081</v>
      </c>
      <c r="AN70" s="73">
        <f t="shared" si="64"/>
        <v>6.6698989326255273E-2</v>
      </c>
      <c r="AO70">
        <f t="shared" si="63"/>
        <v>635.93361931564164</v>
      </c>
    </row>
    <row r="71" spans="2:41" x14ac:dyDescent="0.25">
      <c r="B71" t="s">
        <v>15</v>
      </c>
      <c r="C71" s="6">
        <v>7007.9808789999997</v>
      </c>
      <c r="D71" s="10">
        <f t="shared" si="39"/>
        <v>0.14179133726503595</v>
      </c>
      <c r="E71" s="13">
        <f t="shared" si="40"/>
        <v>103.34577730055398</v>
      </c>
      <c r="F71" s="11">
        <v>10815.44031</v>
      </c>
      <c r="G71" s="10">
        <f t="shared" si="41"/>
        <v>0.14681688508999663</v>
      </c>
      <c r="H71" s="13">
        <f t="shared" si="42"/>
        <v>528.67073077773637</v>
      </c>
      <c r="I71" s="2">
        <v>7035.6851040000001</v>
      </c>
      <c r="J71" s="9">
        <f t="shared" si="43"/>
        <v>0.14188351692399023</v>
      </c>
      <c r="K71" s="12">
        <f t="shared" si="44"/>
        <v>2.6328310029504531</v>
      </c>
      <c r="L71" s="16">
        <v>10657.5879</v>
      </c>
      <c r="M71">
        <f t="shared" si="45"/>
        <v>0.1461450775242584</v>
      </c>
      <c r="N71">
        <f t="shared" si="46"/>
        <v>2.4526305769635752</v>
      </c>
      <c r="O71">
        <v>6915.7804809999998</v>
      </c>
      <c r="P71" s="10">
        <f t="shared" si="47"/>
        <v>0.14263606376805255</v>
      </c>
      <c r="Q71">
        <f t="shared" si="48"/>
        <v>14.111025274800244</v>
      </c>
      <c r="R71">
        <v>5567.8586779999996</v>
      </c>
      <c r="S71">
        <f t="shared" si="49"/>
        <v>0.14398577118796066</v>
      </c>
      <c r="T71">
        <f t="shared" si="50"/>
        <v>35.139631270167214</v>
      </c>
      <c r="U71">
        <v>6558.8130689999998</v>
      </c>
      <c r="V71">
        <f t="shared" si="51"/>
        <v>0.14176552583351698</v>
      </c>
      <c r="W71" s="49">
        <f t="shared" si="52"/>
        <v>49.652077996438145</v>
      </c>
      <c r="X71">
        <v>6550.4670429999996</v>
      </c>
      <c r="Y71">
        <f t="shared" si="53"/>
        <v>0.14174838928539751</v>
      </c>
      <c r="Z71" s="49">
        <f t="shared" si="54"/>
        <v>50.576573430286651</v>
      </c>
      <c r="AA71">
        <v>6460.8275240000003</v>
      </c>
      <c r="AB71">
        <f t="shared" si="55"/>
        <v>0.14156181314643373</v>
      </c>
      <c r="AC71" s="49">
        <f t="shared" si="56"/>
        <v>306.22721176968088</v>
      </c>
      <c r="AD71">
        <v>6306.0146779999995</v>
      </c>
      <c r="AE71">
        <f t="shared" si="57"/>
        <v>0.14203832660236101</v>
      </c>
      <c r="AF71" s="49">
        <f t="shared" si="58"/>
        <v>102.92085692545467</v>
      </c>
      <c r="AG71">
        <v>6697.5308830000004</v>
      </c>
      <c r="AH71">
        <f t="shared" si="59"/>
        <v>0.14219701978304336</v>
      </c>
      <c r="AI71" s="49">
        <f t="shared" si="60"/>
        <v>86.355671798962774</v>
      </c>
      <c r="AJ71">
        <v>6794.0794070000002</v>
      </c>
      <c r="AK71">
        <f t="shared" si="61"/>
        <v>0.14140844828206373</v>
      </c>
      <c r="AL71" s="49">
        <f t="shared" si="62"/>
        <v>88.26349602616402</v>
      </c>
      <c r="AN71" s="73">
        <f t="shared" si="64"/>
        <v>0.14283151455767587</v>
      </c>
      <c r="AO71">
        <f t="shared" si="63"/>
        <v>1361.8101701766398</v>
      </c>
    </row>
    <row r="72" spans="2:41" x14ac:dyDescent="0.25">
      <c r="B72" t="s">
        <v>16</v>
      </c>
      <c r="C72" s="6">
        <v>1587.325705</v>
      </c>
      <c r="D72" s="10">
        <f t="shared" si="39"/>
        <v>3.2116102808093294E-2</v>
      </c>
      <c r="E72" s="13">
        <f t="shared" si="40"/>
        <v>23.40808453172934</v>
      </c>
      <c r="F72" s="11">
        <v>2373.4139220000002</v>
      </c>
      <c r="G72" s="10">
        <f t="shared" si="41"/>
        <v>3.2218497728205044E-2</v>
      </c>
      <c r="H72" s="13">
        <f t="shared" si="42"/>
        <v>116.01510771795786</v>
      </c>
      <c r="I72" s="2">
        <v>1591.7545930000001</v>
      </c>
      <c r="J72" s="9">
        <f t="shared" si="43"/>
        <v>3.2099750969007371E-2</v>
      </c>
      <c r="K72" s="12">
        <f t="shared" si="44"/>
        <v>0.59565213331628108</v>
      </c>
      <c r="L72" s="16">
        <v>2412.0911259999998</v>
      </c>
      <c r="M72">
        <f t="shared" si="45"/>
        <v>3.3076456690997194E-2</v>
      </c>
      <c r="N72">
        <f t="shared" si="46"/>
        <v>0.55509450220439649</v>
      </c>
      <c r="O72">
        <v>1324.7203340000001</v>
      </c>
      <c r="P72" s="10">
        <f t="shared" si="47"/>
        <v>2.7321991285636917E-2</v>
      </c>
      <c r="Q72">
        <f t="shared" si="48"/>
        <v>2.7029721614895519</v>
      </c>
      <c r="R72">
        <v>1157.558599</v>
      </c>
      <c r="S72">
        <f t="shared" si="49"/>
        <v>2.9934661996870157E-2</v>
      </c>
      <c r="T72">
        <f t="shared" si="50"/>
        <v>7.3055342627845619</v>
      </c>
      <c r="U72">
        <v>1470.3238309999999</v>
      </c>
      <c r="V72">
        <f t="shared" si="51"/>
        <v>3.1780328064609176E-2</v>
      </c>
      <c r="W72" s="49">
        <f t="shared" si="52"/>
        <v>11.130769053609344</v>
      </c>
      <c r="X72">
        <v>1468.4632360000001</v>
      </c>
      <c r="Y72">
        <f t="shared" si="53"/>
        <v>3.1776711043872752E-2</v>
      </c>
      <c r="Z72" s="49">
        <f t="shared" si="54"/>
        <v>11.338098214629909</v>
      </c>
      <c r="AA72">
        <v>1448.4797410000001</v>
      </c>
      <c r="AB72">
        <f t="shared" si="55"/>
        <v>3.1737330501416548E-2</v>
      </c>
      <c r="AC72" s="49">
        <f t="shared" si="56"/>
        <v>68.654349732073058</v>
      </c>
      <c r="AD72">
        <v>1401.655847</v>
      </c>
      <c r="AE72">
        <f t="shared" si="57"/>
        <v>3.1571263491482628E-2</v>
      </c>
      <c r="AF72" s="49">
        <f t="shared" si="58"/>
        <v>22.876512068881993</v>
      </c>
      <c r="AG72">
        <v>1497.93712</v>
      </c>
      <c r="AH72">
        <f t="shared" si="59"/>
        <v>3.180309251384679E-2</v>
      </c>
      <c r="AI72" s="49">
        <f t="shared" si="60"/>
        <v>19.3138887404819</v>
      </c>
      <c r="AJ72">
        <v>1539.3777620000001</v>
      </c>
      <c r="AK72">
        <f t="shared" si="61"/>
        <v>3.2039811077282571E-2</v>
      </c>
      <c r="AL72" s="49">
        <f t="shared" si="62"/>
        <v>19.998421395997127</v>
      </c>
      <c r="AN72" s="73">
        <f t="shared" si="64"/>
        <v>3.1456333180943367E-2</v>
      </c>
      <c r="AO72">
        <f t="shared" si="63"/>
        <v>299.91668557834697</v>
      </c>
    </row>
    <row r="73" spans="2:41" x14ac:dyDescent="0.25">
      <c r="B73" t="s">
        <v>17</v>
      </c>
      <c r="C73" s="6">
        <v>714.19875500000001</v>
      </c>
      <c r="D73" s="10">
        <f t="shared" si="39"/>
        <v>1.4450267244297058E-2</v>
      </c>
      <c r="E73" s="13">
        <f t="shared" si="40"/>
        <v>10.532195614822387</v>
      </c>
      <c r="F73" s="11">
        <v>1019.583893</v>
      </c>
      <c r="G73" s="10">
        <f t="shared" si="41"/>
        <v>1.3840595201638389E-2</v>
      </c>
      <c r="H73" s="13">
        <f t="shared" si="42"/>
        <v>49.838392737754319</v>
      </c>
      <c r="I73" s="2">
        <v>716.49926300000004</v>
      </c>
      <c r="J73" s="9">
        <f t="shared" si="43"/>
        <v>1.4449116724978292E-2</v>
      </c>
      <c r="K73" s="12">
        <f t="shared" si="44"/>
        <v>0.2681219306056013</v>
      </c>
      <c r="L73" s="16">
        <v>1051.9908370000001</v>
      </c>
      <c r="M73">
        <f t="shared" si="45"/>
        <v>1.4425710946111408E-2</v>
      </c>
      <c r="N73">
        <f t="shared" si="46"/>
        <v>0.2420946388358387</v>
      </c>
      <c r="O73">
        <v>555.55101100000002</v>
      </c>
      <c r="P73" s="10">
        <f t="shared" si="47"/>
        <v>1.1458086278057221E-2</v>
      </c>
      <c r="Q73">
        <f t="shared" si="48"/>
        <v>1.1335516474531415</v>
      </c>
      <c r="R73">
        <v>547.59513400000003</v>
      </c>
      <c r="S73">
        <f t="shared" si="49"/>
        <v>1.4160903181559643E-2</v>
      </c>
      <c r="T73">
        <f t="shared" si="50"/>
        <v>3.4559589614098698</v>
      </c>
      <c r="U73">
        <v>666.742031</v>
      </c>
      <c r="V73">
        <f t="shared" si="51"/>
        <v>1.4411301805012927E-2</v>
      </c>
      <c r="W73" s="49">
        <f t="shared" si="52"/>
        <v>5.047426566124563</v>
      </c>
      <c r="X73">
        <v>665.98133900000005</v>
      </c>
      <c r="Y73">
        <f t="shared" si="53"/>
        <v>1.4411458217817079E-2</v>
      </c>
      <c r="Z73" s="49">
        <f t="shared" si="54"/>
        <v>5.1420843542948163</v>
      </c>
      <c r="AA73">
        <v>657.81121900000005</v>
      </c>
      <c r="AB73">
        <f t="shared" si="55"/>
        <v>1.4413161243476929E-2</v>
      </c>
      <c r="AC73" s="49">
        <f t="shared" si="56"/>
        <v>31.178621425335692</v>
      </c>
      <c r="AD73">
        <v>637.19211800000005</v>
      </c>
      <c r="AE73">
        <f t="shared" si="57"/>
        <v>1.4352282191902339E-2</v>
      </c>
      <c r="AF73" s="49">
        <f t="shared" si="58"/>
        <v>10.399652103490622</v>
      </c>
      <c r="AG73">
        <v>678.91130299999998</v>
      </c>
      <c r="AH73">
        <f t="shared" si="59"/>
        <v>1.4414142416075028E-2</v>
      </c>
      <c r="AI73" s="49">
        <f t="shared" si="60"/>
        <v>8.7536500669651591</v>
      </c>
      <c r="AJ73">
        <v>698.83357000000001</v>
      </c>
      <c r="AK73">
        <f t="shared" si="61"/>
        <v>1.4545159810657916E-2</v>
      </c>
      <c r="AL73" s="49">
        <f t="shared" si="62"/>
        <v>9.0787125574502454</v>
      </c>
      <c r="AN73" s="73">
        <f t="shared" si="64"/>
        <v>1.4111015438465354E-2</v>
      </c>
      <c r="AO73">
        <f t="shared" si="63"/>
        <v>134.53980653451654</v>
      </c>
    </row>
    <row r="74" spans="2:41" x14ac:dyDescent="0.25">
      <c r="B74" t="s">
        <v>18</v>
      </c>
      <c r="C74" s="6">
        <v>472.33932800000002</v>
      </c>
      <c r="D74" s="10">
        <f t="shared" si="39"/>
        <v>9.5567647966449953E-3</v>
      </c>
      <c r="E74" s="13">
        <f t="shared" si="40"/>
        <v>6.9655262827638955</v>
      </c>
      <c r="F74" s="11">
        <v>687.09645599999999</v>
      </c>
      <c r="G74" s="10">
        <f t="shared" si="41"/>
        <v>9.3271617738044654E-3</v>
      </c>
      <c r="H74" s="13">
        <f t="shared" si="42"/>
        <v>33.586037655115383</v>
      </c>
      <c r="I74" s="2">
        <v>474.19534499999997</v>
      </c>
      <c r="J74" s="9">
        <f t="shared" si="43"/>
        <v>9.562750785894877E-3</v>
      </c>
      <c r="K74" s="12">
        <f t="shared" si="44"/>
        <v>0.17744913072658547</v>
      </c>
      <c r="L74" s="16">
        <v>693.06156699999997</v>
      </c>
      <c r="M74">
        <f t="shared" si="45"/>
        <v>9.503795548174555E-3</v>
      </c>
      <c r="N74">
        <f t="shared" si="46"/>
        <v>0.15949425018980978</v>
      </c>
      <c r="O74">
        <v>415.99258099999997</v>
      </c>
      <c r="P74" s="10">
        <f t="shared" si="47"/>
        <v>8.5797321753586127E-3</v>
      </c>
      <c r="Q74">
        <f t="shared" si="48"/>
        <v>0.8487952792526452</v>
      </c>
      <c r="R74">
        <v>363.52145899999999</v>
      </c>
      <c r="S74">
        <f t="shared" si="49"/>
        <v>9.400726678696715E-3</v>
      </c>
      <c r="T74">
        <f t="shared" si="50"/>
        <v>2.2942410658744832</v>
      </c>
      <c r="U74">
        <v>442.61651599999999</v>
      </c>
      <c r="V74">
        <f t="shared" si="51"/>
        <v>9.5669387849936418E-3</v>
      </c>
      <c r="W74" s="49">
        <f t="shared" si="52"/>
        <v>3.3507327535856182</v>
      </c>
      <c r="X74">
        <v>442.11828400000002</v>
      </c>
      <c r="Y74">
        <f t="shared" si="53"/>
        <v>9.5671887545170173E-3</v>
      </c>
      <c r="Z74" s="49">
        <f t="shared" si="54"/>
        <v>3.4136234422389307</v>
      </c>
      <c r="AA74">
        <v>436.76708100000002</v>
      </c>
      <c r="AB74">
        <f t="shared" si="55"/>
        <v>9.5699103062815774E-3</v>
      </c>
      <c r="AC74" s="49">
        <f t="shared" si="56"/>
        <v>20.70167713200393</v>
      </c>
      <c r="AD74">
        <v>424.61214000000001</v>
      </c>
      <c r="AE74">
        <f t="shared" si="57"/>
        <v>9.5640750775695289E-3</v>
      </c>
      <c r="AF74" s="49">
        <f t="shared" si="58"/>
        <v>6.9301210893488392</v>
      </c>
      <c r="AG74">
        <v>451.24646200000001</v>
      </c>
      <c r="AH74">
        <f t="shared" si="59"/>
        <v>9.5805309755138783E-3</v>
      </c>
      <c r="AI74" s="49">
        <f t="shared" si="60"/>
        <v>5.8182174974101004</v>
      </c>
      <c r="AJ74">
        <v>465.128085</v>
      </c>
      <c r="AK74">
        <f t="shared" si="61"/>
        <v>9.6809349452835793E-3</v>
      </c>
      <c r="AL74" s="49">
        <f t="shared" si="62"/>
        <v>6.042589204912244</v>
      </c>
      <c r="AN74" s="73">
        <f t="shared" si="64"/>
        <v>9.4550425502277855E-3</v>
      </c>
      <c r="AO74">
        <f t="shared" si="63"/>
        <v>90.147984107202802</v>
      </c>
    </row>
    <row r="75" spans="2:41" x14ac:dyDescent="0.25">
      <c r="B75" t="s">
        <v>19</v>
      </c>
      <c r="C75" s="6">
        <v>2309.224937</v>
      </c>
      <c r="D75" s="10">
        <f t="shared" si="39"/>
        <v>4.6722172551035931E-2</v>
      </c>
      <c r="E75" s="13">
        <f t="shared" si="40"/>
        <v>34.053838073562446</v>
      </c>
      <c r="F75" s="11">
        <v>3445.904505</v>
      </c>
      <c r="G75" s="10">
        <f t="shared" si="41"/>
        <v>4.6777287955064931E-2</v>
      </c>
      <c r="H75" s="13">
        <f t="shared" si="42"/>
        <v>168.43963820541339</v>
      </c>
      <c r="I75" s="2">
        <v>2317.334668</v>
      </c>
      <c r="J75" s="9">
        <f t="shared" si="43"/>
        <v>4.6731993789602563E-2</v>
      </c>
      <c r="K75" s="12">
        <f t="shared" si="44"/>
        <v>0.86717220397678207</v>
      </c>
      <c r="L75" s="16">
        <v>3387.6101789999998</v>
      </c>
      <c r="M75">
        <f t="shared" si="45"/>
        <v>4.645352746580883E-2</v>
      </c>
      <c r="N75">
        <f t="shared" si="46"/>
        <v>0.77959069029573291</v>
      </c>
      <c r="O75">
        <v>2351.9170909999998</v>
      </c>
      <c r="P75" s="10">
        <f t="shared" si="47"/>
        <v>4.850764090773179E-2</v>
      </c>
      <c r="Q75">
        <f t="shared" si="48"/>
        <v>4.7988743434691541</v>
      </c>
      <c r="R75">
        <v>1830.6799120000001</v>
      </c>
      <c r="S75">
        <f t="shared" si="49"/>
        <v>4.7341693489661517E-2</v>
      </c>
      <c r="T75">
        <f t="shared" si="50"/>
        <v>11.553708670006975</v>
      </c>
      <c r="U75">
        <v>2165.8734920000002</v>
      </c>
      <c r="V75">
        <f t="shared" si="51"/>
        <v>4.6814292655099246E-2</v>
      </c>
      <c r="W75" s="49">
        <f t="shared" si="52"/>
        <v>16.396277561787276</v>
      </c>
      <c r="X75">
        <v>2163.4305479999998</v>
      </c>
      <c r="Y75">
        <f t="shared" si="53"/>
        <v>4.6815409267272429E-2</v>
      </c>
      <c r="Z75" s="49">
        <f t="shared" si="54"/>
        <v>16.703985113424114</v>
      </c>
      <c r="AA75">
        <v>2137.1923919999999</v>
      </c>
      <c r="AB75">
        <f t="shared" si="55"/>
        <v>4.6827566427121319E-2</v>
      </c>
      <c r="AC75" s="49">
        <f t="shared" si="56"/>
        <v>101.29762244641138</v>
      </c>
      <c r="AD75">
        <v>2078.2278000000001</v>
      </c>
      <c r="AE75">
        <f t="shared" si="57"/>
        <v>4.6810547403312947E-2</v>
      </c>
      <c r="AF75" s="49">
        <f t="shared" si="58"/>
        <v>33.918884903411012</v>
      </c>
      <c r="AG75">
        <v>2206.3822230000001</v>
      </c>
      <c r="AH75">
        <f t="shared" si="59"/>
        <v>4.6844274717603593E-2</v>
      </c>
      <c r="AI75" s="49">
        <f t="shared" si="60"/>
        <v>28.448337520335386</v>
      </c>
      <c r="AJ75">
        <v>2254.4748679999998</v>
      </c>
      <c r="AK75">
        <f t="shared" si="61"/>
        <v>4.6923471698951016E-2</v>
      </c>
      <c r="AL75" s="49">
        <f t="shared" si="62"/>
        <v>29.288417404687046</v>
      </c>
      <c r="AN75" s="73">
        <f t="shared" si="64"/>
        <v>4.696415652735552E-2</v>
      </c>
      <c r="AO75">
        <f t="shared" si="63"/>
        <v>447.77419178660745</v>
      </c>
    </row>
    <row r="76" spans="2:41" x14ac:dyDescent="0.25">
      <c r="B76" t="s">
        <v>20</v>
      </c>
      <c r="C76" s="6">
        <v>1392.539929</v>
      </c>
      <c r="D76" s="10">
        <f t="shared" si="39"/>
        <v>2.8175033884516431E-2</v>
      </c>
      <c r="E76" s="13">
        <f t="shared" si="40"/>
        <v>20.535604173209283</v>
      </c>
      <c r="F76" s="11">
        <v>2243.0658079999998</v>
      </c>
      <c r="G76" s="10">
        <f t="shared" si="41"/>
        <v>3.0449054827471598E-2</v>
      </c>
      <c r="H76" s="13">
        <f t="shared" si="42"/>
        <v>109.64354717962598</v>
      </c>
      <c r="I76" s="2">
        <v>1396.385943</v>
      </c>
      <c r="J76" s="9">
        <f t="shared" si="43"/>
        <v>2.8159894260108797E-2</v>
      </c>
      <c r="K76" s="12">
        <f t="shared" si="44"/>
        <v>0.52254302864186353</v>
      </c>
      <c r="L76" s="16">
        <v>2129.4200540000002</v>
      </c>
      <c r="M76">
        <f t="shared" si="45"/>
        <v>2.9200252608147903E-2</v>
      </c>
      <c r="N76">
        <f t="shared" si="46"/>
        <v>0.49004341175922445</v>
      </c>
      <c r="O76">
        <v>1686.6775270000001</v>
      </c>
      <c r="P76" s="10">
        <f t="shared" si="47"/>
        <v>3.4787258496459091E-2</v>
      </c>
      <c r="Q76">
        <f t="shared" si="48"/>
        <v>3.4415131132810419</v>
      </c>
      <c r="R76">
        <v>995.17563099999995</v>
      </c>
      <c r="S76">
        <f t="shared" si="49"/>
        <v>2.5735410861482424E-2</v>
      </c>
      <c r="T76">
        <f t="shared" si="50"/>
        <v>6.280709828460914</v>
      </c>
      <c r="U76">
        <v>1280.233616</v>
      </c>
      <c r="V76">
        <f t="shared" si="51"/>
        <v>2.7671621351705405E-2</v>
      </c>
      <c r="W76" s="49">
        <f t="shared" si="52"/>
        <v>9.691732129969937</v>
      </c>
      <c r="X76">
        <v>1278.5880629999999</v>
      </c>
      <c r="Y76">
        <f t="shared" si="53"/>
        <v>2.7667920058228792E-2</v>
      </c>
      <c r="Z76" s="49">
        <f t="shared" si="54"/>
        <v>9.8720599051806364</v>
      </c>
      <c r="AA76">
        <v>1260.9141970000001</v>
      </c>
      <c r="AB76">
        <f t="shared" si="55"/>
        <v>2.7627621893068128E-2</v>
      </c>
      <c r="AC76" s="49">
        <f t="shared" si="56"/>
        <v>59.764207819164831</v>
      </c>
      <c r="AD76">
        <v>1206.9638669999999</v>
      </c>
      <c r="AE76">
        <f t="shared" si="57"/>
        <v>2.7185970330244544E-2</v>
      </c>
      <c r="AF76" s="49">
        <f t="shared" si="58"/>
        <v>19.698932180268624</v>
      </c>
      <c r="AG76">
        <v>1304.475868</v>
      </c>
      <c r="AH76">
        <f t="shared" si="59"/>
        <v>2.7695666365544498E-2</v>
      </c>
      <c r="AI76" s="49">
        <f t="shared" si="60"/>
        <v>16.819465545520064</v>
      </c>
      <c r="AJ76">
        <v>1283.373803</v>
      </c>
      <c r="AK76">
        <f t="shared" si="61"/>
        <v>2.6711477328495836E-2</v>
      </c>
      <c r="AL76" s="49">
        <f t="shared" si="62"/>
        <v>16.672613282156405</v>
      </c>
      <c r="AN76" s="73">
        <f t="shared" si="64"/>
        <v>2.8422265188789448E-2</v>
      </c>
      <c r="AO76">
        <f t="shared" si="63"/>
        <v>270.98872341594773</v>
      </c>
    </row>
    <row r="77" spans="2:41" x14ac:dyDescent="0.25">
      <c r="B77" t="s">
        <v>21</v>
      </c>
      <c r="C77" s="6">
        <v>2211.0290329999998</v>
      </c>
      <c r="D77" s="10">
        <f t="shared" si="39"/>
        <v>4.4735390797131389E-2</v>
      </c>
      <c r="E77" s="13">
        <f t="shared" si="40"/>
        <v>32.605755922393868</v>
      </c>
      <c r="F77" s="11">
        <v>3276.0355610000001</v>
      </c>
      <c r="G77" s="10">
        <f t="shared" si="41"/>
        <v>4.4471359715735848E-2</v>
      </c>
      <c r="H77" s="13">
        <f t="shared" si="42"/>
        <v>160.13625561655209</v>
      </c>
      <c r="I77" s="2">
        <v>2218.1104049999999</v>
      </c>
      <c r="J77" s="9">
        <f t="shared" si="43"/>
        <v>4.4731010631526458E-2</v>
      </c>
      <c r="K77" s="12">
        <f t="shared" si="44"/>
        <v>0.83004138984714093</v>
      </c>
      <c r="L77" s="16">
        <v>3353.3487839999998</v>
      </c>
      <c r="M77">
        <f t="shared" si="45"/>
        <v>4.598370875304323E-2</v>
      </c>
      <c r="N77">
        <f t="shared" si="46"/>
        <v>0.77170611587093019</v>
      </c>
      <c r="O77">
        <v>1770.1061299999999</v>
      </c>
      <c r="P77" s="10">
        <f t="shared" si="47"/>
        <v>3.6507950408280275E-2</v>
      </c>
      <c r="Q77">
        <f t="shared" si="48"/>
        <v>3.611741640460095</v>
      </c>
      <c r="R77">
        <v>1534.712816</v>
      </c>
      <c r="S77">
        <f t="shared" si="49"/>
        <v>3.9687934113152211E-2</v>
      </c>
      <c r="T77">
        <f t="shared" si="50"/>
        <v>9.6858138071872926</v>
      </c>
      <c r="U77">
        <v>2035.9891789999999</v>
      </c>
      <c r="V77">
        <f t="shared" si="51"/>
        <v>4.4006906968655599E-2</v>
      </c>
      <c r="W77" s="49">
        <f t="shared" si="52"/>
        <v>15.4130164180796</v>
      </c>
      <c r="X77">
        <v>2033.445698</v>
      </c>
      <c r="Y77">
        <f t="shared" si="53"/>
        <v>4.4002610882355193E-2</v>
      </c>
      <c r="Z77" s="49">
        <f t="shared" si="54"/>
        <v>15.700363804028299</v>
      </c>
      <c r="AA77">
        <v>2006.127735</v>
      </c>
      <c r="AB77">
        <f t="shared" si="55"/>
        <v>4.3955836696616374E-2</v>
      </c>
      <c r="AC77" s="49">
        <f t="shared" si="56"/>
        <v>95.085482542417921</v>
      </c>
      <c r="AD77">
        <v>1924.0359249999999</v>
      </c>
      <c r="AE77">
        <f t="shared" si="57"/>
        <v>4.3337489216961469E-2</v>
      </c>
      <c r="AF77" s="49">
        <f t="shared" si="58"/>
        <v>31.402309742032578</v>
      </c>
      <c r="AG77">
        <v>2075.4233819999999</v>
      </c>
      <c r="AH77">
        <f t="shared" si="59"/>
        <v>4.4063853510183916E-2</v>
      </c>
      <c r="AI77" s="49">
        <f t="shared" si="60"/>
        <v>26.759799029042465</v>
      </c>
      <c r="AJ77">
        <v>2124.1377680000001</v>
      </c>
      <c r="AK77">
        <f t="shared" si="61"/>
        <v>4.4210702836462487E-2</v>
      </c>
      <c r="AL77" s="49">
        <f t="shared" si="62"/>
        <v>27.59517724384067</v>
      </c>
      <c r="AN77" s="73">
        <f t="shared" si="64"/>
        <v>4.330789621084203E-2</v>
      </c>
      <c r="AO77">
        <f t="shared" si="63"/>
        <v>412.91401054956862</v>
      </c>
    </row>
    <row r="78" spans="2:41" x14ac:dyDescent="0.25">
      <c r="B78" t="s">
        <v>22</v>
      </c>
      <c r="C78" s="6">
        <v>824.17805099999998</v>
      </c>
      <c r="D78" s="10">
        <f t="shared" si="39"/>
        <v>1.6675460451949245E-2</v>
      </c>
      <c r="E78" s="13">
        <f t="shared" si="40"/>
        <v>12.154045906415869</v>
      </c>
      <c r="F78" s="11">
        <v>1226.7835689999999</v>
      </c>
      <c r="G78" s="10">
        <f t="shared" si="41"/>
        <v>1.6653278749422358E-2</v>
      </c>
      <c r="H78" s="13">
        <f t="shared" si="42"/>
        <v>59.966542955230793</v>
      </c>
      <c r="I78" s="2">
        <v>827.09033499999998</v>
      </c>
      <c r="J78" s="9">
        <f t="shared" si="43"/>
        <v>1.6679326008624797E-2</v>
      </c>
      <c r="K78" s="12">
        <f t="shared" si="44"/>
        <v>0.30950633009295014</v>
      </c>
      <c r="L78" s="16">
        <v>1210.8887850000001</v>
      </c>
      <c r="M78">
        <f t="shared" si="45"/>
        <v>1.660464234661204E-2</v>
      </c>
      <c r="N78">
        <f t="shared" si="46"/>
        <v>0.27866182172358844</v>
      </c>
      <c r="O78">
        <v>833.66550600000005</v>
      </c>
      <c r="P78" s="10">
        <f t="shared" si="47"/>
        <v>1.7194120981967272E-2</v>
      </c>
      <c r="Q78">
        <f t="shared" si="48"/>
        <v>1.7010191486289219</v>
      </c>
      <c r="R78">
        <v>634.75682700000004</v>
      </c>
      <c r="S78">
        <f t="shared" si="49"/>
        <v>1.6414919368112946E-2</v>
      </c>
      <c r="T78">
        <f t="shared" si="50"/>
        <v>4.0060501059652305</v>
      </c>
      <c r="U78">
        <v>770.36188100000004</v>
      </c>
      <c r="V78">
        <f t="shared" si="51"/>
        <v>1.665099401265803E-2</v>
      </c>
      <c r="W78" s="49">
        <f t="shared" si="52"/>
        <v>5.8318582643683508</v>
      </c>
      <c r="X78">
        <v>769.49119800000005</v>
      </c>
      <c r="Y78">
        <f t="shared" si="53"/>
        <v>1.6651352822597644E-2</v>
      </c>
      <c r="Z78" s="49">
        <f t="shared" si="54"/>
        <v>5.9412905712112964</v>
      </c>
      <c r="AA78">
        <v>760.13972200000001</v>
      </c>
      <c r="AB78">
        <f t="shared" si="55"/>
        <v>1.6655259235944599E-2</v>
      </c>
      <c r="AC78" s="49">
        <f t="shared" si="56"/>
        <v>36.028738850983196</v>
      </c>
      <c r="AD78">
        <v>736.54672100000005</v>
      </c>
      <c r="AE78">
        <f t="shared" si="57"/>
        <v>1.6590171297932409E-2</v>
      </c>
      <c r="AF78" s="49">
        <f t="shared" si="58"/>
        <v>12.02122474522946</v>
      </c>
      <c r="AG78">
        <v>784.78333299999997</v>
      </c>
      <c r="AH78">
        <f t="shared" si="59"/>
        <v>1.6661939015653764E-2</v>
      </c>
      <c r="AI78" s="49">
        <f t="shared" si="60"/>
        <v>10.118727800100555</v>
      </c>
      <c r="AJ78">
        <v>798.22438899999997</v>
      </c>
      <c r="AK78">
        <f t="shared" si="61"/>
        <v>1.661382881587925E-2</v>
      </c>
      <c r="AL78" s="49">
        <f t="shared" si="62"/>
        <v>10.369922246404604</v>
      </c>
      <c r="AN78" s="73">
        <f t="shared" si="64"/>
        <v>1.6670441092279529E-2</v>
      </c>
      <c r="AO78">
        <f t="shared" si="63"/>
        <v>158.94234750013587</v>
      </c>
    </row>
    <row r="79" spans="2:41" x14ac:dyDescent="0.25">
      <c r="B79" t="s">
        <v>23</v>
      </c>
      <c r="C79" s="6">
        <v>635.931556</v>
      </c>
      <c r="D79" s="10">
        <f t="shared" si="39"/>
        <v>1.2866699737220431E-2</v>
      </c>
      <c r="E79" s="13">
        <f t="shared" si="40"/>
        <v>9.3779994693919289</v>
      </c>
      <c r="F79" s="11">
        <v>980.56441199999995</v>
      </c>
      <c r="G79" s="10">
        <f t="shared" si="41"/>
        <v>1.3310915549765916E-2</v>
      </c>
      <c r="H79" s="13">
        <f t="shared" si="42"/>
        <v>47.931077182994628</v>
      </c>
      <c r="I79" s="2">
        <v>639.47935900000004</v>
      </c>
      <c r="J79" s="9">
        <f t="shared" si="43"/>
        <v>1.2895912638789829E-2</v>
      </c>
      <c r="K79" s="12">
        <f t="shared" si="44"/>
        <v>0.23930023263333405</v>
      </c>
      <c r="L79" s="16">
        <v>959.09587399999998</v>
      </c>
      <c r="M79">
        <f t="shared" si="45"/>
        <v>1.3151863458609275E-2</v>
      </c>
      <c r="N79">
        <f t="shared" si="46"/>
        <v>0.22071672210294455</v>
      </c>
      <c r="O79">
        <v>683.81250599999998</v>
      </c>
      <c r="P79" s="10">
        <f t="shared" si="47"/>
        <v>1.4103444214166897E-2</v>
      </c>
      <c r="Q79">
        <f t="shared" si="48"/>
        <v>1.3952576403921999</v>
      </c>
      <c r="R79">
        <v>502.67359499999998</v>
      </c>
      <c r="S79">
        <f t="shared" si="49"/>
        <v>1.299922455249853E-2</v>
      </c>
      <c r="T79">
        <f t="shared" si="50"/>
        <v>3.1724520680352963</v>
      </c>
      <c r="U79">
        <v>598.02947500000005</v>
      </c>
      <c r="V79">
        <f t="shared" si="51"/>
        <v>1.2926113626873532E-2</v>
      </c>
      <c r="W79" s="49">
        <f t="shared" si="52"/>
        <v>4.5272529990546309</v>
      </c>
      <c r="X79">
        <v>597.29157099999998</v>
      </c>
      <c r="Y79">
        <f t="shared" si="53"/>
        <v>1.2925050621156854E-2</v>
      </c>
      <c r="Z79" s="49">
        <f t="shared" si="54"/>
        <v>4.611726278701739</v>
      </c>
      <c r="AA79">
        <v>589.36620500000004</v>
      </c>
      <c r="AB79">
        <f t="shared" si="55"/>
        <v>1.2913477147797137E-2</v>
      </c>
      <c r="AC79" s="49">
        <f t="shared" si="56"/>
        <v>27.934497399597841</v>
      </c>
      <c r="AD79">
        <v>576.62774300000001</v>
      </c>
      <c r="AE79">
        <f t="shared" si="57"/>
        <v>1.2988114343272116E-2</v>
      </c>
      <c r="AF79" s="49">
        <f t="shared" si="58"/>
        <v>9.4111771803508084</v>
      </c>
      <c r="AG79">
        <v>612.32112800000004</v>
      </c>
      <c r="AH79">
        <f t="shared" si="59"/>
        <v>1.3000349094738385E-2</v>
      </c>
      <c r="AI79" s="49">
        <f t="shared" si="60"/>
        <v>7.8950591328148532</v>
      </c>
      <c r="AJ79">
        <v>623.97817699999996</v>
      </c>
      <c r="AK79">
        <f t="shared" si="61"/>
        <v>1.2987158448653219E-2</v>
      </c>
      <c r="AL79" s="49">
        <f t="shared" si="62"/>
        <v>8.1062484034715325</v>
      </c>
      <c r="AN79" s="73">
        <f t="shared" si="64"/>
        <v>1.3089026952795178E-2</v>
      </c>
      <c r="AO79">
        <f t="shared" si="63"/>
        <v>124.79577827927407</v>
      </c>
    </row>
    <row r="80" spans="2:41" x14ac:dyDescent="0.25">
      <c r="B80" t="s">
        <v>24</v>
      </c>
      <c r="C80" s="6">
        <v>1004.8580009999999</v>
      </c>
      <c r="D80" s="10">
        <f t="shared" si="39"/>
        <v>2.0331128492404215E-2</v>
      </c>
      <c r="E80" s="13">
        <f t="shared" si="40"/>
        <v>14.818509494113282</v>
      </c>
      <c r="F80" s="11">
        <v>1516.7457770000001</v>
      </c>
      <c r="G80" s="10">
        <f t="shared" si="41"/>
        <v>2.0589442877018353E-2</v>
      </c>
      <c r="H80" s="13">
        <f t="shared" si="42"/>
        <v>74.140217628424566</v>
      </c>
      <c r="I80" s="2">
        <v>1007.869488</v>
      </c>
      <c r="J80" s="9">
        <f t="shared" si="43"/>
        <v>2.0324966999520987E-2</v>
      </c>
      <c r="K80" s="12">
        <f t="shared" si="44"/>
        <v>0.3771558839985002</v>
      </c>
      <c r="L80" s="16">
        <v>1513.4878699999999</v>
      </c>
      <c r="M80">
        <f t="shared" si="45"/>
        <v>2.0754114736710235E-2</v>
      </c>
      <c r="N80">
        <f t="shared" si="46"/>
        <v>0.34829894556398378</v>
      </c>
      <c r="O80">
        <v>960.47516800000005</v>
      </c>
      <c r="P80" s="10">
        <f t="shared" si="47"/>
        <v>1.9809535263136266E-2</v>
      </c>
      <c r="Q80">
        <f t="shared" si="48"/>
        <v>1.9597628074953368</v>
      </c>
      <c r="R80">
        <v>735.60781199999997</v>
      </c>
      <c r="S80">
        <f t="shared" si="49"/>
        <v>1.902294297109464E-2</v>
      </c>
      <c r="T80">
        <f t="shared" si="50"/>
        <v>4.6425365240088245</v>
      </c>
      <c r="U80">
        <v>930.55963799999995</v>
      </c>
      <c r="V80">
        <f t="shared" si="51"/>
        <v>2.0113589915230011E-2</v>
      </c>
      <c r="W80" s="49">
        <f t="shared" si="52"/>
        <v>7.0446007898434955</v>
      </c>
      <c r="X80">
        <v>929.41832399999998</v>
      </c>
      <c r="Y80">
        <f t="shared" si="53"/>
        <v>2.011208506729582E-2</v>
      </c>
      <c r="Z80" s="49">
        <f t="shared" si="54"/>
        <v>7.1760981015044774</v>
      </c>
      <c r="AA80">
        <v>917.16017599999998</v>
      </c>
      <c r="AB80">
        <f t="shared" si="55"/>
        <v>2.0095700895584264E-2</v>
      </c>
      <c r="AC80" s="49">
        <f t="shared" si="56"/>
        <v>43.471119202511275</v>
      </c>
      <c r="AD80">
        <v>884.14705900000001</v>
      </c>
      <c r="AE80">
        <f t="shared" si="57"/>
        <v>1.9914759978102124E-2</v>
      </c>
      <c r="AF80" s="49">
        <f t="shared" si="58"/>
        <v>14.430219022144898</v>
      </c>
      <c r="AG80">
        <v>948.02113399999996</v>
      </c>
      <c r="AH80">
        <f t="shared" si="59"/>
        <v>2.012768321655848E-2</v>
      </c>
      <c r="AI80" s="49">
        <f t="shared" si="60"/>
        <v>12.223460158128322</v>
      </c>
      <c r="AJ80">
        <v>961.07599700000003</v>
      </c>
      <c r="AK80">
        <f t="shared" si="61"/>
        <v>2.0003337799803161E-2</v>
      </c>
      <c r="AL80" s="49">
        <f t="shared" si="62"/>
        <v>12.4855660878282</v>
      </c>
      <c r="AN80" s="73">
        <f t="shared" si="64"/>
        <v>2.0099940684371546E-2</v>
      </c>
      <c r="AO80">
        <f t="shared" si="63"/>
        <v>191.64050544931627</v>
      </c>
    </row>
    <row r="81" spans="1:82" x14ac:dyDescent="0.25">
      <c r="B81" t="s">
        <v>25</v>
      </c>
      <c r="C81" s="6">
        <v>1182.176273</v>
      </c>
      <c r="D81" s="10">
        <f t="shared" si="39"/>
        <v>2.3918780248667719E-2</v>
      </c>
      <c r="E81" s="13">
        <f t="shared" si="40"/>
        <v>17.433398856089678</v>
      </c>
      <c r="F81" s="11">
        <v>1769.874967</v>
      </c>
      <c r="G81" s="10">
        <f t="shared" si="41"/>
        <v>2.4025608038670834E-2</v>
      </c>
      <c r="H81" s="13">
        <f t="shared" si="42"/>
        <v>86.513453485936907</v>
      </c>
      <c r="I81" s="2">
        <v>1185.4369959999999</v>
      </c>
      <c r="J81" s="9">
        <f t="shared" si="43"/>
        <v>2.390584109409143E-2</v>
      </c>
      <c r="K81" s="12">
        <f t="shared" si="44"/>
        <v>0.44360360490534717</v>
      </c>
      <c r="L81" s="16">
        <v>1732.680075</v>
      </c>
      <c r="M81">
        <f t="shared" si="45"/>
        <v>2.3759847562281222E-2</v>
      </c>
      <c r="N81">
        <f t="shared" si="46"/>
        <v>0.39874164509968907</v>
      </c>
      <c r="O81">
        <v>1239.562304</v>
      </c>
      <c r="P81" s="10">
        <f t="shared" si="47"/>
        <v>2.5565630419236863E-2</v>
      </c>
      <c r="Q81">
        <f t="shared" si="48"/>
        <v>2.5292148947597033</v>
      </c>
      <c r="R81">
        <v>923.45078599999999</v>
      </c>
      <c r="S81">
        <f t="shared" si="49"/>
        <v>2.3880594186363152E-2</v>
      </c>
      <c r="T81">
        <f t="shared" si="50"/>
        <v>5.8280430579897873</v>
      </c>
      <c r="U81">
        <v>1106.0435520000001</v>
      </c>
      <c r="V81">
        <f t="shared" si="51"/>
        <v>2.3906588599872613E-2</v>
      </c>
      <c r="W81" s="49">
        <f t="shared" si="52"/>
        <v>8.3730638659190451</v>
      </c>
      <c r="X81">
        <v>1104.798505</v>
      </c>
      <c r="Y81">
        <f t="shared" si="53"/>
        <v>2.390721265226663E-2</v>
      </c>
      <c r="Z81" s="49">
        <f t="shared" si="54"/>
        <v>8.5302196541107627</v>
      </c>
      <c r="AA81">
        <v>1091.4262249999999</v>
      </c>
      <c r="AB81">
        <f t="shared" si="55"/>
        <v>2.391400710708208E-2</v>
      </c>
      <c r="AC81" s="49">
        <f t="shared" si="56"/>
        <v>51.730898014614503</v>
      </c>
      <c r="AD81">
        <v>1059.9361839999999</v>
      </c>
      <c r="AE81">
        <f t="shared" si="57"/>
        <v>2.3874280281314025E-2</v>
      </c>
      <c r="AF81" s="49">
        <f t="shared" si="58"/>
        <v>17.299284241148477</v>
      </c>
      <c r="AG81">
        <v>1125.060653</v>
      </c>
      <c r="AH81">
        <f t="shared" si="59"/>
        <v>2.3886455281279018E-2</v>
      </c>
      <c r="AI81" s="49">
        <f t="shared" si="60"/>
        <v>14.506147146107118</v>
      </c>
      <c r="AJ81">
        <v>1163.706471</v>
      </c>
      <c r="AK81">
        <f t="shared" si="61"/>
        <v>2.4220783488394456E-2</v>
      </c>
      <c r="AL81" s="49">
        <f t="shared" si="62"/>
        <v>15.11798660653038</v>
      </c>
      <c r="AN81" s="73">
        <f t="shared" si="64"/>
        <v>2.4063802413293339E-2</v>
      </c>
      <c r="AO81">
        <f t="shared" si="63"/>
        <v>229.43347594561325</v>
      </c>
    </row>
    <row r="82" spans="1:82" x14ac:dyDescent="0.25">
      <c r="B82" t="s">
        <v>26</v>
      </c>
      <c r="C82" s="6">
        <v>1199.4914160000001</v>
      </c>
      <c r="D82" s="10">
        <f t="shared" si="39"/>
        <v>2.426911472064985E-2</v>
      </c>
      <c r="E82" s="13">
        <f t="shared" si="40"/>
        <v>17.688743004896857</v>
      </c>
      <c r="F82" s="11">
        <v>1750.622599</v>
      </c>
      <c r="G82" s="10">
        <f t="shared" si="41"/>
        <v>2.376426197976347E-2</v>
      </c>
      <c r="H82" s="13">
        <f t="shared" si="42"/>
        <v>85.572376362118732</v>
      </c>
      <c r="I82" s="2">
        <v>1203.459842</v>
      </c>
      <c r="J82" s="9">
        <f t="shared" si="43"/>
        <v>2.4269294650875212E-2</v>
      </c>
      <c r="K82" s="12">
        <f t="shared" si="44"/>
        <v>0.45034795275616613</v>
      </c>
      <c r="L82" s="16">
        <v>1747.5477989999999</v>
      </c>
      <c r="M82">
        <f t="shared" si="45"/>
        <v>2.3963725278043649E-2</v>
      </c>
      <c r="N82">
        <f t="shared" si="46"/>
        <v>0.40216315424738797</v>
      </c>
      <c r="O82">
        <v>1135.302005</v>
      </c>
      <c r="P82" s="10">
        <f t="shared" si="47"/>
        <v>2.3415290526653997E-2</v>
      </c>
      <c r="Q82">
        <f t="shared" si="48"/>
        <v>2.3164811739035871</v>
      </c>
      <c r="R82">
        <v>945.92830400000003</v>
      </c>
      <c r="S82">
        <f t="shared" si="49"/>
        <v>2.4461866619948668E-2</v>
      </c>
      <c r="T82">
        <f t="shared" si="50"/>
        <v>5.9699022070930958</v>
      </c>
      <c r="U82">
        <v>1126.2682139999999</v>
      </c>
      <c r="V82">
        <f t="shared" si="51"/>
        <v>2.4343734744010592E-2</v>
      </c>
      <c r="W82" s="49">
        <f t="shared" si="52"/>
        <v>8.5261703021768316</v>
      </c>
      <c r="X82">
        <v>1125.0264</v>
      </c>
      <c r="Y82">
        <f t="shared" si="53"/>
        <v>2.4344932820319104E-2</v>
      </c>
      <c r="Z82" s="49">
        <f t="shared" si="54"/>
        <v>8.6864005203134091</v>
      </c>
      <c r="AA82">
        <v>1111.6888389999999</v>
      </c>
      <c r="AB82">
        <f t="shared" si="55"/>
        <v>2.4357976918421422E-2</v>
      </c>
      <c r="AC82" s="49">
        <f t="shared" si="56"/>
        <v>52.691295698244929</v>
      </c>
      <c r="AD82">
        <v>1082.518018</v>
      </c>
      <c r="AE82">
        <f t="shared" si="57"/>
        <v>2.4382919426123244E-2</v>
      </c>
      <c r="AF82" s="49">
        <f t="shared" si="58"/>
        <v>17.667843755343185</v>
      </c>
      <c r="AG82">
        <v>1146.5676100000001</v>
      </c>
      <c r="AH82">
        <f t="shared" si="59"/>
        <v>2.4343075077951342E-2</v>
      </c>
      <c r="AI82" s="49">
        <f t="shared" si="60"/>
        <v>14.783450491553507</v>
      </c>
      <c r="AJ82">
        <v>1168.701701</v>
      </c>
      <c r="AK82">
        <f t="shared" si="61"/>
        <v>2.43247516172309E-2</v>
      </c>
      <c r="AL82" s="49">
        <f t="shared" si="62"/>
        <v>15.182880823515909</v>
      </c>
      <c r="AN82" s="73">
        <f t="shared" si="64"/>
        <v>2.4186745364999287E-2</v>
      </c>
      <c r="AO82">
        <f t="shared" si="63"/>
        <v>230.60566096726748</v>
      </c>
    </row>
    <row r="83" spans="1:82" x14ac:dyDescent="0.25">
      <c r="B83" t="s">
        <v>27</v>
      </c>
      <c r="C83" s="6">
        <v>1377.909339</v>
      </c>
      <c r="D83" s="10">
        <f t="shared" si="39"/>
        <v>2.7879015536736284E-2</v>
      </c>
      <c r="E83" s="13">
        <f t="shared" si="40"/>
        <v>20.319848776323635</v>
      </c>
      <c r="F83" s="11">
        <v>1736.9363900000001</v>
      </c>
      <c r="G83" s="10">
        <f t="shared" si="41"/>
        <v>2.3578475130918049E-2</v>
      </c>
      <c r="H83" s="13">
        <f t="shared" si="42"/>
        <v>84.903379270348296</v>
      </c>
      <c r="I83" s="2">
        <v>1380.3878360000001</v>
      </c>
      <c r="J83" s="9">
        <f t="shared" si="43"/>
        <v>2.7837272134227153E-2</v>
      </c>
      <c r="K83" s="12">
        <f t="shared" si="44"/>
        <v>0.51655636046733544</v>
      </c>
      <c r="L83" s="16">
        <v>1771.756408</v>
      </c>
      <c r="M83">
        <f t="shared" si="45"/>
        <v>2.4295692424104856E-2</v>
      </c>
      <c r="N83">
        <f t="shared" si="46"/>
        <v>0.40773428114929755</v>
      </c>
      <c r="O83">
        <v>1197.8595009999999</v>
      </c>
      <c r="P83" s="10">
        <f t="shared" si="47"/>
        <v>2.470552161671535E-2</v>
      </c>
      <c r="Q83">
        <f t="shared" si="48"/>
        <v>2.4441240928206098</v>
      </c>
      <c r="R83">
        <v>1266.209967</v>
      </c>
      <c r="S83">
        <f t="shared" si="49"/>
        <v>3.2744404829230696E-2</v>
      </c>
      <c r="T83">
        <f t="shared" si="50"/>
        <v>7.9912501240015494</v>
      </c>
      <c r="U83">
        <v>1334.530892</v>
      </c>
      <c r="V83">
        <f t="shared" si="51"/>
        <v>2.8845230326757534E-2</v>
      </c>
      <c r="W83" s="49">
        <f t="shared" si="52"/>
        <v>10.102777932706495</v>
      </c>
      <c r="X83">
        <v>1333.616372</v>
      </c>
      <c r="Y83">
        <f t="shared" si="53"/>
        <v>2.8858701435288712E-2</v>
      </c>
      <c r="Z83" s="49">
        <f t="shared" si="54"/>
        <v>10.296936985335883</v>
      </c>
      <c r="AA83">
        <v>1323.7940759999999</v>
      </c>
      <c r="AB83">
        <f t="shared" si="55"/>
        <v>2.900536950335526E-2</v>
      </c>
      <c r="AC83" s="49">
        <f t="shared" si="56"/>
        <v>62.7445582388373</v>
      </c>
      <c r="AD83">
        <v>1312.9941329999999</v>
      </c>
      <c r="AE83">
        <f t="shared" si="57"/>
        <v>2.9574223818518968E-2</v>
      </c>
      <c r="AF83" s="49">
        <f t="shared" si="58"/>
        <v>21.429458732137508</v>
      </c>
      <c r="AG83">
        <v>1348.7743660000001</v>
      </c>
      <c r="AH83">
        <f t="shared" si="59"/>
        <v>2.8636179295832561E-2</v>
      </c>
      <c r="AI83" s="49">
        <f t="shared" si="60"/>
        <v>17.390635223017917</v>
      </c>
      <c r="AJ83">
        <v>1388.119608</v>
      </c>
      <c r="AK83">
        <f t="shared" si="61"/>
        <v>2.8891602237522476E-2</v>
      </c>
      <c r="AL83" s="49">
        <f t="shared" si="62"/>
        <v>18.033390863567863</v>
      </c>
      <c r="AN83" s="73">
        <f t="shared" si="64"/>
        <v>2.7904307357433988E-2</v>
      </c>
      <c r="AO83">
        <f t="shared" si="63"/>
        <v>266.05031577778135</v>
      </c>
    </row>
    <row r="84" spans="1:82" x14ac:dyDescent="0.25">
      <c r="B84" t="s">
        <v>28</v>
      </c>
      <c r="C84" s="6">
        <v>1397.4042489999999</v>
      </c>
      <c r="D84" s="10">
        <f t="shared" si="39"/>
        <v>2.8273452879886675E-2</v>
      </c>
      <c r="E84" s="13">
        <f t="shared" si="40"/>
        <v>20.607337663941976</v>
      </c>
      <c r="F84" s="11">
        <v>2096.2063269999999</v>
      </c>
      <c r="G84" s="10">
        <f t="shared" si="41"/>
        <v>2.8455474267795471E-2</v>
      </c>
      <c r="H84" s="13">
        <f t="shared" si="42"/>
        <v>102.46489268969989</v>
      </c>
      <c r="I84" s="2">
        <v>1401.8303100000001</v>
      </c>
      <c r="J84" s="9">
        <f t="shared" si="43"/>
        <v>2.8269686828418277E-2</v>
      </c>
      <c r="K84" s="12">
        <f t="shared" si="44"/>
        <v>0.52458037085049802</v>
      </c>
      <c r="L84" s="16">
        <v>2065.0355070000001</v>
      </c>
      <c r="M84">
        <f t="shared" si="45"/>
        <v>2.8317361967135288E-2</v>
      </c>
      <c r="N84">
        <f t="shared" si="46"/>
        <v>0.47522659672210432</v>
      </c>
      <c r="O84">
        <v>1420.370414</v>
      </c>
      <c r="P84" s="10">
        <f t="shared" si="47"/>
        <v>2.9294747787637188E-2</v>
      </c>
      <c r="Q84">
        <f t="shared" si="48"/>
        <v>2.8981375083545666</v>
      </c>
      <c r="R84">
        <v>1101.286621</v>
      </c>
      <c r="S84">
        <f t="shared" si="49"/>
        <v>2.8479459087245956E-2</v>
      </c>
      <c r="T84">
        <f t="shared" si="50"/>
        <v>6.9503929648245277</v>
      </c>
      <c r="U84">
        <v>1306.864476</v>
      </c>
      <c r="V84">
        <f t="shared" si="51"/>
        <v>2.8247234321854345E-2</v>
      </c>
      <c r="W84" s="49">
        <f t="shared" si="52"/>
        <v>9.8933353048007504</v>
      </c>
      <c r="X84">
        <v>1305.353151</v>
      </c>
      <c r="Y84">
        <f t="shared" si="53"/>
        <v>2.824710137280944E-2</v>
      </c>
      <c r="Z84" s="49">
        <f t="shared" si="54"/>
        <v>10.078714855081756</v>
      </c>
      <c r="AA84">
        <v>1289.120944</v>
      </c>
      <c r="AB84">
        <f t="shared" si="55"/>
        <v>2.8245653907303138E-2</v>
      </c>
      <c r="AC84" s="49">
        <f t="shared" si="56"/>
        <v>61.101137717822006</v>
      </c>
      <c r="AD84">
        <v>1251.030456</v>
      </c>
      <c r="AE84">
        <f t="shared" si="57"/>
        <v>2.8178537725063731E-2</v>
      </c>
      <c r="AF84" s="49">
        <f t="shared" si="58"/>
        <v>20.418145714211786</v>
      </c>
      <c r="AG84">
        <v>1330.8300589999999</v>
      </c>
      <c r="AH84">
        <f t="shared" si="59"/>
        <v>2.8255199047731175E-2</v>
      </c>
      <c r="AI84" s="49">
        <f t="shared" si="60"/>
        <v>17.159267467792613</v>
      </c>
      <c r="AJ84">
        <v>1372.4049339999999</v>
      </c>
      <c r="AK84">
        <f t="shared" si="61"/>
        <v>2.8564525155775542E-2</v>
      </c>
      <c r="AL84" s="49">
        <f t="shared" si="62"/>
        <v>17.829237808670918</v>
      </c>
      <c r="AN84" s="73">
        <f t="shared" si="64"/>
        <v>2.8402369529054686E-2</v>
      </c>
      <c r="AO84">
        <f t="shared" si="63"/>
        <v>270.79903060303405</v>
      </c>
    </row>
    <row r="85" spans="1:82" x14ac:dyDescent="0.25">
      <c r="B85" t="s">
        <v>29</v>
      </c>
      <c r="C85" s="6">
        <v>498.50211300000001</v>
      </c>
      <c r="D85" s="10">
        <f t="shared" si="39"/>
        <v>1.0086112170129407E-2</v>
      </c>
      <c r="E85" s="13">
        <f t="shared" si="40"/>
        <v>7.3513454507748248</v>
      </c>
      <c r="F85" s="11">
        <v>768.05314699999997</v>
      </c>
      <c r="G85" s="10">
        <f t="shared" si="41"/>
        <v>1.0426128515715444E-2</v>
      </c>
      <c r="H85" s="13">
        <f t="shared" si="42"/>
        <v>37.543290597720485</v>
      </c>
      <c r="I85" s="2">
        <v>500.19779799999998</v>
      </c>
      <c r="J85" s="9">
        <f t="shared" si="43"/>
        <v>1.0087123242273472E-2</v>
      </c>
      <c r="K85" s="12">
        <f t="shared" si="44"/>
        <v>0.18717953556978129</v>
      </c>
      <c r="L85" s="16">
        <v>732.08138799999995</v>
      </c>
      <c r="M85">
        <f t="shared" si="45"/>
        <v>1.003886547380263E-2</v>
      </c>
      <c r="N85">
        <f t="shared" si="46"/>
        <v>0.16847388113352879</v>
      </c>
      <c r="O85">
        <v>596.38354500000003</v>
      </c>
      <c r="P85" s="10">
        <f t="shared" si="47"/>
        <v>1.2300246022635032E-2</v>
      </c>
      <c r="Q85">
        <f t="shared" si="48"/>
        <v>1.2168667441209906</v>
      </c>
      <c r="R85">
        <v>391.397178</v>
      </c>
      <c r="S85">
        <f t="shared" si="49"/>
        <v>1.0121597507098493E-2</v>
      </c>
      <c r="T85">
        <f t="shared" si="50"/>
        <v>2.4701691099753886</v>
      </c>
      <c r="U85">
        <v>467.45993499999997</v>
      </c>
      <c r="V85">
        <f t="shared" si="51"/>
        <v>1.0103917095091198E-2</v>
      </c>
      <c r="W85" s="49">
        <f t="shared" si="52"/>
        <v>3.5388044923147515</v>
      </c>
      <c r="X85">
        <v>466.93050299999999</v>
      </c>
      <c r="Y85">
        <f t="shared" si="53"/>
        <v>1.0104111092231086E-2</v>
      </c>
      <c r="Z85" s="49">
        <f t="shared" si="54"/>
        <v>3.6052001661555688</v>
      </c>
      <c r="AA85">
        <v>461.24419499999999</v>
      </c>
      <c r="AB85">
        <f t="shared" si="55"/>
        <v>1.0106223127752272E-2</v>
      </c>
      <c r="AC85" s="49">
        <f t="shared" si="56"/>
        <v>21.8618316701873</v>
      </c>
      <c r="AD85">
        <v>448.99844899999999</v>
      </c>
      <c r="AE85">
        <f t="shared" si="57"/>
        <v>1.0113358689999474E-2</v>
      </c>
      <c r="AF85" s="49">
        <f t="shared" si="58"/>
        <v>7.3281315520084265</v>
      </c>
      <c r="AG85">
        <v>476.13210299999997</v>
      </c>
      <c r="AH85">
        <f t="shared" si="59"/>
        <v>1.0108884490773169E-2</v>
      </c>
      <c r="AI85" s="49">
        <f t="shared" si="60"/>
        <v>6.1390844384133212</v>
      </c>
      <c r="AJ85">
        <v>489.98856799999999</v>
      </c>
      <c r="AK85">
        <f t="shared" si="61"/>
        <v>1.0198368156463095E-2</v>
      </c>
      <c r="AL85" s="49">
        <f t="shared" si="62"/>
        <v>6.3655576324255057</v>
      </c>
      <c r="AN85" s="73">
        <f t="shared" si="64"/>
        <v>1.0316244631997066E-2</v>
      </c>
      <c r="AO85">
        <f t="shared" si="63"/>
        <v>98.359013424945715</v>
      </c>
    </row>
    <row r="86" spans="1:82" x14ac:dyDescent="0.25">
      <c r="B86" t="s">
        <v>30</v>
      </c>
      <c r="C86" s="6">
        <v>3051.3385859999999</v>
      </c>
      <c r="D86" s="10">
        <f t="shared" si="39"/>
        <v>6.1737237305230945E-2</v>
      </c>
      <c r="E86" s="13">
        <f t="shared" si="40"/>
        <v>44.997690978623361</v>
      </c>
      <c r="F86" s="11">
        <v>4642.8121229999997</v>
      </c>
      <c r="G86" s="10">
        <f t="shared" si="41"/>
        <v>6.302500817527365E-2</v>
      </c>
      <c r="H86" s="13">
        <f t="shared" si="42"/>
        <v>226.94581150438094</v>
      </c>
      <c r="I86" s="2">
        <v>3059.59798</v>
      </c>
      <c r="J86" s="9">
        <f t="shared" si="43"/>
        <v>6.170067525181501E-2</v>
      </c>
      <c r="K86" s="12">
        <f t="shared" si="44"/>
        <v>1.1449353260180504</v>
      </c>
      <c r="L86" s="16">
        <v>4520.323848</v>
      </c>
      <c r="M86">
        <f t="shared" si="45"/>
        <v>6.1986172237032552E-2</v>
      </c>
      <c r="N86">
        <f t="shared" si="46"/>
        <v>1.0402620735018708</v>
      </c>
      <c r="O86">
        <v>3258.0288209999999</v>
      </c>
      <c r="P86" s="10">
        <f t="shared" si="47"/>
        <v>6.7195945265618534E-2</v>
      </c>
      <c r="Q86">
        <f t="shared" si="48"/>
        <v>6.6477134671155618</v>
      </c>
      <c r="R86">
        <v>2329.0282579999998</v>
      </c>
      <c r="S86">
        <f t="shared" si="49"/>
        <v>6.0229066368318949E-2</v>
      </c>
      <c r="T86">
        <f t="shared" si="50"/>
        <v>14.698863411762744</v>
      </c>
      <c r="U86">
        <v>2847.518791</v>
      </c>
      <c r="V86">
        <f t="shared" si="51"/>
        <v>6.1547721284345623E-2</v>
      </c>
      <c r="W86" s="49">
        <f t="shared" si="52"/>
        <v>21.55652610002068</v>
      </c>
      <c r="X86">
        <v>2844.1963420000002</v>
      </c>
      <c r="Y86">
        <f t="shared" si="53"/>
        <v>6.1546794700806443E-2</v>
      </c>
      <c r="Z86" s="49">
        <f t="shared" si="54"/>
        <v>21.960221186829305</v>
      </c>
      <c r="AA86">
        <v>2808.51197</v>
      </c>
      <c r="AB86">
        <f t="shared" si="55"/>
        <v>6.1536706441981545E-2</v>
      </c>
      <c r="AC86" s="49">
        <f t="shared" si="56"/>
        <v>133.1165066084921</v>
      </c>
      <c r="AD86">
        <v>2727.760194</v>
      </c>
      <c r="AE86">
        <f t="shared" si="57"/>
        <v>6.1440785204637867E-2</v>
      </c>
      <c r="AF86" s="49">
        <f t="shared" si="58"/>
        <v>44.519943417363621</v>
      </c>
      <c r="AG86">
        <v>2897.5253189999999</v>
      </c>
      <c r="AH86">
        <f t="shared" si="59"/>
        <v>6.1518113511580798E-2</v>
      </c>
      <c r="AI86" s="49">
        <f t="shared" si="60"/>
        <v>37.359700141415367</v>
      </c>
      <c r="AJ86">
        <v>2979.9331200000001</v>
      </c>
      <c r="AK86">
        <f t="shared" si="61"/>
        <v>6.2022783844617617E-2</v>
      </c>
      <c r="AL86" s="49">
        <f t="shared" si="62"/>
        <v>38.71301751704042</v>
      </c>
      <c r="AN86" s="73">
        <f t="shared" si="64"/>
        <v>6.2123917465938289E-2</v>
      </c>
      <c r="AO86">
        <f t="shared" si="63"/>
        <v>592.31313816368424</v>
      </c>
    </row>
    <row r="87" spans="1:82" x14ac:dyDescent="0.25">
      <c r="B87" t="s">
        <v>31</v>
      </c>
      <c r="C87" s="6">
        <v>800.25208099999998</v>
      </c>
      <c r="D87" s="10">
        <f t="shared" si="39"/>
        <v>1.6191370192538145E-2</v>
      </c>
      <c r="E87" s="13">
        <f t="shared" si="40"/>
        <v>11.801212756609591</v>
      </c>
      <c r="F87" s="11">
        <v>1206.8965189999999</v>
      </c>
      <c r="G87" s="10">
        <f t="shared" si="41"/>
        <v>1.6383317041813523E-2</v>
      </c>
      <c r="H87" s="13">
        <f t="shared" si="42"/>
        <v>58.994441870562753</v>
      </c>
      <c r="I87" s="2">
        <v>803.03364699999997</v>
      </c>
      <c r="J87" s="9">
        <f t="shared" si="43"/>
        <v>1.6194192372236973E-2</v>
      </c>
      <c r="K87" s="12">
        <f t="shared" si="44"/>
        <v>0.30050405198378677</v>
      </c>
      <c r="L87" s="16">
        <v>1188.976418</v>
      </c>
      <c r="M87">
        <f t="shared" si="45"/>
        <v>1.6304163044540788E-2</v>
      </c>
      <c r="N87">
        <f t="shared" si="46"/>
        <v>0.27361912896589152</v>
      </c>
      <c r="O87">
        <v>817.64138100000002</v>
      </c>
      <c r="P87" s="10">
        <f t="shared" si="47"/>
        <v>1.6863627826262485E-2</v>
      </c>
      <c r="Q87">
        <f t="shared" si="48"/>
        <v>1.6683233692439661</v>
      </c>
      <c r="R87">
        <v>645.26806199999999</v>
      </c>
      <c r="S87">
        <f t="shared" si="49"/>
        <v>1.6686741690686069E-2</v>
      </c>
      <c r="T87">
        <f t="shared" si="50"/>
        <v>4.0723881622010163</v>
      </c>
      <c r="U87">
        <v>751.70491400000003</v>
      </c>
      <c r="V87">
        <f t="shared" si="51"/>
        <v>1.6247732826618948E-2</v>
      </c>
      <c r="W87" s="49">
        <f t="shared" si="52"/>
        <v>5.6906197245722767</v>
      </c>
      <c r="X87">
        <v>750.81668000000002</v>
      </c>
      <c r="Y87">
        <f t="shared" si="53"/>
        <v>1.6247246851251694E-2</v>
      </c>
      <c r="Z87" s="49">
        <f t="shared" si="54"/>
        <v>5.797103427805772</v>
      </c>
      <c r="AA87">
        <v>741.27670000000001</v>
      </c>
      <c r="AB87">
        <f t="shared" si="55"/>
        <v>1.62419555862462E-2</v>
      </c>
      <c r="AC87" s="49">
        <f t="shared" si="56"/>
        <v>35.134678359327488</v>
      </c>
      <c r="AD87">
        <v>724.16444200000001</v>
      </c>
      <c r="AE87">
        <f t="shared" si="57"/>
        <v>1.6311269601934238E-2</v>
      </c>
      <c r="AF87" s="49">
        <f t="shared" si="58"/>
        <v>11.819132801197664</v>
      </c>
      <c r="AG87">
        <v>766.16941999999995</v>
      </c>
      <c r="AH87">
        <f t="shared" si="59"/>
        <v>1.6266742188444022E-2</v>
      </c>
      <c r="AI87" s="49">
        <f t="shared" si="60"/>
        <v>9.8787263742015732</v>
      </c>
      <c r="AJ87">
        <v>785.108026</v>
      </c>
      <c r="AK87">
        <f t="shared" si="61"/>
        <v>1.6340831632916789E-2</v>
      </c>
      <c r="AL87" s="49">
        <f t="shared" si="62"/>
        <v>10.199524465605128</v>
      </c>
      <c r="AN87" s="73">
        <f t="shared" si="64"/>
        <v>1.635659923795749E-2</v>
      </c>
      <c r="AO87">
        <f t="shared" si="63"/>
        <v>155.95005948606271</v>
      </c>
    </row>
    <row r="88" spans="1:82" x14ac:dyDescent="0.25">
      <c r="B88" t="s">
        <v>32</v>
      </c>
      <c r="C88" s="6">
        <v>581.92613300000005</v>
      </c>
      <c r="D88" s="10">
        <f t="shared" si="39"/>
        <v>1.1774016797733501E-2</v>
      </c>
      <c r="E88" s="13">
        <f t="shared" si="40"/>
        <v>8.5815885609225795</v>
      </c>
      <c r="F88" s="11">
        <v>846.71734600000002</v>
      </c>
      <c r="G88" s="10">
        <f t="shared" si="41"/>
        <v>1.1493975254659689E-2</v>
      </c>
      <c r="H88" s="13">
        <f t="shared" si="42"/>
        <v>41.388483986002925</v>
      </c>
      <c r="I88" s="2">
        <v>583.44735400000002</v>
      </c>
      <c r="J88" s="9">
        <f t="shared" si="43"/>
        <v>1.1765956165157604E-2</v>
      </c>
      <c r="K88" s="12">
        <f t="shared" si="44"/>
        <v>0.21833243806310751</v>
      </c>
      <c r="L88" s="16">
        <v>852.92934000000002</v>
      </c>
      <c r="M88">
        <f t="shared" si="45"/>
        <v>1.1696025938197005E-2</v>
      </c>
      <c r="N88">
        <f t="shared" si="46"/>
        <v>0.19628461889330148</v>
      </c>
      <c r="O88">
        <v>516.71356100000003</v>
      </c>
      <c r="P88" s="10">
        <f t="shared" si="47"/>
        <v>1.0657074590365892E-2</v>
      </c>
      <c r="Q88">
        <f t="shared" si="48"/>
        <v>1.0543073394441709</v>
      </c>
      <c r="R88">
        <v>474.61186600000002</v>
      </c>
      <c r="S88">
        <f t="shared" si="49"/>
        <v>1.2273543473900479E-2</v>
      </c>
      <c r="T88">
        <f t="shared" si="50"/>
        <v>2.9953500855874298</v>
      </c>
      <c r="U88">
        <v>546.53247499999998</v>
      </c>
      <c r="V88">
        <f t="shared" si="51"/>
        <v>1.1813031243362072E-2</v>
      </c>
      <c r="W88" s="49">
        <f t="shared" si="52"/>
        <v>4.1374060810706697</v>
      </c>
      <c r="X88">
        <v>545.91465700000003</v>
      </c>
      <c r="Y88">
        <f t="shared" si="53"/>
        <v>1.181328335965498E-2</v>
      </c>
      <c r="Z88" s="49">
        <f t="shared" si="54"/>
        <v>4.2150418520058874</v>
      </c>
      <c r="AA88">
        <v>539.27905899999996</v>
      </c>
      <c r="AB88">
        <f t="shared" si="55"/>
        <v>1.181602838032093E-2</v>
      </c>
      <c r="AC88" s="49">
        <f t="shared" si="56"/>
        <v>25.560490817916968</v>
      </c>
      <c r="AD88">
        <v>525.62523199999998</v>
      </c>
      <c r="AE88">
        <f t="shared" si="57"/>
        <v>1.1839320424312178E-2</v>
      </c>
      <c r="AF88" s="49">
        <f t="shared" si="58"/>
        <v>8.5787620329863312</v>
      </c>
      <c r="AG88">
        <v>555.837402</v>
      </c>
      <c r="AH88">
        <f t="shared" si="59"/>
        <v>1.1801128420171768E-2</v>
      </c>
      <c r="AI88" s="49">
        <f t="shared" si="60"/>
        <v>7.1667772943810295</v>
      </c>
      <c r="AJ88">
        <v>569.44194700000003</v>
      </c>
      <c r="AK88">
        <f t="shared" si="61"/>
        <v>1.1852069616528575E-2</v>
      </c>
      <c r="AL88" s="49">
        <f t="shared" si="62"/>
        <v>7.3977553124241258</v>
      </c>
      <c r="AN88" s="73">
        <f t="shared" si="64"/>
        <v>1.1716287805363724E-2</v>
      </c>
      <c r="AO88">
        <f t="shared" si="63"/>
        <v>111.70755935391297</v>
      </c>
    </row>
    <row r="89" spans="1:82" ht="15.75" x14ac:dyDescent="0.25">
      <c r="A89" s="4"/>
      <c r="B89" s="4" t="s">
        <v>41</v>
      </c>
      <c r="C89" s="15">
        <f t="shared" ref="C89:AL89" si="65">SUM(C57:C88)</f>
        <v>49424.605297999988</v>
      </c>
      <c r="D89" s="15">
        <f t="shared" si="65"/>
        <v>1.0000000000000004</v>
      </c>
      <c r="E89" s="15">
        <f t="shared" si="65"/>
        <v>728.85818904000018</v>
      </c>
      <c r="F89" s="15">
        <f t="shared" si="65"/>
        <v>73666.188350000011</v>
      </c>
      <c r="G89" s="15">
        <f t="shared" si="65"/>
        <v>0.99999999999999978</v>
      </c>
      <c r="H89" s="15">
        <f t="shared" si="65"/>
        <v>3600.8850783999997</v>
      </c>
      <c r="I89" s="15">
        <f t="shared" si="65"/>
        <v>49587.755198999992</v>
      </c>
      <c r="J89" s="15">
        <f t="shared" si="65"/>
        <v>1.0000000000000002</v>
      </c>
      <c r="K89" s="15">
        <f t="shared" si="65"/>
        <v>18.556285184</v>
      </c>
      <c r="L89" s="15">
        <f t="shared" si="65"/>
        <v>72924.713446000009</v>
      </c>
      <c r="M89" s="15">
        <f t="shared" si="65"/>
        <v>0.99999999999999989</v>
      </c>
      <c r="N89" s="15">
        <f t="shared" si="65"/>
        <v>16.782163439999994</v>
      </c>
      <c r="O89" s="15">
        <f t="shared" si="65"/>
        <v>48485.497273999987</v>
      </c>
      <c r="P89" s="15">
        <f t="shared" si="65"/>
        <v>1.0000000000000002</v>
      </c>
      <c r="Q89" s="15">
        <f t="shared" si="65"/>
        <v>98.930276832000033</v>
      </c>
      <c r="R89" s="15">
        <f t="shared" si="65"/>
        <v>38669.506243999997</v>
      </c>
      <c r="S89" s="15">
        <f t="shared" si="65"/>
        <v>1</v>
      </c>
      <c r="T89" s="15">
        <f t="shared" si="65"/>
        <v>244.04933195999996</v>
      </c>
      <c r="U89" s="15">
        <f t="shared" si="65"/>
        <v>46265.218786000012</v>
      </c>
      <c r="V89" s="15">
        <f t="shared" si="65"/>
        <v>1</v>
      </c>
      <c r="W89" s="15">
        <f t="shared" si="65"/>
        <v>350.24084807999992</v>
      </c>
      <c r="X89" s="15">
        <f t="shared" si="65"/>
        <v>46211.932820000016</v>
      </c>
      <c r="Y89" s="15">
        <f t="shared" si="65"/>
        <v>0.99999999999999956</v>
      </c>
      <c r="Z89" s="15">
        <f t="shared" si="65"/>
        <v>356.80527789599984</v>
      </c>
      <c r="AA89" s="15">
        <f t="shared" si="65"/>
        <v>45639.621169000005</v>
      </c>
      <c r="AB89" s="15">
        <f t="shared" si="65"/>
        <v>0.99999999999999989</v>
      </c>
      <c r="AC89" s="15">
        <f t="shared" si="65"/>
        <v>2163.2049276799999</v>
      </c>
      <c r="AD89" s="15">
        <f t="shared" si="65"/>
        <v>44396.571185000001</v>
      </c>
      <c r="AE89" s="15">
        <f t="shared" si="65"/>
        <v>0.99999999999999967</v>
      </c>
      <c r="AF89" s="15">
        <f t="shared" si="65"/>
        <v>724.59919366400004</v>
      </c>
      <c r="AG89" s="15">
        <f t="shared" si="65"/>
        <v>47100.360423999999</v>
      </c>
      <c r="AH89" s="15">
        <f t="shared" si="65"/>
        <v>0.99999999999999989</v>
      </c>
      <c r="AI89" s="15">
        <f t="shared" si="65"/>
        <v>607.2959330000001</v>
      </c>
      <c r="AJ89" s="15">
        <f t="shared" si="65"/>
        <v>48045.781490000001</v>
      </c>
      <c r="AK89" s="15">
        <f t="shared" si="65"/>
        <v>1</v>
      </c>
      <c r="AL89" s="15">
        <f t="shared" si="65"/>
        <v>624.174135976</v>
      </c>
      <c r="AM89" s="4"/>
      <c r="AN89" s="15">
        <f>SUM(AN57:AN88)</f>
        <v>1</v>
      </c>
      <c r="AO89" s="15">
        <f>SUM(AO57:AO88)</f>
        <v>9534.381641152002</v>
      </c>
    </row>
    <row r="90" spans="1:82" s="4" customFormat="1" ht="15.75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 s="15"/>
      <c r="CD90" s="15"/>
    </row>
    <row r="92" spans="1:82" x14ac:dyDescent="0.25">
      <c r="B92" s="26" t="s">
        <v>59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1:82" x14ac:dyDescent="0.25">
      <c r="C93" s="1" t="s">
        <v>35</v>
      </c>
      <c r="D93" s="1" t="s">
        <v>35</v>
      </c>
      <c r="E93" s="1" t="s">
        <v>35</v>
      </c>
      <c r="F93" s="1" t="s">
        <v>36</v>
      </c>
      <c r="G93" s="1" t="s">
        <v>36</v>
      </c>
      <c r="H93" s="1" t="s">
        <v>36</v>
      </c>
      <c r="I93" s="1" t="s">
        <v>37</v>
      </c>
      <c r="J93" s="1" t="s">
        <v>37</v>
      </c>
      <c r="K93" s="1" t="s">
        <v>37</v>
      </c>
      <c r="L93" s="1" t="s">
        <v>38</v>
      </c>
      <c r="M93" s="1" t="s">
        <v>38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46</v>
      </c>
      <c r="S93" s="1" t="s">
        <v>46</v>
      </c>
      <c r="T93" s="1" t="s">
        <v>46</v>
      </c>
      <c r="U93" s="1" t="s">
        <v>47</v>
      </c>
      <c r="V93" s="1" t="s">
        <v>47</v>
      </c>
      <c r="W93" s="1" t="s">
        <v>47</v>
      </c>
      <c r="X93" s="1" t="s">
        <v>48</v>
      </c>
      <c r="Y93" s="1" t="s">
        <v>48</v>
      </c>
      <c r="Z93" s="1" t="s">
        <v>48</v>
      </c>
      <c r="AA93" s="1" t="s">
        <v>49</v>
      </c>
      <c r="AB93" s="1" t="s">
        <v>49</v>
      </c>
      <c r="AC93" s="1" t="s">
        <v>49</v>
      </c>
      <c r="AD93" s="1" t="s">
        <v>50</v>
      </c>
      <c r="AE93" s="1" t="s">
        <v>50</v>
      </c>
      <c r="AF93" s="1" t="s">
        <v>50</v>
      </c>
      <c r="AG93" s="1" t="s">
        <v>51</v>
      </c>
      <c r="AH93" s="1" t="s">
        <v>51</v>
      </c>
      <c r="AI93" s="1" t="s">
        <v>51</v>
      </c>
      <c r="AJ93" s="1" t="s">
        <v>52</v>
      </c>
      <c r="AK93" s="1" t="s">
        <v>52</v>
      </c>
      <c r="AL93" s="1" t="s">
        <v>52</v>
      </c>
      <c r="AM93" s="18" t="s">
        <v>53</v>
      </c>
      <c r="AN93" s="18" t="s">
        <v>53</v>
      </c>
      <c r="AO93" s="18" t="s">
        <v>53</v>
      </c>
      <c r="AP93" s="27"/>
      <c r="CD93" s="27"/>
    </row>
    <row r="94" spans="1:82" x14ac:dyDescent="0.25">
      <c r="B94" s="1" t="s">
        <v>0</v>
      </c>
      <c r="C94" s="7" t="s">
        <v>55</v>
      </c>
      <c r="D94" s="7" t="s">
        <v>43</v>
      </c>
      <c r="E94" s="1" t="s">
        <v>44</v>
      </c>
      <c r="F94" s="7" t="s">
        <v>55</v>
      </c>
      <c r="G94" s="7" t="s">
        <v>43</v>
      </c>
      <c r="H94" s="7" t="s">
        <v>34</v>
      </c>
      <c r="I94" s="7" t="s">
        <v>55</v>
      </c>
      <c r="J94" s="7" t="s">
        <v>45</v>
      </c>
      <c r="K94" s="1" t="s">
        <v>44</v>
      </c>
      <c r="L94" s="7" t="s">
        <v>55</v>
      </c>
      <c r="M94" s="7" t="s">
        <v>45</v>
      </c>
      <c r="N94" s="1" t="s">
        <v>44</v>
      </c>
      <c r="O94" s="7" t="s">
        <v>55</v>
      </c>
      <c r="P94" s="7" t="s">
        <v>45</v>
      </c>
      <c r="Q94" s="1" t="s">
        <v>44</v>
      </c>
      <c r="R94" s="7" t="s">
        <v>55</v>
      </c>
      <c r="S94" s="7" t="s">
        <v>45</v>
      </c>
      <c r="T94" s="1" t="s">
        <v>44</v>
      </c>
      <c r="U94" s="7" t="s">
        <v>55</v>
      </c>
      <c r="V94" s="7" t="s">
        <v>45</v>
      </c>
      <c r="W94" s="1" t="s">
        <v>44</v>
      </c>
      <c r="X94" s="7" t="s">
        <v>55</v>
      </c>
      <c r="Y94" s="7" t="s">
        <v>45</v>
      </c>
      <c r="Z94" s="1" t="s">
        <v>44</v>
      </c>
      <c r="AA94" s="7" t="s">
        <v>55</v>
      </c>
      <c r="AB94" s="7" t="s">
        <v>45</v>
      </c>
      <c r="AC94" s="1" t="s">
        <v>44</v>
      </c>
      <c r="AD94" s="7" t="s">
        <v>55</v>
      </c>
      <c r="AE94" s="7" t="s">
        <v>45</v>
      </c>
      <c r="AF94" s="1" t="s">
        <v>44</v>
      </c>
      <c r="AG94" s="7" t="s">
        <v>55</v>
      </c>
      <c r="AH94" s="7" t="s">
        <v>45</v>
      </c>
      <c r="AI94" s="1" t="s">
        <v>44</v>
      </c>
      <c r="AJ94" s="7" t="s">
        <v>55</v>
      </c>
      <c r="AK94" s="7" t="s">
        <v>45</v>
      </c>
      <c r="AL94" s="1" t="s">
        <v>44</v>
      </c>
      <c r="AM94" s="19" t="s">
        <v>55</v>
      </c>
      <c r="AN94" s="19" t="s">
        <v>45</v>
      </c>
      <c r="AO94" s="20" t="s">
        <v>44</v>
      </c>
      <c r="AP94" s="1"/>
    </row>
    <row r="95" spans="1:82" x14ac:dyDescent="0.25">
      <c r="B95" t="s">
        <v>1</v>
      </c>
      <c r="C95" s="6">
        <v>0</v>
      </c>
      <c r="D95" s="10">
        <f t="shared" ref="D95:D126" si="66">C95/C$127</f>
        <v>0</v>
      </c>
      <c r="E95" s="13">
        <f t="shared" ref="E95:E126" si="67">C$6*D95</f>
        <v>0</v>
      </c>
      <c r="F95" s="11">
        <v>0</v>
      </c>
      <c r="G95" s="10">
        <f t="shared" ref="G95:G126" si="68">F95/F$127</f>
        <v>0</v>
      </c>
      <c r="H95" s="13">
        <f t="shared" ref="H95:H126" si="69">D$6*G95</f>
        <v>0</v>
      </c>
      <c r="I95" s="2">
        <v>0</v>
      </c>
      <c r="J95" s="9">
        <f t="shared" ref="J95:J126" si="70">I95/I$127</f>
        <v>0</v>
      </c>
      <c r="K95" s="12">
        <f t="shared" ref="K95:K126" si="71">J95*E$6</f>
        <v>0</v>
      </c>
      <c r="L95" s="16">
        <v>0</v>
      </c>
      <c r="M95">
        <f t="shared" ref="M95:M126" si="72">L95/L$127</f>
        <v>0</v>
      </c>
      <c r="N95">
        <f t="shared" ref="N95:N126" si="73">M95*F$6</f>
        <v>0</v>
      </c>
      <c r="O95">
        <v>0</v>
      </c>
      <c r="P95" s="10">
        <f t="shared" ref="P95:P126" si="74">O95/O$127</f>
        <v>0</v>
      </c>
      <c r="Q95">
        <f t="shared" ref="Q95:Q126" si="75">P95*G$6</f>
        <v>0</v>
      </c>
      <c r="R95">
        <v>0</v>
      </c>
      <c r="S95">
        <f t="shared" ref="S95:S126" si="76">R95/R$127</f>
        <v>0</v>
      </c>
      <c r="T95">
        <f t="shared" ref="T95:T126" si="77">S95*H$6</f>
        <v>0</v>
      </c>
      <c r="U95">
        <v>0</v>
      </c>
      <c r="V95">
        <f t="shared" ref="V95:V126" si="78">U95/U$127</f>
        <v>0</v>
      </c>
      <c r="W95">
        <f t="shared" ref="W95:W126" si="79">V95*I$6</f>
        <v>0</v>
      </c>
      <c r="X95">
        <v>0</v>
      </c>
      <c r="Y95">
        <f t="shared" ref="Y95:Y126" si="80">X95/X$127</f>
        <v>0</v>
      </c>
      <c r="Z95">
        <f t="shared" ref="Z95:Z126" si="81">Y95*J$6</f>
        <v>0</v>
      </c>
      <c r="AA95">
        <v>0</v>
      </c>
      <c r="AB95">
        <f t="shared" ref="AB95:AB126" si="82">AA95/AA$127</f>
        <v>0</v>
      </c>
      <c r="AC95">
        <f t="shared" ref="AC95:AC126" si="83">AB95*K$6</f>
        <v>0</v>
      </c>
      <c r="AD95">
        <v>0</v>
      </c>
      <c r="AE95">
        <f t="shared" ref="AE95:AE126" si="84">AD95/AD$127</f>
        <v>0</v>
      </c>
      <c r="AF95">
        <f t="shared" ref="AF95:AF126" si="85">AE95*L$6</f>
        <v>0</v>
      </c>
      <c r="AG95">
        <v>0</v>
      </c>
      <c r="AH95">
        <f t="shared" ref="AH95:AH126" si="86">AG95/AG$127</f>
        <v>0</v>
      </c>
      <c r="AI95">
        <f t="shared" ref="AI95:AI126" si="87">AH95*M$6</f>
        <v>0</v>
      </c>
      <c r="AJ95">
        <v>0</v>
      </c>
      <c r="AK95">
        <f t="shared" ref="AK95:AK126" si="88">AJ95/AJ$127</f>
        <v>0</v>
      </c>
      <c r="AL95">
        <f t="shared" ref="AL95:AL126" si="89">AK95*N$6</f>
        <v>0</v>
      </c>
      <c r="AN95" s="73">
        <f t="shared" ref="AN95:AN126" si="90">AVERAGE(P95,M95,J95,G95,D95,S95,V95,Y95,AB95,AE95,AH95,AK95)</f>
        <v>0</v>
      </c>
      <c r="AO95">
        <f t="shared" ref="AO95:AO126" si="91">AN95*(SUM(A$6:N$6))</f>
        <v>0</v>
      </c>
      <c r="AP95" s="1"/>
    </row>
    <row r="96" spans="1:82" x14ac:dyDescent="0.25">
      <c r="B96" t="s">
        <v>2</v>
      </c>
      <c r="C96" s="14">
        <v>13.692145999999999</v>
      </c>
      <c r="D96" s="10">
        <f t="shared" si="66"/>
        <v>4.1842280694620655E-2</v>
      </c>
      <c r="E96" s="13">
        <f t="shared" si="67"/>
        <v>0.20738020474021504</v>
      </c>
      <c r="F96" s="11">
        <v>20.427734000000001</v>
      </c>
      <c r="G96" s="10">
        <f t="shared" si="68"/>
        <v>4.0193034539838558E-2</v>
      </c>
      <c r="H96" s="13">
        <f t="shared" si="69"/>
        <v>0.98416738864481934</v>
      </c>
      <c r="I96" s="2">
        <v>13.733878000000001</v>
      </c>
      <c r="J96" s="9">
        <f t="shared" si="70"/>
        <v>4.0838999772585358E-2</v>
      </c>
      <c r="K96" s="12">
        <f t="shared" si="71"/>
        <v>5.153176859583955E-3</v>
      </c>
      <c r="L96" s="16">
        <v>20.218247999999999</v>
      </c>
      <c r="M96">
        <f t="shared" si="72"/>
        <v>4.083900028614016E-2</v>
      </c>
      <c r="N96">
        <f t="shared" si="73"/>
        <v>4.6604940871918348E-3</v>
      </c>
      <c r="O96">
        <v>13.431661999999999</v>
      </c>
      <c r="P96" s="10">
        <f t="shared" si="74"/>
        <v>4.2735991517595828E-2</v>
      </c>
      <c r="Q96">
        <f t="shared" si="75"/>
        <v>2.8749607606375162E-2</v>
      </c>
      <c r="R96">
        <v>9.6778379999999995</v>
      </c>
      <c r="S96">
        <f t="shared" si="76"/>
        <v>3.4971407559117859E-2</v>
      </c>
      <c r="T96">
        <f t="shared" si="77"/>
        <v>5.8036290837024544E-2</v>
      </c>
      <c r="U96">
        <v>12.646189</v>
      </c>
      <c r="V96">
        <f t="shared" si="78"/>
        <v>4.0300522040112467E-2</v>
      </c>
      <c r="W96">
        <f t="shared" si="79"/>
        <v>9.5981245318290928E-2</v>
      </c>
      <c r="X96">
        <v>12.631587</v>
      </c>
      <c r="Y96">
        <f t="shared" si="80"/>
        <v>4.0300524507163538E-2</v>
      </c>
      <c r="Z96">
        <f t="shared" si="81"/>
        <v>9.7780190953704715E-2</v>
      </c>
      <c r="AA96">
        <v>12.474748999999999</v>
      </c>
      <c r="AB96">
        <f t="shared" si="82"/>
        <v>4.0300525010267631E-2</v>
      </c>
      <c r="AC96">
        <f t="shared" si="83"/>
        <v>0.59281240117405376</v>
      </c>
      <c r="AD96">
        <v>11.95736</v>
      </c>
      <c r="AE96">
        <f t="shared" si="84"/>
        <v>3.9661642409516744E-2</v>
      </c>
      <c r="AF96">
        <f t="shared" si="85"/>
        <v>0.19542379994341502</v>
      </c>
      <c r="AG96">
        <v>12.875055</v>
      </c>
      <c r="AH96">
        <f t="shared" si="86"/>
        <v>4.0300524248577864E-2</v>
      </c>
      <c r="AI96">
        <f t="shared" si="87"/>
        <v>0.16642554242271868</v>
      </c>
      <c r="AJ96">
        <v>13.134141</v>
      </c>
      <c r="AK96">
        <f t="shared" si="88"/>
        <v>4.0300523181642137E-2</v>
      </c>
      <c r="AL96">
        <f t="shared" si="89"/>
        <v>0.17105090080671925</v>
      </c>
      <c r="AN96" s="73">
        <f t="shared" si="90"/>
        <v>4.0215414647264906E-2</v>
      </c>
      <c r="AO96">
        <f t="shared" si="91"/>
        <v>2.6073179555085453</v>
      </c>
    </row>
    <row r="97" spans="2:82" x14ac:dyDescent="0.25">
      <c r="B97" t="s">
        <v>3</v>
      </c>
      <c r="C97" s="14">
        <v>3.5985999999999997E-2</v>
      </c>
      <c r="D97" s="10">
        <f t="shared" si="66"/>
        <v>1.0997080465521029E-4</v>
      </c>
      <c r="E97" s="13">
        <f t="shared" si="67"/>
        <v>5.4504122639222367E-4</v>
      </c>
      <c r="F97" s="11">
        <v>5.3688E-2</v>
      </c>
      <c r="G97" s="10">
        <f t="shared" si="68"/>
        <v>1.0563499790896301E-4</v>
      </c>
      <c r="H97" s="13">
        <f t="shared" si="69"/>
        <v>2.5865805165449611E-3</v>
      </c>
      <c r="I97" s="2">
        <v>3.6096000000000003E-2</v>
      </c>
      <c r="J97" s="9">
        <f t="shared" si="70"/>
        <v>1.073349083042125E-4</v>
      </c>
      <c r="K97" s="12">
        <f t="shared" si="71"/>
        <v>1.354381274710191E-5</v>
      </c>
      <c r="L97" s="16">
        <v>5.3137999999999998E-2</v>
      </c>
      <c r="M97">
        <f t="shared" si="72"/>
        <v>1.0733386974009399E-4</v>
      </c>
      <c r="N97">
        <f t="shared" si="73"/>
        <v>1.2248802903456308E-5</v>
      </c>
      <c r="O97">
        <v>3.5302E-2</v>
      </c>
      <c r="P97" s="10">
        <f t="shared" si="74"/>
        <v>1.1232161534098818E-4</v>
      </c>
      <c r="Q97">
        <f t="shared" si="75"/>
        <v>7.5561657799329374E-5</v>
      </c>
      <c r="R97">
        <v>3.4733E-2</v>
      </c>
      <c r="S97">
        <f t="shared" si="76"/>
        <v>1.2550963332418261E-4</v>
      </c>
      <c r="T97">
        <f t="shared" si="77"/>
        <v>2.0828768673771702E-4</v>
      </c>
      <c r="U97">
        <v>3.4765999999999998E-2</v>
      </c>
      <c r="V97">
        <f t="shared" si="78"/>
        <v>1.1079131817866632E-4</v>
      </c>
      <c r="W97">
        <f t="shared" si="79"/>
        <v>2.6386478762382108E-4</v>
      </c>
      <c r="X97">
        <v>3.4726E-2</v>
      </c>
      <c r="Y97">
        <f t="shared" si="80"/>
        <v>1.1079178048140436E-4</v>
      </c>
      <c r="Z97">
        <f t="shared" si="81"/>
        <v>2.6881142575816878E-4</v>
      </c>
      <c r="AA97">
        <v>3.4294999999999999E-2</v>
      </c>
      <c r="AB97">
        <f t="shared" si="82"/>
        <v>1.1079232978772787E-4</v>
      </c>
      <c r="AC97">
        <f t="shared" si="83"/>
        <v>1.6297322934725319E-3</v>
      </c>
      <c r="AD97">
        <v>3.4499000000000002E-2</v>
      </c>
      <c r="AE97">
        <f t="shared" si="84"/>
        <v>1.1443052659499406E-4</v>
      </c>
      <c r="AF97">
        <f t="shared" si="85"/>
        <v>5.6383061764870136E-4</v>
      </c>
      <c r="AG97">
        <v>3.5395000000000003E-2</v>
      </c>
      <c r="AH97">
        <f t="shared" si="86"/>
        <v>1.1079075435238245E-4</v>
      </c>
      <c r="AI97">
        <f t="shared" si="87"/>
        <v>4.5752286681898663E-4</v>
      </c>
      <c r="AJ97">
        <v>3.6107E-2</v>
      </c>
      <c r="AK97">
        <f t="shared" si="88"/>
        <v>1.1078996262637599E-4</v>
      </c>
      <c r="AL97">
        <f t="shared" si="89"/>
        <v>4.702351585404947E-4</v>
      </c>
      <c r="AN97" s="73">
        <f t="shared" si="90"/>
        <v>1.1137437510793345E-4</v>
      </c>
      <c r="AO97">
        <f t="shared" si="91"/>
        <v>7.2208234218022289E-3</v>
      </c>
    </row>
    <row r="98" spans="2:82" x14ac:dyDescent="0.25">
      <c r="B98" t="s">
        <v>4</v>
      </c>
      <c r="C98" s="6">
        <v>0.99917</v>
      </c>
      <c r="D98" s="10">
        <f t="shared" si="66"/>
        <v>3.0533965677581967E-3</v>
      </c>
      <c r="E98" s="13">
        <f t="shared" si="67"/>
        <v>1.51333530310209E-2</v>
      </c>
      <c r="F98" s="11">
        <v>1.490693</v>
      </c>
      <c r="G98" s="10">
        <f t="shared" si="68"/>
        <v>2.9330455956248285E-3</v>
      </c>
      <c r="H98" s="13">
        <f t="shared" si="69"/>
        <v>7.1818608812955556E-2</v>
      </c>
      <c r="I98" s="2">
        <v>1.0022150000000001</v>
      </c>
      <c r="J98" s="9">
        <f t="shared" si="70"/>
        <v>2.9801821566408002E-3</v>
      </c>
      <c r="K98" s="12">
        <f t="shared" si="71"/>
        <v>3.7604754799248501E-4</v>
      </c>
      <c r="L98" s="16">
        <v>1.4754050000000001</v>
      </c>
      <c r="M98">
        <f t="shared" si="72"/>
        <v>2.9801823193173131E-3</v>
      </c>
      <c r="N98">
        <f t="shared" si="73"/>
        <v>3.4009456599371363E-4</v>
      </c>
      <c r="O98">
        <v>0.98016099999999995</v>
      </c>
      <c r="P98" s="10">
        <f t="shared" si="74"/>
        <v>3.1186127362256614E-3</v>
      </c>
      <c r="Q98">
        <f t="shared" si="75"/>
        <v>2.0979715050209184E-3</v>
      </c>
      <c r="R98" s="1">
        <v>1.537404</v>
      </c>
      <c r="S98">
        <f t="shared" si="76"/>
        <v>5.5554951288725894E-3</v>
      </c>
      <c r="T98">
        <f t="shared" si="77"/>
        <v>9.2195411493770502E-3</v>
      </c>
      <c r="U98" s="1">
        <v>1.0595209999999999</v>
      </c>
      <c r="V98">
        <f t="shared" si="78"/>
        <v>3.3764519423568635E-3</v>
      </c>
      <c r="W98">
        <f t="shared" si="79"/>
        <v>8.0414854641885324E-3</v>
      </c>
      <c r="X98" s="1">
        <v>1.058298</v>
      </c>
      <c r="Y98">
        <f t="shared" si="80"/>
        <v>3.3764533692308145E-3</v>
      </c>
      <c r="Z98">
        <f t="shared" si="81"/>
        <v>8.1922074024367471E-3</v>
      </c>
      <c r="AA98" s="1">
        <v>1.0451569999999999</v>
      </c>
      <c r="AB98">
        <f t="shared" si="82"/>
        <v>3.3764507661161185E-3</v>
      </c>
      <c r="AC98">
        <f t="shared" si="83"/>
        <v>4.9666893560252834E-2</v>
      </c>
      <c r="AD98" s="1">
        <v>1.1473169999999999</v>
      </c>
      <c r="AE98">
        <f t="shared" si="84"/>
        <v>3.8055621461894197E-3</v>
      </c>
      <c r="AF98">
        <f t="shared" si="85"/>
        <v>1.8751049385456246E-2</v>
      </c>
      <c r="AG98" s="1">
        <v>1.0786960000000001</v>
      </c>
      <c r="AH98">
        <f t="shared" si="86"/>
        <v>3.3764527067918506E-3</v>
      </c>
      <c r="AI98">
        <f t="shared" si="87"/>
        <v>1.394344077825042E-2</v>
      </c>
      <c r="AJ98" s="1">
        <v>1.100403</v>
      </c>
      <c r="AK98">
        <f t="shared" si="88"/>
        <v>3.3764535199255555E-3</v>
      </c>
      <c r="AL98">
        <f t="shared" si="89"/>
        <v>1.4330965717546072E-2</v>
      </c>
      <c r="AM98" s="1"/>
      <c r="AN98" s="73">
        <f t="shared" si="90"/>
        <v>3.4423949129208341E-3</v>
      </c>
      <c r="AO98">
        <f t="shared" si="91"/>
        <v>0.22318352664356261</v>
      </c>
    </row>
    <row r="99" spans="2:82" x14ac:dyDescent="0.25">
      <c r="B99" t="s">
        <v>5</v>
      </c>
      <c r="C99" s="6">
        <v>0.73089899999999997</v>
      </c>
      <c r="D99" s="10">
        <f t="shared" si="66"/>
        <v>2.2335783680233578E-3</v>
      </c>
      <c r="E99" s="13">
        <f t="shared" si="67"/>
        <v>1.1070140813895679E-2</v>
      </c>
      <c r="F99" s="11">
        <v>21.12313</v>
      </c>
      <c r="G99" s="10">
        <f t="shared" si="68"/>
        <v>4.1561276139561051E-2</v>
      </c>
      <c r="H99" s="13">
        <f t="shared" si="69"/>
        <v>1.0176701778134101</v>
      </c>
      <c r="I99" s="2">
        <v>8.7966479999999994</v>
      </c>
      <c r="J99" s="9">
        <f t="shared" si="70"/>
        <v>2.6157674159586492E-2</v>
      </c>
      <c r="K99" s="12">
        <f t="shared" si="71"/>
        <v>3.3006469778969548E-3</v>
      </c>
      <c r="L99" s="16">
        <v>12.949933</v>
      </c>
      <c r="M99">
        <f t="shared" si="72"/>
        <v>2.615767288503415E-2</v>
      </c>
      <c r="N99">
        <f t="shared" si="73"/>
        <v>2.9850799226535563E-3</v>
      </c>
      <c r="O99">
        <v>8.6030750000000005</v>
      </c>
      <c r="P99" s="10">
        <f t="shared" si="74"/>
        <v>2.7372706387730778E-2</v>
      </c>
      <c r="Q99">
        <f t="shared" si="75"/>
        <v>1.8414328059938971E-2</v>
      </c>
      <c r="R99">
        <v>4.4826600000000001</v>
      </c>
      <c r="S99">
        <f t="shared" si="76"/>
        <v>1.6198342006650171E-2</v>
      </c>
      <c r="T99">
        <f t="shared" si="77"/>
        <v>2.6881722909961551E-2</v>
      </c>
      <c r="U99">
        <v>7.8177849999999998</v>
      </c>
      <c r="V99">
        <f t="shared" si="78"/>
        <v>2.4913498975648762E-2</v>
      </c>
      <c r="W99">
        <f t="shared" si="79"/>
        <v>5.9334930067125757E-2</v>
      </c>
      <c r="X99">
        <v>7.8087569999999999</v>
      </c>
      <c r="Y99">
        <f t="shared" si="80"/>
        <v>2.4913496843190396E-2</v>
      </c>
      <c r="Z99">
        <f t="shared" si="81"/>
        <v>6.044701671857055E-2</v>
      </c>
      <c r="AA99">
        <v>7.7118010000000004</v>
      </c>
      <c r="AB99">
        <f t="shared" si="82"/>
        <v>2.4913497584176398E-2</v>
      </c>
      <c r="AC99">
        <f t="shared" si="83"/>
        <v>0.36647240503087231</v>
      </c>
      <c r="AD99">
        <v>7.0915340000000002</v>
      </c>
      <c r="AE99">
        <f t="shared" si="84"/>
        <v>2.3522072233580819E-2</v>
      </c>
      <c r="AF99">
        <f t="shared" si="85"/>
        <v>0.11589970710156138</v>
      </c>
      <c r="AG99">
        <v>7.9592669999999996</v>
      </c>
      <c r="AH99">
        <f t="shared" si="86"/>
        <v>2.4913496115892754E-2</v>
      </c>
      <c r="AI99">
        <f t="shared" si="87"/>
        <v>0.10288308110235217</v>
      </c>
      <c r="AJ99">
        <v>8.1194319999999998</v>
      </c>
      <c r="AK99">
        <f t="shared" si="88"/>
        <v>2.4913495106970981E-2</v>
      </c>
      <c r="AL99">
        <f t="shared" si="89"/>
        <v>0.10574244312124424</v>
      </c>
      <c r="AN99" s="73">
        <f t="shared" si="90"/>
        <v>2.3980900567170508E-2</v>
      </c>
      <c r="AO99">
        <f t="shared" si="91"/>
        <v>1.5547727951202703</v>
      </c>
      <c r="CD99" s="1"/>
    </row>
    <row r="100" spans="2:82" x14ac:dyDescent="0.25">
      <c r="B100" t="s">
        <v>6</v>
      </c>
      <c r="C100" s="6">
        <v>9.0946400000000001</v>
      </c>
      <c r="D100" s="10">
        <f t="shared" si="66"/>
        <v>2.7792610427651358E-2</v>
      </c>
      <c r="E100" s="13">
        <f t="shared" si="67"/>
        <v>0.1377467275939469</v>
      </c>
      <c r="F100" s="11">
        <v>13.568574</v>
      </c>
      <c r="G100" s="10">
        <f t="shared" si="68"/>
        <v>2.669714435474612E-2</v>
      </c>
      <c r="H100" s="13">
        <f t="shared" si="69"/>
        <v>0.65370677145169354</v>
      </c>
      <c r="I100" s="2">
        <v>9.1223600000000005</v>
      </c>
      <c r="J100" s="9">
        <f t="shared" si="70"/>
        <v>2.7126209943429073E-2</v>
      </c>
      <c r="K100" s="12">
        <f t="shared" si="71"/>
        <v>3.4228594761650201E-3</v>
      </c>
      <c r="L100" s="16">
        <v>13.429429000000001</v>
      </c>
      <c r="M100">
        <f t="shared" si="72"/>
        <v>2.712621067729009E-2</v>
      </c>
      <c r="N100">
        <f t="shared" si="73"/>
        <v>3.0956082074402565E-3</v>
      </c>
      <c r="O100">
        <v>8.9216200000000008</v>
      </c>
      <c r="P100" s="10">
        <f t="shared" si="74"/>
        <v>2.8386232220793922E-2</v>
      </c>
      <c r="Q100">
        <f t="shared" si="75"/>
        <v>1.909615312037995E-2</v>
      </c>
      <c r="R100">
        <v>11.852520999999999</v>
      </c>
      <c r="S100">
        <f t="shared" si="76"/>
        <v>4.2829745909572281E-2</v>
      </c>
      <c r="T100">
        <f t="shared" si="77"/>
        <v>7.1077481965284087E-2</v>
      </c>
      <c r="U100">
        <v>9.2918640000000003</v>
      </c>
      <c r="V100">
        <f t="shared" si="78"/>
        <v>2.9611052778487464E-2</v>
      </c>
      <c r="W100">
        <f t="shared" si="79"/>
        <v>7.0522801616217823E-2</v>
      </c>
      <c r="X100">
        <v>9.2811339999999998</v>
      </c>
      <c r="Y100">
        <f t="shared" si="80"/>
        <v>2.9611051107138697E-2</v>
      </c>
      <c r="Z100">
        <f t="shared" si="81"/>
        <v>7.1844579369711919E-2</v>
      </c>
      <c r="AA100">
        <v>9.165896</v>
      </c>
      <c r="AB100">
        <f t="shared" si="82"/>
        <v>2.9611050369791975E-2</v>
      </c>
      <c r="AC100">
        <f t="shared" si="83"/>
        <v>0.43557243650125987</v>
      </c>
      <c r="AD100">
        <v>9.7353349999999992</v>
      </c>
      <c r="AE100">
        <f t="shared" si="84"/>
        <v>3.2291356579282775E-2</v>
      </c>
      <c r="AF100">
        <f t="shared" si="85"/>
        <v>0.159108378389722</v>
      </c>
      <c r="AG100">
        <v>9.4600240000000007</v>
      </c>
      <c r="AH100">
        <f t="shared" si="86"/>
        <v>2.9611052271553681E-2</v>
      </c>
      <c r="AI100">
        <f t="shared" si="87"/>
        <v>0.12228216699128173</v>
      </c>
      <c r="AJ100">
        <v>9.6503890000000006</v>
      </c>
      <c r="AK100">
        <f t="shared" si="88"/>
        <v>2.9611051503586287E-2</v>
      </c>
      <c r="AL100">
        <f t="shared" si="89"/>
        <v>0.12568067691562429</v>
      </c>
      <c r="AN100" s="73">
        <f t="shared" si="90"/>
        <v>3.0025397345276979E-2</v>
      </c>
      <c r="AO100">
        <f t="shared" si="91"/>
        <v>1.9466604610762996</v>
      </c>
    </row>
    <row r="101" spans="2:82" x14ac:dyDescent="0.25">
      <c r="B101" t="s">
        <v>7</v>
      </c>
      <c r="C101" s="6">
        <v>0.36277599999999999</v>
      </c>
      <c r="D101" s="10">
        <f t="shared" si="66"/>
        <v>1.1086191471571881E-3</v>
      </c>
      <c r="E101" s="13">
        <f t="shared" si="67"/>
        <v>5.4945777787379904E-3</v>
      </c>
      <c r="F101" s="11">
        <v>0.54123699999999997</v>
      </c>
      <c r="G101" s="10">
        <f t="shared" si="68"/>
        <v>1.0649226896746649E-3</v>
      </c>
      <c r="H101" s="13">
        <f t="shared" si="69"/>
        <v>2.6075716715713845E-2</v>
      </c>
      <c r="I101" s="2">
        <v>0.36388100000000001</v>
      </c>
      <c r="J101" s="9">
        <f t="shared" si="70"/>
        <v>1.082034955913263E-3</v>
      </c>
      <c r="K101" s="12">
        <f t="shared" si="71"/>
        <v>1.3653413470268697E-4</v>
      </c>
      <c r="L101" s="16">
        <v>0.535686</v>
      </c>
      <c r="M101">
        <f t="shared" si="72"/>
        <v>1.08203642112221E-3</v>
      </c>
      <c r="N101">
        <f t="shared" si="73"/>
        <v>1.2348060205767805E-4</v>
      </c>
      <c r="O101">
        <v>0.35587400000000002</v>
      </c>
      <c r="P101" s="10">
        <f t="shared" si="74"/>
        <v>1.1322968256149461E-3</v>
      </c>
      <c r="Q101">
        <f t="shared" si="75"/>
        <v>7.6172538121575383E-4</v>
      </c>
      <c r="R101">
        <v>0.82949099999999998</v>
      </c>
      <c r="S101">
        <f t="shared" si="76"/>
        <v>2.9974120074773144E-3</v>
      </c>
      <c r="T101">
        <f t="shared" si="77"/>
        <v>4.9743115066293048E-3</v>
      </c>
      <c r="U101">
        <v>0.42930000000000001</v>
      </c>
      <c r="V101">
        <f t="shared" si="78"/>
        <v>1.3680812545044426E-3</v>
      </c>
      <c r="W101">
        <f t="shared" si="79"/>
        <v>3.2582739839759072E-3</v>
      </c>
      <c r="X101">
        <v>0.42880400000000002</v>
      </c>
      <c r="Y101">
        <f t="shared" si="80"/>
        <v>1.3680803616180418E-3</v>
      </c>
      <c r="Z101">
        <f t="shared" si="81"/>
        <v>3.3193403965560623E-3</v>
      </c>
      <c r="AA101">
        <v>0.42348000000000002</v>
      </c>
      <c r="AB101">
        <f t="shared" si="82"/>
        <v>1.3680809394520192E-3</v>
      </c>
      <c r="AC101">
        <f t="shared" si="83"/>
        <v>2.0124188121876305E-2</v>
      </c>
      <c r="AD101">
        <v>0.50624100000000005</v>
      </c>
      <c r="AE101">
        <f t="shared" si="84"/>
        <v>1.6791624167070464E-3</v>
      </c>
      <c r="AF101">
        <f t="shared" si="85"/>
        <v>8.2736941856023719E-3</v>
      </c>
      <c r="AG101">
        <v>0.43706899999999999</v>
      </c>
      <c r="AH101">
        <f t="shared" si="86"/>
        <v>1.3680803563791903E-3</v>
      </c>
      <c r="AI101">
        <f t="shared" si="87"/>
        <v>5.6496415278346557E-3</v>
      </c>
      <c r="AJ101">
        <v>0.44586399999999998</v>
      </c>
      <c r="AK101">
        <f t="shared" si="88"/>
        <v>1.3680797600588944E-3</v>
      </c>
      <c r="AL101">
        <f t="shared" si="89"/>
        <v>5.8066560148308946E-3</v>
      </c>
      <c r="AN101" s="73">
        <f t="shared" si="90"/>
        <v>1.4155739279732684E-3</v>
      </c>
      <c r="AO101">
        <f t="shared" si="91"/>
        <v>9.1777030079819938E-2</v>
      </c>
    </row>
    <row r="102" spans="2:82" x14ac:dyDescent="0.25">
      <c r="B102" t="s">
        <v>8</v>
      </c>
      <c r="C102" s="6">
        <v>15.363263999999999</v>
      </c>
      <c r="D102" s="10">
        <f t="shared" si="66"/>
        <v>4.694910532458247E-2</v>
      </c>
      <c r="E102" s="13">
        <f t="shared" si="67"/>
        <v>0.23269083121067916</v>
      </c>
      <c r="F102" s="11">
        <v>22.920928</v>
      </c>
      <c r="G102" s="10">
        <f t="shared" si="68"/>
        <v>4.5098572890617861E-2</v>
      </c>
      <c r="H102" s="13">
        <f t="shared" si="69"/>
        <v>1.1042844916169323</v>
      </c>
      <c r="I102" s="2">
        <v>15.410088999999999</v>
      </c>
      <c r="J102" s="9">
        <f t="shared" si="70"/>
        <v>4.5823373497749148E-2</v>
      </c>
      <c r="K102" s="12">
        <f t="shared" si="71"/>
        <v>5.7821187896768302E-3</v>
      </c>
      <c r="L102" s="16">
        <v>22.685873000000001</v>
      </c>
      <c r="M102">
        <f t="shared" si="72"/>
        <v>4.5823375692015424E-2</v>
      </c>
      <c r="N102">
        <f t="shared" si="73"/>
        <v>5.2293045856042965E-3</v>
      </c>
      <c r="O102">
        <v>15.070986</v>
      </c>
      <c r="P102" s="10">
        <f t="shared" si="74"/>
        <v>4.795188636058631E-2</v>
      </c>
      <c r="Q102">
        <f t="shared" si="75"/>
        <v>3.2258475067431978E-2</v>
      </c>
      <c r="R102">
        <v>10.490596999999999</v>
      </c>
      <c r="S102">
        <f t="shared" si="76"/>
        <v>3.790835755108312E-2</v>
      </c>
      <c r="T102">
        <f t="shared" si="77"/>
        <v>6.2910263485090087E-2</v>
      </c>
      <c r="U102">
        <v>14.129066999999999</v>
      </c>
      <c r="V102">
        <f t="shared" si="78"/>
        <v>4.5026116250494574E-2</v>
      </c>
      <c r="W102">
        <f t="shared" si="79"/>
        <v>0.10723589896098887</v>
      </c>
      <c r="X102">
        <v>14.112750999999999</v>
      </c>
      <c r="Y102">
        <f t="shared" si="80"/>
        <v>4.5026113309356672E-2</v>
      </c>
      <c r="Z102">
        <f t="shared" si="81"/>
        <v>0.10924577312906819</v>
      </c>
      <c r="AA102">
        <v>13.937523000000001</v>
      </c>
      <c r="AB102">
        <f t="shared" si="82"/>
        <v>4.5026115895612839E-2</v>
      </c>
      <c r="AC102">
        <f t="shared" si="83"/>
        <v>0.66232486730182727</v>
      </c>
      <c r="AD102">
        <v>13.294969999999999</v>
      </c>
      <c r="AE102">
        <f t="shared" si="84"/>
        <v>4.4098391784244413E-2</v>
      </c>
      <c r="AF102">
        <f t="shared" si="85"/>
        <v>0.21728488207545013</v>
      </c>
      <c r="AG102">
        <v>14.384767999999999</v>
      </c>
      <c r="AH102">
        <f t="shared" si="86"/>
        <v>4.5026113798672461E-2</v>
      </c>
      <c r="AI102">
        <f t="shared" si="87"/>
        <v>0.18594039536335696</v>
      </c>
      <c r="AJ102">
        <v>14.674234</v>
      </c>
      <c r="AK102">
        <f t="shared" si="88"/>
        <v>4.5026112289326056E-2</v>
      </c>
      <c r="AL102">
        <f t="shared" si="89"/>
        <v>0.19110811619492946</v>
      </c>
      <c r="AN102" s="73">
        <f t="shared" si="90"/>
        <v>4.4898636220361776E-2</v>
      </c>
      <c r="AO102">
        <f t="shared" si="91"/>
        <v>2.9109489836668216</v>
      </c>
    </row>
    <row r="103" spans="2:82" x14ac:dyDescent="0.25">
      <c r="B103" t="s">
        <v>9</v>
      </c>
      <c r="C103" s="6">
        <v>0</v>
      </c>
      <c r="D103" s="10">
        <f t="shared" si="66"/>
        <v>0</v>
      </c>
      <c r="E103" s="13">
        <f t="shared" si="67"/>
        <v>0</v>
      </c>
      <c r="F103" s="11">
        <v>0</v>
      </c>
      <c r="G103" s="10">
        <f t="shared" si="68"/>
        <v>0</v>
      </c>
      <c r="H103" s="13">
        <f t="shared" si="69"/>
        <v>0</v>
      </c>
      <c r="I103" s="2">
        <v>0</v>
      </c>
      <c r="J103" s="9">
        <f t="shared" si="70"/>
        <v>0</v>
      </c>
      <c r="K103" s="12">
        <f t="shared" si="71"/>
        <v>0</v>
      </c>
      <c r="L103" s="16">
        <v>0</v>
      </c>
      <c r="M103">
        <f t="shared" si="72"/>
        <v>0</v>
      </c>
      <c r="N103">
        <f t="shared" si="73"/>
        <v>0</v>
      </c>
      <c r="O103">
        <v>0</v>
      </c>
      <c r="P103" s="10">
        <f t="shared" si="74"/>
        <v>0</v>
      </c>
      <c r="Q103">
        <f t="shared" si="75"/>
        <v>0</v>
      </c>
      <c r="R103">
        <v>0</v>
      </c>
      <c r="S103">
        <f t="shared" si="76"/>
        <v>0</v>
      </c>
      <c r="T103">
        <f t="shared" si="77"/>
        <v>0</v>
      </c>
      <c r="U103">
        <v>0</v>
      </c>
      <c r="V103">
        <f t="shared" si="78"/>
        <v>0</v>
      </c>
      <c r="W103">
        <f t="shared" si="79"/>
        <v>0</v>
      </c>
      <c r="X103">
        <v>0</v>
      </c>
      <c r="Y103">
        <f t="shared" si="80"/>
        <v>0</v>
      </c>
      <c r="Z103">
        <f t="shared" si="81"/>
        <v>0</v>
      </c>
      <c r="AA103">
        <v>0</v>
      </c>
      <c r="AB103">
        <f t="shared" si="82"/>
        <v>0</v>
      </c>
      <c r="AC103">
        <f t="shared" si="83"/>
        <v>0</v>
      </c>
      <c r="AD103">
        <v>0</v>
      </c>
      <c r="AE103">
        <f t="shared" si="84"/>
        <v>0</v>
      </c>
      <c r="AF103">
        <f t="shared" si="85"/>
        <v>0</v>
      </c>
      <c r="AG103">
        <v>0</v>
      </c>
      <c r="AH103">
        <f t="shared" si="86"/>
        <v>0</v>
      </c>
      <c r="AI103">
        <f t="shared" si="87"/>
        <v>0</v>
      </c>
      <c r="AJ103">
        <v>0</v>
      </c>
      <c r="AK103">
        <f t="shared" si="88"/>
        <v>0</v>
      </c>
      <c r="AL103">
        <f t="shared" si="89"/>
        <v>0</v>
      </c>
      <c r="AN103" s="73">
        <f t="shared" si="90"/>
        <v>0</v>
      </c>
      <c r="AO103">
        <f t="shared" si="91"/>
        <v>0</v>
      </c>
    </row>
    <row r="104" spans="2:82" x14ac:dyDescent="0.25">
      <c r="B104" t="s">
        <v>10</v>
      </c>
      <c r="C104" s="6">
        <v>0</v>
      </c>
      <c r="D104" s="10">
        <f t="shared" si="66"/>
        <v>0</v>
      </c>
      <c r="E104" s="13">
        <f t="shared" si="67"/>
        <v>0</v>
      </c>
      <c r="F104" s="11">
        <v>0</v>
      </c>
      <c r="G104" s="10">
        <f t="shared" si="68"/>
        <v>0</v>
      </c>
      <c r="H104" s="13">
        <f t="shared" si="69"/>
        <v>0</v>
      </c>
      <c r="I104" s="2">
        <v>0</v>
      </c>
      <c r="J104" s="9">
        <f t="shared" si="70"/>
        <v>0</v>
      </c>
      <c r="K104" s="12">
        <f t="shared" si="71"/>
        <v>0</v>
      </c>
      <c r="L104" s="16">
        <v>0</v>
      </c>
      <c r="M104">
        <f t="shared" si="72"/>
        <v>0</v>
      </c>
      <c r="N104">
        <f t="shared" si="73"/>
        <v>0</v>
      </c>
      <c r="O104">
        <v>0</v>
      </c>
      <c r="P104" s="10">
        <f t="shared" si="74"/>
        <v>0</v>
      </c>
      <c r="Q104">
        <f t="shared" si="75"/>
        <v>0</v>
      </c>
      <c r="R104">
        <v>0</v>
      </c>
      <c r="S104">
        <f t="shared" si="76"/>
        <v>0</v>
      </c>
      <c r="T104">
        <f t="shared" si="77"/>
        <v>0</v>
      </c>
      <c r="U104">
        <v>0</v>
      </c>
      <c r="V104">
        <f t="shared" si="78"/>
        <v>0</v>
      </c>
      <c r="W104">
        <f t="shared" si="79"/>
        <v>0</v>
      </c>
      <c r="X104">
        <v>0</v>
      </c>
      <c r="Y104">
        <f t="shared" si="80"/>
        <v>0</v>
      </c>
      <c r="Z104">
        <f t="shared" si="81"/>
        <v>0</v>
      </c>
      <c r="AA104">
        <v>0</v>
      </c>
      <c r="AB104">
        <f t="shared" si="82"/>
        <v>0</v>
      </c>
      <c r="AC104">
        <f t="shared" si="83"/>
        <v>0</v>
      </c>
      <c r="AD104">
        <v>0</v>
      </c>
      <c r="AE104">
        <f t="shared" si="84"/>
        <v>0</v>
      </c>
      <c r="AF104">
        <f t="shared" si="85"/>
        <v>0</v>
      </c>
      <c r="AG104">
        <v>0</v>
      </c>
      <c r="AH104">
        <f t="shared" si="86"/>
        <v>0</v>
      </c>
      <c r="AI104">
        <f t="shared" si="87"/>
        <v>0</v>
      </c>
      <c r="AJ104">
        <v>0</v>
      </c>
      <c r="AK104">
        <f t="shared" si="88"/>
        <v>0</v>
      </c>
      <c r="AL104">
        <f t="shared" si="89"/>
        <v>0</v>
      </c>
      <c r="AN104" s="73">
        <f t="shared" si="90"/>
        <v>0</v>
      </c>
      <c r="AO104">
        <f t="shared" si="91"/>
        <v>0</v>
      </c>
    </row>
    <row r="105" spans="2:82" x14ac:dyDescent="0.25">
      <c r="B105" t="s">
        <v>11</v>
      </c>
      <c r="C105" s="6">
        <v>0</v>
      </c>
      <c r="D105" s="10">
        <f t="shared" si="66"/>
        <v>0</v>
      </c>
      <c r="E105" s="13">
        <f t="shared" si="67"/>
        <v>0</v>
      </c>
      <c r="F105" s="11">
        <v>0</v>
      </c>
      <c r="G105" s="10">
        <f t="shared" si="68"/>
        <v>0</v>
      </c>
      <c r="H105" s="13">
        <f t="shared" si="69"/>
        <v>0</v>
      </c>
      <c r="I105" s="2">
        <v>0</v>
      </c>
      <c r="J105" s="9">
        <f t="shared" si="70"/>
        <v>0</v>
      </c>
      <c r="K105" s="12">
        <f t="shared" si="71"/>
        <v>0</v>
      </c>
      <c r="L105" s="16">
        <v>0</v>
      </c>
      <c r="M105">
        <f t="shared" si="72"/>
        <v>0</v>
      </c>
      <c r="N105">
        <f t="shared" si="73"/>
        <v>0</v>
      </c>
      <c r="O105">
        <v>0</v>
      </c>
      <c r="P105" s="10">
        <f t="shared" si="74"/>
        <v>0</v>
      </c>
      <c r="Q105">
        <f t="shared" si="75"/>
        <v>0</v>
      </c>
      <c r="R105">
        <v>0</v>
      </c>
      <c r="S105">
        <f t="shared" si="76"/>
        <v>0</v>
      </c>
      <c r="T105">
        <f t="shared" si="77"/>
        <v>0</v>
      </c>
      <c r="U105">
        <v>0</v>
      </c>
      <c r="V105">
        <f t="shared" si="78"/>
        <v>0</v>
      </c>
      <c r="W105">
        <f t="shared" si="79"/>
        <v>0</v>
      </c>
      <c r="X105">
        <v>0</v>
      </c>
      <c r="Y105">
        <f t="shared" si="80"/>
        <v>0</v>
      </c>
      <c r="Z105">
        <f t="shared" si="81"/>
        <v>0</v>
      </c>
      <c r="AA105">
        <v>0</v>
      </c>
      <c r="AB105">
        <f t="shared" si="82"/>
        <v>0</v>
      </c>
      <c r="AC105">
        <f t="shared" si="83"/>
        <v>0</v>
      </c>
      <c r="AD105">
        <v>0</v>
      </c>
      <c r="AE105">
        <f t="shared" si="84"/>
        <v>0</v>
      </c>
      <c r="AF105">
        <f t="shared" si="85"/>
        <v>0</v>
      </c>
      <c r="AG105">
        <v>0</v>
      </c>
      <c r="AH105">
        <f t="shared" si="86"/>
        <v>0</v>
      </c>
      <c r="AI105">
        <f t="shared" si="87"/>
        <v>0</v>
      </c>
      <c r="AJ105">
        <v>0</v>
      </c>
      <c r="AK105">
        <f t="shared" si="88"/>
        <v>0</v>
      </c>
      <c r="AL105">
        <f t="shared" si="89"/>
        <v>0</v>
      </c>
      <c r="AN105" s="73">
        <f t="shared" si="90"/>
        <v>0</v>
      </c>
      <c r="AO105">
        <f t="shared" si="91"/>
        <v>0</v>
      </c>
    </row>
    <row r="106" spans="2:82" x14ac:dyDescent="0.25">
      <c r="B106" t="s">
        <v>12</v>
      </c>
      <c r="C106" s="6">
        <v>0.37930999999999998</v>
      </c>
      <c r="D106" s="10">
        <f t="shared" si="66"/>
        <v>1.1591459432492585E-3</v>
      </c>
      <c r="E106" s="13">
        <f t="shared" si="67"/>
        <v>5.7450004886020773E-3</v>
      </c>
      <c r="F106" s="11">
        <v>0.56590499999999999</v>
      </c>
      <c r="G106" s="10">
        <f t="shared" si="68"/>
        <v>1.1134587522662739E-3</v>
      </c>
      <c r="H106" s="13">
        <f t="shared" si="69"/>
        <v>2.7264171643856656E-2</v>
      </c>
      <c r="I106" s="2">
        <v>0.380467</v>
      </c>
      <c r="J106" s="9">
        <f t="shared" si="70"/>
        <v>1.1313550132363366E-3</v>
      </c>
      <c r="K106" s="12">
        <f t="shared" si="71"/>
        <v>1.4275747463573862E-4</v>
      </c>
      <c r="L106" s="16">
        <v>0.56010199999999999</v>
      </c>
      <c r="M106">
        <f t="shared" si="72"/>
        <v>1.1313544941316219E-3</v>
      </c>
      <c r="N106">
        <f t="shared" si="73"/>
        <v>1.2910871699784872E-4</v>
      </c>
      <c r="O106">
        <v>0.37209500000000001</v>
      </c>
      <c r="P106" s="10">
        <f t="shared" si="74"/>
        <v>1.1839077519773665E-3</v>
      </c>
      <c r="Q106">
        <f t="shared" si="75"/>
        <v>7.9644538719736738E-4</v>
      </c>
      <c r="R106">
        <v>0.21199000000000001</v>
      </c>
      <c r="S106">
        <f t="shared" si="76"/>
        <v>7.6603769235002661E-4</v>
      </c>
      <c r="T106">
        <f t="shared" si="77"/>
        <v>1.2712667121045874E-3</v>
      </c>
      <c r="U106">
        <v>0.34110699999999999</v>
      </c>
      <c r="V106">
        <f t="shared" si="78"/>
        <v>1.0870302643378683E-3</v>
      </c>
      <c r="W106">
        <f t="shared" si="79"/>
        <v>2.5889123313581871E-3</v>
      </c>
      <c r="X106">
        <v>0.34071400000000002</v>
      </c>
      <c r="Y106">
        <f t="shared" si="80"/>
        <v>1.0870330788153317E-3</v>
      </c>
      <c r="Z106">
        <f t="shared" si="81"/>
        <v>2.6374421504281728E-3</v>
      </c>
      <c r="AA106">
        <v>0.33648299999999998</v>
      </c>
      <c r="AB106">
        <f t="shared" si="82"/>
        <v>1.087031214578336E-3</v>
      </c>
      <c r="AC106">
        <f t="shared" si="83"/>
        <v>1.5990004703441259E-2</v>
      </c>
      <c r="AD106">
        <v>0.31270500000000001</v>
      </c>
      <c r="AE106">
        <f t="shared" si="84"/>
        <v>1.0372184068781014E-3</v>
      </c>
      <c r="AF106">
        <f t="shared" si="85"/>
        <v>5.1106598246858509E-3</v>
      </c>
      <c r="AG106">
        <v>0.34728100000000001</v>
      </c>
      <c r="AH106">
        <f t="shared" si="86"/>
        <v>1.087032743671415E-3</v>
      </c>
      <c r="AI106">
        <f t="shared" si="87"/>
        <v>4.4890238370324763E-3</v>
      </c>
      <c r="AJ106">
        <v>0.354269</v>
      </c>
      <c r="AK106">
        <f t="shared" si="88"/>
        <v>1.0870315802942255E-3</v>
      </c>
      <c r="AL106">
        <f t="shared" si="89"/>
        <v>4.6137795823796637E-3</v>
      </c>
      <c r="AN106" s="73">
        <f t="shared" si="90"/>
        <v>1.0798030779821802E-3</v>
      </c>
      <c r="AO106">
        <f t="shared" si="91"/>
        <v>7.000773157085452E-2</v>
      </c>
    </row>
    <row r="107" spans="2:82" x14ac:dyDescent="0.25">
      <c r="B107" t="s">
        <v>13</v>
      </c>
      <c r="C107" s="6">
        <v>0</v>
      </c>
      <c r="D107" s="10">
        <f t="shared" si="66"/>
        <v>0</v>
      </c>
      <c r="E107" s="13">
        <f t="shared" si="67"/>
        <v>0</v>
      </c>
      <c r="F107" s="11">
        <v>0</v>
      </c>
      <c r="G107" s="10">
        <f t="shared" si="68"/>
        <v>0</v>
      </c>
      <c r="H107" s="13">
        <f t="shared" si="69"/>
        <v>0</v>
      </c>
      <c r="I107" s="2">
        <v>0</v>
      </c>
      <c r="J107" s="9">
        <f t="shared" si="70"/>
        <v>0</v>
      </c>
      <c r="K107" s="12">
        <f t="shared" si="71"/>
        <v>0</v>
      </c>
      <c r="L107" s="16">
        <v>0</v>
      </c>
      <c r="M107">
        <f t="shared" si="72"/>
        <v>0</v>
      </c>
      <c r="N107">
        <f t="shared" si="73"/>
        <v>0</v>
      </c>
      <c r="O107">
        <v>0</v>
      </c>
      <c r="P107" s="10">
        <f t="shared" si="74"/>
        <v>0</v>
      </c>
      <c r="Q107">
        <f t="shared" si="75"/>
        <v>0</v>
      </c>
      <c r="R107">
        <v>0</v>
      </c>
      <c r="S107">
        <f t="shared" si="76"/>
        <v>0</v>
      </c>
      <c r="T107">
        <f t="shared" si="77"/>
        <v>0</v>
      </c>
      <c r="U107">
        <v>0</v>
      </c>
      <c r="V107">
        <f t="shared" si="78"/>
        <v>0</v>
      </c>
      <c r="W107">
        <f t="shared" si="79"/>
        <v>0</v>
      </c>
      <c r="X107">
        <v>0</v>
      </c>
      <c r="Y107">
        <f t="shared" si="80"/>
        <v>0</v>
      </c>
      <c r="Z107">
        <f t="shared" si="81"/>
        <v>0</v>
      </c>
      <c r="AA107">
        <v>0</v>
      </c>
      <c r="AB107">
        <f t="shared" si="82"/>
        <v>0</v>
      </c>
      <c r="AC107">
        <f t="shared" si="83"/>
        <v>0</v>
      </c>
      <c r="AD107">
        <v>0</v>
      </c>
      <c r="AE107">
        <f t="shared" si="84"/>
        <v>0</v>
      </c>
      <c r="AF107">
        <f t="shared" si="85"/>
        <v>0</v>
      </c>
      <c r="AG107">
        <v>0</v>
      </c>
      <c r="AH107">
        <f t="shared" si="86"/>
        <v>0</v>
      </c>
      <c r="AI107">
        <f t="shared" si="87"/>
        <v>0</v>
      </c>
      <c r="AJ107">
        <v>0</v>
      </c>
      <c r="AK107">
        <f t="shared" si="88"/>
        <v>0</v>
      </c>
      <c r="AL107">
        <f t="shared" si="89"/>
        <v>0</v>
      </c>
      <c r="AN107" s="73">
        <f t="shared" si="90"/>
        <v>0</v>
      </c>
      <c r="AO107">
        <f t="shared" si="91"/>
        <v>0</v>
      </c>
    </row>
    <row r="108" spans="2:82" x14ac:dyDescent="0.25">
      <c r="B108" t="s">
        <v>14</v>
      </c>
      <c r="C108" s="6">
        <v>0</v>
      </c>
      <c r="D108" s="10">
        <f t="shared" si="66"/>
        <v>0</v>
      </c>
      <c r="E108" s="13">
        <f t="shared" si="67"/>
        <v>0</v>
      </c>
      <c r="F108" s="11">
        <v>0</v>
      </c>
      <c r="G108" s="10">
        <f t="shared" si="68"/>
        <v>0</v>
      </c>
      <c r="H108" s="13">
        <f t="shared" si="69"/>
        <v>0</v>
      </c>
      <c r="I108" s="2">
        <v>0</v>
      </c>
      <c r="J108" s="9">
        <f t="shared" si="70"/>
        <v>0</v>
      </c>
      <c r="K108" s="12">
        <f t="shared" si="71"/>
        <v>0</v>
      </c>
      <c r="L108" s="16">
        <v>0</v>
      </c>
      <c r="M108">
        <f t="shared" si="72"/>
        <v>0</v>
      </c>
      <c r="N108">
        <f t="shared" si="73"/>
        <v>0</v>
      </c>
      <c r="O108">
        <v>0</v>
      </c>
      <c r="P108" s="10">
        <f t="shared" si="74"/>
        <v>0</v>
      </c>
      <c r="Q108">
        <f t="shared" si="75"/>
        <v>0</v>
      </c>
      <c r="R108">
        <v>0</v>
      </c>
      <c r="S108">
        <f t="shared" si="76"/>
        <v>0</v>
      </c>
      <c r="T108">
        <f t="shared" si="77"/>
        <v>0</v>
      </c>
      <c r="U108">
        <v>0</v>
      </c>
      <c r="V108">
        <f t="shared" si="78"/>
        <v>0</v>
      </c>
      <c r="W108">
        <f t="shared" si="79"/>
        <v>0</v>
      </c>
      <c r="X108">
        <v>0</v>
      </c>
      <c r="Y108">
        <f t="shared" si="80"/>
        <v>0</v>
      </c>
      <c r="Z108">
        <f t="shared" si="81"/>
        <v>0</v>
      </c>
      <c r="AA108">
        <v>0</v>
      </c>
      <c r="AB108">
        <f t="shared" si="82"/>
        <v>0</v>
      </c>
      <c r="AC108">
        <f t="shared" si="83"/>
        <v>0</v>
      </c>
      <c r="AD108">
        <v>0</v>
      </c>
      <c r="AE108">
        <f t="shared" si="84"/>
        <v>0</v>
      </c>
      <c r="AF108">
        <f t="shared" si="85"/>
        <v>0</v>
      </c>
      <c r="AG108">
        <v>0</v>
      </c>
      <c r="AH108">
        <f t="shared" si="86"/>
        <v>0</v>
      </c>
      <c r="AI108">
        <f t="shared" si="87"/>
        <v>0</v>
      </c>
      <c r="AJ108">
        <v>0</v>
      </c>
      <c r="AK108">
        <f t="shared" si="88"/>
        <v>0</v>
      </c>
      <c r="AL108">
        <f t="shared" si="89"/>
        <v>0</v>
      </c>
      <c r="AN108" s="73">
        <f t="shared" si="90"/>
        <v>0</v>
      </c>
      <c r="AO108">
        <f t="shared" si="91"/>
        <v>0</v>
      </c>
    </row>
    <row r="109" spans="2:82" x14ac:dyDescent="0.25">
      <c r="B109" t="s">
        <v>15</v>
      </c>
      <c r="C109" s="6">
        <v>0</v>
      </c>
      <c r="D109" s="10">
        <f t="shared" si="66"/>
        <v>0</v>
      </c>
      <c r="E109" s="13">
        <f t="shared" si="67"/>
        <v>0</v>
      </c>
      <c r="F109" s="11">
        <v>0</v>
      </c>
      <c r="G109" s="10">
        <f t="shared" si="68"/>
        <v>0</v>
      </c>
      <c r="H109" s="13">
        <f t="shared" si="69"/>
        <v>0</v>
      </c>
      <c r="I109" s="2">
        <v>0</v>
      </c>
      <c r="J109" s="9">
        <f t="shared" si="70"/>
        <v>0</v>
      </c>
      <c r="K109" s="12">
        <f t="shared" si="71"/>
        <v>0</v>
      </c>
      <c r="L109" s="16">
        <v>0</v>
      </c>
      <c r="M109">
        <f t="shared" si="72"/>
        <v>0</v>
      </c>
      <c r="N109">
        <f t="shared" si="73"/>
        <v>0</v>
      </c>
      <c r="O109">
        <v>0</v>
      </c>
      <c r="P109" s="10">
        <f t="shared" si="74"/>
        <v>0</v>
      </c>
      <c r="Q109">
        <f t="shared" si="75"/>
        <v>0</v>
      </c>
      <c r="R109">
        <v>0</v>
      </c>
      <c r="S109">
        <f t="shared" si="76"/>
        <v>0</v>
      </c>
      <c r="T109">
        <f t="shared" si="77"/>
        <v>0</v>
      </c>
      <c r="U109">
        <v>0</v>
      </c>
      <c r="V109">
        <f t="shared" si="78"/>
        <v>0</v>
      </c>
      <c r="W109">
        <f t="shared" si="79"/>
        <v>0</v>
      </c>
      <c r="X109">
        <v>0</v>
      </c>
      <c r="Y109">
        <f t="shared" si="80"/>
        <v>0</v>
      </c>
      <c r="Z109">
        <f t="shared" si="81"/>
        <v>0</v>
      </c>
      <c r="AA109">
        <v>0</v>
      </c>
      <c r="AB109">
        <f t="shared" si="82"/>
        <v>0</v>
      </c>
      <c r="AC109">
        <f t="shared" si="83"/>
        <v>0</v>
      </c>
      <c r="AD109">
        <v>0</v>
      </c>
      <c r="AE109">
        <f t="shared" si="84"/>
        <v>0</v>
      </c>
      <c r="AF109">
        <f t="shared" si="85"/>
        <v>0</v>
      </c>
      <c r="AG109">
        <v>0</v>
      </c>
      <c r="AH109">
        <f t="shared" si="86"/>
        <v>0</v>
      </c>
      <c r="AI109">
        <f t="shared" si="87"/>
        <v>0</v>
      </c>
      <c r="AJ109">
        <v>0</v>
      </c>
      <c r="AK109">
        <f t="shared" si="88"/>
        <v>0</v>
      </c>
      <c r="AL109">
        <f t="shared" si="89"/>
        <v>0</v>
      </c>
      <c r="AN109" s="73">
        <f t="shared" si="90"/>
        <v>0</v>
      </c>
      <c r="AO109">
        <f t="shared" si="91"/>
        <v>0</v>
      </c>
    </row>
    <row r="110" spans="2:82" x14ac:dyDescent="0.25">
      <c r="B110" t="s">
        <v>16</v>
      </c>
      <c r="C110" s="6">
        <v>14.727077</v>
      </c>
      <c r="D110" s="10">
        <f t="shared" si="66"/>
        <v>4.5004960482110834E-2</v>
      </c>
      <c r="E110" s="13">
        <f t="shared" si="67"/>
        <v>0.22305519116469488</v>
      </c>
      <c r="F110" s="11">
        <v>21.971781</v>
      </c>
      <c r="G110" s="10">
        <f t="shared" si="68"/>
        <v>4.3231057964371801E-2</v>
      </c>
      <c r="H110" s="13">
        <f t="shared" si="69"/>
        <v>1.058556486521993</v>
      </c>
      <c r="I110" s="2">
        <v>14.771964000000001</v>
      </c>
      <c r="J110" s="9">
        <f t="shared" si="70"/>
        <v>4.3925847778510857E-2</v>
      </c>
      <c r="K110" s="12">
        <f t="shared" si="71"/>
        <v>5.5426837966237388E-3</v>
      </c>
      <c r="L110" s="16">
        <v>21.746459999999999</v>
      </c>
      <c r="M110">
        <f t="shared" si="72"/>
        <v>4.3925847885659307E-2</v>
      </c>
      <c r="N110">
        <f t="shared" si="73"/>
        <v>5.0127611575124477E-3</v>
      </c>
      <c r="O110">
        <v>14.446903000000001</v>
      </c>
      <c r="P110" s="10">
        <f t="shared" si="74"/>
        <v>4.5966219523952419E-2</v>
      </c>
      <c r="Q110">
        <f t="shared" si="75"/>
        <v>3.0922665592490652E-2</v>
      </c>
      <c r="R110">
        <v>28.737293999999999</v>
      </c>
      <c r="S110">
        <f t="shared" si="76"/>
        <v>0.10384381518064183</v>
      </c>
      <c r="T110">
        <f t="shared" si="77"/>
        <v>0.17233249331649078</v>
      </c>
      <c r="U110">
        <v>16.615922000000001</v>
      </c>
      <c r="V110">
        <f t="shared" si="78"/>
        <v>5.2951156334749519E-2</v>
      </c>
      <c r="W110">
        <f t="shared" si="79"/>
        <v>0.12611047373019549</v>
      </c>
      <c r="X110">
        <v>16.596734999999999</v>
      </c>
      <c r="Y110">
        <f t="shared" si="80"/>
        <v>5.2951155354145032E-2</v>
      </c>
      <c r="Z110">
        <f t="shared" si="81"/>
        <v>0.12847411156713992</v>
      </c>
      <c r="AA110">
        <v>16.390664000000001</v>
      </c>
      <c r="AB110">
        <f t="shared" si="82"/>
        <v>5.2951154725990345E-2</v>
      </c>
      <c r="AC110">
        <f t="shared" si="83"/>
        <v>0.77890055204133735</v>
      </c>
      <c r="AD110">
        <v>18.919419999999999</v>
      </c>
      <c r="AE110">
        <f t="shared" si="84"/>
        <v>6.2754259354528025E-2</v>
      </c>
      <c r="AF110">
        <f t="shared" si="85"/>
        <v>0.30920746294545326</v>
      </c>
      <c r="AG110">
        <v>16.916630000000001</v>
      </c>
      <c r="AH110">
        <f t="shared" si="86"/>
        <v>5.2951156909172022E-2</v>
      </c>
      <c r="AI110">
        <f t="shared" si="87"/>
        <v>0.21866775122237814</v>
      </c>
      <c r="AJ110">
        <v>17.257045000000002</v>
      </c>
      <c r="AK110">
        <f t="shared" si="88"/>
        <v>5.2951155471008086E-2</v>
      </c>
      <c r="AL110">
        <f t="shared" si="89"/>
        <v>0.22474504366232179</v>
      </c>
      <c r="AN110" s="73">
        <f t="shared" si="90"/>
        <v>5.4450648913736667E-2</v>
      </c>
      <c r="AO110">
        <f t="shared" si="91"/>
        <v>3.5302422179932198</v>
      </c>
    </row>
    <row r="111" spans="2:82" x14ac:dyDescent="0.25">
      <c r="B111" t="s">
        <v>17</v>
      </c>
      <c r="C111" s="6">
        <v>0</v>
      </c>
      <c r="D111" s="10">
        <f t="shared" si="66"/>
        <v>0</v>
      </c>
      <c r="E111" s="13">
        <f t="shared" si="67"/>
        <v>0</v>
      </c>
      <c r="F111" s="11">
        <v>0</v>
      </c>
      <c r="G111" s="10">
        <f t="shared" si="68"/>
        <v>0</v>
      </c>
      <c r="H111" s="13">
        <f t="shared" si="69"/>
        <v>0</v>
      </c>
      <c r="I111" s="2">
        <v>0</v>
      </c>
      <c r="J111" s="9">
        <f t="shared" si="70"/>
        <v>0</v>
      </c>
      <c r="K111" s="12">
        <f t="shared" si="71"/>
        <v>0</v>
      </c>
      <c r="L111" s="16">
        <v>0</v>
      </c>
      <c r="M111">
        <f t="shared" si="72"/>
        <v>0</v>
      </c>
      <c r="N111">
        <f t="shared" si="73"/>
        <v>0</v>
      </c>
      <c r="O111">
        <v>0</v>
      </c>
      <c r="P111" s="10">
        <f t="shared" si="74"/>
        <v>0</v>
      </c>
      <c r="Q111">
        <f t="shared" si="75"/>
        <v>0</v>
      </c>
      <c r="R111">
        <v>0</v>
      </c>
      <c r="S111">
        <f t="shared" si="76"/>
        <v>0</v>
      </c>
      <c r="T111">
        <f t="shared" si="77"/>
        <v>0</v>
      </c>
      <c r="U111">
        <v>0</v>
      </c>
      <c r="V111">
        <f t="shared" si="78"/>
        <v>0</v>
      </c>
      <c r="W111">
        <f t="shared" si="79"/>
        <v>0</v>
      </c>
      <c r="X111">
        <v>0</v>
      </c>
      <c r="Y111">
        <f t="shared" si="80"/>
        <v>0</v>
      </c>
      <c r="Z111">
        <f t="shared" si="81"/>
        <v>0</v>
      </c>
      <c r="AA111">
        <v>0</v>
      </c>
      <c r="AB111">
        <f t="shared" si="82"/>
        <v>0</v>
      </c>
      <c r="AC111">
        <f t="shared" si="83"/>
        <v>0</v>
      </c>
      <c r="AD111">
        <v>0</v>
      </c>
      <c r="AE111">
        <f t="shared" si="84"/>
        <v>0</v>
      </c>
      <c r="AF111">
        <f t="shared" si="85"/>
        <v>0</v>
      </c>
      <c r="AG111">
        <v>0</v>
      </c>
      <c r="AH111">
        <f t="shared" si="86"/>
        <v>0</v>
      </c>
      <c r="AI111">
        <f t="shared" si="87"/>
        <v>0</v>
      </c>
      <c r="AJ111">
        <v>0</v>
      </c>
      <c r="AK111">
        <f t="shared" si="88"/>
        <v>0</v>
      </c>
      <c r="AL111">
        <f t="shared" si="89"/>
        <v>0</v>
      </c>
      <c r="AN111" s="73">
        <f t="shared" si="90"/>
        <v>0</v>
      </c>
      <c r="AO111">
        <f t="shared" si="91"/>
        <v>0</v>
      </c>
    </row>
    <row r="112" spans="2:82" x14ac:dyDescent="0.25">
      <c r="B112" t="s">
        <v>18</v>
      </c>
      <c r="C112" s="6">
        <v>0</v>
      </c>
      <c r="D112" s="10">
        <f t="shared" si="66"/>
        <v>0</v>
      </c>
      <c r="E112" s="13">
        <f t="shared" si="67"/>
        <v>0</v>
      </c>
      <c r="F112" s="11">
        <v>0</v>
      </c>
      <c r="G112" s="10">
        <f t="shared" si="68"/>
        <v>0</v>
      </c>
      <c r="H112" s="13">
        <f t="shared" si="69"/>
        <v>0</v>
      </c>
      <c r="I112" s="2">
        <v>0</v>
      </c>
      <c r="J112" s="9">
        <f t="shared" si="70"/>
        <v>0</v>
      </c>
      <c r="K112" s="12">
        <f t="shared" si="71"/>
        <v>0</v>
      </c>
      <c r="L112" s="16">
        <v>0</v>
      </c>
      <c r="M112">
        <f t="shared" si="72"/>
        <v>0</v>
      </c>
      <c r="N112">
        <f t="shared" si="73"/>
        <v>0</v>
      </c>
      <c r="O112">
        <v>0</v>
      </c>
      <c r="P112" s="10">
        <f t="shared" si="74"/>
        <v>0</v>
      </c>
      <c r="Q112">
        <f t="shared" si="75"/>
        <v>0</v>
      </c>
      <c r="R112">
        <v>0</v>
      </c>
      <c r="S112">
        <f t="shared" si="76"/>
        <v>0</v>
      </c>
      <c r="T112">
        <f t="shared" si="77"/>
        <v>0</v>
      </c>
      <c r="U112">
        <v>0</v>
      </c>
      <c r="V112">
        <f t="shared" si="78"/>
        <v>0</v>
      </c>
      <c r="W112">
        <f t="shared" si="79"/>
        <v>0</v>
      </c>
      <c r="X112">
        <v>0</v>
      </c>
      <c r="Y112">
        <f t="shared" si="80"/>
        <v>0</v>
      </c>
      <c r="Z112">
        <f t="shared" si="81"/>
        <v>0</v>
      </c>
      <c r="AA112">
        <v>0</v>
      </c>
      <c r="AB112">
        <f t="shared" si="82"/>
        <v>0</v>
      </c>
      <c r="AC112">
        <f t="shared" si="83"/>
        <v>0</v>
      </c>
      <c r="AD112">
        <v>0</v>
      </c>
      <c r="AE112">
        <f t="shared" si="84"/>
        <v>0</v>
      </c>
      <c r="AF112">
        <f t="shared" si="85"/>
        <v>0</v>
      </c>
      <c r="AG112">
        <v>0</v>
      </c>
      <c r="AH112">
        <f t="shared" si="86"/>
        <v>0</v>
      </c>
      <c r="AI112">
        <f t="shared" si="87"/>
        <v>0</v>
      </c>
      <c r="AJ112">
        <v>0</v>
      </c>
      <c r="AK112">
        <f t="shared" si="88"/>
        <v>0</v>
      </c>
      <c r="AL112">
        <f t="shared" si="89"/>
        <v>0</v>
      </c>
      <c r="AN112" s="73">
        <f t="shared" si="90"/>
        <v>0</v>
      </c>
      <c r="AO112">
        <f t="shared" si="91"/>
        <v>0</v>
      </c>
    </row>
    <row r="113" spans="2:82" x14ac:dyDescent="0.25">
      <c r="B113" t="s">
        <v>19</v>
      </c>
      <c r="C113" s="6">
        <v>4.4871359999999996</v>
      </c>
      <c r="D113" s="10">
        <f t="shared" si="66"/>
        <v>1.3712386942626623E-2</v>
      </c>
      <c r="E113" s="13">
        <f t="shared" si="67"/>
        <v>6.7961821498046374E-2</v>
      </c>
      <c r="F113" s="11">
        <v>6.694496</v>
      </c>
      <c r="G113" s="10">
        <f t="shared" si="68"/>
        <v>1.317190193267697E-2</v>
      </c>
      <c r="H113" s="13">
        <f t="shared" si="69"/>
        <v>0.32252743483996749</v>
      </c>
      <c r="I113" s="2">
        <v>4.5008119999999998</v>
      </c>
      <c r="J113" s="9">
        <f t="shared" si="70"/>
        <v>1.3383594949980584E-2</v>
      </c>
      <c r="K113" s="12">
        <f t="shared" si="71"/>
        <v>1.6887786718170774E-3</v>
      </c>
      <c r="L113" s="16">
        <v>6.6258439999999998</v>
      </c>
      <c r="M113">
        <f t="shared" si="72"/>
        <v>1.3383595107346595E-2</v>
      </c>
      <c r="N113">
        <f t="shared" si="73"/>
        <v>1.5273186274426694E-3</v>
      </c>
      <c r="O113">
        <v>4.4017710000000001</v>
      </c>
      <c r="P113" s="10">
        <f t="shared" si="74"/>
        <v>1.400526964707713E-2</v>
      </c>
      <c r="Q113">
        <f t="shared" si="75"/>
        <v>9.4217073823866029E-3</v>
      </c>
      <c r="R113">
        <v>6.0608360000000001</v>
      </c>
      <c r="S113">
        <f t="shared" si="76"/>
        <v>2.1901169032274945E-2</v>
      </c>
      <c r="T113">
        <f t="shared" si="77"/>
        <v>3.6345766565994239E-2</v>
      </c>
      <c r="U113">
        <v>4.6194699999999997</v>
      </c>
      <c r="V113">
        <f t="shared" si="78"/>
        <v>1.4721198026428226E-2</v>
      </c>
      <c r="W113">
        <f t="shared" si="79"/>
        <v>3.5060561194402942E-2</v>
      </c>
      <c r="X113">
        <v>4.6141350000000001</v>
      </c>
      <c r="Y113">
        <f t="shared" si="80"/>
        <v>1.4721195416447754E-2</v>
      </c>
      <c r="Z113">
        <f t="shared" si="81"/>
        <v>3.5717681506383346E-2</v>
      </c>
      <c r="AA113">
        <v>4.556845</v>
      </c>
      <c r="AB113">
        <f t="shared" si="82"/>
        <v>1.4721197668218656E-2</v>
      </c>
      <c r="AC113">
        <f t="shared" si="83"/>
        <v>0.21654577789324508</v>
      </c>
      <c r="AD113">
        <v>4.873653</v>
      </c>
      <c r="AE113">
        <f t="shared" si="84"/>
        <v>1.6165531732261009E-2</v>
      </c>
      <c r="AF113">
        <f t="shared" si="85"/>
        <v>7.9652012556753707E-2</v>
      </c>
      <c r="AG113">
        <v>4.7030709999999996</v>
      </c>
      <c r="AH113">
        <f t="shared" si="86"/>
        <v>1.4721197453392107E-2</v>
      </c>
      <c r="AI113">
        <f t="shared" si="87"/>
        <v>6.0792838727877885E-2</v>
      </c>
      <c r="AJ113">
        <v>4.7977109999999996</v>
      </c>
      <c r="AK113">
        <f t="shared" si="88"/>
        <v>1.4721195955968453E-2</v>
      </c>
      <c r="AL113">
        <f t="shared" si="89"/>
        <v>6.2482410411179974E-2</v>
      </c>
      <c r="AN113" s="73">
        <f t="shared" si="90"/>
        <v>1.4944119488724926E-2</v>
      </c>
      <c r="AO113">
        <f t="shared" si="91"/>
        <v>0.96888398177606927</v>
      </c>
    </row>
    <row r="114" spans="2:82" x14ac:dyDescent="0.25">
      <c r="B114" t="s">
        <v>20</v>
      </c>
      <c r="C114" s="6">
        <v>0.52614099999999997</v>
      </c>
      <c r="D114" s="10">
        <f t="shared" si="66"/>
        <v>1.6078516404184127E-3</v>
      </c>
      <c r="E114" s="13">
        <f t="shared" si="67"/>
        <v>7.9688916771864324E-3</v>
      </c>
      <c r="F114" s="11">
        <v>0.78496500000000002</v>
      </c>
      <c r="G114" s="10">
        <f t="shared" si="68"/>
        <v>1.5444750434661218E-3</v>
      </c>
      <c r="H114" s="13">
        <f t="shared" si="69"/>
        <v>3.7818044538252778E-2</v>
      </c>
      <c r="I114" s="2">
        <v>0.52774399999999999</v>
      </c>
      <c r="J114" s="9">
        <f t="shared" si="70"/>
        <v>1.5692972586463406E-3</v>
      </c>
      <c r="K114" s="12">
        <f t="shared" si="71"/>
        <v>1.9801822679539418E-4</v>
      </c>
      <c r="L114" s="16">
        <v>0.77691500000000002</v>
      </c>
      <c r="M114">
        <f t="shared" si="72"/>
        <v>1.5692968009545923E-3</v>
      </c>
      <c r="N114">
        <f t="shared" si="73"/>
        <v>1.79086128716526E-4</v>
      </c>
      <c r="O114">
        <v>0.51613100000000001</v>
      </c>
      <c r="P114" s="10">
        <f t="shared" si="74"/>
        <v>1.6421921604316914E-3</v>
      </c>
      <c r="Q114">
        <f t="shared" si="75"/>
        <v>1.1047451702913623E-3</v>
      </c>
      <c r="R114">
        <v>-1.748561</v>
      </c>
      <c r="S114">
        <f t="shared" si="76"/>
        <v>-6.3185227292478644E-3</v>
      </c>
      <c r="T114">
        <f t="shared" si="77"/>
        <v>-1.048581250711972E-2</v>
      </c>
      <c r="U114">
        <v>0.13725999999999999</v>
      </c>
      <c r="V114">
        <f t="shared" si="78"/>
        <v>4.374163358799902E-4</v>
      </c>
      <c r="W114">
        <f t="shared" si="79"/>
        <v>1.0417672654100467E-3</v>
      </c>
      <c r="X114">
        <v>0.137102</v>
      </c>
      <c r="Y114">
        <f t="shared" si="80"/>
        <v>4.3741791993208261E-4</v>
      </c>
      <c r="Z114">
        <f t="shared" si="81"/>
        <v>1.0612965528507877E-3</v>
      </c>
      <c r="AA114">
        <v>0.13539999999999999</v>
      </c>
      <c r="AB114">
        <f t="shared" si="82"/>
        <v>4.3741890809909176E-4</v>
      </c>
      <c r="AC114">
        <f t="shared" si="83"/>
        <v>6.4343418147304512E-3</v>
      </c>
      <c r="AD114">
        <v>0.13316</v>
      </c>
      <c r="AE114">
        <f t="shared" si="84"/>
        <v>4.4168146674945389E-4</v>
      </c>
      <c r="AF114">
        <f t="shared" si="85"/>
        <v>2.1762858357083125E-3</v>
      </c>
      <c r="AG114">
        <v>0.13974500000000001</v>
      </c>
      <c r="AH114">
        <f t="shared" si="86"/>
        <v>4.37419239072572E-4</v>
      </c>
      <c r="AI114">
        <f t="shared" si="87"/>
        <v>1.8063718893521481E-3</v>
      </c>
      <c r="AJ114">
        <v>0.14255699999999999</v>
      </c>
      <c r="AK114">
        <f t="shared" si="88"/>
        <v>4.3741891328906532E-4</v>
      </c>
      <c r="AL114">
        <f t="shared" si="89"/>
        <v>1.85657389137999E-3</v>
      </c>
      <c r="AN114" s="73">
        <f t="shared" si="90"/>
        <v>3.5361357980762923E-4</v>
      </c>
      <c r="AO114">
        <f t="shared" si="91"/>
        <v>2.2926110398983308E-2</v>
      </c>
    </row>
    <row r="115" spans="2:82" x14ac:dyDescent="0.25">
      <c r="B115" t="s">
        <v>21</v>
      </c>
      <c r="C115" s="6">
        <v>0</v>
      </c>
      <c r="D115" s="10">
        <f t="shared" si="66"/>
        <v>0</v>
      </c>
      <c r="E115" s="13">
        <f t="shared" si="67"/>
        <v>0</v>
      </c>
      <c r="F115" s="11">
        <v>0</v>
      </c>
      <c r="G115" s="10">
        <f t="shared" si="68"/>
        <v>0</v>
      </c>
      <c r="H115" s="13">
        <f t="shared" si="69"/>
        <v>0</v>
      </c>
      <c r="I115" s="2">
        <v>0</v>
      </c>
      <c r="J115" s="9">
        <f t="shared" si="70"/>
        <v>0</v>
      </c>
      <c r="K115" s="12">
        <f t="shared" si="71"/>
        <v>0</v>
      </c>
      <c r="L115" s="16">
        <v>0</v>
      </c>
      <c r="M115">
        <f t="shared" si="72"/>
        <v>0</v>
      </c>
      <c r="N115">
        <f t="shared" si="73"/>
        <v>0</v>
      </c>
      <c r="O115">
        <v>0</v>
      </c>
      <c r="P115" s="10">
        <f t="shared" si="74"/>
        <v>0</v>
      </c>
      <c r="Q115">
        <f t="shared" si="75"/>
        <v>0</v>
      </c>
      <c r="R115">
        <v>0</v>
      </c>
      <c r="S115">
        <f t="shared" si="76"/>
        <v>0</v>
      </c>
      <c r="T115">
        <f t="shared" si="77"/>
        <v>0</v>
      </c>
      <c r="U115">
        <v>0</v>
      </c>
      <c r="V115">
        <f t="shared" si="78"/>
        <v>0</v>
      </c>
      <c r="W115">
        <f t="shared" si="79"/>
        <v>0</v>
      </c>
      <c r="X115">
        <v>0</v>
      </c>
      <c r="Y115">
        <f t="shared" si="80"/>
        <v>0</v>
      </c>
      <c r="Z115">
        <f t="shared" si="81"/>
        <v>0</v>
      </c>
      <c r="AA115">
        <v>0</v>
      </c>
      <c r="AB115">
        <f t="shared" si="82"/>
        <v>0</v>
      </c>
      <c r="AC115">
        <f t="shared" si="83"/>
        <v>0</v>
      </c>
      <c r="AD115">
        <v>0</v>
      </c>
      <c r="AE115">
        <f t="shared" si="84"/>
        <v>0</v>
      </c>
      <c r="AF115">
        <f t="shared" si="85"/>
        <v>0</v>
      </c>
      <c r="AG115">
        <v>0</v>
      </c>
      <c r="AH115">
        <f t="shared" si="86"/>
        <v>0</v>
      </c>
      <c r="AI115">
        <f t="shared" si="87"/>
        <v>0</v>
      </c>
      <c r="AJ115">
        <v>0</v>
      </c>
      <c r="AK115">
        <f t="shared" si="88"/>
        <v>0</v>
      </c>
      <c r="AL115">
        <f t="shared" si="89"/>
        <v>0</v>
      </c>
      <c r="AN115" s="73">
        <f t="shared" si="90"/>
        <v>0</v>
      </c>
      <c r="AO115">
        <f t="shared" si="91"/>
        <v>0</v>
      </c>
    </row>
    <row r="116" spans="2:82" x14ac:dyDescent="0.25">
      <c r="B116" t="s">
        <v>22</v>
      </c>
      <c r="C116" s="6">
        <v>0</v>
      </c>
      <c r="D116" s="10">
        <f t="shared" si="66"/>
        <v>0</v>
      </c>
      <c r="E116" s="13">
        <f t="shared" si="67"/>
        <v>0</v>
      </c>
      <c r="F116" s="11">
        <v>0</v>
      </c>
      <c r="G116" s="10">
        <f t="shared" si="68"/>
        <v>0</v>
      </c>
      <c r="H116" s="13">
        <f t="shared" si="69"/>
        <v>0</v>
      </c>
      <c r="I116" s="2">
        <v>0</v>
      </c>
      <c r="J116" s="9">
        <f t="shared" si="70"/>
        <v>0</v>
      </c>
      <c r="K116" s="12">
        <f t="shared" si="71"/>
        <v>0</v>
      </c>
      <c r="L116" s="16">
        <v>0</v>
      </c>
      <c r="M116">
        <f t="shared" si="72"/>
        <v>0</v>
      </c>
      <c r="N116">
        <f t="shared" si="73"/>
        <v>0</v>
      </c>
      <c r="O116">
        <v>0</v>
      </c>
      <c r="P116" s="10">
        <f t="shared" si="74"/>
        <v>0</v>
      </c>
      <c r="Q116">
        <f t="shared" si="75"/>
        <v>0</v>
      </c>
      <c r="R116">
        <v>0</v>
      </c>
      <c r="S116">
        <f t="shared" si="76"/>
        <v>0</v>
      </c>
      <c r="T116">
        <f t="shared" si="77"/>
        <v>0</v>
      </c>
      <c r="U116">
        <v>0</v>
      </c>
      <c r="V116">
        <f t="shared" si="78"/>
        <v>0</v>
      </c>
      <c r="W116">
        <f t="shared" si="79"/>
        <v>0</v>
      </c>
      <c r="X116">
        <v>0</v>
      </c>
      <c r="Y116">
        <f t="shared" si="80"/>
        <v>0</v>
      </c>
      <c r="Z116">
        <f t="shared" si="81"/>
        <v>0</v>
      </c>
      <c r="AA116">
        <v>0</v>
      </c>
      <c r="AB116">
        <f t="shared" si="82"/>
        <v>0</v>
      </c>
      <c r="AC116">
        <f t="shared" si="83"/>
        <v>0</v>
      </c>
      <c r="AD116">
        <v>0</v>
      </c>
      <c r="AE116">
        <f t="shared" si="84"/>
        <v>0</v>
      </c>
      <c r="AF116">
        <f t="shared" si="85"/>
        <v>0</v>
      </c>
      <c r="AG116">
        <v>0</v>
      </c>
      <c r="AH116">
        <f t="shared" si="86"/>
        <v>0</v>
      </c>
      <c r="AI116">
        <f t="shared" si="87"/>
        <v>0</v>
      </c>
      <c r="AJ116">
        <v>0</v>
      </c>
      <c r="AK116">
        <f t="shared" si="88"/>
        <v>0</v>
      </c>
      <c r="AL116">
        <f t="shared" si="89"/>
        <v>0</v>
      </c>
      <c r="AN116" s="73">
        <f t="shared" si="90"/>
        <v>0</v>
      </c>
      <c r="AO116">
        <f t="shared" si="91"/>
        <v>0</v>
      </c>
    </row>
    <row r="117" spans="2:82" x14ac:dyDescent="0.25">
      <c r="B117" t="s">
        <v>23</v>
      </c>
      <c r="C117" s="6">
        <v>1.8489070000000001</v>
      </c>
      <c r="D117" s="10">
        <f t="shared" si="66"/>
        <v>5.6501359007016874E-3</v>
      </c>
      <c r="E117" s="13">
        <f t="shared" si="67"/>
        <v>2.8003405178824187E-2</v>
      </c>
      <c r="F117" s="11">
        <v>2.7584409999999999</v>
      </c>
      <c r="G117" s="10">
        <f t="shared" si="68"/>
        <v>5.4274308833817207E-3</v>
      </c>
      <c r="H117" s="13">
        <f t="shared" si="69"/>
        <v>0.13289617319771269</v>
      </c>
      <c r="I117" s="2">
        <v>1.8545430000000001</v>
      </c>
      <c r="J117" s="9">
        <f t="shared" si="70"/>
        <v>5.5146609832452112E-3</v>
      </c>
      <c r="K117" s="12">
        <f t="shared" si="71"/>
        <v>6.958550289075968E-4</v>
      </c>
      <c r="L117" s="16">
        <v>2.7301540000000002</v>
      </c>
      <c r="M117">
        <f t="shared" si="72"/>
        <v>5.5146598254807591E-3</v>
      </c>
      <c r="N117">
        <f t="shared" si="73"/>
        <v>6.2932587304909582E-4</v>
      </c>
      <c r="O117">
        <v>1.8137350000000001</v>
      </c>
      <c r="P117" s="10">
        <f t="shared" si="74"/>
        <v>5.7708244575516172E-3</v>
      </c>
      <c r="Q117">
        <f t="shared" si="75"/>
        <v>3.8821829757143124E-3</v>
      </c>
      <c r="R117">
        <v>1.7277940000000001</v>
      </c>
      <c r="S117">
        <f t="shared" si="76"/>
        <v>6.2434800161150139E-3</v>
      </c>
      <c r="T117">
        <f t="shared" si="77"/>
        <v>1.036127646386166E-2</v>
      </c>
      <c r="U117">
        <v>1.7768900000000001</v>
      </c>
      <c r="V117">
        <f t="shared" si="78"/>
        <v>5.6625434435508947E-3</v>
      </c>
      <c r="W117">
        <f t="shared" si="79"/>
        <v>1.3486127322121942E-2</v>
      </c>
      <c r="X117">
        <v>1.7748379999999999</v>
      </c>
      <c r="Y117">
        <f t="shared" si="80"/>
        <v>5.6625428234191883E-3</v>
      </c>
      <c r="Z117">
        <f t="shared" si="81"/>
        <v>1.3738891126814973E-2</v>
      </c>
      <c r="AA117">
        <v>1.7528010000000001</v>
      </c>
      <c r="AB117">
        <f t="shared" si="82"/>
        <v>5.6625428326070627E-3</v>
      </c>
      <c r="AC117">
        <f t="shared" si="83"/>
        <v>8.3294835799123723E-2</v>
      </c>
      <c r="AD117">
        <v>1.7537970000000001</v>
      </c>
      <c r="AE117">
        <f t="shared" si="84"/>
        <v>5.8172096075457492E-3</v>
      </c>
      <c r="AF117">
        <f t="shared" si="85"/>
        <v>2.8662988658814441E-2</v>
      </c>
      <c r="AG117">
        <v>1.809048</v>
      </c>
      <c r="AH117">
        <f t="shared" si="86"/>
        <v>5.6625453476386147E-3</v>
      </c>
      <c r="AI117">
        <f t="shared" si="87"/>
        <v>2.3384117168333211E-2</v>
      </c>
      <c r="AJ117">
        <v>1.845451</v>
      </c>
      <c r="AK117">
        <f t="shared" si="88"/>
        <v>5.6625431999005231E-3</v>
      </c>
      <c r="AL117">
        <f t="shared" si="89"/>
        <v>2.4034008462727848E-2</v>
      </c>
      <c r="AN117" s="73">
        <f t="shared" si="90"/>
        <v>5.6875932767615029E-3</v>
      </c>
      <c r="AO117">
        <f t="shared" si="91"/>
        <v>0.3687482574580021</v>
      </c>
    </row>
    <row r="118" spans="2:82" x14ac:dyDescent="0.25">
      <c r="B118" t="s">
        <v>24</v>
      </c>
      <c r="C118" s="6">
        <v>0</v>
      </c>
      <c r="D118" s="10">
        <f t="shared" si="66"/>
        <v>0</v>
      </c>
      <c r="E118" s="13">
        <f t="shared" si="67"/>
        <v>0</v>
      </c>
      <c r="F118" s="11">
        <v>0</v>
      </c>
      <c r="G118" s="10">
        <f t="shared" si="68"/>
        <v>0</v>
      </c>
      <c r="H118" s="13">
        <f t="shared" si="69"/>
        <v>0</v>
      </c>
      <c r="I118" s="2">
        <v>0</v>
      </c>
      <c r="J118" s="9">
        <f t="shared" si="70"/>
        <v>0</v>
      </c>
      <c r="K118" s="12">
        <f t="shared" si="71"/>
        <v>0</v>
      </c>
      <c r="L118" s="16">
        <v>0</v>
      </c>
      <c r="M118">
        <f t="shared" si="72"/>
        <v>0</v>
      </c>
      <c r="N118">
        <f t="shared" si="73"/>
        <v>0</v>
      </c>
      <c r="O118">
        <v>0</v>
      </c>
      <c r="P118" s="10">
        <f t="shared" si="74"/>
        <v>0</v>
      </c>
      <c r="Q118">
        <f t="shared" si="75"/>
        <v>0</v>
      </c>
      <c r="R118">
        <v>0</v>
      </c>
      <c r="S118">
        <f t="shared" si="76"/>
        <v>0</v>
      </c>
      <c r="T118">
        <f t="shared" si="77"/>
        <v>0</v>
      </c>
      <c r="U118">
        <v>0</v>
      </c>
      <c r="V118">
        <f t="shared" si="78"/>
        <v>0</v>
      </c>
      <c r="W118">
        <f t="shared" si="79"/>
        <v>0</v>
      </c>
      <c r="X118">
        <v>0</v>
      </c>
      <c r="Y118">
        <f t="shared" si="80"/>
        <v>0</v>
      </c>
      <c r="Z118">
        <f t="shared" si="81"/>
        <v>0</v>
      </c>
      <c r="AA118">
        <v>0</v>
      </c>
      <c r="AB118">
        <f t="shared" si="82"/>
        <v>0</v>
      </c>
      <c r="AC118">
        <f t="shared" si="83"/>
        <v>0</v>
      </c>
      <c r="AD118">
        <v>0</v>
      </c>
      <c r="AE118">
        <f t="shared" si="84"/>
        <v>0</v>
      </c>
      <c r="AF118">
        <f t="shared" si="85"/>
        <v>0</v>
      </c>
      <c r="AG118">
        <v>0</v>
      </c>
      <c r="AH118">
        <f t="shared" si="86"/>
        <v>0</v>
      </c>
      <c r="AI118">
        <f t="shared" si="87"/>
        <v>0</v>
      </c>
      <c r="AJ118">
        <v>0</v>
      </c>
      <c r="AK118">
        <f t="shared" si="88"/>
        <v>0</v>
      </c>
      <c r="AL118">
        <f t="shared" si="89"/>
        <v>0</v>
      </c>
      <c r="AN118" s="73">
        <f t="shared" si="90"/>
        <v>0</v>
      </c>
      <c r="AO118">
        <f t="shared" si="91"/>
        <v>0</v>
      </c>
    </row>
    <row r="119" spans="2:82" x14ac:dyDescent="0.25">
      <c r="B119" t="s">
        <v>25</v>
      </c>
      <c r="C119" s="6">
        <v>0.79493599999999998</v>
      </c>
      <c r="D119" s="10">
        <f t="shared" si="66"/>
        <v>2.4292711490411342E-3</v>
      </c>
      <c r="E119" s="13">
        <f t="shared" si="67"/>
        <v>1.204004035856524E-2</v>
      </c>
      <c r="F119" s="11">
        <v>1.185989</v>
      </c>
      <c r="G119" s="10">
        <f t="shared" si="68"/>
        <v>2.3335185802237581E-3</v>
      </c>
      <c r="H119" s="13">
        <f t="shared" si="69"/>
        <v>5.7138579202738814E-2</v>
      </c>
      <c r="I119" s="2">
        <v>0.79735900000000004</v>
      </c>
      <c r="J119" s="9">
        <f t="shared" si="70"/>
        <v>2.3710232477432004E-3</v>
      </c>
      <c r="K119" s="12">
        <f t="shared" si="71"/>
        <v>2.9918220822851369E-4</v>
      </c>
      <c r="L119" s="16">
        <v>1.1738280000000001</v>
      </c>
      <c r="M119">
        <f t="shared" si="72"/>
        <v>2.3710245332770347E-3</v>
      </c>
      <c r="N119">
        <f t="shared" si="73"/>
        <v>2.705782644163934E-4</v>
      </c>
      <c r="O119">
        <v>0.77981299999999998</v>
      </c>
      <c r="P119" s="10">
        <f t="shared" si="74"/>
        <v>2.4811584562886525E-3</v>
      </c>
      <c r="Q119">
        <f t="shared" si="75"/>
        <v>1.6691395120239203E-3</v>
      </c>
      <c r="R119">
        <v>0.30042600000000003</v>
      </c>
      <c r="S119">
        <f t="shared" si="76"/>
        <v>1.0856061123729851E-3</v>
      </c>
      <c r="T119">
        <f t="shared" si="77"/>
        <v>1.8016018361749742E-3</v>
      </c>
      <c r="U119">
        <v>0.69121699999999997</v>
      </c>
      <c r="V119">
        <f t="shared" si="78"/>
        <v>2.2027510377237301E-3</v>
      </c>
      <c r="W119">
        <f t="shared" si="79"/>
        <v>5.2461550626179245E-3</v>
      </c>
      <c r="X119">
        <v>0.690419</v>
      </c>
      <c r="Y119">
        <f t="shared" si="80"/>
        <v>2.2027515489313689E-3</v>
      </c>
      <c r="Z119">
        <f t="shared" si="81"/>
        <v>5.3444829741556505E-3</v>
      </c>
      <c r="AA119">
        <v>0.68184699999999998</v>
      </c>
      <c r="AB119">
        <f t="shared" si="82"/>
        <v>2.2027531036236444E-3</v>
      </c>
      <c r="AC119">
        <f t="shared" si="83"/>
        <v>3.2402043303903352E-2</v>
      </c>
      <c r="AD119">
        <v>0.60779799999999995</v>
      </c>
      <c r="AE119">
        <f t="shared" si="84"/>
        <v>2.0160191658710165E-3</v>
      </c>
      <c r="AF119">
        <f t="shared" si="85"/>
        <v>9.9334798616088973E-3</v>
      </c>
      <c r="AG119">
        <v>0.70372699999999999</v>
      </c>
      <c r="AH119">
        <f t="shared" si="86"/>
        <v>2.2027530777832759E-3</v>
      </c>
      <c r="AI119">
        <f t="shared" si="87"/>
        <v>9.09651630167891E-3</v>
      </c>
      <c r="AJ119">
        <v>0.71788799999999997</v>
      </c>
      <c r="AK119">
        <f t="shared" si="88"/>
        <v>2.2027525047753566E-3</v>
      </c>
      <c r="AL119">
        <f t="shared" si="89"/>
        <v>9.3493277617724725E-3</v>
      </c>
      <c r="AN119" s="73">
        <f t="shared" si="90"/>
        <v>2.175115209804596E-3</v>
      </c>
      <c r="AO119">
        <f t="shared" si="91"/>
        <v>0.1410209739615097</v>
      </c>
    </row>
    <row r="120" spans="2:82" x14ac:dyDescent="0.25">
      <c r="B120" t="s">
        <v>26</v>
      </c>
      <c r="C120" s="6">
        <v>16.256972999999999</v>
      </c>
      <c r="D120" s="10">
        <f t="shared" si="66"/>
        <v>4.9680220143056411E-2</v>
      </c>
      <c r="E120" s="13">
        <f t="shared" si="67"/>
        <v>0.24622687993512107</v>
      </c>
      <c r="F120" s="11">
        <v>24.254277999999999</v>
      </c>
      <c r="G120" s="10">
        <f t="shared" si="68"/>
        <v>4.772203482739918E-2</v>
      </c>
      <c r="H120" s="13">
        <f t="shared" si="69"/>
        <v>1.1685226292218946</v>
      </c>
      <c r="I120" s="2">
        <v>16.306522000000001</v>
      </c>
      <c r="J120" s="9">
        <f t="shared" si="70"/>
        <v>4.8489002760156906E-2</v>
      </c>
      <c r="K120" s="12">
        <f t="shared" si="71"/>
        <v>6.1184751918355968E-3</v>
      </c>
      <c r="L120" s="16">
        <v>24.005549999999999</v>
      </c>
      <c r="M120">
        <f t="shared" si="72"/>
        <v>4.8489001782891963E-2</v>
      </c>
      <c r="N120">
        <f t="shared" si="73"/>
        <v>5.5335024001480215E-3</v>
      </c>
      <c r="O120">
        <v>15.947694</v>
      </c>
      <c r="P120" s="10">
        <f t="shared" si="74"/>
        <v>5.0741339047186709E-2</v>
      </c>
      <c r="Q120">
        <f t="shared" si="75"/>
        <v>3.4135012087598955E-2</v>
      </c>
      <c r="R120">
        <v>20.530909000000001</v>
      </c>
      <c r="S120">
        <f t="shared" si="76"/>
        <v>7.4189585132357141E-2</v>
      </c>
      <c r="T120">
        <f t="shared" si="77"/>
        <v>0.12312024709160092</v>
      </c>
      <c r="U120">
        <v>16.501664999999999</v>
      </c>
      <c r="V120">
        <f t="shared" si="78"/>
        <v>5.2587045317055797E-2</v>
      </c>
      <c r="W120">
        <f t="shared" si="79"/>
        <v>0.12524329317909572</v>
      </c>
      <c r="X120">
        <v>16.482610000000001</v>
      </c>
      <c r="Y120">
        <f t="shared" si="80"/>
        <v>5.2587044545314765E-2</v>
      </c>
      <c r="Z120">
        <f t="shared" si="81"/>
        <v>0.1275906782904985</v>
      </c>
      <c r="AA120">
        <v>16.277957000000001</v>
      </c>
      <c r="AB120">
        <f t="shared" si="82"/>
        <v>5.2587047097665943E-2</v>
      </c>
      <c r="AC120">
        <f t="shared" si="83"/>
        <v>0.77354460401391623</v>
      </c>
      <c r="AD120">
        <v>17.185441000000001</v>
      </c>
      <c r="AE120">
        <f t="shared" si="84"/>
        <v>5.700278452700662E-2</v>
      </c>
      <c r="AF120">
        <f t="shared" si="85"/>
        <v>0.28086836759312778</v>
      </c>
      <c r="AG120">
        <v>16.800304000000001</v>
      </c>
      <c r="AH120">
        <f t="shared" si="86"/>
        <v>5.258704205422654E-2</v>
      </c>
      <c r="AI120">
        <f t="shared" si="87"/>
        <v>0.21716409802261585</v>
      </c>
      <c r="AJ120">
        <v>17.138379</v>
      </c>
      <c r="AK120">
        <f t="shared" si="88"/>
        <v>5.2587043201779912E-2</v>
      </c>
      <c r="AL120">
        <f t="shared" si="89"/>
        <v>0.22319961132722424</v>
      </c>
      <c r="AN120" s="73">
        <f t="shared" si="90"/>
        <v>5.3270765869674809E-2</v>
      </c>
      <c r="AO120">
        <f t="shared" si="91"/>
        <v>3.4537459224019522</v>
      </c>
    </row>
    <row r="121" spans="2:82" x14ac:dyDescent="0.25">
      <c r="B121" t="s">
        <v>27</v>
      </c>
      <c r="C121" s="6">
        <v>0</v>
      </c>
      <c r="D121" s="10">
        <f t="shared" si="66"/>
        <v>0</v>
      </c>
      <c r="E121" s="13">
        <f t="shared" si="67"/>
        <v>0</v>
      </c>
      <c r="F121" s="11">
        <v>0</v>
      </c>
      <c r="G121" s="10">
        <f t="shared" si="68"/>
        <v>0</v>
      </c>
      <c r="H121" s="13">
        <f t="shared" si="69"/>
        <v>0</v>
      </c>
      <c r="I121" s="2">
        <v>0</v>
      </c>
      <c r="J121" s="9">
        <f t="shared" si="70"/>
        <v>0</v>
      </c>
      <c r="K121" s="12">
        <f t="shared" si="71"/>
        <v>0</v>
      </c>
      <c r="L121" s="16">
        <v>0</v>
      </c>
      <c r="M121">
        <f t="shared" si="72"/>
        <v>0</v>
      </c>
      <c r="N121">
        <f t="shared" si="73"/>
        <v>0</v>
      </c>
      <c r="O121">
        <v>0</v>
      </c>
      <c r="P121" s="10">
        <f t="shared" si="74"/>
        <v>0</v>
      </c>
      <c r="Q121">
        <f t="shared" si="75"/>
        <v>0</v>
      </c>
      <c r="R121">
        <v>0</v>
      </c>
      <c r="S121">
        <f t="shared" si="76"/>
        <v>0</v>
      </c>
      <c r="T121">
        <f t="shared" si="77"/>
        <v>0</v>
      </c>
      <c r="U121">
        <v>0</v>
      </c>
      <c r="V121">
        <f t="shared" si="78"/>
        <v>0</v>
      </c>
      <c r="W121">
        <f t="shared" si="79"/>
        <v>0</v>
      </c>
      <c r="X121">
        <v>0</v>
      </c>
      <c r="Y121">
        <f t="shared" si="80"/>
        <v>0</v>
      </c>
      <c r="Z121">
        <f t="shared" si="81"/>
        <v>0</v>
      </c>
      <c r="AA121">
        <v>0</v>
      </c>
      <c r="AB121">
        <f t="shared" si="82"/>
        <v>0</v>
      </c>
      <c r="AC121">
        <f t="shared" si="83"/>
        <v>0</v>
      </c>
      <c r="AD121">
        <v>0</v>
      </c>
      <c r="AE121">
        <f t="shared" si="84"/>
        <v>0</v>
      </c>
      <c r="AF121">
        <f t="shared" si="85"/>
        <v>0</v>
      </c>
      <c r="AG121">
        <v>0</v>
      </c>
      <c r="AH121">
        <f t="shared" si="86"/>
        <v>0</v>
      </c>
      <c r="AI121">
        <f t="shared" si="87"/>
        <v>0</v>
      </c>
      <c r="AJ121">
        <v>0</v>
      </c>
      <c r="AK121">
        <f t="shared" si="88"/>
        <v>0</v>
      </c>
      <c r="AL121">
        <f t="shared" si="89"/>
        <v>0</v>
      </c>
      <c r="AN121" s="73">
        <f t="shared" si="90"/>
        <v>0</v>
      </c>
      <c r="AO121">
        <f t="shared" si="91"/>
        <v>0</v>
      </c>
    </row>
    <row r="122" spans="2:82" x14ac:dyDescent="0.25">
      <c r="B122" t="s">
        <v>28</v>
      </c>
      <c r="C122" s="6">
        <v>231.541608</v>
      </c>
      <c r="D122" s="10">
        <f t="shared" si="66"/>
        <v>0.70757563894073461</v>
      </c>
      <c r="E122" s="13">
        <f t="shared" si="67"/>
        <v>3.5069116318887206</v>
      </c>
      <c r="F122" s="11">
        <v>345.44406700000002</v>
      </c>
      <c r="G122" s="10">
        <f t="shared" si="68"/>
        <v>0.67968602472076955</v>
      </c>
      <c r="H122" s="13">
        <f t="shared" si="69"/>
        <v>16.642804598015424</v>
      </c>
      <c r="I122" s="2">
        <v>232.24732599999999</v>
      </c>
      <c r="J122" s="9">
        <f t="shared" si="70"/>
        <v>0.6906096365278297</v>
      </c>
      <c r="K122" s="12">
        <f t="shared" si="71"/>
        <v>8.7143015690357151E-2</v>
      </c>
      <c r="L122" s="16">
        <v>341.90153700000002</v>
      </c>
      <c r="M122">
        <f t="shared" si="72"/>
        <v>0.69060963973608203</v>
      </c>
      <c r="N122">
        <f t="shared" si="73"/>
        <v>7.8811482161575033E-2</v>
      </c>
      <c r="O122">
        <v>212.537589</v>
      </c>
      <c r="P122" s="10">
        <f t="shared" si="74"/>
        <v>0.67623832409379181</v>
      </c>
      <c r="Q122">
        <f t="shared" si="75"/>
        <v>0.45492302332764462</v>
      </c>
      <c r="R122">
        <v>167.16502700000001</v>
      </c>
      <c r="S122">
        <f t="shared" si="76"/>
        <v>0.60406015153879844</v>
      </c>
      <c r="T122">
        <f t="shared" si="77"/>
        <v>1.0024592398375611</v>
      </c>
      <c r="U122">
        <v>212.030013</v>
      </c>
      <c r="V122">
        <f t="shared" si="78"/>
        <v>0.67569132582723801</v>
      </c>
      <c r="W122">
        <f t="shared" si="79"/>
        <v>1.6092519803866141</v>
      </c>
      <c r="X122">
        <v>211.785178</v>
      </c>
      <c r="Y122">
        <f t="shared" si="80"/>
        <v>0.67569132494935058</v>
      </c>
      <c r="Z122">
        <f t="shared" si="81"/>
        <v>1.6394135705991926</v>
      </c>
      <c r="AA122">
        <v>209.15557899999999</v>
      </c>
      <c r="AB122">
        <f t="shared" si="82"/>
        <v>0.6756913219277203</v>
      </c>
      <c r="AC122">
        <f t="shared" si="83"/>
        <v>9.9392798208556741</v>
      </c>
      <c r="AD122">
        <v>198.53915499999999</v>
      </c>
      <c r="AE122">
        <f t="shared" si="84"/>
        <v>0.65853908972361941</v>
      </c>
      <c r="AF122">
        <f t="shared" si="85"/>
        <v>3.2448028751877223</v>
      </c>
      <c r="AG122">
        <v>215.86723900000001</v>
      </c>
      <c r="AH122">
        <f t="shared" si="86"/>
        <v>0.67569131936081461</v>
      </c>
      <c r="AI122">
        <f t="shared" si="87"/>
        <v>2.7903432134363428</v>
      </c>
      <c r="AJ122">
        <v>220.21116599999999</v>
      </c>
      <c r="AK122">
        <f t="shared" si="88"/>
        <v>0.67569132996512249</v>
      </c>
      <c r="AL122">
        <f t="shared" si="89"/>
        <v>2.8678935540586918</v>
      </c>
      <c r="AN122" s="73">
        <f t="shared" si="90"/>
        <v>0.67381459394265597</v>
      </c>
      <c r="AO122">
        <f t="shared" si="91"/>
        <v>43.685957359384624</v>
      </c>
    </row>
    <row r="123" spans="2:82" x14ac:dyDescent="0.25">
      <c r="B123" t="s">
        <v>29</v>
      </c>
      <c r="C123" s="6">
        <v>0</v>
      </c>
      <c r="D123" s="10">
        <f t="shared" si="66"/>
        <v>0</v>
      </c>
      <c r="E123" s="13">
        <f t="shared" si="67"/>
        <v>0</v>
      </c>
      <c r="F123" s="11">
        <v>0</v>
      </c>
      <c r="G123" s="10">
        <f t="shared" si="68"/>
        <v>0</v>
      </c>
      <c r="H123" s="13">
        <f t="shared" si="69"/>
        <v>0</v>
      </c>
      <c r="I123" s="2">
        <v>0</v>
      </c>
      <c r="J123" s="9">
        <f t="shared" si="70"/>
        <v>0</v>
      </c>
      <c r="K123" s="12">
        <f t="shared" si="71"/>
        <v>0</v>
      </c>
      <c r="L123" s="16">
        <v>0</v>
      </c>
      <c r="M123">
        <f t="shared" si="72"/>
        <v>0</v>
      </c>
      <c r="N123">
        <f t="shared" si="73"/>
        <v>0</v>
      </c>
      <c r="O123">
        <v>0</v>
      </c>
      <c r="P123" s="10">
        <f t="shared" si="74"/>
        <v>0</v>
      </c>
      <c r="Q123">
        <f t="shared" si="75"/>
        <v>0</v>
      </c>
      <c r="R123">
        <v>0</v>
      </c>
      <c r="S123">
        <f t="shared" si="76"/>
        <v>0</v>
      </c>
      <c r="T123">
        <f t="shared" si="77"/>
        <v>0</v>
      </c>
      <c r="U123">
        <v>0</v>
      </c>
      <c r="V123">
        <f t="shared" si="78"/>
        <v>0</v>
      </c>
      <c r="W123">
        <f t="shared" si="79"/>
        <v>0</v>
      </c>
      <c r="X123">
        <v>0</v>
      </c>
      <c r="Y123">
        <f t="shared" si="80"/>
        <v>0</v>
      </c>
      <c r="Z123">
        <f t="shared" si="81"/>
        <v>0</v>
      </c>
      <c r="AA123">
        <v>0</v>
      </c>
      <c r="AB123">
        <f t="shared" si="82"/>
        <v>0</v>
      </c>
      <c r="AC123">
        <f t="shared" si="83"/>
        <v>0</v>
      </c>
      <c r="AD123">
        <v>0</v>
      </c>
      <c r="AE123">
        <f t="shared" si="84"/>
        <v>0</v>
      </c>
      <c r="AF123">
        <f t="shared" si="85"/>
        <v>0</v>
      </c>
      <c r="AG123">
        <v>0</v>
      </c>
      <c r="AH123">
        <f t="shared" si="86"/>
        <v>0</v>
      </c>
      <c r="AI123">
        <f t="shared" si="87"/>
        <v>0</v>
      </c>
      <c r="AJ123">
        <v>0</v>
      </c>
      <c r="AK123">
        <f t="shared" si="88"/>
        <v>0</v>
      </c>
      <c r="AL123">
        <f t="shared" si="89"/>
        <v>0</v>
      </c>
      <c r="AN123" s="73">
        <f t="shared" si="90"/>
        <v>0</v>
      </c>
      <c r="AO123">
        <f t="shared" si="91"/>
        <v>0</v>
      </c>
    </row>
    <row r="124" spans="2:82" x14ac:dyDescent="0.25">
      <c r="B124" t="s">
        <v>30</v>
      </c>
      <c r="C124" s="6">
        <v>14.319744</v>
      </c>
      <c r="D124" s="10">
        <f t="shared" si="66"/>
        <v>4.376017812862279E-2</v>
      </c>
      <c r="E124" s="13">
        <f t="shared" si="67"/>
        <v>0.21688575644369162</v>
      </c>
      <c r="F124" s="11">
        <v>21.364070000000002</v>
      </c>
      <c r="G124" s="10">
        <f t="shared" si="68"/>
        <v>4.2035342903012578E-2</v>
      </c>
      <c r="H124" s="13">
        <f t="shared" si="69"/>
        <v>1.0292781853692203</v>
      </c>
      <c r="I124" s="2">
        <v>14.363391</v>
      </c>
      <c r="J124" s="9">
        <f t="shared" si="70"/>
        <v>4.271091688615223E-2</v>
      </c>
      <c r="K124" s="12">
        <f t="shared" si="71"/>
        <v>5.3893804886250224E-3</v>
      </c>
      <c r="L124" s="16">
        <v>21.144978999999999</v>
      </c>
      <c r="M124">
        <f t="shared" si="72"/>
        <v>4.2710911619613511E-2</v>
      </c>
      <c r="N124">
        <f t="shared" si="73"/>
        <v>4.8741141964078931E-3</v>
      </c>
      <c r="O124">
        <v>14.047319</v>
      </c>
      <c r="P124" s="10">
        <f t="shared" si="74"/>
        <v>4.4694849053599078E-2</v>
      </c>
      <c r="Q124">
        <f t="shared" si="75"/>
        <v>3.0067381770891667E-2</v>
      </c>
      <c r="R124">
        <v>13.039249999999999</v>
      </c>
      <c r="S124">
        <f t="shared" si="76"/>
        <v>4.7118057361078741E-2</v>
      </c>
      <c r="T124">
        <f t="shared" si="77"/>
        <v>7.8194086871124766E-2</v>
      </c>
      <c r="U124">
        <v>13.705652000000001</v>
      </c>
      <c r="V124">
        <f t="shared" si="78"/>
        <v>4.3676789149688616E-2</v>
      </c>
      <c r="W124">
        <f t="shared" si="79"/>
        <v>0.10402229057774834</v>
      </c>
      <c r="X124">
        <v>13.689826999999999</v>
      </c>
      <c r="Y124">
        <f t="shared" si="80"/>
        <v>4.3676792829937292E-2</v>
      </c>
      <c r="Z124">
        <f t="shared" si="81"/>
        <v>0.10597194938238422</v>
      </c>
      <c r="AA124">
        <v>13.519848</v>
      </c>
      <c r="AB124">
        <f t="shared" si="82"/>
        <v>4.3676788403439366E-2</v>
      </c>
      <c r="AC124">
        <f t="shared" si="83"/>
        <v>0.64247653851698572</v>
      </c>
      <c r="AD124">
        <v>13.469918</v>
      </c>
      <c r="AE124">
        <f t="shared" si="84"/>
        <v>4.4678680829339665E-2</v>
      </c>
      <c r="AF124">
        <f t="shared" si="85"/>
        <v>0.22014412549979301</v>
      </c>
      <c r="AG124">
        <v>13.953692</v>
      </c>
      <c r="AH124">
        <f t="shared" si="86"/>
        <v>4.3676792278028086E-2</v>
      </c>
      <c r="AI124">
        <f t="shared" si="87"/>
        <v>0.18036822055513937</v>
      </c>
      <c r="AJ124">
        <v>14.234484</v>
      </c>
      <c r="AK124">
        <f t="shared" si="88"/>
        <v>4.3676792598824246E-2</v>
      </c>
      <c r="AL124">
        <f t="shared" si="89"/>
        <v>0.18538108512150375</v>
      </c>
      <c r="AN124" s="73">
        <f t="shared" si="90"/>
        <v>4.3841074336778023E-2</v>
      </c>
      <c r="AO124">
        <f t="shared" si="91"/>
        <v>2.8423832331377046</v>
      </c>
    </row>
    <row r="125" spans="2:82" x14ac:dyDescent="0.25">
      <c r="B125" t="s">
        <v>31</v>
      </c>
      <c r="C125" s="6">
        <v>2.071593</v>
      </c>
      <c r="D125" s="10">
        <f t="shared" si="66"/>
        <v>6.3306493949897482E-3</v>
      </c>
      <c r="E125" s="13">
        <f t="shared" si="67"/>
        <v>3.137619044365992E-2</v>
      </c>
      <c r="F125" s="11">
        <v>3.0906739999999999</v>
      </c>
      <c r="G125" s="10">
        <f t="shared" si="68"/>
        <v>6.0811231844599594E-3</v>
      </c>
      <c r="H125" s="13">
        <f t="shared" si="69"/>
        <v>0.1489024949968723</v>
      </c>
      <c r="I125" s="2">
        <v>2.0779070000000002</v>
      </c>
      <c r="J125" s="9">
        <f t="shared" si="70"/>
        <v>6.1788552002903716E-3</v>
      </c>
      <c r="K125" s="12">
        <f t="shared" si="71"/>
        <v>7.7966487460916125E-4</v>
      </c>
      <c r="L125" s="16">
        <v>3.0589789999999999</v>
      </c>
      <c r="M125">
        <f t="shared" si="72"/>
        <v>6.1788560639031006E-3</v>
      </c>
      <c r="N125">
        <f t="shared" si="73"/>
        <v>7.0512309188926702E-4</v>
      </c>
      <c r="O125">
        <v>2.0321829999999999</v>
      </c>
      <c r="P125" s="10">
        <f t="shared" si="74"/>
        <v>6.4658681442551517E-3</v>
      </c>
      <c r="Q125">
        <f t="shared" si="75"/>
        <v>4.3497568531985316E-3</v>
      </c>
      <c r="R125">
        <v>1.8055209999999999</v>
      </c>
      <c r="S125">
        <f t="shared" si="76"/>
        <v>6.5243508671612447E-3</v>
      </c>
      <c r="T125">
        <f t="shared" si="77"/>
        <v>1.0827391600102772E-2</v>
      </c>
      <c r="U125">
        <v>1.969463</v>
      </c>
      <c r="V125">
        <f t="shared" si="78"/>
        <v>6.2762297035641353E-3</v>
      </c>
      <c r="W125">
        <f t="shared" si="79"/>
        <v>1.4947705696024093E-2</v>
      </c>
      <c r="X125">
        <v>1.9671890000000001</v>
      </c>
      <c r="Y125">
        <f t="shared" si="80"/>
        <v>6.2762302555270794E-3</v>
      </c>
      <c r="Z125">
        <f t="shared" si="81"/>
        <v>1.5227866147145835E-2</v>
      </c>
      <c r="AA125">
        <v>1.9427639999999999</v>
      </c>
      <c r="AB125">
        <f t="shared" si="82"/>
        <v>6.2762312228524667E-3</v>
      </c>
      <c r="AC125">
        <f t="shared" si="83"/>
        <v>9.2322065298028E-2</v>
      </c>
      <c r="AD125">
        <v>1.921934</v>
      </c>
      <c r="AE125">
        <f t="shared" si="84"/>
        <v>6.3749070900844468E-3</v>
      </c>
      <c r="AF125">
        <f t="shared" si="85"/>
        <v>3.1410917252675127E-2</v>
      </c>
      <c r="AG125">
        <v>2.0051060000000001</v>
      </c>
      <c r="AH125">
        <f t="shared" si="86"/>
        <v>6.2762312839804539E-3</v>
      </c>
      <c r="AI125">
        <f t="shared" si="87"/>
        <v>2.5918402186635145E-2</v>
      </c>
      <c r="AJ125">
        <v>2.045455</v>
      </c>
      <c r="AK125">
        <f t="shared" si="88"/>
        <v>6.2762312849013744E-3</v>
      </c>
      <c r="AL125">
        <f t="shared" si="89"/>
        <v>2.663873642818422E-2</v>
      </c>
      <c r="AN125" s="73">
        <f t="shared" si="90"/>
        <v>6.292980307997461E-3</v>
      </c>
      <c r="AO125">
        <f t="shared" si="91"/>
        <v>0.40799779623357402</v>
      </c>
    </row>
    <row r="126" spans="2:82" x14ac:dyDescent="0.25">
      <c r="B126" t="s">
        <v>32</v>
      </c>
      <c r="C126" s="6">
        <v>0</v>
      </c>
      <c r="D126" s="10">
        <f t="shared" si="66"/>
        <v>0</v>
      </c>
      <c r="E126" s="13">
        <f t="shared" si="67"/>
        <v>0</v>
      </c>
      <c r="F126" s="11">
        <v>0</v>
      </c>
      <c r="G126" s="10">
        <f t="shared" si="68"/>
        <v>0</v>
      </c>
      <c r="H126" s="13">
        <f t="shared" si="69"/>
        <v>0</v>
      </c>
      <c r="I126" s="2">
        <v>0</v>
      </c>
      <c r="J126" s="9">
        <f t="shared" si="70"/>
        <v>0</v>
      </c>
      <c r="K126" s="12">
        <f t="shared" si="71"/>
        <v>0</v>
      </c>
      <c r="L126" s="16">
        <v>0</v>
      </c>
      <c r="M126">
        <f t="shared" si="72"/>
        <v>0</v>
      </c>
      <c r="N126">
        <f t="shared" si="73"/>
        <v>0</v>
      </c>
      <c r="O126">
        <v>0</v>
      </c>
      <c r="P126" s="10">
        <f t="shared" si="74"/>
        <v>0</v>
      </c>
      <c r="Q126">
        <f t="shared" si="75"/>
        <v>0</v>
      </c>
      <c r="R126">
        <v>0</v>
      </c>
      <c r="S126">
        <f t="shared" si="76"/>
        <v>0</v>
      </c>
      <c r="T126">
        <f t="shared" si="77"/>
        <v>0</v>
      </c>
      <c r="U126">
        <v>0</v>
      </c>
      <c r="V126">
        <f t="shared" si="78"/>
        <v>0</v>
      </c>
      <c r="W126">
        <f t="shared" si="79"/>
        <v>0</v>
      </c>
      <c r="X126">
        <v>0</v>
      </c>
      <c r="Y126">
        <f t="shared" si="80"/>
        <v>0</v>
      </c>
      <c r="Z126">
        <f t="shared" si="81"/>
        <v>0</v>
      </c>
      <c r="AA126">
        <v>0</v>
      </c>
      <c r="AB126">
        <f t="shared" si="82"/>
        <v>0</v>
      </c>
      <c r="AC126">
        <f t="shared" si="83"/>
        <v>0</v>
      </c>
      <c r="AD126">
        <v>0</v>
      </c>
      <c r="AE126">
        <f t="shared" si="84"/>
        <v>0</v>
      </c>
      <c r="AF126">
        <f t="shared" si="85"/>
        <v>0</v>
      </c>
      <c r="AG126">
        <v>0</v>
      </c>
      <c r="AH126">
        <f t="shared" si="86"/>
        <v>0</v>
      </c>
      <c r="AI126">
        <f t="shared" si="87"/>
        <v>0</v>
      </c>
      <c r="AJ126">
        <v>0</v>
      </c>
      <c r="AK126">
        <f t="shared" si="88"/>
        <v>0</v>
      </c>
      <c r="AL126">
        <f t="shared" si="89"/>
        <v>0</v>
      </c>
      <c r="AN126" s="73">
        <f t="shared" si="90"/>
        <v>0</v>
      </c>
      <c r="AO126">
        <f t="shared" si="91"/>
        <v>0</v>
      </c>
    </row>
    <row r="127" spans="2:82" ht="15.75" x14ac:dyDescent="0.25">
      <c r="B127" s="4" t="s">
        <v>41</v>
      </c>
      <c r="C127" s="15">
        <f t="shared" ref="C127:AL127" si="92">SUM(C95:C126)</f>
        <v>327.23230599999999</v>
      </c>
      <c r="D127" s="15">
        <f t="shared" si="92"/>
        <v>0.99999999999999989</v>
      </c>
      <c r="E127" s="15">
        <f t="shared" si="92"/>
        <v>4.9562356854719996</v>
      </c>
      <c r="F127" s="15">
        <f t="shared" si="92"/>
        <v>508.24065000000002</v>
      </c>
      <c r="G127" s="15">
        <f t="shared" si="92"/>
        <v>0.99999999999999989</v>
      </c>
      <c r="H127" s="15">
        <f t="shared" si="92"/>
        <v>24.486018533120003</v>
      </c>
      <c r="I127" s="15">
        <f t="shared" si="92"/>
        <v>336.29320199999995</v>
      </c>
      <c r="J127" s="15">
        <f t="shared" si="92"/>
        <v>1</v>
      </c>
      <c r="K127" s="15">
        <f t="shared" si="92"/>
        <v>0.12618273925120002</v>
      </c>
      <c r="L127" s="15">
        <f t="shared" si="92"/>
        <v>495.07206000000002</v>
      </c>
      <c r="M127" s="15">
        <f t="shared" si="92"/>
        <v>1</v>
      </c>
      <c r="N127" s="15">
        <f t="shared" si="92"/>
        <v>0.11411871139199997</v>
      </c>
      <c r="O127" s="15">
        <f t="shared" si="92"/>
        <v>314.29391299999997</v>
      </c>
      <c r="P127" s="15">
        <f t="shared" si="92"/>
        <v>1</v>
      </c>
      <c r="Q127" s="15">
        <f t="shared" si="92"/>
        <v>0.6727258824575999</v>
      </c>
      <c r="R127" s="15">
        <f t="shared" si="92"/>
        <v>276.73572999999999</v>
      </c>
      <c r="S127" s="15">
        <f t="shared" si="92"/>
        <v>1</v>
      </c>
      <c r="T127" s="15">
        <f t="shared" si="92"/>
        <v>1.6595354573280006</v>
      </c>
      <c r="U127" s="15">
        <f t="shared" si="92"/>
        <v>313.79715099999999</v>
      </c>
      <c r="V127" s="15">
        <f t="shared" si="92"/>
        <v>1</v>
      </c>
      <c r="W127" s="15">
        <f t="shared" si="92"/>
        <v>2.3816377669440003</v>
      </c>
      <c r="X127" s="15">
        <f t="shared" si="92"/>
        <v>313.43480399999999</v>
      </c>
      <c r="Y127" s="15">
        <f t="shared" si="92"/>
        <v>1</v>
      </c>
      <c r="Z127" s="15">
        <f t="shared" si="92"/>
        <v>2.4262758896928003</v>
      </c>
      <c r="AA127" s="15">
        <f t="shared" si="92"/>
        <v>309.54308900000001</v>
      </c>
      <c r="AB127" s="15">
        <f t="shared" si="92"/>
        <v>1</v>
      </c>
      <c r="AC127" s="15">
        <f t="shared" si="92"/>
        <v>14.709793508223999</v>
      </c>
      <c r="AD127" s="15">
        <f t="shared" si="92"/>
        <v>301.48423700000006</v>
      </c>
      <c r="AE127" s="15">
        <f t="shared" si="92"/>
        <v>0.99999999999999967</v>
      </c>
      <c r="AF127" s="15">
        <f t="shared" si="92"/>
        <v>4.9272745169151984</v>
      </c>
      <c r="AG127" s="15">
        <f t="shared" si="92"/>
        <v>319.47611700000004</v>
      </c>
      <c r="AH127" s="15">
        <f t="shared" si="92"/>
        <v>0.99999999999999989</v>
      </c>
      <c r="AI127" s="15">
        <f t="shared" si="92"/>
        <v>4.129612344399999</v>
      </c>
      <c r="AJ127" s="15">
        <f t="shared" si="92"/>
        <v>325.90497499999998</v>
      </c>
      <c r="AK127" s="15">
        <f t="shared" si="92"/>
        <v>1</v>
      </c>
      <c r="AL127" s="15">
        <f t="shared" si="92"/>
        <v>4.2443841246368006</v>
      </c>
      <c r="AM127" s="4"/>
      <c r="AN127" s="15">
        <f>SUM(AN95:AN126)</f>
        <v>0.99999999999999989</v>
      </c>
      <c r="AO127" s="15">
        <f>SUM(AO95:AO126)</f>
        <v>64.833795159833613</v>
      </c>
    </row>
    <row r="128" spans="2:82" ht="15.75" x14ac:dyDescent="0.25">
      <c r="AP128" s="15"/>
      <c r="CD128" s="4"/>
    </row>
    <row r="130" spans="2:82" x14ac:dyDescent="0.25">
      <c r="B130" s="26" t="s">
        <v>60</v>
      </c>
      <c r="C130" s="26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2:82" x14ac:dyDescent="0.25">
      <c r="C131" s="1" t="s">
        <v>35</v>
      </c>
      <c r="D131" s="1" t="s">
        <v>35</v>
      </c>
      <c r="E131" s="1" t="s">
        <v>35</v>
      </c>
      <c r="F131" s="1" t="s">
        <v>36</v>
      </c>
      <c r="G131" s="1" t="s">
        <v>36</v>
      </c>
      <c r="H131" s="1" t="s">
        <v>36</v>
      </c>
      <c r="I131" s="1" t="s">
        <v>37</v>
      </c>
      <c r="J131" s="1" t="s">
        <v>37</v>
      </c>
      <c r="K131" s="1" t="s">
        <v>37</v>
      </c>
      <c r="L131" s="1" t="s">
        <v>38</v>
      </c>
      <c r="M131" s="1" t="s">
        <v>38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46</v>
      </c>
      <c r="S131" s="1" t="s">
        <v>46</v>
      </c>
      <c r="T131" s="1" t="s">
        <v>46</v>
      </c>
      <c r="U131" s="1" t="s">
        <v>47</v>
      </c>
      <c r="V131" s="1" t="s">
        <v>47</v>
      </c>
      <c r="W131" s="1" t="s">
        <v>47</v>
      </c>
      <c r="X131" s="1" t="s">
        <v>48</v>
      </c>
      <c r="Y131" s="1" t="s">
        <v>48</v>
      </c>
      <c r="Z131" s="1" t="s">
        <v>48</v>
      </c>
      <c r="AA131" s="1" t="s">
        <v>49</v>
      </c>
      <c r="AB131" s="1" t="s">
        <v>49</v>
      </c>
      <c r="AC131" s="1" t="s">
        <v>49</v>
      </c>
      <c r="AD131" s="1" t="s">
        <v>50</v>
      </c>
      <c r="AE131" s="1" t="s">
        <v>50</v>
      </c>
      <c r="AF131" s="1" t="s">
        <v>50</v>
      </c>
      <c r="AG131" s="1" t="s">
        <v>51</v>
      </c>
      <c r="AH131" s="1" t="s">
        <v>51</v>
      </c>
      <c r="AI131" s="1" t="s">
        <v>51</v>
      </c>
      <c r="AJ131" s="1" t="s">
        <v>52</v>
      </c>
      <c r="AK131" s="1" t="s">
        <v>52</v>
      </c>
      <c r="AL131" s="1" t="s">
        <v>52</v>
      </c>
      <c r="AM131" s="18" t="s">
        <v>53</v>
      </c>
      <c r="AN131" s="18" t="s">
        <v>53</v>
      </c>
      <c r="AO131" s="18" t="s">
        <v>53</v>
      </c>
      <c r="CD131" s="27"/>
    </row>
    <row r="132" spans="2:82" x14ac:dyDescent="0.25">
      <c r="B132" s="1" t="s">
        <v>0</v>
      </c>
      <c r="C132" s="7" t="s">
        <v>56</v>
      </c>
      <c r="D132" s="7" t="s">
        <v>43</v>
      </c>
      <c r="E132" s="1" t="s">
        <v>44</v>
      </c>
      <c r="F132" s="7" t="s">
        <v>56</v>
      </c>
      <c r="G132" s="7" t="s">
        <v>43</v>
      </c>
      <c r="H132" s="7" t="s">
        <v>34</v>
      </c>
      <c r="I132" s="7" t="s">
        <v>56</v>
      </c>
      <c r="J132" s="7" t="s">
        <v>45</v>
      </c>
      <c r="K132" s="1" t="s">
        <v>44</v>
      </c>
      <c r="L132" s="7" t="s">
        <v>56</v>
      </c>
      <c r="M132" s="7" t="s">
        <v>45</v>
      </c>
      <c r="N132" s="1" t="s">
        <v>44</v>
      </c>
      <c r="O132" s="7" t="s">
        <v>56</v>
      </c>
      <c r="P132" s="7" t="s">
        <v>45</v>
      </c>
      <c r="Q132" s="1" t="s">
        <v>44</v>
      </c>
      <c r="R132" s="7" t="s">
        <v>56</v>
      </c>
      <c r="S132" s="7" t="s">
        <v>45</v>
      </c>
      <c r="T132" s="1" t="s">
        <v>44</v>
      </c>
      <c r="U132" s="7" t="s">
        <v>56</v>
      </c>
      <c r="V132" s="7" t="s">
        <v>45</v>
      </c>
      <c r="W132" s="1" t="s">
        <v>44</v>
      </c>
      <c r="X132" s="7" t="s">
        <v>56</v>
      </c>
      <c r="Y132" s="7" t="s">
        <v>45</v>
      </c>
      <c r="Z132" s="1" t="s">
        <v>44</v>
      </c>
      <c r="AA132" s="7" t="s">
        <v>56</v>
      </c>
      <c r="AB132" s="7" t="s">
        <v>45</v>
      </c>
      <c r="AC132" s="1" t="s">
        <v>44</v>
      </c>
      <c r="AD132" s="7" t="s">
        <v>56</v>
      </c>
      <c r="AE132" s="7" t="s">
        <v>45</v>
      </c>
      <c r="AF132" s="1" t="s">
        <v>44</v>
      </c>
      <c r="AG132" s="7" t="s">
        <v>56</v>
      </c>
      <c r="AH132" s="7" t="s">
        <v>45</v>
      </c>
      <c r="AI132" s="1" t="s">
        <v>44</v>
      </c>
      <c r="AJ132" s="7" t="s">
        <v>56</v>
      </c>
      <c r="AK132" s="7" t="s">
        <v>45</v>
      </c>
      <c r="AL132" s="1" t="s">
        <v>44</v>
      </c>
      <c r="AM132" s="19" t="s">
        <v>56</v>
      </c>
      <c r="AN132" s="19" t="s">
        <v>45</v>
      </c>
      <c r="AO132" s="20" t="s">
        <v>44</v>
      </c>
    </row>
    <row r="133" spans="2:82" x14ac:dyDescent="0.25">
      <c r="B133" t="s">
        <v>1</v>
      </c>
      <c r="C133" s="6">
        <v>49.563851</v>
      </c>
      <c r="D133" s="10">
        <f t="shared" ref="D133:D164" si="93">C133/C$165</f>
        <v>2.0105160266857918E-2</v>
      </c>
      <c r="E133" s="13">
        <f t="shared" ref="E133:E164" si="94">D133*C$7</f>
        <v>0.73269053512305127</v>
      </c>
      <c r="F133" s="11">
        <v>61.329546000000001</v>
      </c>
      <c r="G133" s="10">
        <f t="shared" ref="G133:G164" si="95">F133/F$165</f>
        <v>1.6674912022629818E-2</v>
      </c>
      <c r="H133" s="13">
        <f t="shared" ref="H133:H164" si="96">G133*D$7</f>
        <v>3.002222094296024</v>
      </c>
      <c r="I133" s="2">
        <v>49.640686000000002</v>
      </c>
      <c r="J133" s="9">
        <f t="shared" ref="J133:J164" si="97">I133/I$165</f>
        <v>2.0075140560509533E-2</v>
      </c>
      <c r="K133" s="25">
        <f t="shared" ref="K133:K164" si="98">J133*E$7</f>
        <v>1.8626001667485025E-2</v>
      </c>
      <c r="L133" s="16">
        <v>61.088923999999999</v>
      </c>
      <c r="M133">
        <f t="shared" ref="M133:M164" si="99">L133/L$165</f>
        <v>1.6781584562792766E-2</v>
      </c>
      <c r="N133">
        <f t="shared" ref="N133:N164" si="100">M133*F$7</f>
        <v>1.4081564745748457E-2</v>
      </c>
      <c r="O133">
        <v>48.021389999999997</v>
      </c>
      <c r="P133" s="10">
        <f t="shared" ref="P133:P164" si="101">O133/O$165</f>
        <v>1.9857246352201555E-2</v>
      </c>
      <c r="Q133">
        <f t="shared" ref="Q133:Q164" si="102">P133*G$7</f>
        <v>9.8224143937226102E-2</v>
      </c>
      <c r="R133">
        <v>47.894266999999999</v>
      </c>
      <c r="S133">
        <f t="shared" ref="S133:S164" si="103">R133/R$165</f>
        <v>2.4848186050973525E-2</v>
      </c>
      <c r="T133">
        <f t="shared" ref="T133:T164" si="104">S133*H$7</f>
        <v>0.30320916030789397</v>
      </c>
      <c r="U133">
        <v>48.388934999999996</v>
      </c>
      <c r="V133">
        <f t="shared" ref="V133:V164" si="105">U133/U$165</f>
        <v>2.097181310810568E-2</v>
      </c>
      <c r="W133">
        <f t="shared" ref="W133:W164" si="106">V133*I$7</f>
        <v>0.36725928043790973</v>
      </c>
      <c r="X133">
        <v>48.360945000000001</v>
      </c>
      <c r="Y133">
        <f t="shared" ref="Y133:Y164" si="107">X133/X$165</f>
        <v>2.098391252659906E-2</v>
      </c>
      <c r="Z133">
        <f t="shared" ref="Z133:Z164" si="108">Y133*J$7</f>
        <v>0.37435853701992666</v>
      </c>
      <c r="AA133">
        <v>48.060318000000002</v>
      </c>
      <c r="AB133">
        <f t="shared" ref="AB133:AB164" si="109">AA133/AA$165</f>
        <v>2.1115649376206389E-2</v>
      </c>
      <c r="AC133">
        <f t="shared" ref="AC133:AC164" si="110">AB133*K$7</f>
        <v>2.2838738390886388</v>
      </c>
      <c r="AD133">
        <v>47.857833999999997</v>
      </c>
      <c r="AE133">
        <f t="shared" ref="AE133:AE164" si="111">AD133/AD$165</f>
        <v>2.1615598994796818E-2</v>
      </c>
      <c r="AF133">
        <f t="shared" ref="AF133:AF164" si="112">AE133*L$7</f>
        <v>0.78313228010970715</v>
      </c>
      <c r="AG133">
        <v>48.832051999999997</v>
      </c>
      <c r="AH133">
        <f t="shared" ref="AH133:AH164" si="113">AG133/AG$165</f>
        <v>2.0787654580633343E-2</v>
      </c>
      <c r="AI133">
        <f t="shared" ref="AI133:AI164" si="114">AH133*M$7</f>
        <v>0.63121290417137244</v>
      </c>
      <c r="AJ133">
        <v>49.329034999999998</v>
      </c>
      <c r="AK133">
        <f t="shared" ref="AK133:AK164" si="115">AJ133/AJ$165</f>
        <v>2.058498413050287E-2</v>
      </c>
      <c r="AL133">
        <f t="shared" ref="AL133:AL164" si="116">AK133*N$7</f>
        <v>0.64243073418681507</v>
      </c>
      <c r="AN133" s="72">
        <f t="shared" ref="AN133:AN164" si="117">AVERAGE(P133,M133,J133,G133,D133, S133, V133,Y133,AB133,AE133,AH133,AK133)</f>
        <v>2.0366820211067439E-2</v>
      </c>
      <c r="AO133">
        <f t="shared" ref="AO133:AO164" si="118">AN133*(SUM(A$7:N$7))</f>
        <v>9.7092518354522444</v>
      </c>
      <c r="AP133" s="1"/>
    </row>
    <row r="134" spans="2:82" x14ac:dyDescent="0.25">
      <c r="B134" t="s">
        <v>2</v>
      </c>
      <c r="C134" s="14">
        <v>44.183667999999997</v>
      </c>
      <c r="D134" s="10">
        <f t="shared" si="93"/>
        <v>1.7922734178134014E-2</v>
      </c>
      <c r="E134" s="13">
        <f t="shared" si="94"/>
        <v>0.65315657878600353</v>
      </c>
      <c r="F134" s="11">
        <v>70.268741000000006</v>
      </c>
      <c r="G134" s="10">
        <f t="shared" si="95"/>
        <v>1.9105392922947134E-2</v>
      </c>
      <c r="H134" s="13">
        <f t="shared" si="96"/>
        <v>3.4398162146604649</v>
      </c>
      <c r="I134" s="2">
        <v>44.358277999999999</v>
      </c>
      <c r="J134" s="9">
        <f t="shared" si="97"/>
        <v>1.7938887183633151E-2</v>
      </c>
      <c r="K134" s="25">
        <f t="shared" si="98"/>
        <v>1.6643955323154967E-2</v>
      </c>
      <c r="L134" s="16">
        <v>69.439549</v>
      </c>
      <c r="M134">
        <f t="shared" si="99"/>
        <v>1.9075563739601828E-2</v>
      </c>
      <c r="N134">
        <f t="shared" si="100"/>
        <v>1.6006461419406773E-2</v>
      </c>
      <c r="O134">
        <v>43.443496000000003</v>
      </c>
      <c r="P134" s="10">
        <f t="shared" si="101"/>
        <v>1.7964248899769102E-2</v>
      </c>
      <c r="Q134">
        <f t="shared" si="102"/>
        <v>8.8860405836655429E-2</v>
      </c>
      <c r="R134">
        <v>28.376466000000001</v>
      </c>
      <c r="S134">
        <f t="shared" si="103"/>
        <v>1.472208994527726E-2</v>
      </c>
      <c r="T134">
        <f t="shared" si="104"/>
        <v>0.17964581080999742</v>
      </c>
      <c r="U134">
        <v>40.364091999999999</v>
      </c>
      <c r="V134">
        <f t="shared" si="105"/>
        <v>1.7493838078940643E-2</v>
      </c>
      <c r="W134">
        <f t="shared" si="106"/>
        <v>0.30635283424711851</v>
      </c>
      <c r="X134">
        <v>40.309074000000003</v>
      </c>
      <c r="Y134">
        <f t="shared" si="107"/>
        <v>1.7490189301392033E-2</v>
      </c>
      <c r="Z134">
        <f t="shared" si="108"/>
        <v>0.3120295927068415</v>
      </c>
      <c r="AA134">
        <v>39.718158000000003</v>
      </c>
      <c r="AB134">
        <f t="shared" si="109"/>
        <v>1.745046086038729E-2</v>
      </c>
      <c r="AC134">
        <f t="shared" si="110"/>
        <v>1.8874461461738381</v>
      </c>
      <c r="AD134">
        <v>37.887146999999999</v>
      </c>
      <c r="AE134">
        <f t="shared" si="111"/>
        <v>1.7112211484726185E-2</v>
      </c>
      <c r="AF134">
        <f t="shared" si="112"/>
        <v>0.6199747321820217</v>
      </c>
      <c r="AG134">
        <v>41.246406999999998</v>
      </c>
      <c r="AH134">
        <f t="shared" si="113"/>
        <v>1.7558468798489508E-2</v>
      </c>
      <c r="AI134">
        <f t="shared" si="114"/>
        <v>0.53315933455150366</v>
      </c>
      <c r="AJ134">
        <v>42.224220000000003</v>
      </c>
      <c r="AK134">
        <f t="shared" si="115"/>
        <v>1.7620148024847071E-2</v>
      </c>
      <c r="AL134">
        <f t="shared" si="116"/>
        <v>0.54990203345890731</v>
      </c>
      <c r="AN134" s="72">
        <f t="shared" si="117"/>
        <v>1.7621186118178769E-2</v>
      </c>
      <c r="AO134">
        <f t="shared" si="118"/>
        <v>8.4003556710243075</v>
      </c>
    </row>
    <row r="135" spans="2:82" x14ac:dyDescent="0.25">
      <c r="B135" t="s">
        <v>3</v>
      </c>
      <c r="C135" s="14">
        <v>16.660561000000001</v>
      </c>
      <c r="D135" s="10">
        <f t="shared" si="93"/>
        <v>6.7582167705403417E-3</v>
      </c>
      <c r="E135" s="13">
        <f t="shared" si="94"/>
        <v>0.24628908182578954</v>
      </c>
      <c r="F135" s="11">
        <v>22.687981000000001</v>
      </c>
      <c r="G135" s="10">
        <f t="shared" si="95"/>
        <v>6.1686432041433478E-3</v>
      </c>
      <c r="H135" s="13">
        <f t="shared" si="96"/>
        <v>1.1106287633886673</v>
      </c>
      <c r="I135" s="2">
        <v>16.71255</v>
      </c>
      <c r="J135" s="9">
        <f t="shared" si="97"/>
        <v>6.7587057595163685E-3</v>
      </c>
      <c r="K135" s="25">
        <f t="shared" si="98"/>
        <v>6.2708235774164532E-3</v>
      </c>
      <c r="L135" s="16">
        <v>22.481366000000001</v>
      </c>
      <c r="M135">
        <f t="shared" si="99"/>
        <v>6.1757994725213069E-3</v>
      </c>
      <c r="N135">
        <f t="shared" si="100"/>
        <v>5.1821638060259179E-3</v>
      </c>
      <c r="O135">
        <v>16.719273000000001</v>
      </c>
      <c r="P135" s="10">
        <f t="shared" si="101"/>
        <v>6.9135592033198537E-3</v>
      </c>
      <c r="Q135">
        <f t="shared" si="102"/>
        <v>3.4198016293942722E-2</v>
      </c>
      <c r="R135">
        <v>13.041808</v>
      </c>
      <c r="S135">
        <f t="shared" si="103"/>
        <v>6.7662643552948605E-3</v>
      </c>
      <c r="T135">
        <f t="shared" si="104"/>
        <v>8.256511478872354E-2</v>
      </c>
      <c r="U135">
        <v>15.793181000000001</v>
      </c>
      <c r="V135">
        <f t="shared" si="105"/>
        <v>6.8447805332869094E-3</v>
      </c>
      <c r="W135">
        <f t="shared" si="106"/>
        <v>0.11986608694499411</v>
      </c>
      <c r="X135">
        <v>15.780530000000001</v>
      </c>
      <c r="Y135">
        <f t="shared" si="107"/>
        <v>6.847204105365854E-3</v>
      </c>
      <c r="Z135">
        <f t="shared" si="108"/>
        <v>0.12215592818128478</v>
      </c>
      <c r="AA135">
        <v>15.644653</v>
      </c>
      <c r="AB135">
        <f t="shared" si="109"/>
        <v>6.8735917927221241E-3</v>
      </c>
      <c r="AC135">
        <f t="shared" si="110"/>
        <v>0.74344938184386522</v>
      </c>
      <c r="AD135">
        <v>15.211781</v>
      </c>
      <c r="AE135">
        <f t="shared" si="111"/>
        <v>6.8705942289964345E-3</v>
      </c>
      <c r="AF135">
        <f t="shared" si="112"/>
        <v>0.2489213519161674</v>
      </c>
      <c r="AG135">
        <v>16.014681</v>
      </c>
      <c r="AH135">
        <f t="shared" si="113"/>
        <v>6.8174005230628391E-3</v>
      </c>
      <c r="AI135">
        <f t="shared" si="114"/>
        <v>0.20700898056440672</v>
      </c>
      <c r="AJ135">
        <v>16.241064000000001</v>
      </c>
      <c r="AK135">
        <f t="shared" si="115"/>
        <v>6.7773887063163011E-3</v>
      </c>
      <c r="AL135">
        <f t="shared" si="116"/>
        <v>0.21151353699692391</v>
      </c>
      <c r="AN135" s="72">
        <f t="shared" si="117"/>
        <v>6.7143457212572128E-3</v>
      </c>
      <c r="AO135">
        <f t="shared" si="118"/>
        <v>3.2008567288551126</v>
      </c>
    </row>
    <row r="136" spans="2:82" x14ac:dyDescent="0.25">
      <c r="B136" t="s">
        <v>4</v>
      </c>
      <c r="C136" s="6">
        <v>26.865492</v>
      </c>
      <c r="D136" s="10">
        <f t="shared" si="93"/>
        <v>1.0897761400904649E-2</v>
      </c>
      <c r="E136" s="13">
        <f t="shared" si="94"/>
        <v>0.39714613196266879</v>
      </c>
      <c r="F136" s="11">
        <v>38.858922999999997</v>
      </c>
      <c r="G136" s="10">
        <f t="shared" si="95"/>
        <v>1.0565366362228512E-2</v>
      </c>
      <c r="H136" s="13">
        <f t="shared" si="96"/>
        <v>1.9022335040788971</v>
      </c>
      <c r="I136" s="2">
        <v>26.946038999999999</v>
      </c>
      <c r="J136" s="9">
        <f t="shared" si="97"/>
        <v>1.0897220890016945E-2</v>
      </c>
      <c r="K136" s="25">
        <f t="shared" si="98"/>
        <v>1.0110596927409836E-2</v>
      </c>
      <c r="L136" s="16">
        <v>38.803215999999999</v>
      </c>
      <c r="M136">
        <f t="shared" si="99"/>
        <v>1.0659533807017346E-2</v>
      </c>
      <c r="N136">
        <f t="shared" si="100"/>
        <v>8.9445019271785255E-3</v>
      </c>
      <c r="O136">
        <v>23.616613999999998</v>
      </c>
      <c r="P136" s="10">
        <f t="shared" si="101"/>
        <v>9.7656673870300751E-3</v>
      </c>
      <c r="Q136">
        <f t="shared" si="102"/>
        <v>4.8306008902405967E-2</v>
      </c>
      <c r="R136" s="1">
        <v>24.782910000000001</v>
      </c>
      <c r="S136">
        <f t="shared" si="103"/>
        <v>1.2857705047757226E-2</v>
      </c>
      <c r="T136">
        <f t="shared" si="104"/>
        <v>0.15689571637219354</v>
      </c>
      <c r="U136" s="1">
        <v>25.613005000000001</v>
      </c>
      <c r="V136">
        <f t="shared" si="105"/>
        <v>1.1100702133596789E-2</v>
      </c>
      <c r="W136">
        <f t="shared" si="106"/>
        <v>0.19439596647772026</v>
      </c>
      <c r="X136" s="1">
        <v>25.584199000000002</v>
      </c>
      <c r="Y136">
        <f t="shared" si="107"/>
        <v>1.1101036050455655E-2</v>
      </c>
      <c r="Z136">
        <f t="shared" si="108"/>
        <v>0.19804541264581721</v>
      </c>
      <c r="AA136" s="1">
        <v>25.274812000000001</v>
      </c>
      <c r="AB136">
        <f t="shared" si="109"/>
        <v>1.1104672013229995E-2</v>
      </c>
      <c r="AC136">
        <f t="shared" si="110"/>
        <v>1.2010840609644655</v>
      </c>
      <c r="AD136" s="1">
        <v>25.024114999999998</v>
      </c>
      <c r="AE136">
        <f t="shared" si="111"/>
        <v>1.1302459593964908E-2</v>
      </c>
      <c r="AF136">
        <f t="shared" si="112"/>
        <v>0.40948765541034565</v>
      </c>
      <c r="AG136" s="1">
        <v>26.071424</v>
      </c>
      <c r="AH136">
        <f t="shared" si="113"/>
        <v>1.1098525135442476E-2</v>
      </c>
      <c r="AI136">
        <f t="shared" si="114"/>
        <v>0.33700445885262448</v>
      </c>
      <c r="AJ136" s="1">
        <v>26.583086999999999</v>
      </c>
      <c r="AK136">
        <f t="shared" si="115"/>
        <v>1.1093110255142376E-2</v>
      </c>
      <c r="AL136">
        <f t="shared" si="116"/>
        <v>0.34620162543949989</v>
      </c>
      <c r="AM136" s="1"/>
      <c r="AN136" s="72">
        <f t="shared" si="117"/>
        <v>1.1036980006398913E-2</v>
      </c>
      <c r="AO136">
        <f t="shared" si="118"/>
        <v>5.2615389773385743</v>
      </c>
    </row>
    <row r="137" spans="2:82" x14ac:dyDescent="0.25">
      <c r="B137" t="s">
        <v>5</v>
      </c>
      <c r="C137" s="6">
        <v>46.568652</v>
      </c>
      <c r="D137" s="10">
        <f t="shared" si="93"/>
        <v>1.8890182925284268E-2</v>
      </c>
      <c r="E137" s="13">
        <f t="shared" si="94"/>
        <v>0.68841322587785114</v>
      </c>
      <c r="F137" s="11">
        <v>74.778790000000001</v>
      </c>
      <c r="G137" s="10">
        <f t="shared" si="95"/>
        <v>2.0331631745793624E-2</v>
      </c>
      <c r="H137" s="13">
        <f t="shared" si="96"/>
        <v>3.6605934686476007</v>
      </c>
      <c r="I137" s="2">
        <v>46.749988999999999</v>
      </c>
      <c r="J137" s="9">
        <f t="shared" si="97"/>
        <v>1.8906116655544897E-2</v>
      </c>
      <c r="K137" s="25">
        <f t="shared" si="98"/>
        <v>1.7541364619113171E-2</v>
      </c>
      <c r="L137" s="16">
        <v>74.271041999999994</v>
      </c>
      <c r="M137">
        <f t="shared" si="99"/>
        <v>2.0402811021679366E-2</v>
      </c>
      <c r="N137">
        <f t="shared" si="100"/>
        <v>1.7120165460062824E-2</v>
      </c>
      <c r="O137">
        <v>42.227998999999997</v>
      </c>
      <c r="P137" s="10">
        <f t="shared" si="101"/>
        <v>1.7461630725464652E-2</v>
      </c>
      <c r="Q137">
        <f t="shared" si="102"/>
        <v>8.6374198080418754E-2</v>
      </c>
      <c r="R137">
        <v>27.157163000000001</v>
      </c>
      <c r="S137">
        <f t="shared" si="103"/>
        <v>1.4089499247177419E-2</v>
      </c>
      <c r="T137">
        <f t="shared" si="104"/>
        <v>0.17192664394622861</v>
      </c>
      <c r="U137">
        <v>42.156666999999999</v>
      </c>
      <c r="V137">
        <f t="shared" si="105"/>
        <v>1.8270741887265057E-2</v>
      </c>
      <c r="W137">
        <f t="shared" si="106"/>
        <v>0.31995800668232471</v>
      </c>
      <c r="X137">
        <v>42.097358</v>
      </c>
      <c r="Y137">
        <f t="shared" si="107"/>
        <v>1.8266129370981585E-2</v>
      </c>
      <c r="Z137">
        <f t="shared" si="108"/>
        <v>0.3258725683148686</v>
      </c>
      <c r="AA137">
        <v>41.460351000000003</v>
      </c>
      <c r="AB137">
        <f t="shared" si="109"/>
        <v>1.8215905994014604E-2</v>
      </c>
      <c r="AC137">
        <f t="shared" si="110"/>
        <v>1.970236880420402</v>
      </c>
      <c r="AD137">
        <v>39.228740999999999</v>
      </c>
      <c r="AE137">
        <f t="shared" si="111"/>
        <v>1.7718159466363327E-2</v>
      </c>
      <c r="AF137">
        <f t="shared" si="112"/>
        <v>0.64192820312685173</v>
      </c>
      <c r="AG137">
        <v>43.092343999999997</v>
      </c>
      <c r="AH137">
        <f t="shared" si="113"/>
        <v>1.8344278510799169E-2</v>
      </c>
      <c r="AI137">
        <f t="shared" si="114"/>
        <v>0.55702028667138159</v>
      </c>
      <c r="AJ137">
        <v>44.145144000000002</v>
      </c>
      <c r="AK137">
        <f t="shared" si="115"/>
        <v>1.8421748746529586E-2</v>
      </c>
      <c r="AL137">
        <f t="shared" si="116"/>
        <v>0.57491895535160342</v>
      </c>
      <c r="AN137" s="72">
        <f t="shared" si="117"/>
        <v>1.8276569691408128E-2</v>
      </c>
      <c r="AO137">
        <f t="shared" si="118"/>
        <v>8.7127895264498374</v>
      </c>
      <c r="AP137" s="1"/>
      <c r="CD137" s="1"/>
    </row>
    <row r="138" spans="2:82" x14ac:dyDescent="0.25">
      <c r="B138" t="s">
        <v>6</v>
      </c>
      <c r="C138" s="6">
        <v>25.863159</v>
      </c>
      <c r="D138" s="10">
        <f t="shared" si="93"/>
        <v>1.0491173430051445E-2</v>
      </c>
      <c r="E138" s="13">
        <f t="shared" si="94"/>
        <v>0.3823288833565931</v>
      </c>
      <c r="F138" s="11">
        <v>30.925363000000001</v>
      </c>
      <c r="G138" s="10">
        <f t="shared" si="95"/>
        <v>8.4083079188763486E-3</v>
      </c>
      <c r="H138" s="13">
        <f t="shared" si="96"/>
        <v>1.5138675259837202</v>
      </c>
      <c r="I138" s="2">
        <v>25.898534999999999</v>
      </c>
      <c r="J138" s="9">
        <f t="shared" si="97"/>
        <v>1.0473600836948057E-2</v>
      </c>
      <c r="K138" s="25">
        <f t="shared" si="98"/>
        <v>9.7175562016894625E-3</v>
      </c>
      <c r="L138" s="16">
        <v>30.762709000000001</v>
      </c>
      <c r="M138">
        <f t="shared" si="99"/>
        <v>8.4507463654800354E-3</v>
      </c>
      <c r="N138">
        <f t="shared" si="100"/>
        <v>7.0910903347735964E-3</v>
      </c>
      <c r="O138">
        <v>25.74841</v>
      </c>
      <c r="P138" s="10">
        <f t="shared" si="101"/>
        <v>1.0647182860543813E-2</v>
      </c>
      <c r="Q138">
        <f t="shared" si="102"/>
        <v>5.2666437393726249E-2</v>
      </c>
      <c r="R138">
        <v>25.675004999999999</v>
      </c>
      <c r="S138">
        <f t="shared" si="103"/>
        <v>1.3320535860788421E-2</v>
      </c>
      <c r="T138">
        <f t="shared" si="104"/>
        <v>0.1625433939087319</v>
      </c>
      <c r="U138">
        <v>25.419771999999998</v>
      </c>
      <c r="V138">
        <f t="shared" si="105"/>
        <v>1.1016954757005041E-2</v>
      </c>
      <c r="W138">
        <f t="shared" si="106"/>
        <v>0.19292937886762182</v>
      </c>
      <c r="X138">
        <v>25.407612</v>
      </c>
      <c r="Y138">
        <f t="shared" si="107"/>
        <v>1.1024414591521496E-2</v>
      </c>
      <c r="Z138">
        <f t="shared" si="108"/>
        <v>0.19667846559842725</v>
      </c>
      <c r="AA138">
        <v>25.277009</v>
      </c>
      <c r="AB138">
        <f t="shared" si="109"/>
        <v>1.1105637281118557E-2</v>
      </c>
      <c r="AC138">
        <f t="shared" si="110"/>
        <v>1.2011884645771191</v>
      </c>
      <c r="AD138">
        <v>25.247216999999999</v>
      </c>
      <c r="AE138">
        <f t="shared" si="111"/>
        <v>1.1403226447870941E-2</v>
      </c>
      <c r="AF138">
        <f t="shared" si="112"/>
        <v>0.41313843446476411</v>
      </c>
      <c r="AG138">
        <v>25.617460000000001</v>
      </c>
      <c r="AH138">
        <f t="shared" si="113"/>
        <v>1.0905274054696523E-2</v>
      </c>
      <c r="AI138">
        <f t="shared" si="114"/>
        <v>0.33113642908338087</v>
      </c>
      <c r="AJ138">
        <v>25.833796</v>
      </c>
      <c r="AK138">
        <f t="shared" si="115"/>
        <v>1.0780431457672922E-2</v>
      </c>
      <c r="AL138">
        <f t="shared" si="116"/>
        <v>0.33644332452707437</v>
      </c>
      <c r="AN138" s="72">
        <f t="shared" si="117"/>
        <v>1.0668957155214466E-2</v>
      </c>
      <c r="AO138">
        <f t="shared" si="118"/>
        <v>5.0860954615457041</v>
      </c>
    </row>
    <row r="139" spans="2:82" x14ac:dyDescent="0.25">
      <c r="B139" t="s">
        <v>7</v>
      </c>
      <c r="C139" s="6">
        <v>62.831657</v>
      </c>
      <c r="D139" s="10">
        <f t="shared" si="93"/>
        <v>2.5487134440325174E-2</v>
      </c>
      <c r="E139" s="13">
        <f t="shared" si="94"/>
        <v>0.92882533259972111</v>
      </c>
      <c r="F139" s="11">
        <v>103.114609</v>
      </c>
      <c r="G139" s="10">
        <f t="shared" si="95"/>
        <v>2.8035867627698934E-2</v>
      </c>
      <c r="H139" s="13">
        <f t="shared" si="96"/>
        <v>5.0476968700289353</v>
      </c>
      <c r="I139" s="2">
        <v>63.092455000000001</v>
      </c>
      <c r="J139" s="9">
        <f t="shared" si="97"/>
        <v>2.5515157111902571E-2</v>
      </c>
      <c r="K139" s="25">
        <f t="shared" si="98"/>
        <v>2.3673326594151497E-2</v>
      </c>
      <c r="L139" s="16">
        <v>102.128457</v>
      </c>
      <c r="M139">
        <f t="shared" si="99"/>
        <v>2.8055451384493935E-2</v>
      </c>
      <c r="N139">
        <f t="shared" si="100"/>
        <v>2.3541558525877575E-2</v>
      </c>
      <c r="O139">
        <v>58.982083000000003</v>
      </c>
      <c r="P139" s="10">
        <f t="shared" si="101"/>
        <v>2.4389584568397533E-2</v>
      </c>
      <c r="Q139">
        <f t="shared" si="102"/>
        <v>0.12064341765845216</v>
      </c>
      <c r="R139">
        <v>66.581191000000004</v>
      </c>
      <c r="S139">
        <f t="shared" si="103"/>
        <v>3.4543212060504112E-2</v>
      </c>
      <c r="T139">
        <f t="shared" si="104"/>
        <v>0.42151239135593221</v>
      </c>
      <c r="U139">
        <v>59.796390000000002</v>
      </c>
      <c r="V139">
        <f t="shared" si="105"/>
        <v>2.5915815580967002E-2</v>
      </c>
      <c r="W139">
        <f t="shared" si="106"/>
        <v>0.45383886138813812</v>
      </c>
      <c r="X139">
        <v>59.696053999999997</v>
      </c>
      <c r="Y139">
        <f t="shared" si="107"/>
        <v>2.5902239406594179E-2</v>
      </c>
      <c r="Z139">
        <f t="shared" si="108"/>
        <v>0.46210278647992792</v>
      </c>
      <c r="AA139">
        <v>58.618398999999997</v>
      </c>
      <c r="AB139">
        <f t="shared" si="109"/>
        <v>2.5754418859204532E-2</v>
      </c>
      <c r="AC139">
        <f t="shared" si="110"/>
        <v>2.7856042892882984</v>
      </c>
      <c r="AD139">
        <v>59.001373000000001</v>
      </c>
      <c r="AE139">
        <f t="shared" si="111"/>
        <v>2.6648720017509196E-2</v>
      </c>
      <c r="AF139">
        <f t="shared" si="112"/>
        <v>0.96548205184324298</v>
      </c>
      <c r="AG139">
        <v>61.385562</v>
      </c>
      <c r="AH139">
        <f t="shared" si="113"/>
        <v>2.6131645237723208E-2</v>
      </c>
      <c r="AI139">
        <f t="shared" si="114"/>
        <v>0.79348209377340606</v>
      </c>
      <c r="AJ139">
        <v>63.167152000000002</v>
      </c>
      <c r="AK139">
        <f t="shared" si="115"/>
        <v>2.6359624133921591E-2</v>
      </c>
      <c r="AL139">
        <f t="shared" si="116"/>
        <v>0.82264978092213148</v>
      </c>
      <c r="AN139" s="72">
        <f t="shared" si="117"/>
        <v>2.6894905869103494E-2</v>
      </c>
      <c r="AO139">
        <f t="shared" si="118"/>
        <v>12.821314837944577</v>
      </c>
    </row>
    <row r="140" spans="2:82" x14ac:dyDescent="0.25">
      <c r="B140" t="s">
        <v>8</v>
      </c>
      <c r="C140" s="6">
        <v>69.733677999999998</v>
      </c>
      <c r="D140" s="10">
        <f t="shared" si="93"/>
        <v>2.828688134397515E-2</v>
      </c>
      <c r="E140" s="13">
        <f t="shared" si="94"/>
        <v>1.0308562554979546</v>
      </c>
      <c r="F140" s="11">
        <v>120.819003</v>
      </c>
      <c r="G140" s="10">
        <f t="shared" si="95"/>
        <v>3.2849521594157043E-2</v>
      </c>
      <c r="H140" s="13">
        <f t="shared" si="96"/>
        <v>5.9143676070489342</v>
      </c>
      <c r="I140" s="2">
        <v>70.055825999999996</v>
      </c>
      <c r="J140" s="9">
        <f t="shared" si="97"/>
        <v>2.8331207067376105E-2</v>
      </c>
      <c r="K140" s="25">
        <f t="shared" si="98"/>
        <v>2.6286097897459369E-2</v>
      </c>
      <c r="L140" s="16">
        <v>120.59118599999999</v>
      </c>
      <c r="M140">
        <f t="shared" si="99"/>
        <v>3.3127301200893161E-2</v>
      </c>
      <c r="N140">
        <f t="shared" si="100"/>
        <v>2.7797389153974866E-2</v>
      </c>
      <c r="O140">
        <v>55.642104000000003</v>
      </c>
      <c r="P140" s="10">
        <f t="shared" si="101"/>
        <v>2.3008475320743939E-2</v>
      </c>
      <c r="Q140">
        <f t="shared" si="102"/>
        <v>0.11381174164817189</v>
      </c>
      <c r="R140">
        <v>37.278027000000002</v>
      </c>
      <c r="S140">
        <f t="shared" si="103"/>
        <v>1.9340338803164363E-2</v>
      </c>
      <c r="T140">
        <f t="shared" si="104"/>
        <v>0.23599983823961646</v>
      </c>
      <c r="U140">
        <v>61.951788000000001</v>
      </c>
      <c r="V140">
        <f t="shared" si="105"/>
        <v>2.6849967242490131E-2</v>
      </c>
      <c r="W140">
        <f t="shared" si="106"/>
        <v>0.47019776489649817</v>
      </c>
      <c r="X140">
        <v>61.841217</v>
      </c>
      <c r="Y140">
        <f t="shared" si="107"/>
        <v>2.6833030001097592E-2</v>
      </c>
      <c r="Z140">
        <f t="shared" si="108"/>
        <v>0.47870833631666654</v>
      </c>
      <c r="AA140">
        <v>60.653646000000002</v>
      </c>
      <c r="AB140">
        <f t="shared" si="109"/>
        <v>2.6648619393748976E-2</v>
      </c>
      <c r="AC140">
        <f t="shared" si="110"/>
        <v>2.88232123942133</v>
      </c>
      <c r="AD140">
        <v>56.930526999999998</v>
      </c>
      <c r="AE140">
        <f t="shared" si="111"/>
        <v>2.5713396101345772E-2</v>
      </c>
      <c r="AF140">
        <f t="shared" si="112"/>
        <v>0.93159530406990942</v>
      </c>
      <c r="AG140">
        <v>63.678818</v>
      </c>
      <c r="AH140">
        <f t="shared" si="113"/>
        <v>2.7107877274684604E-2</v>
      </c>
      <c r="AI140">
        <f t="shared" si="114"/>
        <v>0.82312518105895416</v>
      </c>
      <c r="AJ140">
        <v>65.640117000000004</v>
      </c>
      <c r="AK140">
        <f t="shared" si="115"/>
        <v>2.7391591316743819E-2</v>
      </c>
      <c r="AL140">
        <f t="shared" si="116"/>
        <v>0.85485614215681405</v>
      </c>
      <c r="AN140" s="72">
        <f t="shared" si="117"/>
        <v>2.7124017221701723E-2</v>
      </c>
      <c r="AO140">
        <f t="shared" si="118"/>
        <v>12.930536591644179</v>
      </c>
    </row>
    <row r="141" spans="2:82" x14ac:dyDescent="0.25">
      <c r="B141" t="s">
        <v>9</v>
      </c>
      <c r="C141" s="6">
        <v>296.67739799999998</v>
      </c>
      <c r="D141" s="10">
        <f t="shared" si="93"/>
        <v>0.12034469707255784</v>
      </c>
      <c r="E141" s="13">
        <f t="shared" si="94"/>
        <v>4.3857108984435946</v>
      </c>
      <c r="F141" s="11">
        <v>427.46033599999998</v>
      </c>
      <c r="G141" s="10">
        <f t="shared" si="95"/>
        <v>0.11622234242470637</v>
      </c>
      <c r="H141" s="13">
        <f t="shared" si="96"/>
        <v>20.925164930691025</v>
      </c>
      <c r="I141" s="2">
        <v>297.40730400000001</v>
      </c>
      <c r="J141" s="9">
        <f t="shared" si="97"/>
        <v>0.12027419265564115</v>
      </c>
      <c r="K141" s="25">
        <f t="shared" si="98"/>
        <v>0.11159211095967178</v>
      </c>
      <c r="L141" s="16">
        <v>427.40176000000002</v>
      </c>
      <c r="M141">
        <f t="shared" si="99"/>
        <v>0.11741046180034959</v>
      </c>
      <c r="N141">
        <f t="shared" si="100"/>
        <v>9.8520077974967174E-2</v>
      </c>
      <c r="O141">
        <v>255.11815799999999</v>
      </c>
      <c r="P141" s="10">
        <f t="shared" si="101"/>
        <v>0.10549349180283786</v>
      </c>
      <c r="Q141">
        <f t="shared" si="102"/>
        <v>0.52182501740145359</v>
      </c>
      <c r="R141">
        <v>156.770377</v>
      </c>
      <c r="S141">
        <f t="shared" si="103"/>
        <v>8.1334567558519283E-2</v>
      </c>
      <c r="T141">
        <f t="shared" si="104"/>
        <v>0.99248234389560608</v>
      </c>
      <c r="U141">
        <v>270.77409699999998</v>
      </c>
      <c r="V141">
        <f t="shared" si="105"/>
        <v>0.11735376603762986</v>
      </c>
      <c r="W141">
        <f t="shared" si="106"/>
        <v>2.0551041271200692</v>
      </c>
      <c r="X141">
        <v>270.51881400000002</v>
      </c>
      <c r="Y141">
        <f t="shared" si="107"/>
        <v>0.11737866432873305</v>
      </c>
      <c r="Z141">
        <f t="shared" si="108"/>
        <v>2.0940663472437446</v>
      </c>
      <c r="AA141">
        <v>267.77697699999999</v>
      </c>
      <c r="AB141">
        <f t="shared" si="109"/>
        <v>0.11764975748501044</v>
      </c>
      <c r="AC141">
        <f t="shared" si="110"/>
        <v>12.725026756596579</v>
      </c>
      <c r="AD141">
        <v>251.90802400000001</v>
      </c>
      <c r="AE141">
        <f t="shared" si="111"/>
        <v>0.11377746076756531</v>
      </c>
      <c r="AF141">
        <f t="shared" si="112"/>
        <v>4.1221528164657615</v>
      </c>
      <c r="AG141">
        <v>274.61564800000002</v>
      </c>
      <c r="AH141">
        <f t="shared" si="113"/>
        <v>0.11690303805092593</v>
      </c>
      <c r="AI141">
        <f t="shared" si="114"/>
        <v>3.5497369781835779</v>
      </c>
      <c r="AJ141">
        <v>279.131776</v>
      </c>
      <c r="AK141">
        <f t="shared" si="115"/>
        <v>0.11648156464603621</v>
      </c>
      <c r="AL141">
        <f t="shared" si="116"/>
        <v>3.6352389985036124</v>
      </c>
      <c r="AN141" s="72">
        <f t="shared" si="117"/>
        <v>0.11338533371920939</v>
      </c>
      <c r="AO141">
        <f t="shared" si="118"/>
        <v>54.052952209416141</v>
      </c>
    </row>
    <row r="142" spans="2:82" x14ac:dyDescent="0.25">
      <c r="B142" t="s">
        <v>10</v>
      </c>
      <c r="C142" s="6">
        <v>53.971443999999998</v>
      </c>
      <c r="D142" s="10">
        <f t="shared" si="93"/>
        <v>2.1893063383104497E-2</v>
      </c>
      <c r="E142" s="13">
        <f t="shared" si="94"/>
        <v>0.79784692649737399</v>
      </c>
      <c r="F142" s="11">
        <v>79.755050999999995</v>
      </c>
      <c r="G142" s="10">
        <f t="shared" si="95"/>
        <v>2.1684629114739479E-2</v>
      </c>
      <c r="H142" s="13">
        <f t="shared" si="96"/>
        <v>3.90419287049518</v>
      </c>
      <c r="I142" s="2">
        <v>54.134757999999998</v>
      </c>
      <c r="J142" s="9">
        <f t="shared" si="97"/>
        <v>2.1892583757991736E-2</v>
      </c>
      <c r="K142" s="25">
        <f t="shared" si="98"/>
        <v>2.0312251381395054E-2</v>
      </c>
      <c r="L142" s="16">
        <v>79.686680999999993</v>
      </c>
      <c r="M142">
        <f t="shared" si="99"/>
        <v>2.1890527581232101E-2</v>
      </c>
      <c r="N142">
        <f t="shared" si="100"/>
        <v>1.8368520582803249E-2</v>
      </c>
      <c r="O142">
        <v>46.446697</v>
      </c>
      <c r="P142" s="10">
        <f t="shared" si="101"/>
        <v>1.9206097628058267E-2</v>
      </c>
      <c r="Q142">
        <f t="shared" si="102"/>
        <v>9.5003227760311143E-2</v>
      </c>
      <c r="R142">
        <v>34.900557999999997</v>
      </c>
      <c r="S142">
        <f t="shared" si="103"/>
        <v>1.8106876099947253E-2</v>
      </c>
      <c r="T142">
        <f t="shared" si="104"/>
        <v>0.22094855080373088</v>
      </c>
      <c r="U142">
        <v>49.763229000000003</v>
      </c>
      <c r="V142">
        <f t="shared" si="105"/>
        <v>2.1567433510240819E-2</v>
      </c>
      <c r="W142">
        <f t="shared" si="106"/>
        <v>0.37768981017678782</v>
      </c>
      <c r="X142">
        <v>49.708702000000002</v>
      </c>
      <c r="Y142">
        <f t="shared" si="107"/>
        <v>2.1568707033718628E-2</v>
      </c>
      <c r="Z142">
        <f t="shared" si="108"/>
        <v>0.38479142535116923</v>
      </c>
      <c r="AA142">
        <v>49.123052999999999</v>
      </c>
      <c r="AB142">
        <f t="shared" si="109"/>
        <v>2.1582569708273741E-2</v>
      </c>
      <c r="AC142">
        <f t="shared" si="110"/>
        <v>2.3343760572467431</v>
      </c>
      <c r="AD142">
        <v>46.938164999999998</v>
      </c>
      <c r="AE142">
        <f t="shared" si="111"/>
        <v>2.120021880203787E-2</v>
      </c>
      <c r="AF142">
        <f t="shared" si="112"/>
        <v>0.76808307247285068</v>
      </c>
      <c r="AG142">
        <v>50.615180000000002</v>
      </c>
      <c r="AH142">
        <f t="shared" si="113"/>
        <v>2.1546726694519843E-2</v>
      </c>
      <c r="AI142">
        <f t="shared" si="114"/>
        <v>0.65426197455222168</v>
      </c>
      <c r="AJ142">
        <v>51.582413000000003</v>
      </c>
      <c r="AK142">
        <f t="shared" si="115"/>
        <v>2.1525317756936561E-2</v>
      </c>
      <c r="AL142">
        <f t="shared" si="116"/>
        <v>0.67177733062723655</v>
      </c>
      <c r="AN142" s="72">
        <f t="shared" si="117"/>
        <v>2.113872925590007E-2</v>
      </c>
      <c r="AO142">
        <f t="shared" si="118"/>
        <v>10.077235606736815</v>
      </c>
    </row>
    <row r="143" spans="2:82" x14ac:dyDescent="0.25">
      <c r="B143" t="s">
        <v>11</v>
      </c>
      <c r="C143" s="6">
        <v>107.54398999999999</v>
      </c>
      <c r="D143" s="10">
        <f t="shared" si="93"/>
        <v>4.3624317139670306E-2</v>
      </c>
      <c r="E143" s="13">
        <f t="shared" si="94"/>
        <v>1.5897970394263368</v>
      </c>
      <c r="F143" s="11">
        <v>199.72957</v>
      </c>
      <c r="G143" s="10">
        <f t="shared" si="95"/>
        <v>5.4304543654500284E-2</v>
      </c>
      <c r="H143" s="13">
        <f t="shared" si="96"/>
        <v>9.7772210467405749</v>
      </c>
      <c r="I143" s="2">
        <v>108.004143</v>
      </c>
      <c r="J143" s="9">
        <f t="shared" si="97"/>
        <v>4.3677848284416766E-2</v>
      </c>
      <c r="K143" s="25">
        <f t="shared" si="98"/>
        <v>4.0524930449456133E-2</v>
      </c>
      <c r="L143" s="16">
        <v>181.781462</v>
      </c>
      <c r="M143">
        <f t="shared" si="99"/>
        <v>4.993672791652215E-2</v>
      </c>
      <c r="N143">
        <f t="shared" si="100"/>
        <v>4.1902316477694268E-2</v>
      </c>
      <c r="O143">
        <v>237.86212900000001</v>
      </c>
      <c r="P143" s="10">
        <f t="shared" si="101"/>
        <v>9.8357979504802892E-2</v>
      </c>
      <c r="Q143">
        <f t="shared" si="102"/>
        <v>0.48652910705231661</v>
      </c>
      <c r="R143">
        <v>58.606718000000001</v>
      </c>
      <c r="S143">
        <f t="shared" si="103"/>
        <v>3.0405948851893672E-2</v>
      </c>
      <c r="T143">
        <f t="shared" si="104"/>
        <v>0.37102757524572899</v>
      </c>
      <c r="U143">
        <v>96.014999000000003</v>
      </c>
      <c r="V143">
        <f t="shared" si="105"/>
        <v>4.1612997157365703E-2</v>
      </c>
      <c r="W143">
        <f t="shared" si="106"/>
        <v>0.72872857077731978</v>
      </c>
      <c r="X143">
        <v>95.854371</v>
      </c>
      <c r="Y143">
        <f t="shared" si="107"/>
        <v>4.1591406792323302E-2</v>
      </c>
      <c r="Z143">
        <f t="shared" si="108"/>
        <v>0.74200167293102481</v>
      </c>
      <c r="AA143">
        <v>94.129160999999996</v>
      </c>
      <c r="AB143">
        <f t="shared" si="109"/>
        <v>4.1356329763620803E-2</v>
      </c>
      <c r="AC143">
        <f t="shared" si="110"/>
        <v>4.4731108167711788</v>
      </c>
      <c r="AD143">
        <v>88.529252999999997</v>
      </c>
      <c r="AE143">
        <f t="shared" si="111"/>
        <v>3.9985362316165694E-2</v>
      </c>
      <c r="AF143">
        <f t="shared" si="112"/>
        <v>1.4486680646328276</v>
      </c>
      <c r="AG143">
        <v>98.508092000000005</v>
      </c>
      <c r="AH143">
        <f t="shared" si="113"/>
        <v>4.1934592261108558E-2</v>
      </c>
      <c r="AI143">
        <f t="shared" si="114"/>
        <v>1.2733353666092251</v>
      </c>
      <c r="AJ143">
        <v>101.356004</v>
      </c>
      <c r="AK143">
        <f t="shared" si="115"/>
        <v>4.2295814906397125E-2</v>
      </c>
      <c r="AL143">
        <f t="shared" si="116"/>
        <v>1.3199976862300626</v>
      </c>
      <c r="AN143" s="72">
        <f t="shared" si="117"/>
        <v>4.7423655712398934E-2</v>
      </c>
      <c r="AO143">
        <f t="shared" si="118"/>
        <v>22.60776161903048</v>
      </c>
    </row>
    <row r="144" spans="2:82" x14ac:dyDescent="0.25">
      <c r="B144" t="s">
        <v>12</v>
      </c>
      <c r="C144" s="6">
        <v>47.529035999999998</v>
      </c>
      <c r="D144" s="10">
        <f t="shared" si="93"/>
        <v>1.9279754636282391E-2</v>
      </c>
      <c r="E144" s="13">
        <f t="shared" si="94"/>
        <v>0.70261035246681636</v>
      </c>
      <c r="F144" s="11">
        <v>78.931236999999996</v>
      </c>
      <c r="G144" s="10">
        <f t="shared" si="95"/>
        <v>2.1460642033977285E-2</v>
      </c>
      <c r="H144" s="13">
        <f t="shared" si="96"/>
        <v>3.8638652836516321</v>
      </c>
      <c r="I144" s="2">
        <v>47.708973999999998</v>
      </c>
      <c r="J144" s="9">
        <f t="shared" si="97"/>
        <v>1.9293938827672417E-2</v>
      </c>
      <c r="K144" s="25">
        <f t="shared" si="98"/>
        <v>1.7901191560447002E-2</v>
      </c>
      <c r="L144" s="16">
        <v>78.347840000000005</v>
      </c>
      <c r="M144">
        <f t="shared" si="99"/>
        <v>2.152273793973123E-2</v>
      </c>
      <c r="N144">
        <f t="shared" si="100"/>
        <v>1.8059905289042919E-2</v>
      </c>
      <c r="O144">
        <v>42.679890999999998</v>
      </c>
      <c r="P144" s="10">
        <f t="shared" si="101"/>
        <v>1.7648491846489867E-2</v>
      </c>
      <c r="Q144">
        <f t="shared" si="102"/>
        <v>8.7298509202026864E-2</v>
      </c>
      <c r="R144">
        <v>45.205652000000001</v>
      </c>
      <c r="S144">
        <f t="shared" si="103"/>
        <v>2.3453296643031689E-2</v>
      </c>
      <c r="T144">
        <f t="shared" si="104"/>
        <v>0.28618806889957971</v>
      </c>
      <c r="U144">
        <v>44.584980000000002</v>
      </c>
      <c r="V144">
        <f t="shared" si="105"/>
        <v>1.932317518433976E-2</v>
      </c>
      <c r="W144">
        <f t="shared" si="106"/>
        <v>0.33838826320807847</v>
      </c>
      <c r="X144">
        <v>44.508930999999997</v>
      </c>
      <c r="Y144">
        <f t="shared" si="107"/>
        <v>1.9312515807051189E-2</v>
      </c>
      <c r="Z144">
        <f t="shared" si="108"/>
        <v>0.34454037847028962</v>
      </c>
      <c r="AA144">
        <v>43.692138</v>
      </c>
      <c r="AB144">
        <f t="shared" si="109"/>
        <v>1.9196457803396627E-2</v>
      </c>
      <c r="AC144">
        <f t="shared" si="110"/>
        <v>2.0762936057154389</v>
      </c>
      <c r="AD144">
        <v>43.423479999999998</v>
      </c>
      <c r="AE144">
        <f t="shared" si="111"/>
        <v>1.9612766650462698E-2</v>
      </c>
      <c r="AF144">
        <f t="shared" si="112"/>
        <v>0.7105697450222731</v>
      </c>
      <c r="AG144">
        <v>45.74877</v>
      </c>
      <c r="AH144">
        <f t="shared" si="113"/>
        <v>1.9475110901521018E-2</v>
      </c>
      <c r="AI144">
        <f t="shared" si="114"/>
        <v>0.59135778226088387</v>
      </c>
      <c r="AJ144">
        <v>47.095731999999998</v>
      </c>
      <c r="AK144">
        <f t="shared" si="115"/>
        <v>1.9653027792544821E-2</v>
      </c>
      <c r="AL144">
        <f t="shared" si="116"/>
        <v>0.61334558208619905</v>
      </c>
      <c r="AN144" s="72">
        <f t="shared" si="117"/>
        <v>1.993599300554175E-2</v>
      </c>
      <c r="AO144">
        <f t="shared" si="118"/>
        <v>9.503868285508597</v>
      </c>
    </row>
    <row r="145" spans="2:41" x14ac:dyDescent="0.25">
      <c r="B145" t="s">
        <v>13</v>
      </c>
      <c r="C145" s="6">
        <v>98.182300999999995</v>
      </c>
      <c r="D145" s="10">
        <f t="shared" si="93"/>
        <v>3.9826826550945049E-2</v>
      </c>
      <c r="E145" s="13">
        <f t="shared" si="94"/>
        <v>1.4514054337566</v>
      </c>
      <c r="F145" s="11">
        <v>119.373392</v>
      </c>
      <c r="G145" s="10">
        <f t="shared" si="95"/>
        <v>3.245647390644147E-2</v>
      </c>
      <c r="H145" s="13">
        <f t="shared" si="96"/>
        <v>5.8436016293592026</v>
      </c>
      <c r="I145" s="2">
        <v>98.317666000000003</v>
      </c>
      <c r="J145" s="9">
        <f t="shared" si="97"/>
        <v>3.9760549733966789E-2</v>
      </c>
      <c r="K145" s="25">
        <f t="shared" si="98"/>
        <v>3.6890404996805154E-2</v>
      </c>
      <c r="L145" s="16">
        <v>118.708603</v>
      </c>
      <c r="M145">
        <f t="shared" si="99"/>
        <v>3.2610141563067879E-2</v>
      </c>
      <c r="N145">
        <f t="shared" si="100"/>
        <v>2.7363436275647111E-2</v>
      </c>
      <c r="O145">
        <v>97.448995999999994</v>
      </c>
      <c r="P145" s="10">
        <f t="shared" si="101"/>
        <v>4.0295974780128273E-2</v>
      </c>
      <c r="Q145">
        <f t="shared" si="102"/>
        <v>0.19932459701066901</v>
      </c>
      <c r="R145">
        <v>85.956739999999996</v>
      </c>
      <c r="S145">
        <f t="shared" si="103"/>
        <v>4.4595505926735612E-2</v>
      </c>
      <c r="T145">
        <f t="shared" si="104"/>
        <v>0.54417517149190242</v>
      </c>
      <c r="U145">
        <v>95.136163999999994</v>
      </c>
      <c r="V145">
        <f t="shared" si="105"/>
        <v>4.1232109184260651E-2</v>
      </c>
      <c r="W145">
        <f t="shared" si="106"/>
        <v>0.72205844444113043</v>
      </c>
      <c r="X145">
        <v>95.091104000000001</v>
      </c>
      <c r="Y145">
        <f t="shared" si="107"/>
        <v>4.1260223686566379E-2</v>
      </c>
      <c r="Z145">
        <f t="shared" si="108"/>
        <v>0.73609327892682186</v>
      </c>
      <c r="AA145">
        <v>94.607135</v>
      </c>
      <c r="AB145">
        <f t="shared" si="109"/>
        <v>4.156633110807597E-2</v>
      </c>
      <c r="AC145">
        <f t="shared" si="110"/>
        <v>4.4958246139284208</v>
      </c>
      <c r="AD145">
        <v>93.197512000000003</v>
      </c>
      <c r="AE145">
        <f t="shared" si="111"/>
        <v>4.209384082666099E-2</v>
      </c>
      <c r="AF145">
        <f t="shared" si="112"/>
        <v>1.525058156060966</v>
      </c>
      <c r="AG145">
        <v>95.848078000000001</v>
      </c>
      <c r="AH145">
        <f t="shared" si="113"/>
        <v>4.0802232469804911E-2</v>
      </c>
      <c r="AI145">
        <f t="shared" si="114"/>
        <v>1.2389514918116533</v>
      </c>
      <c r="AJ145">
        <v>96.648032000000001</v>
      </c>
      <c r="AK145">
        <f t="shared" si="115"/>
        <v>4.0331180307182857E-2</v>
      </c>
      <c r="AL145">
        <f t="shared" si="116"/>
        <v>1.2586839810564066</v>
      </c>
      <c r="AN145" s="72">
        <f t="shared" si="117"/>
        <v>3.9735949170319737E-2</v>
      </c>
      <c r="AO145">
        <f t="shared" si="118"/>
        <v>18.942885213162278</v>
      </c>
    </row>
    <row r="146" spans="2:41" x14ac:dyDescent="0.25">
      <c r="B146" t="s">
        <v>14</v>
      </c>
      <c r="C146" s="6">
        <v>130.31465800000001</v>
      </c>
      <c r="D146" s="10">
        <f t="shared" si="93"/>
        <v>5.2861047544727278E-2</v>
      </c>
      <c r="E146" s="13">
        <f t="shared" si="94"/>
        <v>1.9264103692103633</v>
      </c>
      <c r="F146" s="11">
        <v>228.31835000000001</v>
      </c>
      <c r="G146" s="10">
        <f t="shared" si="95"/>
        <v>6.2077557192450152E-2</v>
      </c>
      <c r="H146" s="13">
        <f t="shared" si="96"/>
        <v>11.176707469890818</v>
      </c>
      <c r="I146" s="2">
        <v>130.94259400000001</v>
      </c>
      <c r="J146" s="9">
        <f t="shared" si="97"/>
        <v>5.2954364488591719E-2</v>
      </c>
      <c r="K146" s="25">
        <f t="shared" si="98"/>
        <v>4.9131814459389515E-2</v>
      </c>
      <c r="L146" s="16">
        <v>227.65536900000001</v>
      </c>
      <c r="M146">
        <f t="shared" si="99"/>
        <v>6.253863345255993E-2</v>
      </c>
      <c r="N146">
        <f t="shared" si="100"/>
        <v>5.2476678395755608E-2</v>
      </c>
      <c r="O146">
        <v>105.37874600000001</v>
      </c>
      <c r="P146" s="10">
        <f t="shared" si="101"/>
        <v>4.3574992719037801E-2</v>
      </c>
      <c r="Q146">
        <f t="shared" si="102"/>
        <v>0.2155443046323397</v>
      </c>
      <c r="R146">
        <v>94.576234999999997</v>
      </c>
      <c r="S146">
        <f t="shared" si="103"/>
        <v>4.9067415172688499E-2</v>
      </c>
      <c r="T146">
        <f t="shared" si="104"/>
        <v>0.59874349469492982</v>
      </c>
      <c r="U146">
        <v>118.145636</v>
      </c>
      <c r="V146">
        <f t="shared" si="105"/>
        <v>5.1204437496512011E-2</v>
      </c>
      <c r="W146">
        <f t="shared" si="106"/>
        <v>0.89669428071188606</v>
      </c>
      <c r="X146">
        <v>117.92037000000001</v>
      </c>
      <c r="Y146">
        <f t="shared" si="107"/>
        <v>5.1165888697671143E-2</v>
      </c>
      <c r="Z146">
        <f t="shared" si="108"/>
        <v>0.91281295677841789</v>
      </c>
      <c r="AA146">
        <v>115.500934</v>
      </c>
      <c r="AB146">
        <f t="shared" si="109"/>
        <v>5.0746173276846711E-2</v>
      </c>
      <c r="AC146">
        <f t="shared" si="110"/>
        <v>5.4887186046688967</v>
      </c>
      <c r="AD146">
        <v>111.358082</v>
      </c>
      <c r="AE146">
        <f t="shared" si="111"/>
        <v>5.0296293086346151E-2</v>
      </c>
      <c r="AF146">
        <f t="shared" si="112"/>
        <v>1.8222326707327321</v>
      </c>
      <c r="AG146">
        <v>121.68270699999999</v>
      </c>
      <c r="AH146">
        <f t="shared" si="113"/>
        <v>5.1799954700908632E-2</v>
      </c>
      <c r="AI146">
        <f t="shared" si="114"/>
        <v>1.5728950909723021</v>
      </c>
      <c r="AJ146">
        <v>125.679997</v>
      </c>
      <c r="AK146">
        <f t="shared" si="115"/>
        <v>5.2446206250875343E-2</v>
      </c>
      <c r="AL146">
        <f t="shared" si="116"/>
        <v>1.6367782735929606</v>
      </c>
      <c r="AN146" s="72">
        <f t="shared" si="117"/>
        <v>5.2561080339934611E-2</v>
      </c>
      <c r="AO146">
        <f t="shared" si="118"/>
        <v>25.056869971609395</v>
      </c>
    </row>
    <row r="147" spans="2:41" x14ac:dyDescent="0.25">
      <c r="B147" t="s">
        <v>15</v>
      </c>
      <c r="C147" s="6">
        <v>227.31120899999999</v>
      </c>
      <c r="D147" s="10">
        <f t="shared" si="93"/>
        <v>9.2206884557824942E-2</v>
      </c>
      <c r="E147" s="13">
        <f t="shared" si="94"/>
        <v>3.3602871447918314</v>
      </c>
      <c r="F147" s="11">
        <v>414.67043100000001</v>
      </c>
      <c r="G147" s="10">
        <f t="shared" si="95"/>
        <v>0.11274489061619644</v>
      </c>
      <c r="H147" s="13">
        <f t="shared" si="96"/>
        <v>20.2990697142851</v>
      </c>
      <c r="I147" s="2">
        <v>228.54512299999999</v>
      </c>
      <c r="J147" s="9">
        <f t="shared" si="97"/>
        <v>9.2425706378109665E-2</v>
      </c>
      <c r="K147" s="25">
        <f t="shared" si="98"/>
        <v>8.5753888294242533E-2</v>
      </c>
      <c r="L147" s="16">
        <v>409.92691000000002</v>
      </c>
      <c r="M147">
        <f t="shared" si="99"/>
        <v>0.11260998973773609</v>
      </c>
      <c r="N147">
        <f t="shared" si="100"/>
        <v>9.4491962637770488E-2</v>
      </c>
      <c r="O147">
        <v>210.981964</v>
      </c>
      <c r="P147" s="10">
        <f t="shared" si="101"/>
        <v>8.7242806487261626E-2</v>
      </c>
      <c r="Q147">
        <f t="shared" si="102"/>
        <v>0.43154774986926991</v>
      </c>
      <c r="R147">
        <v>158.95042000000001</v>
      </c>
      <c r="S147">
        <f t="shared" si="103"/>
        <v>8.2465603013412506E-2</v>
      </c>
      <c r="T147">
        <f t="shared" si="104"/>
        <v>1.0062837662550943</v>
      </c>
      <c r="U147">
        <v>204.395894</v>
      </c>
      <c r="V147">
        <f t="shared" si="105"/>
        <v>8.8585386081181147E-2</v>
      </c>
      <c r="W147">
        <f t="shared" si="106"/>
        <v>1.5513110374283559</v>
      </c>
      <c r="X147">
        <v>203.974166</v>
      </c>
      <c r="Y147">
        <f t="shared" si="107"/>
        <v>8.8504806037805833E-2</v>
      </c>
      <c r="Z147">
        <f t="shared" si="108"/>
        <v>1.5789490956725445</v>
      </c>
      <c r="AA147">
        <v>199.44464300000001</v>
      </c>
      <c r="AB147">
        <f t="shared" si="109"/>
        <v>8.7627450811928784E-2</v>
      </c>
      <c r="AC147">
        <f t="shared" si="110"/>
        <v>9.4778066698200583</v>
      </c>
      <c r="AD147">
        <v>191.45783700000001</v>
      </c>
      <c r="AE147">
        <f t="shared" si="111"/>
        <v>8.6474365492662575E-2</v>
      </c>
      <c r="AF147">
        <f t="shared" si="112"/>
        <v>3.1329627754294664</v>
      </c>
      <c r="AG147">
        <v>211.107652</v>
      </c>
      <c r="AH147">
        <f t="shared" si="113"/>
        <v>8.9867879177073076E-2</v>
      </c>
      <c r="AI147">
        <f t="shared" si="114"/>
        <v>2.7288198765785934</v>
      </c>
      <c r="AJ147">
        <v>218.598578</v>
      </c>
      <c r="AK147">
        <f t="shared" si="115"/>
        <v>9.1221088332267081E-2</v>
      </c>
      <c r="AL147">
        <f t="shared" si="116"/>
        <v>2.8468921996291594</v>
      </c>
      <c r="AN147" s="72">
        <f t="shared" si="117"/>
        <v>9.2664738060288313E-2</v>
      </c>
      <c r="AO147">
        <f t="shared" si="118"/>
        <v>44.175048867208595</v>
      </c>
    </row>
    <row r="148" spans="2:41" x14ac:dyDescent="0.25">
      <c r="B148" t="s">
        <v>16</v>
      </c>
      <c r="C148" s="6">
        <v>108.974403</v>
      </c>
      <c r="D148" s="10">
        <f t="shared" si="93"/>
        <v>4.4204552170495438E-2</v>
      </c>
      <c r="E148" s="13">
        <f t="shared" si="94"/>
        <v>1.6109424921155755</v>
      </c>
      <c r="F148" s="11">
        <v>142.127726</v>
      </c>
      <c r="G148" s="10">
        <f t="shared" si="95"/>
        <v>3.8643157851297912E-2</v>
      </c>
      <c r="H148" s="13">
        <f t="shared" si="96"/>
        <v>6.9574785244497237</v>
      </c>
      <c r="I148" s="2">
        <v>109.16376700000001</v>
      </c>
      <c r="J148" s="9">
        <f t="shared" si="97"/>
        <v>4.414681067541476E-2</v>
      </c>
      <c r="K148" s="25">
        <f t="shared" si="98"/>
        <v>4.0960040442852598E-2</v>
      </c>
      <c r="L148" s="16">
        <v>141.14684399999999</v>
      </c>
      <c r="M148">
        <f t="shared" si="99"/>
        <v>3.877409427537664E-2</v>
      </c>
      <c r="N148">
        <f t="shared" si="100"/>
        <v>3.2535659368366956E-2</v>
      </c>
      <c r="O148">
        <v>107.111025</v>
      </c>
      <c r="P148" s="10">
        <f t="shared" si="101"/>
        <v>4.4291304572021337E-2</v>
      </c>
      <c r="Q148">
        <f t="shared" si="102"/>
        <v>0.21908755112802489</v>
      </c>
      <c r="R148">
        <v>89.959433000000004</v>
      </c>
      <c r="S148">
        <f t="shared" si="103"/>
        <v>4.6672156569889406E-2</v>
      </c>
      <c r="T148">
        <f t="shared" si="104"/>
        <v>0.56951543160070173</v>
      </c>
      <c r="U148">
        <v>104.19486999999999</v>
      </c>
      <c r="V148">
        <f t="shared" si="105"/>
        <v>4.5158161477688384E-2</v>
      </c>
      <c r="W148">
        <f t="shared" si="106"/>
        <v>0.79081163868395843</v>
      </c>
      <c r="X148">
        <v>104.12408600000001</v>
      </c>
      <c r="Y148">
        <f t="shared" si="107"/>
        <v>4.5179652972787809E-2</v>
      </c>
      <c r="Z148">
        <f t="shared" si="108"/>
        <v>0.80601693171001987</v>
      </c>
      <c r="AA148">
        <v>103.363834</v>
      </c>
      <c r="AB148">
        <f t="shared" si="109"/>
        <v>4.5413650340898712E-2</v>
      </c>
      <c r="AC148">
        <f t="shared" si="110"/>
        <v>4.9119516100684306</v>
      </c>
      <c r="AD148">
        <v>101.197856</v>
      </c>
      <c r="AE148">
        <f t="shared" si="111"/>
        <v>4.5707297877902148E-2</v>
      </c>
      <c r="AF148">
        <f t="shared" si="112"/>
        <v>1.6559735593444078</v>
      </c>
      <c r="AG148">
        <v>105.276579</v>
      </c>
      <c r="AH148">
        <f t="shared" si="113"/>
        <v>4.4815916392019692E-2</v>
      </c>
      <c r="AI148">
        <f t="shared" si="114"/>
        <v>1.3608261879270795</v>
      </c>
      <c r="AJ148">
        <v>106.530173</v>
      </c>
      <c r="AK148">
        <f t="shared" si="115"/>
        <v>4.4454993304140766E-2</v>
      </c>
      <c r="AL148">
        <f t="shared" si="116"/>
        <v>1.3873828517715467</v>
      </c>
      <c r="AN148" s="72">
        <f t="shared" si="117"/>
        <v>4.3955145706661085E-2</v>
      </c>
      <c r="AO148">
        <f t="shared" si="118"/>
        <v>20.954256712987529</v>
      </c>
    </row>
    <row r="149" spans="2:41" x14ac:dyDescent="0.25">
      <c r="B149" t="s">
        <v>17</v>
      </c>
      <c r="C149" s="6">
        <v>45.087496999999999</v>
      </c>
      <c r="D149" s="10">
        <f t="shared" si="93"/>
        <v>1.8289364827936305E-2</v>
      </c>
      <c r="E149" s="13">
        <f t="shared" si="94"/>
        <v>0.66651766635907639</v>
      </c>
      <c r="F149" s="11">
        <v>58.438561</v>
      </c>
      <c r="G149" s="10">
        <f t="shared" si="95"/>
        <v>1.5888881085212761E-2</v>
      </c>
      <c r="H149" s="13">
        <f t="shared" si="96"/>
        <v>2.8607017406107316</v>
      </c>
      <c r="I149" s="2">
        <v>45.172998999999997</v>
      </c>
      <c r="J149" s="9">
        <f t="shared" si="97"/>
        <v>1.8268367694692141E-2</v>
      </c>
      <c r="K149" s="25">
        <f t="shared" si="98"/>
        <v>1.6949652039444003E-2</v>
      </c>
      <c r="L149" s="16">
        <v>58.019872999999997</v>
      </c>
      <c r="M149">
        <f t="shared" si="99"/>
        <v>1.5938493286802642E-2</v>
      </c>
      <c r="N149">
        <f t="shared" si="100"/>
        <v>1.3374119966323237E-2</v>
      </c>
      <c r="O149">
        <v>44.623071000000003</v>
      </c>
      <c r="P149" s="10">
        <f t="shared" si="101"/>
        <v>1.8452013026669597E-2</v>
      </c>
      <c r="Q149">
        <f t="shared" si="102"/>
        <v>9.1273137841804672E-2</v>
      </c>
      <c r="R149">
        <v>38.059229000000002</v>
      </c>
      <c r="S149">
        <f t="shared" si="103"/>
        <v>1.9745636845190827E-2</v>
      </c>
      <c r="T149">
        <f t="shared" si="104"/>
        <v>0.2409454740596792</v>
      </c>
      <c r="U149">
        <v>43.237909000000002</v>
      </c>
      <c r="V149">
        <f t="shared" si="105"/>
        <v>1.8739353257790869E-2</v>
      </c>
      <c r="W149">
        <f t="shared" si="106"/>
        <v>0.32816434887396928</v>
      </c>
      <c r="X149">
        <v>43.20917</v>
      </c>
      <c r="Y149">
        <f t="shared" si="107"/>
        <v>1.8748546862079479E-2</v>
      </c>
      <c r="Z149">
        <f t="shared" si="108"/>
        <v>0.33447902366352233</v>
      </c>
      <c r="AA149">
        <v>42.900506</v>
      </c>
      <c r="AB149">
        <f t="shared" si="109"/>
        <v>1.8848648541148611E-2</v>
      </c>
      <c r="AC149">
        <f t="shared" si="110"/>
        <v>2.0386744702160562</v>
      </c>
      <c r="AD149">
        <v>42.088948000000002</v>
      </c>
      <c r="AE149">
        <f t="shared" si="111"/>
        <v>1.9010008310882929E-2</v>
      </c>
      <c r="AF149">
        <f t="shared" si="112"/>
        <v>0.68873183468058541</v>
      </c>
      <c r="AG149">
        <v>43.692295999999999</v>
      </c>
      <c r="AH149">
        <f t="shared" si="113"/>
        <v>1.8599676234838294E-2</v>
      </c>
      <c r="AI149">
        <f t="shared" si="114"/>
        <v>0.56477538662670246</v>
      </c>
      <c r="AJ149">
        <v>44.202519000000002</v>
      </c>
      <c r="AK149">
        <f t="shared" si="115"/>
        <v>1.8445691308237668E-2</v>
      </c>
      <c r="AL149">
        <f t="shared" si="116"/>
        <v>0.57566617173996304</v>
      </c>
      <c r="AN149" s="72">
        <f t="shared" si="117"/>
        <v>1.8247890106790177E-2</v>
      </c>
      <c r="AO149">
        <f t="shared" si="118"/>
        <v>8.6991174211969735</v>
      </c>
    </row>
    <row r="150" spans="2:41" x14ac:dyDescent="0.25">
      <c r="B150" t="s">
        <v>18</v>
      </c>
      <c r="C150" s="6">
        <v>40.209760000000003</v>
      </c>
      <c r="D150" s="10">
        <f t="shared" si="93"/>
        <v>1.6310751743077691E-2</v>
      </c>
      <c r="E150" s="13">
        <f t="shared" si="94"/>
        <v>0.59441124886703156</v>
      </c>
      <c r="F150" s="11">
        <v>49.951808</v>
      </c>
      <c r="G150" s="10">
        <f t="shared" si="95"/>
        <v>1.3581414800808997E-2</v>
      </c>
      <c r="H150" s="13">
        <f t="shared" si="96"/>
        <v>2.4452556949897017</v>
      </c>
      <c r="I150" s="2">
        <v>40.278568999999997</v>
      </c>
      <c r="J150" s="9">
        <f t="shared" si="97"/>
        <v>1.6289016115755971E-2</v>
      </c>
      <c r="K150" s="25">
        <f t="shared" si="98"/>
        <v>1.5113181420536989E-2</v>
      </c>
      <c r="L150" s="16">
        <v>49.743378999999997</v>
      </c>
      <c r="M150">
        <f t="shared" si="99"/>
        <v>1.3664878450429898E-2</v>
      </c>
      <c r="N150">
        <f t="shared" si="100"/>
        <v>1.1466311177142424E-2</v>
      </c>
      <c r="O150">
        <v>39.058675000000001</v>
      </c>
      <c r="P150" s="10">
        <f t="shared" si="101"/>
        <v>1.6151088747443091E-2</v>
      </c>
      <c r="Q150">
        <f t="shared" si="102"/>
        <v>7.9891584046137248E-2</v>
      </c>
      <c r="R150">
        <v>39.692892000000001</v>
      </c>
      <c r="S150">
        <f t="shared" si="103"/>
        <v>2.0593203051154297E-2</v>
      </c>
      <c r="T150">
        <f t="shared" si="104"/>
        <v>0.25128787237754202</v>
      </c>
      <c r="U150">
        <v>39.331471000000001</v>
      </c>
      <c r="V150">
        <f t="shared" si="105"/>
        <v>1.7046299098727395E-2</v>
      </c>
      <c r="W150">
        <f t="shared" si="106"/>
        <v>0.29851551264818116</v>
      </c>
      <c r="X150">
        <v>39.307887999999998</v>
      </c>
      <c r="Y150">
        <f t="shared" si="107"/>
        <v>1.7055772656993217E-2</v>
      </c>
      <c r="Z150">
        <f t="shared" si="108"/>
        <v>0.30427948513047315</v>
      </c>
      <c r="AA150">
        <v>39.054597000000001</v>
      </c>
      <c r="AB150">
        <f t="shared" si="109"/>
        <v>1.7158920521105205E-2</v>
      </c>
      <c r="AC150">
        <f t="shared" si="110"/>
        <v>1.8559130712462126</v>
      </c>
      <c r="AD150">
        <v>38.979075000000002</v>
      </c>
      <c r="AE150">
        <f t="shared" si="111"/>
        <v>1.7605394644231283E-2</v>
      </c>
      <c r="AF150">
        <f t="shared" si="112"/>
        <v>0.63784273816732462</v>
      </c>
      <c r="AG150">
        <v>39.716656</v>
      </c>
      <c r="AH150">
        <f t="shared" si="113"/>
        <v>1.6907258495420973E-2</v>
      </c>
      <c r="AI150">
        <f t="shared" si="114"/>
        <v>0.51338546612244274</v>
      </c>
      <c r="AJ150">
        <v>40.136366000000002</v>
      </c>
      <c r="AK150">
        <f t="shared" si="115"/>
        <v>1.674888748920499E-2</v>
      </c>
      <c r="AL150">
        <f t="shared" si="116"/>
        <v>0.52271111885668808</v>
      </c>
      <c r="AN150" s="72">
        <f t="shared" si="117"/>
        <v>1.6592740484529415E-2</v>
      </c>
      <c r="AO150">
        <f t="shared" si="118"/>
        <v>7.9100760126048399</v>
      </c>
    </row>
    <row r="151" spans="2:41" x14ac:dyDescent="0.25">
      <c r="B151" t="s">
        <v>19</v>
      </c>
      <c r="C151" s="6">
        <v>76.159127999999995</v>
      </c>
      <c r="D151" s="10">
        <f t="shared" si="93"/>
        <v>3.0893311220392183E-2</v>
      </c>
      <c r="E151" s="13">
        <f t="shared" si="94"/>
        <v>1.1258421434772081</v>
      </c>
      <c r="F151" s="11">
        <v>136.57138</v>
      </c>
      <c r="G151" s="10">
        <f t="shared" si="95"/>
        <v>3.7132440965878755E-2</v>
      </c>
      <c r="H151" s="13">
        <f t="shared" si="96"/>
        <v>6.6854826299300854</v>
      </c>
      <c r="I151" s="2">
        <v>76.560799000000003</v>
      </c>
      <c r="J151" s="9">
        <f t="shared" si="97"/>
        <v>3.0961876742596137E-2</v>
      </c>
      <c r="K151" s="25">
        <f t="shared" si="98"/>
        <v>2.8726870733373544E-2</v>
      </c>
      <c r="L151" s="16">
        <v>136.065135</v>
      </c>
      <c r="M151">
        <f t="shared" si="99"/>
        <v>3.737811078568537E-2</v>
      </c>
      <c r="N151">
        <f t="shared" si="100"/>
        <v>3.1364278214189932E-2</v>
      </c>
      <c r="O151">
        <v>61.778711999999999</v>
      </c>
      <c r="P151" s="10">
        <f t="shared" si="101"/>
        <v>2.5546014047192523E-2</v>
      </c>
      <c r="Q151">
        <f t="shared" si="102"/>
        <v>0.12636371208214583</v>
      </c>
      <c r="R151">
        <v>42.584707999999999</v>
      </c>
      <c r="S151">
        <f t="shared" si="103"/>
        <v>2.2093515854629962E-2</v>
      </c>
      <c r="T151">
        <f t="shared" si="104"/>
        <v>0.26959538924850557</v>
      </c>
      <c r="U151">
        <v>67.491592999999995</v>
      </c>
      <c r="V151">
        <f t="shared" si="105"/>
        <v>2.9250924302515306E-2</v>
      </c>
      <c r="W151">
        <f t="shared" si="106"/>
        <v>0.5122434267418422</v>
      </c>
      <c r="X151">
        <v>67.359015999999997</v>
      </c>
      <c r="Y151">
        <f t="shared" si="107"/>
        <v>2.9227214224655584E-2</v>
      </c>
      <c r="Z151">
        <f t="shared" si="108"/>
        <v>0.52142121467770797</v>
      </c>
      <c r="AA151">
        <v>65.935084000000003</v>
      </c>
      <c r="AB151">
        <f t="shared" si="109"/>
        <v>2.896905749426618E-2</v>
      </c>
      <c r="AC151">
        <f t="shared" si="110"/>
        <v>3.1333003960920918</v>
      </c>
      <c r="AD151">
        <v>62.052390000000003</v>
      </c>
      <c r="AE151">
        <f t="shared" si="111"/>
        <v>2.8026750623706461E-2</v>
      </c>
      <c r="AF151">
        <f t="shared" si="112"/>
        <v>1.0154080451479857</v>
      </c>
      <c r="AG151">
        <v>69.600099999999998</v>
      </c>
      <c r="AH151">
        <f t="shared" si="113"/>
        <v>2.9628548838732779E-2</v>
      </c>
      <c r="AI151">
        <f t="shared" si="114"/>
        <v>0.89966486052271444</v>
      </c>
      <c r="AJ151">
        <v>71.954879000000005</v>
      </c>
      <c r="AK151">
        <f t="shared" si="115"/>
        <v>3.0026738660654004E-2</v>
      </c>
      <c r="AL151">
        <f t="shared" si="116"/>
        <v>0.9370956829845436</v>
      </c>
      <c r="AN151" s="72">
        <f t="shared" si="117"/>
        <v>2.9927875313408774E-2</v>
      </c>
      <c r="AO151">
        <f t="shared" si="118"/>
        <v>14.267189247342539</v>
      </c>
    </row>
    <row r="152" spans="2:41" x14ac:dyDescent="0.25">
      <c r="B152" t="s">
        <v>20</v>
      </c>
      <c r="C152" s="6">
        <v>112.249886</v>
      </c>
      <c r="D152" s="10">
        <f t="shared" si="93"/>
        <v>4.5533224364800284E-2</v>
      </c>
      <c r="E152" s="13">
        <f t="shared" si="94"/>
        <v>1.659363172584017</v>
      </c>
      <c r="F152" s="11">
        <v>142.79250200000001</v>
      </c>
      <c r="G152" s="10">
        <f t="shared" si="95"/>
        <v>3.8823904033810919E-2</v>
      </c>
      <c r="H152" s="13">
        <f t="shared" si="96"/>
        <v>6.9900208360291662</v>
      </c>
      <c r="I152" s="2">
        <v>112.42351499999999</v>
      </c>
      <c r="J152" s="9">
        <f t="shared" si="97"/>
        <v>4.546508212903326E-2</v>
      </c>
      <c r="K152" s="25">
        <f t="shared" si="98"/>
        <v>4.2183151495016155E-2</v>
      </c>
      <c r="L152" s="16">
        <v>141.96615</v>
      </c>
      <c r="M152">
        <f t="shared" si="99"/>
        <v>3.8999163764598672E-2</v>
      </c>
      <c r="N152">
        <f t="shared" si="100"/>
        <v>3.2724517016041031E-2</v>
      </c>
      <c r="O152">
        <v>109.836247</v>
      </c>
      <c r="P152" s="10">
        <f t="shared" si="101"/>
        <v>4.5418206659162907E-2</v>
      </c>
      <c r="Q152">
        <f t="shared" si="102"/>
        <v>0.22466178790019861</v>
      </c>
      <c r="R152">
        <v>64.323244000000003</v>
      </c>
      <c r="S152">
        <f t="shared" si="103"/>
        <v>3.3371758968858765E-2</v>
      </c>
      <c r="T152">
        <f t="shared" si="104"/>
        <v>0.40721777413400606</v>
      </c>
      <c r="U152">
        <v>104.708888</v>
      </c>
      <c r="V152">
        <f t="shared" si="105"/>
        <v>4.5380937395988766E-2</v>
      </c>
      <c r="W152">
        <f t="shared" si="106"/>
        <v>0.79471290001182471</v>
      </c>
      <c r="X152">
        <v>104.65924200000001</v>
      </c>
      <c r="Y152">
        <f t="shared" si="107"/>
        <v>4.5411858251077651E-2</v>
      </c>
      <c r="Z152">
        <f t="shared" si="108"/>
        <v>0.81015953515247607</v>
      </c>
      <c r="AA152">
        <v>104.126024</v>
      </c>
      <c r="AB152">
        <f t="shared" si="109"/>
        <v>4.5748524046854026E-2</v>
      </c>
      <c r="AC152">
        <f t="shared" si="110"/>
        <v>4.9481716326120804</v>
      </c>
      <c r="AD152">
        <v>98.678533000000002</v>
      </c>
      <c r="AE152">
        <f t="shared" si="111"/>
        <v>4.4569413624587037E-2</v>
      </c>
      <c r="AF152">
        <f t="shared" si="112"/>
        <v>1.6147480587226533</v>
      </c>
      <c r="AG152">
        <v>105.466707</v>
      </c>
      <c r="AH152">
        <f t="shared" si="113"/>
        <v>4.4896853297765667E-2</v>
      </c>
      <c r="AI152">
        <f t="shared" si="114"/>
        <v>1.3632838206115363</v>
      </c>
      <c r="AJ152">
        <v>106.345868</v>
      </c>
      <c r="AK152">
        <f t="shared" si="115"/>
        <v>4.4378082910491827E-2</v>
      </c>
      <c r="AL152">
        <f t="shared" si="116"/>
        <v>1.3849825778463767</v>
      </c>
      <c r="AN152" s="72">
        <f t="shared" si="117"/>
        <v>4.3166417453919144E-2</v>
      </c>
      <c r="AO152">
        <f t="shared" si="118"/>
        <v>20.578254904347499</v>
      </c>
    </row>
    <row r="153" spans="2:41" x14ac:dyDescent="0.25">
      <c r="B153" t="s">
        <v>21</v>
      </c>
      <c r="C153" s="6">
        <v>119.453519</v>
      </c>
      <c r="D153" s="10">
        <f t="shared" si="93"/>
        <v>4.8455317645417779E-2</v>
      </c>
      <c r="E153" s="13">
        <f t="shared" si="94"/>
        <v>1.765852753419858</v>
      </c>
      <c r="F153" s="11">
        <v>162.829982</v>
      </c>
      <c r="G153" s="10">
        <f t="shared" si="95"/>
        <v>4.4271901580624724E-2</v>
      </c>
      <c r="H153" s="13">
        <f t="shared" si="96"/>
        <v>7.9709014897032482</v>
      </c>
      <c r="I153" s="2">
        <v>119.717951</v>
      </c>
      <c r="J153" s="9">
        <f t="shared" si="97"/>
        <v>4.8415017752598995E-2</v>
      </c>
      <c r="K153" s="25">
        <f t="shared" si="98"/>
        <v>4.4920143830282484E-2</v>
      </c>
      <c r="L153" s="16">
        <v>161.48656399999999</v>
      </c>
      <c r="M153">
        <f t="shared" si="99"/>
        <v>4.4361567565355149E-2</v>
      </c>
      <c r="N153">
        <f t="shared" si="100"/>
        <v>3.7224153866819647E-2</v>
      </c>
      <c r="O153">
        <v>117.68963599999999</v>
      </c>
      <c r="P153" s="10">
        <f t="shared" si="101"/>
        <v>4.8665648685990326E-2</v>
      </c>
      <c r="Q153">
        <f t="shared" si="102"/>
        <v>0.24072530483569399</v>
      </c>
      <c r="R153">
        <v>98.169258999999997</v>
      </c>
      <c r="S153">
        <f t="shared" si="103"/>
        <v>5.0931524061495856E-2</v>
      </c>
      <c r="T153">
        <f t="shared" si="104"/>
        <v>0.62149022114563657</v>
      </c>
      <c r="U153">
        <v>113.590485</v>
      </c>
      <c r="V153">
        <f t="shared" si="105"/>
        <v>4.9230230470645439E-2</v>
      </c>
      <c r="W153">
        <f t="shared" si="106"/>
        <v>0.8621218835606359</v>
      </c>
      <c r="X153">
        <v>113.496222</v>
      </c>
      <c r="Y153">
        <f t="shared" si="107"/>
        <v>4.9246241870324656E-2</v>
      </c>
      <c r="Z153">
        <f t="shared" si="108"/>
        <v>0.878565950793741</v>
      </c>
      <c r="AA153">
        <v>112.483799</v>
      </c>
      <c r="AB153">
        <f t="shared" si="109"/>
        <v>4.9420573126205174E-2</v>
      </c>
      <c r="AC153">
        <f t="shared" si="110"/>
        <v>5.3453413657688413</v>
      </c>
      <c r="AD153">
        <v>110.038149</v>
      </c>
      <c r="AE153">
        <f t="shared" si="111"/>
        <v>4.9700128570668342E-2</v>
      </c>
      <c r="AF153">
        <f t="shared" si="112"/>
        <v>1.8006336543651704</v>
      </c>
      <c r="AG153">
        <v>115.05892799999999</v>
      </c>
      <c r="AH153">
        <f t="shared" si="113"/>
        <v>4.8980232321221354E-2</v>
      </c>
      <c r="AI153">
        <f t="shared" si="114"/>
        <v>1.4872747943036437</v>
      </c>
      <c r="AJ153">
        <v>116.73064599999999</v>
      </c>
      <c r="AK153">
        <f t="shared" si="115"/>
        <v>4.8711646101598144E-2</v>
      </c>
      <c r="AL153">
        <f t="shared" si="116"/>
        <v>1.5202274808716858</v>
      </c>
      <c r="AN153" s="72">
        <f t="shared" si="117"/>
        <v>4.8365835812678837E-2</v>
      </c>
      <c r="AO153">
        <f t="shared" si="118"/>
        <v>23.056916851568854</v>
      </c>
    </row>
    <row r="154" spans="2:41" x14ac:dyDescent="0.25">
      <c r="B154" t="s">
        <v>22</v>
      </c>
      <c r="C154" s="6">
        <v>53.345329</v>
      </c>
      <c r="D154" s="10">
        <f t="shared" si="93"/>
        <v>2.1639085087098327E-2</v>
      </c>
      <c r="E154" s="13">
        <f t="shared" si="94"/>
        <v>0.78859121845324798</v>
      </c>
      <c r="F154" s="11">
        <v>68.318074999999993</v>
      </c>
      <c r="G154" s="10">
        <f t="shared" si="95"/>
        <v>1.8575025652080083E-2</v>
      </c>
      <c r="H154" s="13">
        <f t="shared" si="96"/>
        <v>3.3443266350736205</v>
      </c>
      <c r="I154" s="2">
        <v>53.446308999999999</v>
      </c>
      <c r="J154" s="9">
        <f t="shared" si="97"/>
        <v>2.1614168781137019E-2</v>
      </c>
      <c r="K154" s="25">
        <f t="shared" si="98"/>
        <v>2.0053933995894412E-2</v>
      </c>
      <c r="L154" s="16">
        <v>67.841750000000005</v>
      </c>
      <c r="M154">
        <f t="shared" si="99"/>
        <v>1.863663639766918E-2</v>
      </c>
      <c r="N154">
        <f t="shared" si="100"/>
        <v>1.5638153899876852E-2</v>
      </c>
      <c r="O154">
        <v>52.929617999999998</v>
      </c>
      <c r="P154" s="10">
        <f t="shared" si="101"/>
        <v>2.1886839676109372E-2</v>
      </c>
      <c r="Q154">
        <f t="shared" si="102"/>
        <v>0.10826355540675506</v>
      </c>
      <c r="R154">
        <v>46.274590000000003</v>
      </c>
      <c r="S154">
        <f t="shared" si="103"/>
        <v>2.4007875968798501E-2</v>
      </c>
      <c r="T154">
        <f t="shared" si="104"/>
        <v>0.29295530459819064</v>
      </c>
      <c r="U154">
        <v>51.359726000000002</v>
      </c>
      <c r="V154">
        <f t="shared" si="105"/>
        <v>2.2259356916111424E-2</v>
      </c>
      <c r="W154">
        <f t="shared" si="106"/>
        <v>0.38980680220071395</v>
      </c>
      <c r="X154">
        <v>51.327111000000002</v>
      </c>
      <c r="Y154">
        <f t="shared" si="107"/>
        <v>2.2270937994843573E-2</v>
      </c>
      <c r="Z154">
        <f t="shared" si="108"/>
        <v>0.39731941101273732</v>
      </c>
      <c r="AA154">
        <v>50.976816999999997</v>
      </c>
      <c r="AB154">
        <f t="shared" si="109"/>
        <v>2.2397034370164531E-2</v>
      </c>
      <c r="AC154">
        <f t="shared" si="110"/>
        <v>2.4224687557479121</v>
      </c>
      <c r="AD154">
        <v>50.152603999999997</v>
      </c>
      <c r="AE154">
        <f t="shared" si="111"/>
        <v>2.2652061031613817E-2</v>
      </c>
      <c r="AF154">
        <f t="shared" si="112"/>
        <v>0.82068325791675445</v>
      </c>
      <c r="AG154">
        <v>51.883656999999999</v>
      </c>
      <c r="AH154">
        <f t="shared" si="113"/>
        <v>2.2086713458120889E-2</v>
      </c>
      <c r="AI154">
        <f t="shared" si="114"/>
        <v>0.67065856282265912</v>
      </c>
      <c r="AJ154">
        <v>52.463377000000001</v>
      </c>
      <c r="AK154">
        <f t="shared" si="115"/>
        <v>2.189294363811474E-2</v>
      </c>
      <c r="AL154">
        <f t="shared" si="116"/>
        <v>0.68325045896457681</v>
      </c>
      <c r="AN154" s="72">
        <f t="shared" si="117"/>
        <v>2.1659889914321787E-2</v>
      </c>
      <c r="AO154">
        <f t="shared" si="118"/>
        <v>10.32568283742415</v>
      </c>
    </row>
    <row r="155" spans="2:41" x14ac:dyDescent="0.25">
      <c r="B155" t="s">
        <v>23</v>
      </c>
      <c r="C155" s="6">
        <v>36.270980000000002</v>
      </c>
      <c r="D155" s="10">
        <f t="shared" si="93"/>
        <v>1.4713018686461597E-2</v>
      </c>
      <c r="E155" s="13">
        <f t="shared" si="94"/>
        <v>0.53618520775630396</v>
      </c>
      <c r="F155" s="11">
        <v>47.758299999999998</v>
      </c>
      <c r="G155" s="10">
        <f t="shared" si="95"/>
        <v>1.2985021132397776E-2</v>
      </c>
      <c r="H155" s="13">
        <f t="shared" si="96"/>
        <v>2.3378784419179914</v>
      </c>
      <c r="I155" s="2">
        <v>36.367663</v>
      </c>
      <c r="J155" s="9">
        <f t="shared" si="97"/>
        <v>1.4707410501584159E-2</v>
      </c>
      <c r="K155" s="25">
        <f t="shared" si="98"/>
        <v>1.3645745179277607E-2</v>
      </c>
      <c r="L155" s="16">
        <v>47.367424</v>
      </c>
      <c r="M155">
        <f t="shared" si="99"/>
        <v>1.3012185832208464E-2</v>
      </c>
      <c r="N155">
        <f t="shared" si="100"/>
        <v>1.0918631467388744E-2</v>
      </c>
      <c r="O155">
        <v>36.339424999999999</v>
      </c>
      <c r="P155" s="10">
        <f t="shared" si="101"/>
        <v>1.5026656132243403E-2</v>
      </c>
      <c r="Q155">
        <f t="shared" si="102"/>
        <v>7.432956255110551E-2</v>
      </c>
      <c r="R155">
        <v>37.732055000000003</v>
      </c>
      <c r="S155">
        <f t="shared" si="103"/>
        <v>1.9575894599776753E-2</v>
      </c>
      <c r="T155">
        <f t="shared" si="104"/>
        <v>0.23887419997974441</v>
      </c>
      <c r="U155">
        <v>35.475741999999997</v>
      </c>
      <c r="V155">
        <f t="shared" si="105"/>
        <v>1.5375222271277E-2</v>
      </c>
      <c r="W155">
        <f t="shared" si="106"/>
        <v>0.26925154438552806</v>
      </c>
      <c r="X155">
        <v>35.447282999999999</v>
      </c>
      <c r="Y155">
        <f t="shared" si="107"/>
        <v>1.5380648285049058E-2</v>
      </c>
      <c r="Z155">
        <f t="shared" si="108"/>
        <v>0.27439482427837825</v>
      </c>
      <c r="AA155">
        <v>35.141621999999998</v>
      </c>
      <c r="AB155">
        <f t="shared" si="109"/>
        <v>1.5439726567418481E-2</v>
      </c>
      <c r="AC155">
        <f t="shared" si="110"/>
        <v>1.6699646296335735</v>
      </c>
      <c r="AD155">
        <v>35.268673999999997</v>
      </c>
      <c r="AE155">
        <f t="shared" si="111"/>
        <v>1.5929544873723635E-2</v>
      </c>
      <c r="AF155">
        <f t="shared" si="112"/>
        <v>0.5771267685467325</v>
      </c>
      <c r="AG155">
        <v>35.969569</v>
      </c>
      <c r="AH155">
        <f t="shared" si="113"/>
        <v>1.5312135066252326E-2</v>
      </c>
      <c r="AI155">
        <f t="shared" si="114"/>
        <v>0.46494986756408613</v>
      </c>
      <c r="AJ155">
        <v>36.478458000000003</v>
      </c>
      <c r="AK155">
        <f t="shared" si="115"/>
        <v>1.5222444125152978E-2</v>
      </c>
      <c r="AL155">
        <f t="shared" si="116"/>
        <v>0.47507279546301495</v>
      </c>
      <c r="AN155" s="72">
        <f t="shared" si="117"/>
        <v>1.5223325672795468E-2</v>
      </c>
      <c r="AO155">
        <f t="shared" si="118"/>
        <v>7.2572498405989521</v>
      </c>
    </row>
    <row r="156" spans="2:41" x14ac:dyDescent="0.25">
      <c r="B156" t="s">
        <v>24</v>
      </c>
      <c r="C156" s="6">
        <v>63.017482000000001</v>
      </c>
      <c r="D156" s="10">
        <f t="shared" si="93"/>
        <v>2.556251279231378E-2</v>
      </c>
      <c r="E156" s="13">
        <f t="shared" si="94"/>
        <v>0.93157233905588277</v>
      </c>
      <c r="F156" s="11">
        <v>88.945853</v>
      </c>
      <c r="G156" s="10">
        <f t="shared" si="95"/>
        <v>2.4183519531560928E-2</v>
      </c>
      <c r="H156" s="13">
        <f t="shared" si="96"/>
        <v>4.3541037312196353</v>
      </c>
      <c r="I156" s="2">
        <v>63.175628000000003</v>
      </c>
      <c r="J156" s="9">
        <f t="shared" si="97"/>
        <v>2.5548793022289452E-2</v>
      </c>
      <c r="K156" s="25">
        <f t="shared" si="98"/>
        <v>2.3704534471429617E-2</v>
      </c>
      <c r="L156" s="16">
        <v>88.470935999999995</v>
      </c>
      <c r="M156">
        <f t="shared" si="99"/>
        <v>2.4303628163976611E-2</v>
      </c>
      <c r="N156">
        <f t="shared" si="100"/>
        <v>2.039337300164213E-2</v>
      </c>
      <c r="O156">
        <v>59.032845999999999</v>
      </c>
      <c r="P156" s="10">
        <f t="shared" si="101"/>
        <v>2.4410575493411919E-2</v>
      </c>
      <c r="Q156">
        <f t="shared" si="102"/>
        <v>0.12074724955958381</v>
      </c>
      <c r="R156">
        <v>56.198425999999998</v>
      </c>
      <c r="S156">
        <f t="shared" si="103"/>
        <v>2.9156494764182691E-2</v>
      </c>
      <c r="T156">
        <f t="shared" si="104"/>
        <v>0.35578115347470118</v>
      </c>
      <c r="U156">
        <v>60.090063999999998</v>
      </c>
      <c r="V156">
        <f t="shared" si="105"/>
        <v>2.6043094188002054E-2</v>
      </c>
      <c r="W156">
        <f t="shared" si="106"/>
        <v>0.45606776975165797</v>
      </c>
      <c r="X156">
        <v>60.029828999999999</v>
      </c>
      <c r="Y156">
        <f t="shared" si="107"/>
        <v>2.6047065058854815E-2</v>
      </c>
      <c r="Z156">
        <f t="shared" si="108"/>
        <v>0.46468651433499419</v>
      </c>
      <c r="AA156">
        <v>59.382879000000003</v>
      </c>
      <c r="AB156">
        <f t="shared" si="109"/>
        <v>2.6090298693273097E-2</v>
      </c>
      <c r="AC156">
        <f t="shared" si="110"/>
        <v>2.8219331348965713</v>
      </c>
      <c r="AD156">
        <v>58.593221999999997</v>
      </c>
      <c r="AE156">
        <f t="shared" si="111"/>
        <v>2.6464373430797283E-2</v>
      </c>
      <c r="AF156">
        <f t="shared" si="112"/>
        <v>0.95880318243893481</v>
      </c>
      <c r="AG156">
        <v>61.025212000000003</v>
      </c>
      <c r="AH156">
        <f t="shared" si="113"/>
        <v>2.5978245349302972E-2</v>
      </c>
      <c r="AI156">
        <f t="shared" si="114"/>
        <v>0.78882413735539292</v>
      </c>
      <c r="AJ156">
        <v>62.093192000000002</v>
      </c>
      <c r="AK156">
        <f t="shared" si="115"/>
        <v>2.5911461108701354E-2</v>
      </c>
      <c r="AL156">
        <f t="shared" si="116"/>
        <v>0.80866319246996987</v>
      </c>
      <c r="AN156" s="72">
        <f t="shared" si="117"/>
        <v>2.5808338466388914E-2</v>
      </c>
      <c r="AO156">
        <f t="shared" si="118"/>
        <v>12.303327423128772</v>
      </c>
    </row>
    <row r="157" spans="2:41" x14ac:dyDescent="0.25">
      <c r="B157" t="s">
        <v>25</v>
      </c>
      <c r="C157" s="6">
        <v>54.828682999999998</v>
      </c>
      <c r="D157" s="10">
        <f t="shared" si="93"/>
        <v>2.2240795190344435E-2</v>
      </c>
      <c r="E157" s="13">
        <f t="shared" si="94"/>
        <v>0.81051928526219941</v>
      </c>
      <c r="F157" s="11">
        <v>97.442593000000002</v>
      </c>
      <c r="G157" s="10">
        <f t="shared" si="95"/>
        <v>2.6493701184938236E-2</v>
      </c>
      <c r="H157" s="13">
        <f t="shared" si="96"/>
        <v>4.7700386634216247</v>
      </c>
      <c r="I157" s="2">
        <v>55.095945</v>
      </c>
      <c r="J157" s="9">
        <f t="shared" si="97"/>
        <v>2.2281296438753935E-2</v>
      </c>
      <c r="K157" s="25">
        <f t="shared" si="98"/>
        <v>2.0672904549338081E-2</v>
      </c>
      <c r="L157" s="16">
        <v>97.377692999999994</v>
      </c>
      <c r="M157">
        <f t="shared" si="99"/>
        <v>2.6750380962826798E-2</v>
      </c>
      <c r="N157">
        <f t="shared" si="100"/>
        <v>2.2446463270021193E-2</v>
      </c>
      <c r="O157">
        <v>41.938588000000003</v>
      </c>
      <c r="P157" s="10">
        <f t="shared" si="101"/>
        <v>1.7341956856714979E-2</v>
      </c>
      <c r="Q157">
        <f t="shared" si="102"/>
        <v>8.5782229632170665E-2</v>
      </c>
      <c r="R157">
        <v>11.103013000000001</v>
      </c>
      <c r="S157">
        <f t="shared" si="103"/>
        <v>5.760391588211961E-3</v>
      </c>
      <c r="T157">
        <f t="shared" si="104"/>
        <v>7.0290985946556625E-2</v>
      </c>
      <c r="U157">
        <v>46.610366999999997</v>
      </c>
      <c r="V157">
        <f t="shared" si="105"/>
        <v>2.0200979947672261E-2</v>
      </c>
      <c r="W157">
        <f t="shared" si="106"/>
        <v>0.3537604174459904</v>
      </c>
      <c r="X157">
        <v>46.526442000000003</v>
      </c>
      <c r="Y157">
        <f t="shared" si="107"/>
        <v>2.0187917938780654E-2</v>
      </c>
      <c r="Z157">
        <f t="shared" si="108"/>
        <v>0.36015778351441374</v>
      </c>
      <c r="AA157">
        <v>45.625059</v>
      </c>
      <c r="AB157">
        <f t="shared" si="109"/>
        <v>2.0045700667497241E-2</v>
      </c>
      <c r="AC157">
        <f t="shared" si="110"/>
        <v>2.1681479231364151</v>
      </c>
      <c r="AD157">
        <v>40.631461000000002</v>
      </c>
      <c r="AE157">
        <f t="shared" si="111"/>
        <v>1.8351715782806349E-2</v>
      </c>
      <c r="AF157">
        <f t="shared" si="112"/>
        <v>0.66488192292861914</v>
      </c>
      <c r="AG157">
        <v>47.916983999999999</v>
      </c>
      <c r="AH157">
        <f t="shared" si="113"/>
        <v>2.0398112943067283E-2</v>
      </c>
      <c r="AI157">
        <f t="shared" si="114"/>
        <v>0.61938455155997107</v>
      </c>
      <c r="AJ157">
        <v>49.405287000000001</v>
      </c>
      <c r="AK157">
        <f t="shared" si="115"/>
        <v>2.0616804055825132E-2</v>
      </c>
      <c r="AL157">
        <f t="shared" si="116"/>
        <v>0.64342379290655727</v>
      </c>
      <c r="AN157" s="72">
        <f t="shared" si="117"/>
        <v>2.0055812796453274E-2</v>
      </c>
      <c r="AO157">
        <f t="shared" si="118"/>
        <v>9.5609886662442722</v>
      </c>
    </row>
    <row r="158" spans="2:41" x14ac:dyDescent="0.25">
      <c r="B158" t="s">
        <v>26</v>
      </c>
      <c r="C158" s="6">
        <v>36.612172999999999</v>
      </c>
      <c r="D158" s="10">
        <f t="shared" si="93"/>
        <v>1.4851420763954123E-2</v>
      </c>
      <c r="E158" s="13">
        <f t="shared" si="94"/>
        <v>0.54122898213433279</v>
      </c>
      <c r="F158" s="11">
        <v>56.954576000000003</v>
      </c>
      <c r="G158" s="10">
        <f t="shared" si="95"/>
        <v>1.5485399877021487E-2</v>
      </c>
      <c r="H158" s="13">
        <f t="shared" si="96"/>
        <v>2.7880572675111939</v>
      </c>
      <c r="I158" s="2">
        <v>36.746478000000003</v>
      </c>
      <c r="J158" s="9">
        <f t="shared" si="97"/>
        <v>1.4860606699787976E-2</v>
      </c>
      <c r="K158" s="25">
        <f t="shared" si="98"/>
        <v>1.3787882796426338E-2</v>
      </c>
      <c r="L158" s="16">
        <v>56.310912999999999</v>
      </c>
      <c r="M158">
        <f t="shared" si="99"/>
        <v>1.5469029186331166E-2</v>
      </c>
      <c r="N158">
        <f t="shared" si="100"/>
        <v>1.2980188803156992E-2</v>
      </c>
      <c r="O158">
        <v>35.991815000000003</v>
      </c>
      <c r="P158" s="10">
        <f t="shared" si="101"/>
        <v>1.4882916490294499E-2</v>
      </c>
      <c r="Q158">
        <f t="shared" si="102"/>
        <v>7.3618552422618624E-2</v>
      </c>
      <c r="R158">
        <v>29.232824000000001</v>
      </c>
      <c r="S158">
        <f t="shared" si="103"/>
        <v>1.5166379924915941E-2</v>
      </c>
      <c r="T158">
        <f t="shared" si="104"/>
        <v>0.18506724444636455</v>
      </c>
      <c r="U158">
        <v>34.140824000000002</v>
      </c>
      <c r="V158">
        <f t="shared" si="105"/>
        <v>1.479666746715399E-2</v>
      </c>
      <c r="W158">
        <f t="shared" si="106"/>
        <v>0.259119868122688</v>
      </c>
      <c r="X158">
        <v>34.095339000000003</v>
      </c>
      <c r="Y158">
        <f t="shared" si="107"/>
        <v>1.4794037030102316E-2</v>
      </c>
      <c r="Z158">
        <f t="shared" si="108"/>
        <v>0.26392952468646858</v>
      </c>
      <c r="AA158">
        <v>33.606814999999997</v>
      </c>
      <c r="AB158">
        <f t="shared" si="109"/>
        <v>1.4765397977413162E-2</v>
      </c>
      <c r="AC158">
        <f t="shared" si="110"/>
        <v>1.5970290831948228</v>
      </c>
      <c r="AD158">
        <v>32.743341999999998</v>
      </c>
      <c r="AE158">
        <f t="shared" si="111"/>
        <v>1.4788946579184684E-2</v>
      </c>
      <c r="AF158">
        <f t="shared" si="112"/>
        <v>0.53580293832085968</v>
      </c>
      <c r="AG158">
        <v>34.866754999999998</v>
      </c>
      <c r="AH158">
        <f t="shared" si="113"/>
        <v>1.484267053302553E-2</v>
      </c>
      <c r="AI158">
        <f t="shared" si="114"/>
        <v>0.45069467247826733</v>
      </c>
      <c r="AJ158">
        <v>35.674844999999998</v>
      </c>
      <c r="AK158">
        <f t="shared" si="115"/>
        <v>1.4887096781503018E-2</v>
      </c>
      <c r="AL158">
        <f t="shared" si="116"/>
        <v>0.46460703853928692</v>
      </c>
      <c r="AN158" s="72">
        <f t="shared" si="117"/>
        <v>1.496588077589066E-2</v>
      </c>
      <c r="AO158">
        <f t="shared" si="118"/>
        <v>7.1345209456660781</v>
      </c>
    </row>
    <row r="159" spans="2:41" x14ac:dyDescent="0.25">
      <c r="B159" t="s">
        <v>27</v>
      </c>
      <c r="C159" s="6">
        <v>57.547769000000002</v>
      </c>
      <c r="D159" s="10">
        <f t="shared" si="93"/>
        <v>2.3343769610337944E-2</v>
      </c>
      <c r="E159" s="13">
        <f t="shared" si="94"/>
        <v>0.85071488217789504</v>
      </c>
      <c r="F159" s="11">
        <v>77.814553000000004</v>
      </c>
      <c r="G159" s="10">
        <f t="shared" si="95"/>
        <v>2.1157026425000197E-2</v>
      </c>
      <c r="H159" s="13">
        <f t="shared" si="96"/>
        <v>3.8092010378548857</v>
      </c>
      <c r="I159" s="2">
        <v>57.675700999999997</v>
      </c>
      <c r="J159" s="9">
        <f t="shared" si="97"/>
        <v>2.332457300249477E-2</v>
      </c>
      <c r="K159" s="25">
        <f t="shared" si="98"/>
        <v>2.1640871421466007E-2</v>
      </c>
      <c r="L159" s="16">
        <v>77.635608000000005</v>
      </c>
      <c r="M159">
        <f t="shared" si="99"/>
        <v>2.1327082479564229E-2</v>
      </c>
      <c r="N159">
        <f t="shared" si="100"/>
        <v>1.7895729193520369E-2</v>
      </c>
      <c r="O159">
        <v>52.748033999999997</v>
      </c>
      <c r="P159" s="10">
        <f t="shared" si="101"/>
        <v>2.181175317358168E-2</v>
      </c>
      <c r="Q159">
        <f t="shared" si="102"/>
        <v>0.1078921389826845</v>
      </c>
      <c r="R159">
        <v>84.027979000000002</v>
      </c>
      <c r="S159">
        <f t="shared" si="103"/>
        <v>4.3594838933004157E-2</v>
      </c>
      <c r="T159">
        <f t="shared" si="104"/>
        <v>0.53196456592517327</v>
      </c>
      <c r="U159">
        <v>58.519677000000001</v>
      </c>
      <c r="V159">
        <f t="shared" si="105"/>
        <v>2.5362486882398023E-2</v>
      </c>
      <c r="W159">
        <f t="shared" si="106"/>
        <v>0.444148945755448</v>
      </c>
      <c r="X159">
        <v>58.455634000000003</v>
      </c>
      <c r="Y159">
        <f t="shared" si="107"/>
        <v>2.536401864237537E-2</v>
      </c>
      <c r="Z159">
        <f t="shared" si="108"/>
        <v>0.45250078601260341</v>
      </c>
      <c r="AA159">
        <v>57.767797000000002</v>
      </c>
      <c r="AB159">
        <f t="shared" si="109"/>
        <v>2.5380700699647207E-2</v>
      </c>
      <c r="AC159">
        <f t="shared" si="110"/>
        <v>2.7451828410724031</v>
      </c>
      <c r="AD159">
        <v>60.759447999999999</v>
      </c>
      <c r="AE159">
        <f t="shared" si="111"/>
        <v>2.7442776936231789E-2</v>
      </c>
      <c r="AF159">
        <f t="shared" si="112"/>
        <v>0.99425070199472854</v>
      </c>
      <c r="AG159">
        <v>59.521075000000003</v>
      </c>
      <c r="AH159">
        <f t="shared" si="113"/>
        <v>2.5337938847377759E-2</v>
      </c>
      <c r="AI159">
        <f t="shared" si="114"/>
        <v>0.76938136063076101</v>
      </c>
      <c r="AJ159">
        <v>60.657144000000002</v>
      </c>
      <c r="AK159">
        <f t="shared" si="115"/>
        <v>2.5312198923851389E-2</v>
      </c>
      <c r="AL159">
        <f t="shared" si="116"/>
        <v>0.78996099464737901</v>
      </c>
      <c r="AN159" s="72">
        <f t="shared" si="117"/>
        <v>2.5729930379655378E-2</v>
      </c>
      <c r="AO159">
        <f t="shared" si="118"/>
        <v>12.265948791995267</v>
      </c>
    </row>
    <row r="160" spans="2:41" x14ac:dyDescent="0.25">
      <c r="B160" t="s">
        <v>28</v>
      </c>
      <c r="C160" s="6">
        <v>63.470539000000002</v>
      </c>
      <c r="D160" s="10">
        <f t="shared" si="93"/>
        <v>2.5746291562753185E-2</v>
      </c>
      <c r="E160" s="13">
        <f t="shared" si="94"/>
        <v>0.93826977214620599</v>
      </c>
      <c r="F160" s="11">
        <v>88.129204999999999</v>
      </c>
      <c r="G160" s="10">
        <f t="shared" si="95"/>
        <v>2.396148081708134E-2</v>
      </c>
      <c r="H160" s="13">
        <f t="shared" si="96"/>
        <v>4.3141269365298021</v>
      </c>
      <c r="I160" s="2">
        <v>63.625985</v>
      </c>
      <c r="J160" s="9">
        <f t="shared" si="97"/>
        <v>2.5730921449713062E-2</v>
      </c>
      <c r="K160" s="25">
        <f t="shared" si="98"/>
        <v>2.3873515823398916E-2</v>
      </c>
      <c r="L160" s="16">
        <v>87.358682999999999</v>
      </c>
      <c r="M160">
        <f t="shared" si="99"/>
        <v>2.3998083941676674E-2</v>
      </c>
      <c r="N160">
        <f t="shared" si="100"/>
        <v>2.0136988347802868E-2</v>
      </c>
      <c r="O160">
        <v>62.571258</v>
      </c>
      <c r="P160" s="10">
        <f t="shared" si="101"/>
        <v>2.587373844599589E-2</v>
      </c>
      <c r="Q160">
        <f t="shared" si="102"/>
        <v>0.12798480535705675</v>
      </c>
      <c r="R160">
        <v>92.847746999999998</v>
      </c>
      <c r="S160">
        <f t="shared" si="103"/>
        <v>4.8170652488944428E-2</v>
      </c>
      <c r="T160">
        <f t="shared" si="104"/>
        <v>0.58780077800021002</v>
      </c>
      <c r="U160">
        <v>64.411805000000001</v>
      </c>
      <c r="V160">
        <f t="shared" si="105"/>
        <v>2.7916141085058951E-2</v>
      </c>
      <c r="W160">
        <f t="shared" si="106"/>
        <v>0.48886864643759897</v>
      </c>
      <c r="X160">
        <v>64.336753999999999</v>
      </c>
      <c r="Y160">
        <f t="shared" si="107"/>
        <v>2.7915848587766887E-2</v>
      </c>
      <c r="Z160">
        <f t="shared" si="108"/>
        <v>0.49802610565304117</v>
      </c>
      <c r="AA160">
        <v>63.530676999999997</v>
      </c>
      <c r="AB160">
        <f t="shared" si="109"/>
        <v>2.7912663835578853E-2</v>
      </c>
      <c r="AC160">
        <f t="shared" si="110"/>
        <v>3.0190405976899752</v>
      </c>
      <c r="AD160">
        <v>66.844465</v>
      </c>
      <c r="AE160">
        <f t="shared" si="111"/>
        <v>3.0191152204291801E-2</v>
      </c>
      <c r="AF160">
        <f t="shared" si="112"/>
        <v>1.0938242271508467</v>
      </c>
      <c r="AG160">
        <v>65.591592000000006</v>
      </c>
      <c r="AH160">
        <f t="shared" si="113"/>
        <v>2.7922139292648061E-2</v>
      </c>
      <c r="AI160">
        <f t="shared" si="114"/>
        <v>0.84785008165423315</v>
      </c>
      <c r="AJ160">
        <v>66.923468999999997</v>
      </c>
      <c r="AK160">
        <f t="shared" si="115"/>
        <v>2.7927133529435572E-2</v>
      </c>
      <c r="AL160">
        <f t="shared" si="116"/>
        <v>0.87156972205109151</v>
      </c>
      <c r="AN160" s="72">
        <f t="shared" si="117"/>
        <v>2.8605520603412066E-2</v>
      </c>
      <c r="AO160">
        <f t="shared" si="118"/>
        <v>13.636797523838364</v>
      </c>
    </row>
    <row r="161" spans="2:82" x14ac:dyDescent="0.25">
      <c r="B161" t="s">
        <v>29</v>
      </c>
      <c r="C161" s="6">
        <v>36.824646000000001</v>
      </c>
      <c r="D161" s="10">
        <f t="shared" si="93"/>
        <v>1.4937608653538815E-2</v>
      </c>
      <c r="E161" s="13">
        <f t="shared" si="94"/>
        <v>0.54436991959032666</v>
      </c>
      <c r="F161" s="11">
        <v>46.431646999999998</v>
      </c>
      <c r="G161" s="10">
        <f t="shared" si="95"/>
        <v>1.2624316977510376E-2</v>
      </c>
      <c r="H161" s="13">
        <f t="shared" si="96"/>
        <v>2.2729357314654455</v>
      </c>
      <c r="I161" s="2">
        <v>36.888299000000004</v>
      </c>
      <c r="J161" s="9">
        <f t="shared" si="97"/>
        <v>1.4917960389651005E-2</v>
      </c>
      <c r="K161" s="25">
        <f t="shared" si="98"/>
        <v>1.3841096367698992E-2</v>
      </c>
      <c r="L161" s="16">
        <v>46.127321999999999</v>
      </c>
      <c r="M161">
        <f t="shared" si="99"/>
        <v>1.2671520532890236E-2</v>
      </c>
      <c r="N161">
        <f t="shared" si="100"/>
        <v>1.0632776430813992E-2</v>
      </c>
      <c r="O161">
        <v>36.536538</v>
      </c>
      <c r="P161" s="10">
        <f t="shared" si="101"/>
        <v>1.5108164006135049E-2</v>
      </c>
      <c r="Q161">
        <f t="shared" si="102"/>
        <v>7.4732742377509931E-2</v>
      </c>
      <c r="R161">
        <v>33.610875999999998</v>
      </c>
      <c r="S161">
        <f t="shared" si="103"/>
        <v>1.7437771835702189E-2</v>
      </c>
      <c r="T161">
        <f t="shared" si="104"/>
        <v>0.21278382836870113</v>
      </c>
      <c r="U161">
        <v>35.685665</v>
      </c>
      <c r="V161">
        <f t="shared" si="105"/>
        <v>1.5466203110658834E-2</v>
      </c>
      <c r="W161">
        <f t="shared" si="106"/>
        <v>0.27084480470273425</v>
      </c>
      <c r="X161">
        <v>35.664045000000002</v>
      </c>
      <c r="Y161">
        <f t="shared" si="107"/>
        <v>1.5474701758302956E-2</v>
      </c>
      <c r="Z161">
        <f t="shared" si="108"/>
        <v>0.27607276306145029</v>
      </c>
      <c r="AA161">
        <v>35.431840000000001</v>
      </c>
      <c r="AB161">
        <f t="shared" si="109"/>
        <v>1.5567235951161299E-2</v>
      </c>
      <c r="AC161">
        <f t="shared" si="110"/>
        <v>1.6837560759954688</v>
      </c>
      <c r="AD161">
        <v>35.054335999999999</v>
      </c>
      <c r="AE161">
        <f t="shared" si="111"/>
        <v>1.5832736391807243E-2</v>
      </c>
      <c r="AF161">
        <f t="shared" si="112"/>
        <v>0.57361940114990984</v>
      </c>
      <c r="AG161">
        <v>36.031348999999999</v>
      </c>
      <c r="AH161">
        <f t="shared" si="113"/>
        <v>1.5338434622535391E-2</v>
      </c>
      <c r="AI161">
        <f t="shared" si="114"/>
        <v>0.46574844824260664</v>
      </c>
      <c r="AJ161">
        <v>36.415503000000001</v>
      </c>
      <c r="AK161">
        <f t="shared" si="115"/>
        <v>1.5196173031953286E-2</v>
      </c>
      <c r="AL161">
        <f t="shared" si="116"/>
        <v>0.4742529086180618</v>
      </c>
      <c r="AN161" s="72">
        <f t="shared" si="117"/>
        <v>1.504773560515389E-2</v>
      </c>
      <c r="AO161">
        <f t="shared" si="118"/>
        <v>7.1735427047344267</v>
      </c>
    </row>
    <row r="162" spans="2:82" x14ac:dyDescent="0.25">
      <c r="B162" t="s">
        <v>30</v>
      </c>
      <c r="C162" s="6">
        <v>114.88925500000001</v>
      </c>
      <c r="D162" s="10">
        <f t="shared" si="93"/>
        <v>4.6603862252650778E-2</v>
      </c>
      <c r="E162" s="13">
        <f t="shared" si="94"/>
        <v>1.6983803321868332</v>
      </c>
      <c r="F162" s="11">
        <v>169.882778</v>
      </c>
      <c r="G162" s="10">
        <f t="shared" si="95"/>
        <v>4.6189488787507935E-2</v>
      </c>
      <c r="H162" s="13">
        <f t="shared" si="96"/>
        <v>8.3161520476930715</v>
      </c>
      <c r="I162" s="2">
        <v>115.208996</v>
      </c>
      <c r="J162" s="9">
        <f t="shared" si="97"/>
        <v>4.6591555735857083E-2</v>
      </c>
      <c r="K162" s="25">
        <f t="shared" si="98"/>
        <v>4.3228309770039754E-2</v>
      </c>
      <c r="L162" s="16">
        <v>168.200389</v>
      </c>
      <c r="M162">
        <f t="shared" si="99"/>
        <v>4.6205905533679696E-2</v>
      </c>
      <c r="N162">
        <f t="shared" si="100"/>
        <v>3.8771752927970651E-2</v>
      </c>
      <c r="O162">
        <v>112.337667</v>
      </c>
      <c r="P162" s="10">
        <f t="shared" si="101"/>
        <v>4.6452564747721442E-2</v>
      </c>
      <c r="Q162">
        <f t="shared" si="102"/>
        <v>0.22977825450242431</v>
      </c>
      <c r="R162">
        <v>100.35625899999999</v>
      </c>
      <c r="S162">
        <f t="shared" si="103"/>
        <v>5.2066168901001991E-2</v>
      </c>
      <c r="T162">
        <f t="shared" si="104"/>
        <v>0.63533568690030318</v>
      </c>
      <c r="U162">
        <v>108.721903</v>
      </c>
      <c r="V162">
        <f t="shared" si="105"/>
        <v>4.7120182134068343E-2</v>
      </c>
      <c r="W162">
        <f t="shared" si="106"/>
        <v>0.82517062761600812</v>
      </c>
      <c r="X162">
        <v>108.595832</v>
      </c>
      <c r="Y162">
        <f t="shared" si="107"/>
        <v>4.7119952669271596E-2</v>
      </c>
      <c r="Z162">
        <f t="shared" si="108"/>
        <v>0.84063239033029091</v>
      </c>
      <c r="AA162">
        <v>107.241781</v>
      </c>
      <c r="AB162">
        <f t="shared" si="109"/>
        <v>4.7117454488668012E-2</v>
      </c>
      <c r="AC162">
        <f t="shared" si="110"/>
        <v>5.0962354864812394</v>
      </c>
      <c r="AD162">
        <v>105.573306</v>
      </c>
      <c r="AE162">
        <f t="shared" si="111"/>
        <v>4.7683525481971814E-2</v>
      </c>
      <c r="AF162">
        <f t="shared" si="112"/>
        <v>1.7275722057646787</v>
      </c>
      <c r="AG162">
        <v>110.660769</v>
      </c>
      <c r="AH162">
        <f t="shared" si="113"/>
        <v>4.7107949540995293E-2</v>
      </c>
      <c r="AI162">
        <f t="shared" si="114"/>
        <v>1.4304233084107829</v>
      </c>
      <c r="AJ162">
        <v>112.894505</v>
      </c>
      <c r="AK162">
        <f t="shared" si="115"/>
        <v>4.7110826186767631E-2</v>
      </c>
      <c r="AL162">
        <f t="shared" si="116"/>
        <v>1.4702679615120602</v>
      </c>
      <c r="AN162" s="72">
        <f t="shared" si="117"/>
        <v>4.7280786371680143E-2</v>
      </c>
      <c r="AO162">
        <f t="shared" si="118"/>
        <v>22.539653078068842</v>
      </c>
    </row>
    <row r="163" spans="2:82" x14ac:dyDescent="0.25">
      <c r="B163" t="s">
        <v>31</v>
      </c>
      <c r="C163" s="6">
        <v>72.497287</v>
      </c>
      <c r="D163" s="10">
        <f t="shared" si="93"/>
        <v>2.9407916145325251E-2</v>
      </c>
      <c r="E163" s="13">
        <f t="shared" si="94"/>
        <v>1.0717100252560972</v>
      </c>
      <c r="F163" s="11">
        <v>95.480576999999997</v>
      </c>
      <c r="G163" s="10">
        <f t="shared" si="95"/>
        <v>2.5960247958544024E-2</v>
      </c>
      <c r="H163" s="13">
        <f t="shared" si="96"/>
        <v>4.673993475274262</v>
      </c>
      <c r="I163" s="2">
        <v>72.648195000000001</v>
      </c>
      <c r="J163" s="9">
        <f t="shared" si="97"/>
        <v>2.9379584441929462E-2</v>
      </c>
      <c r="K163" s="25">
        <f t="shared" si="98"/>
        <v>2.7258797374592629E-2</v>
      </c>
      <c r="L163" s="16">
        <v>95.197064999999995</v>
      </c>
      <c r="M163">
        <f t="shared" si="99"/>
        <v>2.6151346133174314E-2</v>
      </c>
      <c r="N163">
        <f t="shared" si="100"/>
        <v>2.1943808249147167E-2</v>
      </c>
      <c r="O163">
        <v>67.822006999999999</v>
      </c>
      <c r="P163" s="10">
        <f t="shared" si="101"/>
        <v>2.8044967067794965E-2</v>
      </c>
      <c r="Q163">
        <f t="shared" si="102"/>
        <v>0.13872481778806395</v>
      </c>
      <c r="R163">
        <v>63.647708000000002</v>
      </c>
      <c r="S163">
        <f t="shared" si="103"/>
        <v>3.3021281860353684E-2</v>
      </c>
      <c r="T163">
        <f t="shared" si="104"/>
        <v>0.40294108892410918</v>
      </c>
      <c r="U163">
        <v>69.610399999999998</v>
      </c>
      <c r="V163">
        <f t="shared" si="105"/>
        <v>3.0169217387828014E-2</v>
      </c>
      <c r="W163">
        <f t="shared" si="106"/>
        <v>0.52832461419113841</v>
      </c>
      <c r="X163">
        <v>69.558150999999995</v>
      </c>
      <c r="Y163">
        <f t="shared" si="107"/>
        <v>3.0181423379877476E-2</v>
      </c>
      <c r="Z163">
        <f t="shared" si="108"/>
        <v>0.53844455781770073</v>
      </c>
      <c r="AA163">
        <v>68.996981000000005</v>
      </c>
      <c r="AB163">
        <f t="shared" si="109"/>
        <v>3.0314324154342341E-2</v>
      </c>
      <c r="AC163">
        <f t="shared" si="110"/>
        <v>3.2788047694981102</v>
      </c>
      <c r="AD163">
        <v>67.967352000000005</v>
      </c>
      <c r="AE163">
        <f t="shared" si="111"/>
        <v>3.0698318389632964E-2</v>
      </c>
      <c r="AF163">
        <f t="shared" si="112"/>
        <v>1.1121988375984395</v>
      </c>
      <c r="AG163">
        <v>70.438665</v>
      </c>
      <c r="AH163">
        <f t="shared" si="113"/>
        <v>2.9985523384127858E-2</v>
      </c>
      <c r="AI163">
        <f t="shared" si="114"/>
        <v>0.91050432000286219</v>
      </c>
      <c r="AJ163">
        <v>71.366457999999994</v>
      </c>
      <c r="AK163">
        <f t="shared" si="115"/>
        <v>2.9781190841868276E-2</v>
      </c>
      <c r="AL163">
        <f t="shared" si="116"/>
        <v>0.92943245310297484</v>
      </c>
      <c r="AN163" s="72">
        <f t="shared" si="117"/>
        <v>2.9424611762066549E-2</v>
      </c>
      <c r="AO163">
        <f t="shared" si="118"/>
        <v>14.027273909113626</v>
      </c>
    </row>
    <row r="164" spans="2:82" x14ac:dyDescent="0.25">
      <c r="B164" t="s">
        <v>32</v>
      </c>
      <c r="C164" s="6">
        <v>69.991246000000004</v>
      </c>
      <c r="D164" s="10">
        <f t="shared" si="93"/>
        <v>2.8391361641916774E-2</v>
      </c>
      <c r="E164" s="13">
        <f t="shared" si="94"/>
        <v>1.0346638215353592</v>
      </c>
      <c r="F164" s="11">
        <v>77.061758999999995</v>
      </c>
      <c r="G164" s="10">
        <f t="shared" si="95"/>
        <v>2.0952348997237014E-2</v>
      </c>
      <c r="H164" s="13">
        <f t="shared" si="96"/>
        <v>3.7723500430789989</v>
      </c>
      <c r="I164" s="2">
        <v>70.032411999999994</v>
      </c>
      <c r="J164" s="9">
        <f t="shared" si="97"/>
        <v>2.8321738234872787E-2</v>
      </c>
      <c r="K164" s="25">
        <f t="shared" si="98"/>
        <v>2.6277312579644812E-2</v>
      </c>
      <c r="L164" s="16">
        <v>76.844943999999998</v>
      </c>
      <c r="M164">
        <f t="shared" si="99"/>
        <v>2.1109881162075708E-2</v>
      </c>
      <c r="N164">
        <f t="shared" si="100"/>
        <v>1.7713473793046584E-2</v>
      </c>
      <c r="O164">
        <v>69.667665</v>
      </c>
      <c r="P164" s="10">
        <f t="shared" si="101"/>
        <v>2.8808162085430057E-2</v>
      </c>
      <c r="Q164">
        <f t="shared" si="102"/>
        <v>0.1424999725066361</v>
      </c>
      <c r="R164">
        <v>93.901606999999998</v>
      </c>
      <c r="S164">
        <f t="shared" si="103"/>
        <v>4.8717409146723088E-2</v>
      </c>
      <c r="T164">
        <f t="shared" si="104"/>
        <v>0.59447255785398823</v>
      </c>
      <c r="U164">
        <v>71.851759000000001</v>
      </c>
      <c r="V164">
        <f t="shared" si="105"/>
        <v>3.1140624633227625E-2</v>
      </c>
      <c r="W164">
        <f t="shared" si="106"/>
        <v>0.54533593906412925</v>
      </c>
      <c r="X164">
        <v>71.822188999999995</v>
      </c>
      <c r="Y164">
        <f t="shared" si="107"/>
        <v>3.1163794078979741E-2</v>
      </c>
      <c r="Z164">
        <f t="shared" si="108"/>
        <v>0.55597031033220423</v>
      </c>
      <c r="AA164">
        <v>71.504596000000006</v>
      </c>
      <c r="AB164">
        <f t="shared" si="109"/>
        <v>3.1416062996572139E-2</v>
      </c>
      <c r="AC164">
        <f t="shared" si="110"/>
        <v>3.3979691141245079</v>
      </c>
      <c r="AD164">
        <v>74.217286999999999</v>
      </c>
      <c r="AE164">
        <f t="shared" si="111"/>
        <v>3.3521180968485685E-2</v>
      </c>
      <c r="AF164">
        <f t="shared" si="112"/>
        <v>1.2144710350214876</v>
      </c>
      <c r="AG164">
        <v>72.307293999999999</v>
      </c>
      <c r="AH164">
        <f t="shared" si="113"/>
        <v>3.0780993011153859E-2</v>
      </c>
      <c r="AI164">
        <f t="shared" si="114"/>
        <v>0.93465859346875801</v>
      </c>
      <c r="AJ164">
        <v>72.831282000000002</v>
      </c>
      <c r="AK164">
        <f t="shared" si="115"/>
        <v>3.03924612385825E-2</v>
      </c>
      <c r="AL164">
        <f t="shared" si="116"/>
        <v>0.94850941168881531</v>
      </c>
      <c r="AN164" s="72">
        <f t="shared" si="117"/>
        <v>3.0393001516271414E-2</v>
      </c>
      <c r="AO164">
        <f t="shared" si="118"/>
        <v>14.488923783812155</v>
      </c>
    </row>
    <row r="165" spans="2:82" ht="15.75" x14ac:dyDescent="0.25">
      <c r="B165" s="4" t="s">
        <v>41</v>
      </c>
      <c r="C165" s="15">
        <f t="shared" ref="C165:AL165" si="119">SUM(C133:C164)</f>
        <v>2465.2303360000001</v>
      </c>
      <c r="D165" s="15">
        <f t="shared" si="119"/>
        <v>0.99999999999999989</v>
      </c>
      <c r="E165" s="15">
        <f t="shared" si="119"/>
        <v>36.442909451999995</v>
      </c>
      <c r="F165" s="15">
        <f t="shared" si="119"/>
        <v>3677.9531980000011</v>
      </c>
      <c r="G165" s="15">
        <f t="shared" si="119"/>
        <v>0.99999999999999989</v>
      </c>
      <c r="H165" s="15">
        <f t="shared" si="119"/>
        <v>180.04425391999993</v>
      </c>
      <c r="I165" s="15">
        <f t="shared" si="119"/>
        <v>2472.7441310000004</v>
      </c>
      <c r="J165" s="15">
        <f t="shared" si="119"/>
        <v>0.99999999999999978</v>
      </c>
      <c r="K165" s="15">
        <f t="shared" si="119"/>
        <v>0.92781425919999994</v>
      </c>
      <c r="L165" s="15">
        <f t="shared" si="119"/>
        <v>3640.2357459999994</v>
      </c>
      <c r="M165" s="15">
        <f t="shared" si="119"/>
        <v>0.99999999999999989</v>
      </c>
      <c r="N165" s="15">
        <f t="shared" si="119"/>
        <v>0.83910817200000021</v>
      </c>
      <c r="O165" s="15">
        <f t="shared" si="119"/>
        <v>2418.3307769999997</v>
      </c>
      <c r="P165" s="15">
        <f t="shared" si="119"/>
        <v>0.99999999999999989</v>
      </c>
      <c r="Q165" s="15">
        <f t="shared" si="119"/>
        <v>4.9465138416000007</v>
      </c>
      <c r="R165" s="15">
        <f t="shared" si="119"/>
        <v>1927.4753859999996</v>
      </c>
      <c r="S165" s="15">
        <f t="shared" si="119"/>
        <v>1.0000000000000002</v>
      </c>
      <c r="T165" s="15">
        <f t="shared" si="119"/>
        <v>12.202466598000004</v>
      </c>
      <c r="U165" s="15">
        <f t="shared" si="119"/>
        <v>2307.3319770000003</v>
      </c>
      <c r="V165" s="15">
        <f t="shared" si="119"/>
        <v>0.99999999999999978</v>
      </c>
      <c r="W165" s="15">
        <f t="shared" si="119"/>
        <v>17.512042403999999</v>
      </c>
      <c r="X165" s="15">
        <f t="shared" si="119"/>
        <v>2304.6676800000005</v>
      </c>
      <c r="Y165" s="15">
        <f t="shared" si="119"/>
        <v>0.99999999999999967</v>
      </c>
      <c r="Z165" s="15">
        <f t="shared" si="119"/>
        <v>17.840263894799996</v>
      </c>
      <c r="AA165" s="15">
        <f t="shared" si="119"/>
        <v>2276.0520950000005</v>
      </c>
      <c r="AB165" s="15">
        <f t="shared" si="119"/>
        <v>0.99999999999999978</v>
      </c>
      <c r="AC165" s="15">
        <f t="shared" si="119"/>
        <v>108.16024638399999</v>
      </c>
      <c r="AD165" s="15">
        <f t="shared" si="119"/>
        <v>2214.0415359999997</v>
      </c>
      <c r="AE165" s="15">
        <f t="shared" si="119"/>
        <v>1.0000000000000002</v>
      </c>
      <c r="AF165" s="15">
        <f t="shared" si="119"/>
        <v>36.229959683200015</v>
      </c>
      <c r="AG165" s="15">
        <f t="shared" si="119"/>
        <v>2349.0890620000009</v>
      </c>
      <c r="AH165" s="15">
        <f t="shared" si="119"/>
        <v>0.99999999999999967</v>
      </c>
      <c r="AI165" s="15">
        <f t="shared" si="119"/>
        <v>30.364796649999992</v>
      </c>
      <c r="AJ165" s="15">
        <f t="shared" si="119"/>
        <v>2396.3601180000005</v>
      </c>
      <c r="AK165" s="15">
        <f t="shared" si="119"/>
        <v>0.99999999999999978</v>
      </c>
      <c r="AL165" s="15">
        <f t="shared" si="119"/>
        <v>31.208706798800002</v>
      </c>
      <c r="AM165" s="4"/>
      <c r="AN165" s="15">
        <f>SUM(AN133:AN164)</f>
        <v>1</v>
      </c>
      <c r="AO165" s="15">
        <f>SUM(AO133:AO164)</f>
        <v>476.71908205759985</v>
      </c>
    </row>
    <row r="166" spans="2:82" ht="15.75" x14ac:dyDescent="0.25">
      <c r="AP166" s="4"/>
      <c r="CD166" s="4"/>
    </row>
    <row r="168" spans="2:82" x14ac:dyDescent="0.25">
      <c r="B168" s="26" t="s">
        <v>67</v>
      </c>
      <c r="C168" s="24"/>
    </row>
    <row r="169" spans="2:82" x14ac:dyDescent="0.25">
      <c r="C169" s="1" t="s">
        <v>35</v>
      </c>
      <c r="D169" s="1" t="s">
        <v>35</v>
      </c>
      <c r="E169" s="1" t="s">
        <v>35</v>
      </c>
      <c r="F169" s="1" t="s">
        <v>36</v>
      </c>
      <c r="G169" s="1" t="s">
        <v>36</v>
      </c>
      <c r="H169" s="1" t="s">
        <v>36</v>
      </c>
      <c r="I169" s="1" t="s">
        <v>37</v>
      </c>
      <c r="J169" s="1" t="s">
        <v>37</v>
      </c>
      <c r="K169" s="1" t="s">
        <v>37</v>
      </c>
      <c r="L169" s="1" t="s">
        <v>38</v>
      </c>
      <c r="M169" s="1" t="s">
        <v>38</v>
      </c>
      <c r="N169" s="1" t="s">
        <v>38</v>
      </c>
      <c r="O169" s="1" t="s">
        <v>39</v>
      </c>
      <c r="P169" s="1" t="s">
        <v>39</v>
      </c>
      <c r="Q169" s="1" t="s">
        <v>39</v>
      </c>
      <c r="R169" s="1" t="s">
        <v>46</v>
      </c>
      <c r="S169" s="1" t="s">
        <v>46</v>
      </c>
      <c r="T169" s="1" t="s">
        <v>46</v>
      </c>
      <c r="U169" s="1" t="s">
        <v>47</v>
      </c>
      <c r="V169" s="1" t="s">
        <v>47</v>
      </c>
      <c r="W169" s="1" t="s">
        <v>47</v>
      </c>
      <c r="X169" s="1" t="s">
        <v>48</v>
      </c>
      <c r="Y169" s="1" t="s">
        <v>48</v>
      </c>
      <c r="Z169" s="1" t="s">
        <v>48</v>
      </c>
      <c r="AA169" s="1" t="s">
        <v>49</v>
      </c>
      <c r="AB169" s="1" t="s">
        <v>49</v>
      </c>
      <c r="AC169" s="1" t="s">
        <v>49</v>
      </c>
      <c r="AD169" s="1" t="s">
        <v>50</v>
      </c>
      <c r="AE169" s="1" t="s">
        <v>50</v>
      </c>
      <c r="AF169" s="1" t="s">
        <v>50</v>
      </c>
      <c r="AG169" s="1" t="s">
        <v>51</v>
      </c>
      <c r="AH169" s="1" t="s">
        <v>51</v>
      </c>
      <c r="AI169" s="1" t="s">
        <v>51</v>
      </c>
      <c r="AJ169" s="1" t="s">
        <v>52</v>
      </c>
      <c r="AK169" s="1" t="s">
        <v>52</v>
      </c>
      <c r="AL169" s="1" t="s">
        <v>52</v>
      </c>
      <c r="AM169" s="18" t="s">
        <v>53</v>
      </c>
      <c r="AN169" s="18" t="s">
        <v>53</v>
      </c>
      <c r="AO169" s="18" t="s">
        <v>53</v>
      </c>
    </row>
    <row r="170" spans="2:82" x14ac:dyDescent="0.25">
      <c r="B170" s="1" t="s">
        <v>0</v>
      </c>
      <c r="C170" s="7" t="s">
        <v>61</v>
      </c>
      <c r="D170" s="7" t="s">
        <v>43</v>
      </c>
      <c r="E170" s="1" t="s">
        <v>44</v>
      </c>
      <c r="F170" s="7" t="s">
        <v>61</v>
      </c>
      <c r="G170" s="7" t="s">
        <v>43</v>
      </c>
      <c r="H170" s="7" t="s">
        <v>34</v>
      </c>
      <c r="I170" s="7" t="s">
        <v>61</v>
      </c>
      <c r="J170" s="7" t="s">
        <v>45</v>
      </c>
      <c r="K170" s="1" t="s">
        <v>44</v>
      </c>
      <c r="L170" s="7" t="s">
        <v>61</v>
      </c>
      <c r="M170" s="7" t="s">
        <v>45</v>
      </c>
      <c r="N170" s="1" t="s">
        <v>44</v>
      </c>
      <c r="O170" s="7" t="s">
        <v>61</v>
      </c>
      <c r="P170" s="7" t="s">
        <v>45</v>
      </c>
      <c r="Q170" s="1" t="s">
        <v>44</v>
      </c>
      <c r="R170" s="7" t="s">
        <v>61</v>
      </c>
      <c r="S170" s="7" t="s">
        <v>45</v>
      </c>
      <c r="T170" s="1" t="s">
        <v>44</v>
      </c>
      <c r="U170" s="7" t="s">
        <v>61</v>
      </c>
      <c r="V170" s="7" t="s">
        <v>45</v>
      </c>
      <c r="W170" s="1" t="s">
        <v>44</v>
      </c>
      <c r="X170" s="7" t="s">
        <v>61</v>
      </c>
      <c r="Y170" s="7" t="s">
        <v>45</v>
      </c>
      <c r="Z170" s="1" t="s">
        <v>44</v>
      </c>
      <c r="AA170" s="7" t="s">
        <v>61</v>
      </c>
      <c r="AB170" s="7" t="s">
        <v>45</v>
      </c>
      <c r="AC170" s="1" t="s">
        <v>44</v>
      </c>
      <c r="AD170" s="7" t="s">
        <v>61</v>
      </c>
      <c r="AE170" s="7" t="s">
        <v>45</v>
      </c>
      <c r="AF170" s="1" t="s">
        <v>44</v>
      </c>
      <c r="AG170" s="7" t="s">
        <v>61</v>
      </c>
      <c r="AH170" s="7" t="s">
        <v>45</v>
      </c>
      <c r="AI170" s="1" t="s">
        <v>44</v>
      </c>
      <c r="AJ170" s="7" t="s">
        <v>61</v>
      </c>
      <c r="AK170" s="7" t="s">
        <v>45</v>
      </c>
      <c r="AL170" s="1" t="s">
        <v>44</v>
      </c>
      <c r="AM170" s="19" t="s">
        <v>61</v>
      </c>
      <c r="AN170" s="19" t="s">
        <v>45</v>
      </c>
      <c r="AO170" s="20" t="s">
        <v>44</v>
      </c>
    </row>
    <row r="171" spans="2:82" x14ac:dyDescent="0.25">
      <c r="B171" t="s">
        <v>1</v>
      </c>
      <c r="C171" s="6">
        <v>40.609181</v>
      </c>
      <c r="D171" s="10">
        <f t="shared" ref="D171:D202" si="120">C171/C$203</f>
        <v>9.074352933131016E-3</v>
      </c>
      <c r="E171" s="13">
        <f t="shared" ref="E171:E202" si="121">D171*W$9</f>
        <v>0</v>
      </c>
      <c r="F171" s="11">
        <v>19.192848999999999</v>
      </c>
      <c r="G171" s="10">
        <f t="shared" ref="G171:G202" si="122">F171/F$203</f>
        <v>8.6342817359900334E-3</v>
      </c>
      <c r="H171" s="13">
        <f t="shared" ref="H171:H202" si="123">G171*X$9</f>
        <v>0</v>
      </c>
      <c r="I171" s="2">
        <v>19.192848999999999</v>
      </c>
      <c r="J171" s="9">
        <f t="shared" ref="J171:J202" si="124">I171/I$203</f>
        <v>8.6342817359900334E-3</v>
      </c>
      <c r="K171" s="12">
        <f t="shared" ref="K171:K202" si="125">J171*E$8</f>
        <v>1.0013762140752103E-2</v>
      </c>
      <c r="L171" s="16">
        <v>70.373778000000001</v>
      </c>
      <c r="M171">
        <f t="shared" ref="M171:M202" si="126">L171/L$203</f>
        <v>9.2565094661476947E-3</v>
      </c>
      <c r="N171">
        <f t="shared" ref="N171:N202" si="127">M171*F$8</f>
        <v>9.7090159215498604E-3</v>
      </c>
      <c r="O171">
        <v>18.653058999999999</v>
      </c>
      <c r="P171" s="10">
        <f t="shared" ref="P171:P202" si="128">O171/O$203</f>
        <v>8.4277762077826692E-3</v>
      </c>
      <c r="Q171">
        <f t="shared" ref="Q171:Q202" si="129">P171*G$8</f>
        <v>5.2110139582130163E-2</v>
      </c>
      <c r="R171">
        <v>19.192848999999999</v>
      </c>
      <c r="S171">
        <f t="shared" ref="S171:S202" si="130">R171/R$203</f>
        <v>8.6342817359900334E-3</v>
      </c>
      <c r="T171">
        <f t="shared" ref="T171:T202" si="131">S171*H$8</f>
        <v>0.1316994181014248</v>
      </c>
      <c r="U171">
        <v>42.809204999999999</v>
      </c>
      <c r="V171">
        <f t="shared" ref="V171:V202" si="132">U171/U$203</f>
        <v>1.089482461918195E-2</v>
      </c>
      <c r="W171">
        <f t="shared" ref="W171:W202" si="133">V171*I$8</f>
        <v>0.23848828839407185</v>
      </c>
      <c r="X171">
        <v>19.192848999999999</v>
      </c>
      <c r="Y171">
        <f t="shared" ref="Y171:Y202" si="134">X171/X$203</f>
        <v>8.6342817359900334E-3</v>
      </c>
      <c r="Z171">
        <f t="shared" ref="Z171:Z202" si="135">Y171*J$8</f>
        <v>0.19254733089014259</v>
      </c>
      <c r="AA171">
        <v>19.192848999999999</v>
      </c>
      <c r="AB171">
        <f t="shared" ref="AB171:AB202" si="136">AA171/AA$203</f>
        <v>8.6342817359900334E-3</v>
      </c>
      <c r="AC171">
        <f t="shared" ref="AC171:AC202" si="137">AB171*K$8</f>
        <v>1.1673575498919417</v>
      </c>
      <c r="AD171">
        <v>40.297049999999999</v>
      </c>
      <c r="AE171">
        <f t="shared" ref="AE171:AE202" si="138">AD171/AD$203</f>
        <v>9.5454356320276833E-3</v>
      </c>
      <c r="AF171">
        <f t="shared" ref="AF171:AF202" si="139">AE171*L$8</f>
        <v>0.43228843513367965</v>
      </c>
      <c r="AG171">
        <v>19.192848999999999</v>
      </c>
      <c r="AH171">
        <f t="shared" ref="AH171:AH202" si="140">AG171/AG$203</f>
        <v>8.6342817359900334E-3</v>
      </c>
      <c r="AI171">
        <f t="shared" ref="AI171:AI202" si="141">AH171*M$8</f>
        <v>0.32772276141518292</v>
      </c>
      <c r="AJ171">
        <v>19.192848999999999</v>
      </c>
      <c r="AK171">
        <f t="shared" ref="AK171:AK202" si="142">AJ171/AJ$203</f>
        <v>8.6342817359900334E-3</v>
      </c>
      <c r="AL171">
        <f t="shared" ref="AL171:AL202" si="143">AK171*N$8</f>
        <v>0.33683095889593356</v>
      </c>
      <c r="AN171" s="73">
        <f t="shared" ref="AN171:AN202" si="144">AVERAGE(P171,M171,J171,G171,D171,S171,V171,Y171,AB171,AE171,AH171,AK171)</f>
        <v>8.9699059175167711E-3</v>
      </c>
      <c r="AO171">
        <f t="shared" ref="AO171:AO202" si="145">AN171*SUM(A$8:N$8)</f>
        <v>5.3451566439270382</v>
      </c>
    </row>
    <row r="172" spans="2:82" x14ac:dyDescent="0.25">
      <c r="B172" t="s">
        <v>2</v>
      </c>
      <c r="C172" s="14">
        <v>140.265975</v>
      </c>
      <c r="D172" s="10">
        <f t="shared" si="120"/>
        <v>3.1343231513576493E-2</v>
      </c>
      <c r="E172" s="13">
        <f t="shared" si="121"/>
        <v>0</v>
      </c>
      <c r="F172" s="11">
        <v>54.666136999999999</v>
      </c>
      <c r="G172" s="10">
        <f t="shared" si="122"/>
        <v>2.4592640116963823E-2</v>
      </c>
      <c r="H172" s="13">
        <f t="shared" si="123"/>
        <v>0</v>
      </c>
      <c r="I172" s="2">
        <v>54.666136999999999</v>
      </c>
      <c r="J172" s="9">
        <f t="shared" si="124"/>
        <v>2.4592640116963823E-2</v>
      </c>
      <c r="K172" s="12">
        <f t="shared" si="125"/>
        <v>2.852175271486624E-2</v>
      </c>
      <c r="L172" s="16">
        <v>259.28444200000001</v>
      </c>
      <c r="M172">
        <f t="shared" si="126"/>
        <v>3.4104590658722671E-2</v>
      </c>
      <c r="N172">
        <f t="shared" si="127"/>
        <v>3.5771800905561327E-2</v>
      </c>
      <c r="O172">
        <v>54.648887999999999</v>
      </c>
      <c r="P172" s="10">
        <f t="shared" si="128"/>
        <v>2.4691317283035443E-2</v>
      </c>
      <c r="Q172">
        <f t="shared" si="129"/>
        <v>0.15266992838484017</v>
      </c>
      <c r="R172">
        <v>54.666136999999999</v>
      </c>
      <c r="S172">
        <f t="shared" si="130"/>
        <v>2.4592640116963823E-2</v>
      </c>
      <c r="T172">
        <f t="shared" si="131"/>
        <v>0.37511358697985736</v>
      </c>
      <c r="U172">
        <v>135.46836300000001</v>
      </c>
      <c r="V172">
        <f t="shared" si="132"/>
        <v>3.4476324807542612E-2</v>
      </c>
      <c r="W172">
        <f t="shared" si="133"/>
        <v>0.7546885774547043</v>
      </c>
      <c r="X172">
        <v>54.666136999999999</v>
      </c>
      <c r="Y172">
        <f t="shared" si="134"/>
        <v>2.4592640116963823E-2</v>
      </c>
      <c r="Z172">
        <f t="shared" si="135"/>
        <v>0.54842398694559968</v>
      </c>
      <c r="AA172">
        <v>54.666136999999999</v>
      </c>
      <c r="AB172">
        <f t="shared" si="136"/>
        <v>2.4592640116963823E-2</v>
      </c>
      <c r="AC172">
        <f t="shared" si="137"/>
        <v>3.3249325178548124</v>
      </c>
      <c r="AD172">
        <v>135.20588100000001</v>
      </c>
      <c r="AE172">
        <f t="shared" si="138"/>
        <v>3.2027134347479398E-2</v>
      </c>
      <c r="AF172">
        <f t="shared" si="139"/>
        <v>1.4504272327220107</v>
      </c>
      <c r="AG172">
        <v>54.666136999999999</v>
      </c>
      <c r="AH172">
        <f t="shared" si="140"/>
        <v>2.4592640116963823E-2</v>
      </c>
      <c r="AI172">
        <f t="shared" si="141"/>
        <v>0.93343814529779834</v>
      </c>
      <c r="AJ172">
        <v>54.666136999999999</v>
      </c>
      <c r="AK172">
        <f t="shared" si="142"/>
        <v>2.4592640116963823E-2</v>
      </c>
      <c r="AL172">
        <f t="shared" si="143"/>
        <v>0.95938061852341328</v>
      </c>
      <c r="AN172" s="73">
        <f t="shared" si="144"/>
        <v>2.7399256619091952E-2</v>
      </c>
      <c r="AO172">
        <f t="shared" si="145"/>
        <v>16.327185580642674</v>
      </c>
    </row>
    <row r="173" spans="2:82" x14ac:dyDescent="0.25">
      <c r="B173" t="s">
        <v>3</v>
      </c>
      <c r="C173" s="14">
        <v>25.701653</v>
      </c>
      <c r="D173" s="10">
        <f t="shared" si="120"/>
        <v>5.7431808409744971E-3</v>
      </c>
      <c r="E173" s="13">
        <f t="shared" si="121"/>
        <v>0</v>
      </c>
      <c r="F173" s="11">
        <v>11.177491</v>
      </c>
      <c r="G173" s="10">
        <f t="shared" si="122"/>
        <v>5.0284148223899939E-3</v>
      </c>
      <c r="H173" s="13">
        <f t="shared" si="123"/>
        <v>0</v>
      </c>
      <c r="I173" s="2">
        <v>11.177491</v>
      </c>
      <c r="J173" s="9">
        <f t="shared" si="124"/>
        <v>5.0284148223899939E-3</v>
      </c>
      <c r="K173" s="12">
        <f t="shared" si="125"/>
        <v>5.83179371673259E-3</v>
      </c>
      <c r="L173" s="16">
        <v>46.019905999999999</v>
      </c>
      <c r="M173">
        <f t="shared" si="126"/>
        <v>6.0531593958225039E-3</v>
      </c>
      <c r="N173">
        <f t="shared" si="127"/>
        <v>6.3490693943165574E-3</v>
      </c>
      <c r="O173">
        <v>9.3464779999999994</v>
      </c>
      <c r="P173" s="10">
        <f t="shared" si="128"/>
        <v>4.2229011828550022E-3</v>
      </c>
      <c r="Q173">
        <f t="shared" si="129"/>
        <v>2.6110798940876603E-2</v>
      </c>
      <c r="R173">
        <v>11.177491</v>
      </c>
      <c r="S173">
        <f t="shared" si="130"/>
        <v>5.0284148223899939E-3</v>
      </c>
      <c r="T173">
        <f t="shared" si="131"/>
        <v>7.6698829888877509E-2</v>
      </c>
      <c r="U173">
        <v>35.635344000000003</v>
      </c>
      <c r="V173">
        <f t="shared" si="132"/>
        <v>9.0690967777658522E-3</v>
      </c>
      <c r="W173">
        <f t="shared" si="133"/>
        <v>0.19852300917276922</v>
      </c>
      <c r="X173">
        <v>11.177491</v>
      </c>
      <c r="Y173">
        <f t="shared" si="134"/>
        <v>5.0284148223899939E-3</v>
      </c>
      <c r="Z173">
        <f t="shared" si="135"/>
        <v>0.1121353092549517</v>
      </c>
      <c r="AA173">
        <v>11.177491</v>
      </c>
      <c r="AB173">
        <f t="shared" si="136"/>
        <v>5.0284148223899939E-3</v>
      </c>
      <c r="AC173">
        <f t="shared" si="137"/>
        <v>0.67984323263832425</v>
      </c>
      <c r="AD173">
        <v>27.909879</v>
      </c>
      <c r="AE173">
        <f t="shared" si="138"/>
        <v>6.6112023955148371E-3</v>
      </c>
      <c r="AF173">
        <f t="shared" si="139"/>
        <v>0.29940449530872226</v>
      </c>
      <c r="AG173">
        <v>11.177491</v>
      </c>
      <c r="AH173">
        <f t="shared" si="140"/>
        <v>5.0284148223899939E-3</v>
      </c>
      <c r="AI173">
        <f t="shared" si="141"/>
        <v>0.19085849194214755</v>
      </c>
      <c r="AJ173">
        <v>11.177491</v>
      </c>
      <c r="AK173">
        <f t="shared" si="142"/>
        <v>5.0284148223899939E-3</v>
      </c>
      <c r="AL173">
        <f t="shared" si="143"/>
        <v>0.19616290481838666</v>
      </c>
      <c r="AN173" s="73">
        <f t="shared" si="144"/>
        <v>5.5748703624718876E-3</v>
      </c>
      <c r="AO173">
        <f t="shared" si="145"/>
        <v>3.3220588522346484</v>
      </c>
    </row>
    <row r="174" spans="2:82" x14ac:dyDescent="0.25">
      <c r="B174" t="s">
        <v>4</v>
      </c>
      <c r="C174" s="6">
        <v>24.147466999999999</v>
      </c>
      <c r="D174" s="10">
        <f t="shared" si="120"/>
        <v>5.3958891217021692E-3</v>
      </c>
      <c r="E174" s="13">
        <f t="shared" si="121"/>
        <v>0</v>
      </c>
      <c r="F174" s="11">
        <v>15.057055999999999</v>
      </c>
      <c r="G174" s="10">
        <f t="shared" si="122"/>
        <v>6.7737136690117841E-3</v>
      </c>
      <c r="H174" s="13">
        <f t="shared" si="123"/>
        <v>0</v>
      </c>
      <c r="I174" s="2">
        <v>15.057055999999999</v>
      </c>
      <c r="J174" s="9">
        <f t="shared" si="124"/>
        <v>6.7737136690117841E-3</v>
      </c>
      <c r="K174" s="12">
        <f t="shared" si="125"/>
        <v>7.8559351623088535E-3</v>
      </c>
      <c r="L174" s="16">
        <v>36.796038000000003</v>
      </c>
      <c r="M174">
        <f t="shared" si="126"/>
        <v>4.8399117362113242E-3</v>
      </c>
      <c r="N174">
        <f t="shared" si="127"/>
        <v>5.0765118620170382E-3</v>
      </c>
      <c r="O174">
        <v>15.097163</v>
      </c>
      <c r="P174" s="10">
        <f t="shared" si="128"/>
        <v>6.8211606008653503E-3</v>
      </c>
      <c r="Q174">
        <f t="shared" si="129"/>
        <v>4.2176206659946286E-2</v>
      </c>
      <c r="R174" s="1">
        <v>15.057055999999999</v>
      </c>
      <c r="S174">
        <f t="shared" si="130"/>
        <v>6.7737136690117841E-3</v>
      </c>
      <c r="T174">
        <f t="shared" si="131"/>
        <v>0.10332001848816541</v>
      </c>
      <c r="U174" s="1">
        <v>23.630886</v>
      </c>
      <c r="V174">
        <f t="shared" si="132"/>
        <v>6.0139953210035573E-3</v>
      </c>
      <c r="W174">
        <f t="shared" si="133"/>
        <v>0.13164667634858987</v>
      </c>
      <c r="X174" s="1">
        <v>15.057055999999999</v>
      </c>
      <c r="Y174">
        <f t="shared" si="134"/>
        <v>6.7737136690117841E-3</v>
      </c>
      <c r="Z174">
        <f t="shared" si="135"/>
        <v>0.15105604925373023</v>
      </c>
      <c r="AA174" s="1">
        <v>15.057055999999999</v>
      </c>
      <c r="AB174">
        <f t="shared" si="136"/>
        <v>6.7737136690117841E-3</v>
      </c>
      <c r="AC174">
        <f t="shared" si="137"/>
        <v>0.91580817421872918</v>
      </c>
      <c r="AD174" s="1">
        <v>23.607140000000001</v>
      </c>
      <c r="AE174">
        <f t="shared" si="138"/>
        <v>5.5919834163112685E-3</v>
      </c>
      <c r="AF174">
        <f t="shared" si="139"/>
        <v>0.25324666715260036</v>
      </c>
      <c r="AG174" s="1">
        <v>15.057055999999999</v>
      </c>
      <c r="AH174">
        <f t="shared" si="140"/>
        <v>6.7737136690117841E-3</v>
      </c>
      <c r="AI174">
        <f t="shared" si="141"/>
        <v>0.25710304765608527</v>
      </c>
      <c r="AJ174" s="1">
        <v>15.057055999999999</v>
      </c>
      <c r="AK174">
        <f t="shared" si="142"/>
        <v>6.7737136690117841E-3</v>
      </c>
      <c r="AL174">
        <f t="shared" si="143"/>
        <v>0.26424855479401577</v>
      </c>
      <c r="AM174" s="1"/>
      <c r="AN174" s="73">
        <f t="shared" si="144"/>
        <v>6.3399113232646799E-3</v>
      </c>
      <c r="AO174">
        <f t="shared" si="145"/>
        <v>3.7779458829416539</v>
      </c>
    </row>
    <row r="175" spans="2:82" x14ac:dyDescent="0.25">
      <c r="B175" t="s">
        <v>5</v>
      </c>
      <c r="C175" s="6">
        <v>84.563805000000002</v>
      </c>
      <c r="D175" s="10">
        <f t="shared" si="120"/>
        <v>1.889626417086494E-2</v>
      </c>
      <c r="E175" s="13">
        <f t="shared" si="121"/>
        <v>0</v>
      </c>
      <c r="F175" s="11">
        <v>41.740890999999998</v>
      </c>
      <c r="G175" s="10">
        <f t="shared" si="122"/>
        <v>1.8777963230224484E-2</v>
      </c>
      <c r="H175" s="13">
        <f t="shared" si="123"/>
        <v>0</v>
      </c>
      <c r="I175" s="2">
        <v>41.740890999999998</v>
      </c>
      <c r="J175" s="9">
        <f t="shared" si="124"/>
        <v>1.8777963230224484E-2</v>
      </c>
      <c r="K175" s="12">
        <f t="shared" si="125"/>
        <v>2.177807755466946E-2</v>
      </c>
      <c r="L175" s="16">
        <v>144.05624</v>
      </c>
      <c r="M175">
        <f t="shared" si="126"/>
        <v>1.894822172567805E-2</v>
      </c>
      <c r="N175">
        <f t="shared" si="127"/>
        <v>1.9874509618605495E-2</v>
      </c>
      <c r="O175">
        <v>41.459091999999998</v>
      </c>
      <c r="P175" s="10">
        <f t="shared" si="128"/>
        <v>1.8731938238863276E-2</v>
      </c>
      <c r="Q175">
        <f t="shared" si="129"/>
        <v>0.11582223972316691</v>
      </c>
      <c r="R175">
        <v>41.740890999999998</v>
      </c>
      <c r="S175">
        <f t="shared" si="130"/>
        <v>1.8777963230224484E-2</v>
      </c>
      <c r="T175">
        <f t="shared" si="131"/>
        <v>0.28642183636910806</v>
      </c>
      <c r="U175">
        <v>99.551130000000001</v>
      </c>
      <c r="V175">
        <f t="shared" si="132"/>
        <v>2.5335488056631345E-2</v>
      </c>
      <c r="W175">
        <f t="shared" si="133"/>
        <v>0.55459517646720469</v>
      </c>
      <c r="X175">
        <v>41.740890999999998</v>
      </c>
      <c r="Y175">
        <f t="shared" si="134"/>
        <v>1.8777963230224484E-2</v>
      </c>
      <c r="Z175">
        <f t="shared" si="135"/>
        <v>0.4187547742925698</v>
      </c>
      <c r="AA175">
        <v>41.740890999999998</v>
      </c>
      <c r="AB175">
        <f t="shared" si="136"/>
        <v>1.8777963230224484E-2</v>
      </c>
      <c r="AC175">
        <f t="shared" si="137"/>
        <v>2.538786411963466</v>
      </c>
      <c r="AD175">
        <v>86.912740999999997</v>
      </c>
      <c r="AE175">
        <f t="shared" si="138"/>
        <v>2.0587610627045734E-2</v>
      </c>
      <c r="AF175">
        <f t="shared" si="139"/>
        <v>0.9323603787391086</v>
      </c>
      <c r="AG175">
        <v>41.740890999999998</v>
      </c>
      <c r="AH175">
        <f t="shared" si="140"/>
        <v>1.8777963230224484E-2</v>
      </c>
      <c r="AI175">
        <f t="shared" si="141"/>
        <v>0.71273629373367942</v>
      </c>
      <c r="AJ175">
        <v>41.740890999999998</v>
      </c>
      <c r="AK175">
        <f t="shared" si="142"/>
        <v>1.8777963230224484E-2</v>
      </c>
      <c r="AL175">
        <f t="shared" si="143"/>
        <v>0.73254493591340419</v>
      </c>
      <c r="AN175" s="73">
        <f t="shared" si="144"/>
        <v>1.9495438785887897E-2</v>
      </c>
      <c r="AO175">
        <f t="shared" si="145"/>
        <v>11.617309602898265</v>
      </c>
      <c r="AP175" s="1"/>
      <c r="CD175" s="1"/>
    </row>
    <row r="176" spans="2:82" x14ac:dyDescent="0.25">
      <c r="B176" t="s">
        <v>6</v>
      </c>
      <c r="C176" s="6">
        <v>19.999061000000001</v>
      </c>
      <c r="D176" s="10">
        <f t="shared" si="120"/>
        <v>4.4689041585255348E-3</v>
      </c>
      <c r="E176" s="13">
        <f t="shared" si="121"/>
        <v>0</v>
      </c>
      <c r="F176" s="11">
        <v>11.524962</v>
      </c>
      <c r="G176" s="10">
        <f t="shared" si="122"/>
        <v>5.1847315062281364E-3</v>
      </c>
      <c r="H176" s="13">
        <f t="shared" si="123"/>
        <v>0</v>
      </c>
      <c r="I176" s="2">
        <v>11.524962</v>
      </c>
      <c r="J176" s="9">
        <f t="shared" si="124"/>
        <v>5.1847315062281364E-3</v>
      </c>
      <c r="K176" s="12">
        <f t="shared" si="125"/>
        <v>6.0130847770024478E-3</v>
      </c>
      <c r="L176" s="16">
        <v>31.794532</v>
      </c>
      <c r="M176">
        <f t="shared" si="126"/>
        <v>4.1820461369820984E-3</v>
      </c>
      <c r="N176">
        <f t="shared" si="127"/>
        <v>4.3864863615283882E-3</v>
      </c>
      <c r="O176">
        <v>11.568009</v>
      </c>
      <c r="P176" s="10">
        <f t="shared" si="128"/>
        <v>5.2266274942686774E-3</v>
      </c>
      <c r="Q176">
        <f t="shared" si="129"/>
        <v>3.231698155660892E-2</v>
      </c>
      <c r="R176">
        <v>11.524962</v>
      </c>
      <c r="S176">
        <f t="shared" si="130"/>
        <v>5.1847315062281364E-3</v>
      </c>
      <c r="T176">
        <f t="shared" si="131"/>
        <v>7.9083141280433839E-2</v>
      </c>
      <c r="U176">
        <v>21.539594999999998</v>
      </c>
      <c r="V176">
        <f t="shared" si="132"/>
        <v>5.4817675285772872E-3</v>
      </c>
      <c r="W176">
        <f t="shared" si="133"/>
        <v>0.11999618176164469</v>
      </c>
      <c r="X176">
        <v>11.524962</v>
      </c>
      <c r="Y176">
        <f t="shared" si="134"/>
        <v>5.1847315062281364E-3</v>
      </c>
      <c r="Z176">
        <f t="shared" si="135"/>
        <v>0.1156212228684923</v>
      </c>
      <c r="AA176">
        <v>11.524962</v>
      </c>
      <c r="AB176">
        <f t="shared" si="136"/>
        <v>5.1847315062281364E-3</v>
      </c>
      <c r="AC176">
        <f t="shared" si="137"/>
        <v>0.70097729643565343</v>
      </c>
      <c r="AD176">
        <v>20.067820999999999</v>
      </c>
      <c r="AE176">
        <f t="shared" si="138"/>
        <v>4.7536009119911607E-3</v>
      </c>
      <c r="AF176">
        <f t="shared" si="139"/>
        <v>0.21527846173932813</v>
      </c>
      <c r="AG176">
        <v>11.524962</v>
      </c>
      <c r="AH176">
        <f t="shared" si="140"/>
        <v>5.1847315062281364E-3</v>
      </c>
      <c r="AI176">
        <f t="shared" si="141"/>
        <v>0.19679164733933197</v>
      </c>
      <c r="AJ176">
        <v>11.524962</v>
      </c>
      <c r="AK176">
        <f t="shared" si="142"/>
        <v>5.1847315062281364E-3</v>
      </c>
      <c r="AL176">
        <f t="shared" si="143"/>
        <v>0.20226095676046829</v>
      </c>
      <c r="AN176" s="73">
        <f t="shared" si="144"/>
        <v>5.0338388978284753E-3</v>
      </c>
      <c r="AO176">
        <f t="shared" si="145"/>
        <v>2.9996588232482901</v>
      </c>
    </row>
    <row r="177" spans="2:41" x14ac:dyDescent="0.25">
      <c r="B177" t="s">
        <v>7</v>
      </c>
      <c r="C177" s="6">
        <v>134.35956100000001</v>
      </c>
      <c r="D177" s="10">
        <f t="shared" si="120"/>
        <v>3.002340964361103E-2</v>
      </c>
      <c r="E177" s="13">
        <f t="shared" si="121"/>
        <v>0</v>
      </c>
      <c r="F177" s="11">
        <v>74.737042000000002</v>
      </c>
      <c r="G177" s="10">
        <f t="shared" si="122"/>
        <v>3.362193266578193E-2</v>
      </c>
      <c r="H177" s="13">
        <f t="shared" si="123"/>
        <v>0</v>
      </c>
      <c r="I177" s="2">
        <v>74.737042000000002</v>
      </c>
      <c r="J177" s="9">
        <f t="shared" si="124"/>
        <v>3.362193266578193E-2</v>
      </c>
      <c r="K177" s="12">
        <f t="shared" si="125"/>
        <v>3.8993635686468429E-2</v>
      </c>
      <c r="L177" s="16">
        <v>217.20369199999999</v>
      </c>
      <c r="M177">
        <f t="shared" si="126"/>
        <v>2.856956224632743E-2</v>
      </c>
      <c r="N177">
        <f t="shared" si="127"/>
        <v>2.9966191439195034E-2</v>
      </c>
      <c r="O177">
        <v>77.959695999999994</v>
      </c>
      <c r="P177" s="10">
        <f t="shared" si="128"/>
        <v>3.5223545431061452E-2</v>
      </c>
      <c r="Q177">
        <f t="shared" si="129"/>
        <v>0.21779219378121489</v>
      </c>
      <c r="R177">
        <v>74.737042000000002</v>
      </c>
      <c r="S177">
        <f t="shared" si="130"/>
        <v>3.362193266578193E-2</v>
      </c>
      <c r="T177">
        <f t="shared" si="131"/>
        <v>0.51283813789301136</v>
      </c>
      <c r="U177">
        <v>187.70952700000001</v>
      </c>
      <c r="V177">
        <f t="shared" si="132"/>
        <v>4.7771556982069606E-2</v>
      </c>
      <c r="W177">
        <f t="shared" si="133"/>
        <v>1.0457219144688816</v>
      </c>
      <c r="X177">
        <v>74.737042000000002</v>
      </c>
      <c r="Y177">
        <f t="shared" si="134"/>
        <v>3.362193266578193E-2</v>
      </c>
      <c r="Z177">
        <f t="shared" si="135"/>
        <v>0.74978018926343259</v>
      </c>
      <c r="AA177">
        <v>74.737042000000002</v>
      </c>
      <c r="AB177">
        <f t="shared" si="136"/>
        <v>3.362193266578193E-2</v>
      </c>
      <c r="AC177">
        <f t="shared" si="137"/>
        <v>4.5456956512965396</v>
      </c>
      <c r="AD177">
        <v>146.818217</v>
      </c>
      <c r="AE177">
        <f t="shared" si="138"/>
        <v>3.4777827160612812E-2</v>
      </c>
      <c r="AF177">
        <f t="shared" si="139"/>
        <v>1.5749990948728751</v>
      </c>
      <c r="AG177">
        <v>74.737042000000002</v>
      </c>
      <c r="AH177">
        <f t="shared" si="140"/>
        <v>3.362193266578193E-2</v>
      </c>
      <c r="AI177">
        <f t="shared" si="141"/>
        <v>1.2761539354705758</v>
      </c>
      <c r="AJ177">
        <v>74.737042000000002</v>
      </c>
      <c r="AK177">
        <f t="shared" si="142"/>
        <v>3.362193266578193E-2</v>
      </c>
      <c r="AL177">
        <f t="shared" si="143"/>
        <v>1.3116212982192306</v>
      </c>
      <c r="AN177" s="73">
        <f t="shared" si="144"/>
        <v>3.4309952510346325E-2</v>
      </c>
      <c r="AO177">
        <f t="shared" si="145"/>
        <v>20.445261332715191</v>
      </c>
    </row>
    <row r="178" spans="2:41" x14ac:dyDescent="0.25">
      <c r="B178" t="s">
        <v>8</v>
      </c>
      <c r="C178" s="6">
        <v>127.499336</v>
      </c>
      <c r="D178" s="10">
        <f t="shared" si="120"/>
        <v>2.8490453269763235E-2</v>
      </c>
      <c r="E178" s="13">
        <f t="shared" si="121"/>
        <v>0</v>
      </c>
      <c r="F178" s="11">
        <v>55.166569000000003</v>
      </c>
      <c r="G178" s="10">
        <f t="shared" si="122"/>
        <v>2.48177693240818E-2</v>
      </c>
      <c r="H178" s="13">
        <f t="shared" si="123"/>
        <v>0</v>
      </c>
      <c r="I178" s="2">
        <v>55.166569000000003</v>
      </c>
      <c r="J178" s="9">
        <f t="shared" si="124"/>
        <v>2.48177693240818E-2</v>
      </c>
      <c r="K178" s="12">
        <f t="shared" si="125"/>
        <v>2.8782850325524301E-2</v>
      </c>
      <c r="L178" s="16">
        <v>227.89509699999999</v>
      </c>
      <c r="M178">
        <f t="shared" si="126"/>
        <v>2.9975840186797231E-2</v>
      </c>
      <c r="N178">
        <f t="shared" si="127"/>
        <v>3.1441215579134457E-2</v>
      </c>
      <c r="O178">
        <v>55.628053000000001</v>
      </c>
      <c r="P178" s="10">
        <f t="shared" si="128"/>
        <v>2.5133721045897801E-2</v>
      </c>
      <c r="Q178">
        <f t="shared" si="129"/>
        <v>0.15540537380555838</v>
      </c>
      <c r="R178">
        <v>55.166569000000003</v>
      </c>
      <c r="S178">
        <f t="shared" si="130"/>
        <v>2.48177693240818E-2</v>
      </c>
      <c r="T178">
        <f t="shared" si="131"/>
        <v>0.37854750151747152</v>
      </c>
      <c r="U178">
        <v>163.746712</v>
      </c>
      <c r="V178">
        <f t="shared" si="132"/>
        <v>4.1673086645914043E-2</v>
      </c>
      <c r="W178">
        <f t="shared" si="133"/>
        <v>0.9122260755610162</v>
      </c>
      <c r="X178">
        <v>55.166569000000003</v>
      </c>
      <c r="Y178">
        <f t="shared" si="134"/>
        <v>2.48177693240818E-2</v>
      </c>
      <c r="Z178">
        <f t="shared" si="135"/>
        <v>0.55344444252736447</v>
      </c>
      <c r="AA178">
        <v>55.166569000000003</v>
      </c>
      <c r="AB178">
        <f t="shared" si="136"/>
        <v>2.48177693240818E-2</v>
      </c>
      <c r="AC178">
        <f t="shared" si="137"/>
        <v>3.3553700559924562</v>
      </c>
      <c r="AD178">
        <v>134.53406000000001</v>
      </c>
      <c r="AE178">
        <f t="shared" si="138"/>
        <v>3.1867995549186609E-2</v>
      </c>
      <c r="AF178">
        <f t="shared" si="139"/>
        <v>1.443220242414285</v>
      </c>
      <c r="AG178">
        <v>55.166569000000003</v>
      </c>
      <c r="AH178">
        <f t="shared" si="140"/>
        <v>2.48177693240818E-2</v>
      </c>
      <c r="AI178">
        <f t="shared" si="141"/>
        <v>0.94198314854043974</v>
      </c>
      <c r="AJ178">
        <v>55.166569000000003</v>
      </c>
      <c r="AK178">
        <f t="shared" si="142"/>
        <v>2.48177693240818E-2</v>
      </c>
      <c r="AL178">
        <f t="shared" si="143"/>
        <v>0.9681631077944024</v>
      </c>
      <c r="AN178" s="73">
        <f t="shared" si="144"/>
        <v>2.7572123497177633E-2</v>
      </c>
      <c r="AO178">
        <f t="shared" si="145"/>
        <v>16.430196754941633</v>
      </c>
    </row>
    <row r="179" spans="2:41" x14ac:dyDescent="0.25">
      <c r="B179" t="s">
        <v>9</v>
      </c>
      <c r="C179" s="6">
        <v>375.62370800000002</v>
      </c>
      <c r="D179" s="10">
        <f t="shared" si="120"/>
        <v>8.3935258296476078E-2</v>
      </c>
      <c r="E179" s="13">
        <f t="shared" si="121"/>
        <v>0</v>
      </c>
      <c r="F179" s="11">
        <v>208.14547300000001</v>
      </c>
      <c r="G179" s="10">
        <f t="shared" si="122"/>
        <v>9.3638347071500788E-2</v>
      </c>
      <c r="H179" s="13">
        <f t="shared" si="123"/>
        <v>0</v>
      </c>
      <c r="I179" s="2">
        <v>208.14547300000001</v>
      </c>
      <c r="J179" s="9">
        <f t="shared" si="124"/>
        <v>9.3638347071500788E-2</v>
      </c>
      <c r="K179" s="12">
        <f t="shared" si="125"/>
        <v>0.10859874202607124</v>
      </c>
      <c r="L179" s="16">
        <v>607.00152700000001</v>
      </c>
      <c r="M179">
        <f t="shared" si="126"/>
        <v>7.9841036538376625E-2</v>
      </c>
      <c r="N179">
        <f t="shared" si="127"/>
        <v>8.3744082775378023E-2</v>
      </c>
      <c r="O179">
        <v>203.525049</v>
      </c>
      <c r="P179" s="10">
        <f t="shared" si="128"/>
        <v>9.1956153982572078E-2</v>
      </c>
      <c r="Q179">
        <f t="shared" si="129"/>
        <v>0.56857798561886719</v>
      </c>
      <c r="R179">
        <v>208.14547300000001</v>
      </c>
      <c r="S179">
        <f t="shared" si="130"/>
        <v>9.3638347071500788E-2</v>
      </c>
      <c r="T179">
        <f t="shared" si="131"/>
        <v>1.4282735030398994</v>
      </c>
      <c r="U179">
        <v>281.527153</v>
      </c>
      <c r="V179">
        <f t="shared" si="132"/>
        <v>7.1647884081767074E-2</v>
      </c>
      <c r="W179">
        <f t="shared" si="133"/>
        <v>1.5683759802459771</v>
      </c>
      <c r="X179">
        <v>208.14547300000001</v>
      </c>
      <c r="Y179">
        <f t="shared" si="134"/>
        <v>9.3638347071500788E-2</v>
      </c>
      <c r="Z179">
        <f t="shared" si="135"/>
        <v>2.0881660280355585</v>
      </c>
      <c r="AA179">
        <v>208.14547300000001</v>
      </c>
      <c r="AB179">
        <f t="shared" si="136"/>
        <v>9.3638347071500788E-2</v>
      </c>
      <c r="AC179">
        <f t="shared" si="137"/>
        <v>12.65993336280504</v>
      </c>
      <c r="AD179">
        <v>341.34617500000002</v>
      </c>
      <c r="AE179">
        <f t="shared" si="138"/>
        <v>8.0856984362412565E-2</v>
      </c>
      <c r="AF179">
        <f t="shared" si="139"/>
        <v>3.6618066044441755</v>
      </c>
      <c r="AG179">
        <v>208.14547300000001</v>
      </c>
      <c r="AH179">
        <f t="shared" si="140"/>
        <v>9.3638347071500788E-2</v>
      </c>
      <c r="AI179">
        <f t="shared" si="141"/>
        <v>3.5541367093353053</v>
      </c>
      <c r="AJ179">
        <v>208.14547300000001</v>
      </c>
      <c r="AK179">
        <f t="shared" si="142"/>
        <v>9.3638347071500788E-2</v>
      </c>
      <c r="AL179">
        <f t="shared" si="143"/>
        <v>3.6529146485984265</v>
      </c>
      <c r="AN179" s="73">
        <f t="shared" si="144"/>
        <v>8.8642145563509148E-2</v>
      </c>
      <c r="AO179">
        <f t="shared" si="145"/>
        <v>52.821752830815313</v>
      </c>
    </row>
    <row r="180" spans="2:41" x14ac:dyDescent="0.25">
      <c r="B180" t="s">
        <v>10</v>
      </c>
      <c r="C180" s="6">
        <v>50.779691999999997</v>
      </c>
      <c r="D180" s="10">
        <f t="shared" si="120"/>
        <v>1.134701157956595E-2</v>
      </c>
      <c r="E180" s="13">
        <f t="shared" si="121"/>
        <v>0</v>
      </c>
      <c r="F180" s="11">
        <v>25.001071</v>
      </c>
      <c r="G180" s="10">
        <f t="shared" si="122"/>
        <v>1.1247224980277295E-2</v>
      </c>
      <c r="H180" s="13">
        <f t="shared" si="123"/>
        <v>0</v>
      </c>
      <c r="I180" s="2">
        <v>25.001071</v>
      </c>
      <c r="J180" s="9">
        <f t="shared" si="124"/>
        <v>1.1247224980277295E-2</v>
      </c>
      <c r="K180" s="12">
        <f t="shared" si="125"/>
        <v>1.3044169641414641E-2</v>
      </c>
      <c r="L180" s="16">
        <v>86.559338999999994</v>
      </c>
      <c r="M180">
        <f t="shared" si="126"/>
        <v>1.1385452985584875E-2</v>
      </c>
      <c r="N180">
        <f t="shared" si="127"/>
        <v>1.1942033302657584E-2</v>
      </c>
      <c r="O180">
        <v>26.011389999999999</v>
      </c>
      <c r="P180" s="10">
        <f t="shared" si="128"/>
        <v>1.1752398026155176E-2</v>
      </c>
      <c r="Q180">
        <f t="shared" si="129"/>
        <v>7.2666749385461374E-2</v>
      </c>
      <c r="R180">
        <v>25.001071</v>
      </c>
      <c r="S180">
        <f t="shared" si="130"/>
        <v>1.1247224980277295E-2</v>
      </c>
      <c r="T180">
        <f t="shared" si="131"/>
        <v>0.17155485892753114</v>
      </c>
      <c r="U180">
        <v>82.945800000000006</v>
      </c>
      <c r="V180">
        <f t="shared" si="132"/>
        <v>2.1109477363518953E-2</v>
      </c>
      <c r="W180">
        <f t="shared" si="133"/>
        <v>0.46208757839527759</v>
      </c>
      <c r="X180">
        <v>25.001071</v>
      </c>
      <c r="Y180">
        <f t="shared" si="134"/>
        <v>1.1247224980277295E-2</v>
      </c>
      <c r="Z180">
        <f t="shared" si="135"/>
        <v>0.25081682716541709</v>
      </c>
      <c r="AA180">
        <v>25.001071</v>
      </c>
      <c r="AB180">
        <f t="shared" si="136"/>
        <v>1.1247224980277295E-2</v>
      </c>
      <c r="AC180">
        <f t="shared" si="137"/>
        <v>1.5206282812538399</v>
      </c>
      <c r="AD180">
        <v>58.723815999999999</v>
      </c>
      <c r="AE180">
        <f t="shared" si="138"/>
        <v>1.3910308712301207E-2</v>
      </c>
      <c r="AF180">
        <f t="shared" si="139"/>
        <v>0.62996240478442311</v>
      </c>
      <c r="AG180">
        <v>25.001071</v>
      </c>
      <c r="AH180">
        <f t="shared" si="140"/>
        <v>1.1247224980277295E-2</v>
      </c>
      <c r="AI180">
        <f t="shared" si="141"/>
        <v>0.42689962425365041</v>
      </c>
      <c r="AJ180">
        <v>25.001071</v>
      </c>
      <c r="AK180">
        <f t="shared" si="142"/>
        <v>1.1247224980277295E-2</v>
      </c>
      <c r="AL180">
        <f t="shared" si="143"/>
        <v>0.43876418338701662</v>
      </c>
      <c r="AN180" s="73">
        <f t="shared" si="144"/>
        <v>1.2352935294088936E-2</v>
      </c>
      <c r="AO180">
        <f t="shared" si="145"/>
        <v>7.3610999676437601</v>
      </c>
    </row>
    <row r="181" spans="2:41" x14ac:dyDescent="0.25">
      <c r="B181" t="s">
        <v>11</v>
      </c>
      <c r="C181" s="6">
        <v>276.08159899999998</v>
      </c>
      <c r="D181" s="10">
        <f t="shared" si="120"/>
        <v>6.1692006732890055E-2</v>
      </c>
      <c r="E181" s="13">
        <f t="shared" si="121"/>
        <v>0</v>
      </c>
      <c r="F181" s="11">
        <v>101.033907</v>
      </c>
      <c r="G181" s="10">
        <f t="shared" si="122"/>
        <v>4.5452096138817934E-2</v>
      </c>
      <c r="H181" s="13">
        <f t="shared" si="123"/>
        <v>0</v>
      </c>
      <c r="I181" s="2">
        <v>101.033907</v>
      </c>
      <c r="J181" s="9">
        <f t="shared" si="124"/>
        <v>4.5452096138817934E-2</v>
      </c>
      <c r="K181" s="12">
        <f t="shared" si="125"/>
        <v>5.2713878635155677E-2</v>
      </c>
      <c r="L181" s="16">
        <v>518.84495100000004</v>
      </c>
      <c r="M181">
        <f t="shared" si="126"/>
        <v>6.8245493376729569E-2</v>
      </c>
      <c r="N181">
        <f t="shared" si="127"/>
        <v>7.158168899323207E-2</v>
      </c>
      <c r="O181">
        <v>96.941102999999998</v>
      </c>
      <c r="P181" s="10">
        <f t="shared" si="128"/>
        <v>4.37996749712532E-2</v>
      </c>
      <c r="Q181">
        <f t="shared" si="129"/>
        <v>0.2708196231286063</v>
      </c>
      <c r="R181">
        <v>101.033907</v>
      </c>
      <c r="S181">
        <f t="shared" si="130"/>
        <v>4.5452096138817934E-2</v>
      </c>
      <c r="T181">
        <f t="shared" si="131"/>
        <v>0.69328460617876331</v>
      </c>
      <c r="U181">
        <v>150.573204</v>
      </c>
      <c r="V181">
        <f t="shared" si="132"/>
        <v>3.8320465187996512E-2</v>
      </c>
      <c r="W181">
        <f t="shared" si="133"/>
        <v>0.83883701414150103</v>
      </c>
      <c r="X181">
        <v>101.033907</v>
      </c>
      <c r="Y181">
        <f t="shared" si="134"/>
        <v>4.5452096138817934E-2</v>
      </c>
      <c r="Z181">
        <f t="shared" si="135"/>
        <v>1.0135967371104151</v>
      </c>
      <c r="AA181">
        <v>101.033907</v>
      </c>
      <c r="AB181">
        <f t="shared" si="136"/>
        <v>4.5452096138817934E-2</v>
      </c>
      <c r="AC181">
        <f t="shared" si="137"/>
        <v>6.1451373963047544</v>
      </c>
      <c r="AD181">
        <v>232.90835999999999</v>
      </c>
      <c r="AE181">
        <f t="shared" si="138"/>
        <v>5.5170583418417254E-2</v>
      </c>
      <c r="AF181">
        <f t="shared" si="139"/>
        <v>2.4985350161848494</v>
      </c>
      <c r="AG181">
        <v>101.033907</v>
      </c>
      <c r="AH181">
        <f t="shared" si="140"/>
        <v>4.5452096138817934E-2</v>
      </c>
      <c r="AI181">
        <f t="shared" si="141"/>
        <v>1.7251795707143209</v>
      </c>
      <c r="AJ181">
        <v>101.033907</v>
      </c>
      <c r="AK181">
        <f t="shared" si="142"/>
        <v>4.5452096138817934E-2</v>
      </c>
      <c r="AL181">
        <f t="shared" si="143"/>
        <v>1.7731264272340483</v>
      </c>
      <c r="AN181" s="73">
        <f t="shared" si="144"/>
        <v>4.8782741388251012E-2</v>
      </c>
      <c r="AO181">
        <f t="shared" si="145"/>
        <v>29.0695796185754</v>
      </c>
    </row>
    <row r="182" spans="2:41" x14ac:dyDescent="0.25">
      <c r="B182" t="s">
        <v>12</v>
      </c>
      <c r="C182" s="6">
        <v>72.849283</v>
      </c>
      <c r="D182" s="10">
        <f t="shared" si="120"/>
        <v>1.6278587466896748E-2</v>
      </c>
      <c r="E182" s="13">
        <f t="shared" si="121"/>
        <v>0</v>
      </c>
      <c r="F182" s="11">
        <v>39.922902000000001</v>
      </c>
      <c r="G182" s="10">
        <f t="shared" si="122"/>
        <v>1.7960105015483632E-2</v>
      </c>
      <c r="H182" s="13">
        <f t="shared" si="123"/>
        <v>0</v>
      </c>
      <c r="I182" s="2">
        <v>39.922902000000001</v>
      </c>
      <c r="J182" s="9">
        <f t="shared" si="124"/>
        <v>1.7960105015483632E-2</v>
      </c>
      <c r="K182" s="12">
        <f t="shared" si="125"/>
        <v>2.0829551912618937E-2</v>
      </c>
      <c r="L182" s="16">
        <v>118.473212</v>
      </c>
      <c r="M182">
        <f t="shared" si="126"/>
        <v>1.5583196462223793E-2</v>
      </c>
      <c r="N182">
        <f t="shared" si="127"/>
        <v>1.6344984371666843E-2</v>
      </c>
      <c r="O182">
        <v>39.473567000000003</v>
      </c>
      <c r="P182" s="10">
        <f t="shared" si="128"/>
        <v>1.783484353954572E-2</v>
      </c>
      <c r="Q182">
        <f t="shared" si="129"/>
        <v>0.11027537553891656</v>
      </c>
      <c r="R182">
        <v>39.922902000000001</v>
      </c>
      <c r="S182">
        <f t="shared" si="130"/>
        <v>1.7960105015483632E-2</v>
      </c>
      <c r="T182">
        <f t="shared" si="131"/>
        <v>0.27394697693501413</v>
      </c>
      <c r="U182">
        <v>68.540547000000004</v>
      </c>
      <c r="V182">
        <f t="shared" si="132"/>
        <v>1.7443380199837807E-2</v>
      </c>
      <c r="W182">
        <f t="shared" si="133"/>
        <v>0.38183651716081712</v>
      </c>
      <c r="X182">
        <v>39.922902000000001</v>
      </c>
      <c r="Y182">
        <f t="shared" si="134"/>
        <v>1.7960105015483632E-2</v>
      </c>
      <c r="Z182">
        <f t="shared" si="135"/>
        <v>0.40051626631818632</v>
      </c>
      <c r="AA182">
        <v>39.922902000000001</v>
      </c>
      <c r="AB182">
        <f t="shared" si="136"/>
        <v>1.7960105015483632E-2</v>
      </c>
      <c r="AC182">
        <f t="shared" si="137"/>
        <v>2.42821172944653</v>
      </c>
      <c r="AD182">
        <v>69.605770000000007</v>
      </c>
      <c r="AE182">
        <f t="shared" si="138"/>
        <v>1.6487990985760089E-2</v>
      </c>
      <c r="AF182">
        <f t="shared" si="139"/>
        <v>0.74669906083881632</v>
      </c>
      <c r="AG182">
        <v>39.922902000000001</v>
      </c>
      <c r="AH182">
        <f t="shared" si="140"/>
        <v>1.7960105015483632E-2</v>
      </c>
      <c r="AI182">
        <f t="shared" si="141"/>
        <v>0.68169367075975695</v>
      </c>
      <c r="AJ182">
        <v>39.922902000000001</v>
      </c>
      <c r="AK182">
        <f t="shared" si="142"/>
        <v>1.7960105015483632E-2</v>
      </c>
      <c r="AL182">
        <f t="shared" si="143"/>
        <v>0.70063956437985764</v>
      </c>
      <c r="AN182" s="73">
        <f t="shared" si="144"/>
        <v>1.7445727813554131E-2</v>
      </c>
      <c r="AO182">
        <f t="shared" si="145"/>
        <v>10.395889186380336</v>
      </c>
    </row>
    <row r="183" spans="2:41" x14ac:dyDescent="0.25">
      <c r="B183" t="s">
        <v>13</v>
      </c>
      <c r="C183" s="6">
        <v>70.514471999999998</v>
      </c>
      <c r="D183" s="10">
        <f t="shared" si="120"/>
        <v>1.5756860642458782E-2</v>
      </c>
      <c r="E183" s="13">
        <f t="shared" si="121"/>
        <v>0</v>
      </c>
      <c r="F183" s="11">
        <v>33.336264999999997</v>
      </c>
      <c r="G183" s="10">
        <f t="shared" si="122"/>
        <v>1.4996976427815579E-2</v>
      </c>
      <c r="H183" s="13">
        <f t="shared" si="123"/>
        <v>0</v>
      </c>
      <c r="I183" s="2">
        <v>33.336264999999997</v>
      </c>
      <c r="J183" s="9">
        <f t="shared" si="124"/>
        <v>1.4996976427815579E-2</v>
      </c>
      <c r="K183" s="12">
        <f t="shared" si="125"/>
        <v>1.7393010718266967E-2</v>
      </c>
      <c r="L183" s="16">
        <v>122.16522500000001</v>
      </c>
      <c r="M183">
        <f t="shared" si="126"/>
        <v>1.6068819861377388E-2</v>
      </c>
      <c r="N183">
        <f t="shared" si="127"/>
        <v>1.6854347575097094E-2</v>
      </c>
      <c r="O183">
        <v>32.441361999999998</v>
      </c>
      <c r="P183" s="10">
        <f t="shared" si="128"/>
        <v>1.465757111536852E-2</v>
      </c>
      <c r="Q183">
        <f t="shared" si="129"/>
        <v>9.0629848008008426E-2</v>
      </c>
      <c r="R183">
        <v>33.336264999999997</v>
      </c>
      <c r="S183">
        <f t="shared" si="130"/>
        <v>1.4996976427815579E-2</v>
      </c>
      <c r="T183">
        <f t="shared" si="131"/>
        <v>0.22875012991426621</v>
      </c>
      <c r="U183">
        <v>54.804369999999999</v>
      </c>
      <c r="V183">
        <f t="shared" si="132"/>
        <v>1.3947561033071198E-2</v>
      </c>
      <c r="W183">
        <f t="shared" si="133"/>
        <v>0.30531285030440108</v>
      </c>
      <c r="X183">
        <v>33.336264999999997</v>
      </c>
      <c r="Y183">
        <f t="shared" si="134"/>
        <v>1.4996976427815579E-2</v>
      </c>
      <c r="Z183">
        <f t="shared" si="135"/>
        <v>0.33443752137040617</v>
      </c>
      <c r="AA183">
        <v>33.336264999999997</v>
      </c>
      <c r="AB183">
        <f t="shared" si="136"/>
        <v>1.4996976427815579E-2</v>
      </c>
      <c r="AC183">
        <f t="shared" si="137"/>
        <v>2.0275958318094669</v>
      </c>
      <c r="AD183">
        <v>64.452591999999996</v>
      </c>
      <c r="AE183">
        <f t="shared" si="138"/>
        <v>1.5267322750755759E-2</v>
      </c>
      <c r="AF183">
        <f t="shared" si="139"/>
        <v>0.69141810966285411</v>
      </c>
      <c r="AG183">
        <v>33.336264999999997</v>
      </c>
      <c r="AH183">
        <f t="shared" si="140"/>
        <v>1.4996976427815579E-2</v>
      </c>
      <c r="AI183">
        <f t="shared" si="141"/>
        <v>0.5692251744943293</v>
      </c>
      <c r="AJ183">
        <v>33.336264999999997</v>
      </c>
      <c r="AK183">
        <f t="shared" si="142"/>
        <v>1.4996976427815579E-2</v>
      </c>
      <c r="AL183">
        <f t="shared" si="143"/>
        <v>0.58504530025526436</v>
      </c>
      <c r="AN183" s="73">
        <f t="shared" si="144"/>
        <v>1.5056414199811727E-2</v>
      </c>
      <c r="AO183">
        <f t="shared" si="145"/>
        <v>8.9720999455165771</v>
      </c>
    </row>
    <row r="184" spans="2:41" x14ac:dyDescent="0.25">
      <c r="B184" t="s">
        <v>14</v>
      </c>
      <c r="C184" s="6">
        <v>222.91207499999999</v>
      </c>
      <c r="D184" s="10">
        <f t="shared" si="120"/>
        <v>4.981097357286203E-2</v>
      </c>
      <c r="E184" s="13">
        <f t="shared" si="121"/>
        <v>0</v>
      </c>
      <c r="F184" s="11">
        <v>124.569418</v>
      </c>
      <c r="G184" s="10">
        <f t="shared" si="122"/>
        <v>5.6040010042297951E-2</v>
      </c>
      <c r="H184" s="13">
        <f t="shared" si="123"/>
        <v>0</v>
      </c>
      <c r="I184" s="2">
        <v>124.569418</v>
      </c>
      <c r="J184" s="9">
        <f t="shared" si="124"/>
        <v>5.6040010042297951E-2</v>
      </c>
      <c r="K184" s="12">
        <f t="shared" si="125"/>
        <v>6.4993400503694038E-2</v>
      </c>
      <c r="L184" s="16">
        <v>359.50655499999999</v>
      </c>
      <c r="M184">
        <f t="shared" si="126"/>
        <v>4.728715615494803E-2</v>
      </c>
      <c r="N184">
        <f t="shared" si="127"/>
        <v>4.9598798950321245E-2</v>
      </c>
      <c r="O184">
        <v>124.21126599999999</v>
      </c>
      <c r="P184" s="10">
        <f t="shared" si="128"/>
        <v>5.6120808513679413E-2</v>
      </c>
      <c r="Q184">
        <f t="shared" si="129"/>
        <v>0.34700294514337293</v>
      </c>
      <c r="R184">
        <v>124.569418</v>
      </c>
      <c r="S184">
        <f t="shared" si="130"/>
        <v>5.6040010042297951E-2</v>
      </c>
      <c r="T184">
        <f t="shared" si="131"/>
        <v>0.85478293836590669</v>
      </c>
      <c r="U184">
        <v>203.64249799999999</v>
      </c>
      <c r="V184">
        <f t="shared" si="132"/>
        <v>5.1826454163820868E-2</v>
      </c>
      <c r="W184">
        <f t="shared" si="133"/>
        <v>1.1344838287072418</v>
      </c>
      <c r="X184">
        <v>124.569418</v>
      </c>
      <c r="Y184">
        <f t="shared" si="134"/>
        <v>5.6040010042297951E-2</v>
      </c>
      <c r="Z184">
        <f t="shared" si="135"/>
        <v>1.249710709777297</v>
      </c>
      <c r="AA184">
        <v>124.569418</v>
      </c>
      <c r="AB184">
        <f t="shared" si="136"/>
        <v>5.6040010042297951E-2</v>
      </c>
      <c r="AC184">
        <f t="shared" si="137"/>
        <v>7.5766266169209766</v>
      </c>
      <c r="AD184">
        <v>213.143225</v>
      </c>
      <c r="AE184">
        <f t="shared" si="138"/>
        <v>5.0488681792843243E-2</v>
      </c>
      <c r="AF184">
        <f t="shared" si="139"/>
        <v>2.2865036322657808</v>
      </c>
      <c r="AG184">
        <v>124.569418</v>
      </c>
      <c r="AH184">
        <f t="shared" si="140"/>
        <v>5.6040010042297951E-2</v>
      </c>
      <c r="AI184">
        <f t="shared" si="141"/>
        <v>2.1270543864979188</v>
      </c>
      <c r="AJ184">
        <v>124.569418</v>
      </c>
      <c r="AK184">
        <f t="shared" si="142"/>
        <v>5.6040010042297951E-2</v>
      </c>
      <c r="AL184">
        <f t="shared" si="143"/>
        <v>2.186170303014856</v>
      </c>
      <c r="AN184" s="73">
        <f t="shared" si="144"/>
        <v>5.3984512041186615E-2</v>
      </c>
      <c r="AO184">
        <f t="shared" si="145"/>
        <v>32.169308782002425</v>
      </c>
    </row>
    <row r="185" spans="2:41" x14ac:dyDescent="0.25">
      <c r="B185" t="s">
        <v>15</v>
      </c>
      <c r="C185" s="6">
        <v>496.31567100000001</v>
      </c>
      <c r="D185" s="10">
        <f t="shared" si="120"/>
        <v>0.11090456527300412</v>
      </c>
      <c r="E185" s="13">
        <f t="shared" si="121"/>
        <v>0</v>
      </c>
      <c r="F185" s="11">
        <v>261.66805299999999</v>
      </c>
      <c r="G185" s="10">
        <f t="shared" si="122"/>
        <v>0.11771653551330352</v>
      </c>
      <c r="H185" s="13">
        <f t="shared" si="123"/>
        <v>0</v>
      </c>
      <c r="I185" s="2">
        <v>261.66805299999999</v>
      </c>
      <c r="J185" s="9">
        <f t="shared" si="124"/>
        <v>0.11771653551330352</v>
      </c>
      <c r="K185" s="12">
        <f t="shared" si="125"/>
        <v>0.13652385024108274</v>
      </c>
      <c r="L185" s="16">
        <v>822.68630099999996</v>
      </c>
      <c r="M185">
        <f t="shared" si="126"/>
        <v>0.10821081018098148</v>
      </c>
      <c r="N185">
        <f t="shared" si="127"/>
        <v>0.11350071890200296</v>
      </c>
      <c r="O185">
        <v>261.61173400000001</v>
      </c>
      <c r="P185" s="10">
        <f t="shared" si="128"/>
        <v>0.11820072769200851</v>
      </c>
      <c r="Q185">
        <f t="shared" si="129"/>
        <v>0.73085191951964068</v>
      </c>
      <c r="R185">
        <v>261.66805299999999</v>
      </c>
      <c r="S185">
        <f t="shared" si="130"/>
        <v>0.11771653551330352</v>
      </c>
      <c r="T185">
        <f t="shared" si="131"/>
        <v>1.7955401157917088</v>
      </c>
      <c r="U185">
        <v>535.56847200000004</v>
      </c>
      <c r="V185">
        <f t="shared" si="132"/>
        <v>0.13630069920717425</v>
      </c>
      <c r="W185">
        <f t="shared" si="133"/>
        <v>2.983629530263606</v>
      </c>
      <c r="X185">
        <v>261.66805299999999</v>
      </c>
      <c r="Y185">
        <f t="shared" si="134"/>
        <v>0.11771653551330352</v>
      </c>
      <c r="Z185">
        <f t="shared" si="135"/>
        <v>2.6251175729236635</v>
      </c>
      <c r="AA185">
        <v>261.66805299999999</v>
      </c>
      <c r="AB185">
        <f t="shared" si="136"/>
        <v>0.11771653551330352</v>
      </c>
      <c r="AC185">
        <f t="shared" si="137"/>
        <v>15.915311855737245</v>
      </c>
      <c r="AD185">
        <v>497.19524799999999</v>
      </c>
      <c r="AE185">
        <f t="shared" si="138"/>
        <v>0.11777401165430325</v>
      </c>
      <c r="AF185">
        <f t="shared" si="139"/>
        <v>5.3336846174551678</v>
      </c>
      <c r="AG185">
        <v>261.66805299999999</v>
      </c>
      <c r="AH185">
        <f t="shared" si="140"/>
        <v>0.11771653551330352</v>
      </c>
      <c r="AI185">
        <f t="shared" si="141"/>
        <v>4.4680483290049562</v>
      </c>
      <c r="AJ185">
        <v>261.66805299999999</v>
      </c>
      <c r="AK185">
        <f t="shared" si="142"/>
        <v>0.11771653551330352</v>
      </c>
      <c r="AL185">
        <f t="shared" si="143"/>
        <v>4.5922260527565228</v>
      </c>
      <c r="AN185" s="73">
        <f t="shared" si="144"/>
        <v>0.11795054688338302</v>
      </c>
      <c r="AO185">
        <f t="shared" si="145"/>
        <v>70.286595548047842</v>
      </c>
    </row>
    <row r="186" spans="2:41" x14ac:dyDescent="0.25">
      <c r="B186" t="s">
        <v>16</v>
      </c>
      <c r="C186" s="6">
        <v>103.504833</v>
      </c>
      <c r="D186" s="10">
        <f t="shared" si="120"/>
        <v>2.3128744825629113E-2</v>
      </c>
      <c r="E186" s="13">
        <f t="shared" si="121"/>
        <v>0</v>
      </c>
      <c r="F186" s="11">
        <v>51.866506000000001</v>
      </c>
      <c r="G186" s="10">
        <f t="shared" si="122"/>
        <v>2.3333170883875421E-2</v>
      </c>
      <c r="H186" s="13">
        <f t="shared" si="123"/>
        <v>0</v>
      </c>
      <c r="I186" s="2">
        <v>51.866506000000001</v>
      </c>
      <c r="J186" s="9">
        <f t="shared" si="124"/>
        <v>2.3333170883875421E-2</v>
      </c>
      <c r="K186" s="12">
        <f t="shared" si="125"/>
        <v>2.7061060823012354E-2</v>
      </c>
      <c r="L186" s="16">
        <v>175.093672</v>
      </c>
      <c r="M186">
        <f t="shared" si="126"/>
        <v>2.3030683848329975E-2</v>
      </c>
      <c r="N186">
        <f t="shared" si="127"/>
        <v>2.4156543779852616E-2</v>
      </c>
      <c r="O186">
        <v>51.604574999999997</v>
      </c>
      <c r="P186" s="10">
        <f t="shared" si="128"/>
        <v>2.3315843765772486E-2</v>
      </c>
      <c r="Q186">
        <f t="shared" si="129"/>
        <v>0.14416517989497085</v>
      </c>
      <c r="R186">
        <v>51.866506000000001</v>
      </c>
      <c r="S186">
        <f t="shared" si="130"/>
        <v>2.3333170883875421E-2</v>
      </c>
      <c r="T186">
        <f t="shared" si="131"/>
        <v>0.35590279791989499</v>
      </c>
      <c r="U186">
        <v>107.50820899999999</v>
      </c>
      <c r="V186">
        <f t="shared" si="132"/>
        <v>2.7360542719196922E-2</v>
      </c>
      <c r="W186">
        <f t="shared" si="133"/>
        <v>0.59892373036878754</v>
      </c>
      <c r="X186">
        <v>51.866506000000001</v>
      </c>
      <c r="Y186">
        <f t="shared" si="134"/>
        <v>2.3333170883875421E-2</v>
      </c>
      <c r="Z186">
        <f t="shared" si="135"/>
        <v>0.52033740758850155</v>
      </c>
      <c r="AA186">
        <v>51.866506000000001</v>
      </c>
      <c r="AB186">
        <f t="shared" si="136"/>
        <v>2.3333170883875421E-2</v>
      </c>
      <c r="AC186">
        <f t="shared" si="137"/>
        <v>3.154651889649926</v>
      </c>
      <c r="AD186">
        <v>102.327268</v>
      </c>
      <c r="AE186">
        <f t="shared" si="138"/>
        <v>2.4238954218615164E-2</v>
      </c>
      <c r="AF186">
        <f t="shared" si="139"/>
        <v>1.0977204176291975</v>
      </c>
      <c r="AG186">
        <v>51.866506000000001</v>
      </c>
      <c r="AH186">
        <f t="shared" si="140"/>
        <v>2.3333170883875421E-2</v>
      </c>
      <c r="AI186">
        <f t="shared" si="141"/>
        <v>0.8856337363607224</v>
      </c>
      <c r="AJ186">
        <v>51.866506000000001</v>
      </c>
      <c r="AK186">
        <f t="shared" si="142"/>
        <v>2.3333170883875421E-2</v>
      </c>
      <c r="AL186">
        <f t="shared" si="143"/>
        <v>0.91024761100145646</v>
      </c>
      <c r="AN186" s="73">
        <f t="shared" si="144"/>
        <v>2.3700580463722632E-2</v>
      </c>
      <c r="AO186">
        <f t="shared" si="145"/>
        <v>14.123148703622679</v>
      </c>
    </row>
    <row r="187" spans="2:41" x14ac:dyDescent="0.25">
      <c r="B187" t="s">
        <v>17</v>
      </c>
      <c r="C187" s="6">
        <v>45.710256999999999</v>
      </c>
      <c r="D187" s="10">
        <f t="shared" si="120"/>
        <v>1.0214217437237223E-2</v>
      </c>
      <c r="E187" s="13">
        <f t="shared" si="121"/>
        <v>0</v>
      </c>
      <c r="F187" s="11">
        <v>23.932931</v>
      </c>
      <c r="G187" s="10">
        <f t="shared" si="122"/>
        <v>1.0766701130301691E-2</v>
      </c>
      <c r="H187" s="13">
        <f t="shared" si="123"/>
        <v>0</v>
      </c>
      <c r="I187" s="2">
        <v>23.932931</v>
      </c>
      <c r="J187" s="9">
        <f t="shared" si="124"/>
        <v>1.0766701130301691E-2</v>
      </c>
      <c r="K187" s="12">
        <f t="shared" si="125"/>
        <v>1.2486873541548333E-2</v>
      </c>
      <c r="L187" s="16">
        <v>75.967771999999997</v>
      </c>
      <c r="M187">
        <f t="shared" si="126"/>
        <v>9.9923070868832668E-3</v>
      </c>
      <c r="N187">
        <f t="shared" si="127"/>
        <v>1.0480783167171579E-2</v>
      </c>
      <c r="O187">
        <v>24.244593999999999</v>
      </c>
      <c r="P187" s="10">
        <f t="shared" si="128"/>
        <v>1.095412889009521E-2</v>
      </c>
      <c r="Q187">
        <f t="shared" si="129"/>
        <v>6.7730937721907997E-2</v>
      </c>
      <c r="R187">
        <v>23.932931</v>
      </c>
      <c r="S187">
        <f t="shared" si="130"/>
        <v>1.0766701130301691E-2</v>
      </c>
      <c r="T187">
        <f t="shared" si="131"/>
        <v>0.16422538864144406</v>
      </c>
      <c r="U187">
        <v>44.006791</v>
      </c>
      <c r="V187">
        <f t="shared" si="132"/>
        <v>1.1199606953644541E-2</v>
      </c>
      <c r="W187">
        <f t="shared" si="133"/>
        <v>0.2451599898504456</v>
      </c>
      <c r="X187">
        <v>23.932931</v>
      </c>
      <c r="Y187">
        <f t="shared" si="134"/>
        <v>1.0766701130301691E-2</v>
      </c>
      <c r="Z187">
        <f t="shared" si="135"/>
        <v>0.24010098680127953</v>
      </c>
      <c r="AA187">
        <v>23.932931</v>
      </c>
      <c r="AB187">
        <f t="shared" si="136"/>
        <v>1.0766701130301691E-2</v>
      </c>
      <c r="AC187">
        <f t="shared" si="137"/>
        <v>1.4556613087454029</v>
      </c>
      <c r="AD187">
        <v>44.274157000000002</v>
      </c>
      <c r="AE187">
        <f t="shared" si="138"/>
        <v>1.0487519950115156E-2</v>
      </c>
      <c r="AF187">
        <f t="shared" si="139"/>
        <v>0.47495303121178473</v>
      </c>
      <c r="AG187">
        <v>23.932931</v>
      </c>
      <c r="AH187">
        <f t="shared" si="140"/>
        <v>1.0766701130301691E-2</v>
      </c>
      <c r="AI187">
        <f t="shared" si="141"/>
        <v>0.40866086301617</v>
      </c>
      <c r="AJ187">
        <v>23.932931</v>
      </c>
      <c r="AK187">
        <f t="shared" si="142"/>
        <v>1.0766701130301691E-2</v>
      </c>
      <c r="AL187">
        <f t="shared" si="143"/>
        <v>0.42001852345736762</v>
      </c>
      <c r="AN187" s="73">
        <f t="shared" si="144"/>
        <v>1.0684557352507269E-2</v>
      </c>
      <c r="AO187">
        <f t="shared" si="145"/>
        <v>6.366915466598809</v>
      </c>
    </row>
    <row r="188" spans="2:41" x14ac:dyDescent="0.25">
      <c r="B188" t="s">
        <v>18</v>
      </c>
      <c r="C188" s="6">
        <v>32.572060999999998</v>
      </c>
      <c r="D188" s="10">
        <f t="shared" si="120"/>
        <v>7.2784126642069531E-3</v>
      </c>
      <c r="E188" s="13">
        <f t="shared" si="121"/>
        <v>0</v>
      </c>
      <c r="F188" s="11">
        <v>16.899930999999999</v>
      </c>
      <c r="G188" s="10">
        <f t="shared" si="122"/>
        <v>7.6027673417735833E-3</v>
      </c>
      <c r="H188" s="13">
        <f t="shared" si="123"/>
        <v>0</v>
      </c>
      <c r="I188" s="2">
        <v>16.899930999999999</v>
      </c>
      <c r="J188" s="9">
        <f t="shared" si="124"/>
        <v>7.6027673417735833E-3</v>
      </c>
      <c r="K188" s="12">
        <f t="shared" si="125"/>
        <v>8.8174449363470127E-3</v>
      </c>
      <c r="L188" s="16">
        <v>54.398180000000004</v>
      </c>
      <c r="M188">
        <f t="shared" si="126"/>
        <v>7.155183115381502E-3</v>
      </c>
      <c r="N188">
        <f t="shared" si="127"/>
        <v>7.5049657803412974E-3</v>
      </c>
      <c r="O188">
        <v>17.503765999999999</v>
      </c>
      <c r="P188" s="10">
        <f t="shared" si="128"/>
        <v>7.9085056580475745E-3</v>
      </c>
      <c r="Q188">
        <f t="shared" si="129"/>
        <v>4.8899415879880309E-2</v>
      </c>
      <c r="R188">
        <v>16.899930999999999</v>
      </c>
      <c r="S188">
        <f t="shared" si="130"/>
        <v>7.6027673417735833E-3</v>
      </c>
      <c r="T188">
        <f t="shared" si="131"/>
        <v>0.11596564317544676</v>
      </c>
      <c r="U188">
        <v>40.991970000000002</v>
      </c>
      <c r="V188">
        <f t="shared" si="132"/>
        <v>1.0432343323001863E-2</v>
      </c>
      <c r="W188">
        <f t="shared" si="133"/>
        <v>0.22836454830686864</v>
      </c>
      <c r="X188">
        <v>16.899930999999999</v>
      </c>
      <c r="Y188">
        <f t="shared" si="134"/>
        <v>7.6027673417735833E-3</v>
      </c>
      <c r="Z188">
        <f t="shared" si="135"/>
        <v>0.16954421963500979</v>
      </c>
      <c r="AA188">
        <v>16.899930999999999</v>
      </c>
      <c r="AB188">
        <f t="shared" si="136"/>
        <v>7.6027673417735833E-3</v>
      </c>
      <c r="AC188">
        <f t="shared" si="137"/>
        <v>1.0278964861080746</v>
      </c>
      <c r="AD188">
        <v>34.277738999999997</v>
      </c>
      <c r="AE188">
        <f t="shared" si="138"/>
        <v>8.1196005969654088E-3</v>
      </c>
      <c r="AF188">
        <f t="shared" si="139"/>
        <v>0.36771600283967931</v>
      </c>
      <c r="AG188">
        <v>16.899930999999999</v>
      </c>
      <c r="AH188">
        <f t="shared" si="140"/>
        <v>7.6027673417735833E-3</v>
      </c>
      <c r="AI188">
        <f t="shared" si="141"/>
        <v>0.28857060538776985</v>
      </c>
      <c r="AJ188">
        <v>16.899930999999999</v>
      </c>
      <c r="AK188">
        <f t="shared" si="142"/>
        <v>7.6027673417735833E-3</v>
      </c>
      <c r="AL188">
        <f t="shared" si="143"/>
        <v>0.29659067103612985</v>
      </c>
      <c r="AN188" s="73">
        <f t="shared" si="144"/>
        <v>7.8427847291681983E-3</v>
      </c>
      <c r="AO188">
        <f t="shared" si="145"/>
        <v>4.6735064210805337</v>
      </c>
    </row>
    <row r="189" spans="2:41" x14ac:dyDescent="0.25">
      <c r="B189" t="s">
        <v>19</v>
      </c>
      <c r="C189" s="6">
        <v>172.01312300000001</v>
      </c>
      <c r="D189" s="10">
        <f t="shared" si="120"/>
        <v>3.8437312666612912E-2</v>
      </c>
      <c r="E189" s="13">
        <f t="shared" si="121"/>
        <v>0</v>
      </c>
      <c r="F189" s="11">
        <v>75.298111000000006</v>
      </c>
      <c r="G189" s="10">
        <f t="shared" si="122"/>
        <v>3.3874340623523395E-2</v>
      </c>
      <c r="H189" s="13">
        <f t="shared" si="123"/>
        <v>0</v>
      </c>
      <c r="I189" s="2">
        <v>75.298111000000006</v>
      </c>
      <c r="J189" s="9">
        <f t="shared" si="124"/>
        <v>3.3874340623523395E-2</v>
      </c>
      <c r="K189" s="12">
        <f t="shared" si="125"/>
        <v>3.9286370314378531E-2</v>
      </c>
      <c r="L189" s="16">
        <v>306.532487</v>
      </c>
      <c r="M189">
        <f t="shared" si="126"/>
        <v>4.0319291478102752E-2</v>
      </c>
      <c r="N189">
        <f t="shared" si="127"/>
        <v>4.2290308710657476E-2</v>
      </c>
      <c r="O189">
        <v>75.288139000000001</v>
      </c>
      <c r="P189" s="10">
        <f t="shared" si="128"/>
        <v>3.4016489552326758E-2</v>
      </c>
      <c r="Q189">
        <f t="shared" si="129"/>
        <v>0.21032879551653264</v>
      </c>
      <c r="R189">
        <v>75.298111000000006</v>
      </c>
      <c r="S189">
        <f t="shared" si="130"/>
        <v>3.3874340623523395E-2</v>
      </c>
      <c r="T189">
        <f t="shared" si="131"/>
        <v>0.51668813748477349</v>
      </c>
      <c r="U189">
        <v>188.389612</v>
      </c>
      <c r="V189">
        <f t="shared" si="132"/>
        <v>4.7944636739125038E-2</v>
      </c>
      <c r="W189">
        <f t="shared" si="133"/>
        <v>1.0495106395249176</v>
      </c>
      <c r="X189">
        <v>75.298111000000006</v>
      </c>
      <c r="Y189">
        <f t="shared" si="134"/>
        <v>3.3874340623523395E-2</v>
      </c>
      <c r="Z189">
        <f t="shared" si="135"/>
        <v>0.75540896998250173</v>
      </c>
      <c r="AA189">
        <v>75.298111000000006</v>
      </c>
      <c r="AB189">
        <f t="shared" si="136"/>
        <v>3.3874340623523395E-2</v>
      </c>
      <c r="AC189">
        <f t="shared" si="137"/>
        <v>4.579821284919789</v>
      </c>
      <c r="AD189">
        <v>172.421301</v>
      </c>
      <c r="AE189">
        <f t="shared" si="138"/>
        <v>4.0842603373844252E-2</v>
      </c>
      <c r="AF189">
        <f t="shared" si="139"/>
        <v>1.849657341989132</v>
      </c>
      <c r="AG189">
        <v>75.298111000000006</v>
      </c>
      <c r="AH189">
        <f t="shared" si="140"/>
        <v>3.3874340623523395E-2</v>
      </c>
      <c r="AI189">
        <f t="shared" si="141"/>
        <v>1.2857343308576525</v>
      </c>
      <c r="AJ189">
        <v>75.298111000000006</v>
      </c>
      <c r="AK189">
        <f t="shared" si="142"/>
        <v>3.3874340623523395E-2</v>
      </c>
      <c r="AL189">
        <f t="shared" si="143"/>
        <v>1.3214679556527773</v>
      </c>
      <c r="AN189" s="73">
        <f t="shared" si="144"/>
        <v>3.6556726514556291E-2</v>
      </c>
      <c r="AO189">
        <f t="shared" si="145"/>
        <v>21.784111383812508</v>
      </c>
    </row>
    <row r="190" spans="2:41" x14ac:dyDescent="0.25">
      <c r="B190" t="s">
        <v>20</v>
      </c>
      <c r="C190" s="6">
        <v>108.372496</v>
      </c>
      <c r="D190" s="10">
        <f t="shared" si="120"/>
        <v>2.4216451864624636E-2</v>
      </c>
      <c r="E190" s="13">
        <f t="shared" si="121"/>
        <v>0</v>
      </c>
      <c r="F190" s="11">
        <v>49.869149999999998</v>
      </c>
      <c r="G190" s="10">
        <f t="shared" si="122"/>
        <v>2.2434620885849067E-2</v>
      </c>
      <c r="H190" s="13">
        <f t="shared" si="123"/>
        <v>0</v>
      </c>
      <c r="I190" s="2">
        <v>49.869149999999998</v>
      </c>
      <c r="J190" s="9">
        <f t="shared" si="124"/>
        <v>2.2434620885849067E-2</v>
      </c>
      <c r="K190" s="12">
        <f t="shared" si="125"/>
        <v>2.6018951447046124E-2</v>
      </c>
      <c r="L190" s="16">
        <v>189.45129399999999</v>
      </c>
      <c r="M190">
        <f t="shared" si="126"/>
        <v>2.4919192149736934E-2</v>
      </c>
      <c r="N190">
        <f t="shared" si="127"/>
        <v>2.6137372215603139E-2</v>
      </c>
      <c r="O190">
        <v>41.889203999999999</v>
      </c>
      <c r="P190" s="10">
        <f t="shared" si="128"/>
        <v>1.8926270314920175E-2</v>
      </c>
      <c r="Q190">
        <f t="shared" si="129"/>
        <v>0.11702382260326981</v>
      </c>
      <c r="R190">
        <v>49.869149999999998</v>
      </c>
      <c r="S190">
        <f t="shared" si="130"/>
        <v>2.2434620885849067E-2</v>
      </c>
      <c r="T190">
        <f t="shared" si="131"/>
        <v>0.34219713999795803</v>
      </c>
      <c r="U190">
        <v>50.474164000000002</v>
      </c>
      <c r="V190">
        <f t="shared" si="132"/>
        <v>1.2845535547315755E-2</v>
      </c>
      <c r="W190">
        <f t="shared" si="133"/>
        <v>0.2811894540083536</v>
      </c>
      <c r="X190">
        <v>49.869149999999998</v>
      </c>
      <c r="Y190">
        <f t="shared" si="134"/>
        <v>2.2434620885849067E-2</v>
      </c>
      <c r="Z190">
        <f t="shared" si="135"/>
        <v>0.50029944622917388</v>
      </c>
      <c r="AA190">
        <v>49.869149999999998</v>
      </c>
      <c r="AB190">
        <f t="shared" si="136"/>
        <v>2.2434620885849067E-2</v>
      </c>
      <c r="AC190">
        <f t="shared" si="137"/>
        <v>3.0331676531813345</v>
      </c>
      <c r="AD190">
        <v>89.421081999999998</v>
      </c>
      <c r="AE190">
        <f t="shared" si="138"/>
        <v>2.1181778377753938E-2</v>
      </c>
      <c r="AF190">
        <f t="shared" si="139"/>
        <v>0.95926872080562842</v>
      </c>
      <c r="AG190">
        <v>49.869149999999998</v>
      </c>
      <c r="AH190">
        <f t="shared" si="140"/>
        <v>2.2434620885849067E-2</v>
      </c>
      <c r="AI190">
        <f t="shared" si="141"/>
        <v>0.85152837639831225</v>
      </c>
      <c r="AJ190">
        <v>49.869149999999998</v>
      </c>
      <c r="AK190">
        <f t="shared" si="142"/>
        <v>2.2434620885849067E-2</v>
      </c>
      <c r="AL190">
        <f t="shared" si="143"/>
        <v>0.87519438171087294</v>
      </c>
      <c r="AN190" s="73">
        <f t="shared" si="144"/>
        <v>2.1594297871274579E-2</v>
      </c>
      <c r="AO190">
        <f t="shared" si="145"/>
        <v>12.868017323590506</v>
      </c>
    </row>
    <row r="191" spans="2:41" x14ac:dyDescent="0.25">
      <c r="B191" t="s">
        <v>21</v>
      </c>
      <c r="C191" s="6">
        <v>171.385683</v>
      </c>
      <c r="D191" s="10">
        <f t="shared" si="120"/>
        <v>3.8297107622724834E-2</v>
      </c>
      <c r="E191" s="13">
        <f t="shared" si="121"/>
        <v>0</v>
      </c>
      <c r="F191" s="11">
        <v>81.671543</v>
      </c>
      <c r="G191" s="10">
        <f t="shared" si="122"/>
        <v>3.6741554736090754E-2</v>
      </c>
      <c r="H191" s="13">
        <f t="shared" si="123"/>
        <v>0</v>
      </c>
      <c r="I191" s="2">
        <v>81.671543</v>
      </c>
      <c r="J191" s="9">
        <f t="shared" si="124"/>
        <v>3.6741554736090754E-2</v>
      </c>
      <c r="K191" s="12">
        <f t="shared" si="125"/>
        <v>4.2611672986652867E-2</v>
      </c>
      <c r="L191" s="16">
        <v>295.92774500000002</v>
      </c>
      <c r="M191">
        <f t="shared" si="126"/>
        <v>3.8924412625512883E-2</v>
      </c>
      <c r="N191">
        <f t="shared" si="127"/>
        <v>4.0827240905459798E-2</v>
      </c>
      <c r="O191">
        <v>81.339682999999994</v>
      </c>
      <c r="P191" s="10">
        <f t="shared" si="128"/>
        <v>3.6750682294844211E-2</v>
      </c>
      <c r="Q191">
        <f t="shared" si="129"/>
        <v>0.22723469832461368</v>
      </c>
      <c r="R191">
        <v>81.671543</v>
      </c>
      <c r="S191">
        <f t="shared" si="130"/>
        <v>3.6741554736090754E-2</v>
      </c>
      <c r="T191">
        <f t="shared" si="131"/>
        <v>0.56042199303217022</v>
      </c>
      <c r="U191">
        <v>90.915953999999999</v>
      </c>
      <c r="V191">
        <f t="shared" si="132"/>
        <v>2.3137859577528098E-2</v>
      </c>
      <c r="W191">
        <f t="shared" si="133"/>
        <v>0.506488972574337</v>
      </c>
      <c r="X191">
        <v>81.671543</v>
      </c>
      <c r="Y191">
        <f t="shared" si="134"/>
        <v>3.6741554736090754E-2</v>
      </c>
      <c r="Z191">
        <f t="shared" si="135"/>
        <v>0.81934879049637233</v>
      </c>
      <c r="AA191">
        <v>81.671543</v>
      </c>
      <c r="AB191">
        <f t="shared" si="136"/>
        <v>3.6741554736090754E-2</v>
      </c>
      <c r="AC191">
        <f t="shared" si="137"/>
        <v>4.9674695159834981</v>
      </c>
      <c r="AD191">
        <v>144.716523</v>
      </c>
      <c r="AE191">
        <f t="shared" si="138"/>
        <v>3.4279984643723393E-2</v>
      </c>
      <c r="AF191">
        <f t="shared" si="139"/>
        <v>1.5524530769785172</v>
      </c>
      <c r="AG191">
        <v>81.671543</v>
      </c>
      <c r="AH191">
        <f t="shared" si="140"/>
        <v>3.6741554736090754E-2</v>
      </c>
      <c r="AI191">
        <f t="shared" si="141"/>
        <v>1.3945622977078003</v>
      </c>
      <c r="AJ191">
        <v>81.671543</v>
      </c>
      <c r="AK191">
        <f t="shared" si="142"/>
        <v>3.6741554736090754E-2</v>
      </c>
      <c r="AL191">
        <f t="shared" si="143"/>
        <v>1.4333205113633976</v>
      </c>
      <c r="AN191" s="73">
        <f t="shared" si="144"/>
        <v>3.5715077493080727E-2</v>
      </c>
      <c r="AO191">
        <f t="shared" si="145"/>
        <v>21.282573697646871</v>
      </c>
    </row>
    <row r="192" spans="2:41" x14ac:dyDescent="0.25">
      <c r="B192" t="s">
        <v>22</v>
      </c>
      <c r="C192" s="6">
        <v>80.428600000000003</v>
      </c>
      <c r="D192" s="10">
        <f t="shared" si="120"/>
        <v>1.7972229046373068E-2</v>
      </c>
      <c r="E192" s="13">
        <f t="shared" si="121"/>
        <v>0</v>
      </c>
      <c r="F192" s="11">
        <v>32.491436</v>
      </c>
      <c r="G192" s="10">
        <f t="shared" si="122"/>
        <v>1.4616913436399624E-2</v>
      </c>
      <c r="H192" s="13">
        <f t="shared" si="123"/>
        <v>0</v>
      </c>
      <c r="I192" s="2">
        <v>32.491436</v>
      </c>
      <c r="J192" s="9">
        <f t="shared" si="124"/>
        <v>1.4616913436399624E-2</v>
      </c>
      <c r="K192" s="12">
        <f t="shared" si="125"/>
        <v>1.6952225889729555E-2</v>
      </c>
      <c r="L192" s="16">
        <v>147.092389</v>
      </c>
      <c r="M192">
        <f t="shared" si="126"/>
        <v>1.9347577036105391E-2</v>
      </c>
      <c r="N192">
        <f t="shared" si="127"/>
        <v>2.0293387499244468E-2</v>
      </c>
      <c r="O192">
        <v>31.650642000000001</v>
      </c>
      <c r="P192" s="10">
        <f t="shared" si="128"/>
        <v>1.4300310078290478E-2</v>
      </c>
      <c r="Q192">
        <f t="shared" si="129"/>
        <v>8.8420852176794795E-2</v>
      </c>
      <c r="R192">
        <v>32.491436</v>
      </c>
      <c r="S192">
        <f t="shared" si="130"/>
        <v>1.4616913436399624E-2</v>
      </c>
      <c r="T192">
        <f t="shared" si="131"/>
        <v>0.22295299746690478</v>
      </c>
      <c r="U192">
        <v>80.965917000000005</v>
      </c>
      <c r="V192">
        <f t="shared" si="132"/>
        <v>2.0605602599867073E-2</v>
      </c>
      <c r="W192">
        <f t="shared" si="133"/>
        <v>0.45105773311105607</v>
      </c>
      <c r="X192">
        <v>32.491436</v>
      </c>
      <c r="Y192">
        <f t="shared" si="134"/>
        <v>1.4616913436399624E-2</v>
      </c>
      <c r="Z192">
        <f t="shared" si="135"/>
        <v>0.32596199129102149</v>
      </c>
      <c r="AA192">
        <v>32.491436</v>
      </c>
      <c r="AB192">
        <f t="shared" si="136"/>
        <v>1.4616913436399624E-2</v>
      </c>
      <c r="AC192">
        <f t="shared" si="137"/>
        <v>1.9762111983182296</v>
      </c>
      <c r="AD192">
        <v>78.507351999999997</v>
      </c>
      <c r="AE192">
        <f t="shared" si="138"/>
        <v>1.8596569107588268E-2</v>
      </c>
      <c r="AF192">
        <f t="shared" si="139"/>
        <v>0.84219118626720701</v>
      </c>
      <c r="AG192">
        <v>32.491436</v>
      </c>
      <c r="AH192">
        <f t="shared" si="140"/>
        <v>1.4616913436399624E-2</v>
      </c>
      <c r="AI192">
        <f t="shared" si="141"/>
        <v>0.55479950518365906</v>
      </c>
      <c r="AJ192">
        <v>32.491436</v>
      </c>
      <c r="AK192">
        <f t="shared" si="142"/>
        <v>1.4616913436399624E-2</v>
      </c>
      <c r="AL192">
        <f t="shared" si="143"/>
        <v>0.57021870717504508</v>
      </c>
      <c r="AN192" s="73">
        <f t="shared" si="144"/>
        <v>1.6095056826918471E-2</v>
      </c>
      <c r="AO192">
        <f t="shared" si="145"/>
        <v>9.5910258952418541</v>
      </c>
    </row>
    <row r="193" spans="2:82" x14ac:dyDescent="0.25">
      <c r="B193" t="s">
        <v>23</v>
      </c>
      <c r="C193" s="6">
        <v>90.943781000000001</v>
      </c>
      <c r="D193" s="10">
        <f t="shared" si="120"/>
        <v>2.0321906168641393E-2</v>
      </c>
      <c r="E193" s="13">
        <f t="shared" si="121"/>
        <v>0</v>
      </c>
      <c r="F193" s="11">
        <v>21.810524999999998</v>
      </c>
      <c r="G193" s="10">
        <f t="shared" si="122"/>
        <v>9.8118949229399986E-3</v>
      </c>
      <c r="H193" s="13">
        <f t="shared" si="123"/>
        <v>0</v>
      </c>
      <c r="I193" s="2">
        <v>21.810524999999998</v>
      </c>
      <c r="J193" s="9">
        <f t="shared" si="124"/>
        <v>9.8118949229399986E-3</v>
      </c>
      <c r="K193" s="12">
        <f t="shared" si="125"/>
        <v>1.137952002409477E-2</v>
      </c>
      <c r="L193" s="16">
        <v>187.57457299999999</v>
      </c>
      <c r="M193">
        <f t="shared" si="126"/>
        <v>2.4672340464414338E-2</v>
      </c>
      <c r="N193">
        <f t="shared" si="127"/>
        <v>2.5878453132570436E-2</v>
      </c>
      <c r="O193">
        <v>22.349157000000002</v>
      </c>
      <c r="P193" s="10">
        <f t="shared" si="128"/>
        <v>1.0097737514720751E-2</v>
      </c>
      <c r="Q193">
        <f t="shared" si="129"/>
        <v>6.2435747981762227E-2</v>
      </c>
      <c r="R193">
        <v>21.810524999999998</v>
      </c>
      <c r="S193">
        <f t="shared" si="130"/>
        <v>9.8118949229399986E-3</v>
      </c>
      <c r="T193">
        <f t="shared" si="131"/>
        <v>0.14966165007532642</v>
      </c>
      <c r="U193">
        <v>21.965306000000002</v>
      </c>
      <c r="V193">
        <f t="shared" si="132"/>
        <v>5.5901098041102378E-3</v>
      </c>
      <c r="W193">
        <f t="shared" si="133"/>
        <v>0.12236779991574329</v>
      </c>
      <c r="X193">
        <v>21.810524999999998</v>
      </c>
      <c r="Y193">
        <f t="shared" si="134"/>
        <v>9.8118949229399986E-3</v>
      </c>
      <c r="Z193">
        <f t="shared" si="135"/>
        <v>0.21880849341662237</v>
      </c>
      <c r="AA193">
        <v>21.810524999999998</v>
      </c>
      <c r="AB193">
        <f t="shared" si="136"/>
        <v>9.8118949229399986E-3</v>
      </c>
      <c r="AC193">
        <f t="shared" si="137"/>
        <v>1.3265712154488865</v>
      </c>
      <c r="AD193">
        <v>68.629436999999996</v>
      </c>
      <c r="AE193">
        <f t="shared" si="138"/>
        <v>1.6256720364041511E-2</v>
      </c>
      <c r="AF193">
        <f t="shared" si="139"/>
        <v>0.73622540421285054</v>
      </c>
      <c r="AG193">
        <v>21.810524999999998</v>
      </c>
      <c r="AH193">
        <f t="shared" si="140"/>
        <v>9.8118949229399986E-3</v>
      </c>
      <c r="AI193">
        <f t="shared" si="141"/>
        <v>0.3724202426078006</v>
      </c>
      <c r="AJ193">
        <v>21.810524999999998</v>
      </c>
      <c r="AK193">
        <f t="shared" si="142"/>
        <v>9.8118949229399986E-3</v>
      </c>
      <c r="AL193">
        <f t="shared" si="143"/>
        <v>0.382770689738336</v>
      </c>
      <c r="AN193" s="73">
        <f t="shared" si="144"/>
        <v>1.2135173231375683E-2</v>
      </c>
      <c r="AO193">
        <f t="shared" si="145"/>
        <v>7.2313358043392206</v>
      </c>
    </row>
    <row r="194" spans="2:82" x14ac:dyDescent="0.25">
      <c r="B194" t="s">
        <v>24</v>
      </c>
      <c r="C194" s="6">
        <v>92.439885000000004</v>
      </c>
      <c r="D194" s="10">
        <f t="shared" si="120"/>
        <v>2.0656219133994451E-2</v>
      </c>
      <c r="E194" s="13">
        <f t="shared" si="121"/>
        <v>0</v>
      </c>
      <c r="F194" s="11">
        <v>53.512169999999998</v>
      </c>
      <c r="G194" s="10">
        <f t="shared" si="122"/>
        <v>2.4073505297946843E-2</v>
      </c>
      <c r="H194" s="13">
        <f t="shared" si="123"/>
        <v>0</v>
      </c>
      <c r="I194" s="2">
        <v>53.512169999999998</v>
      </c>
      <c r="J194" s="9">
        <f t="shared" si="124"/>
        <v>2.4073505297946843E-2</v>
      </c>
      <c r="K194" s="12">
        <f t="shared" si="125"/>
        <v>2.7919676855452283E-2</v>
      </c>
      <c r="L194" s="16">
        <v>146.450174</v>
      </c>
      <c r="M194">
        <f t="shared" si="126"/>
        <v>1.9263104248147325E-2</v>
      </c>
      <c r="N194">
        <f t="shared" si="127"/>
        <v>2.0204785240885422E-2</v>
      </c>
      <c r="O194">
        <v>51.794910000000002</v>
      </c>
      <c r="P194" s="10">
        <f t="shared" si="128"/>
        <v>2.3401840426401092E-2</v>
      </c>
      <c r="Q194">
        <f t="shared" si="129"/>
        <v>0.14469690948513431</v>
      </c>
      <c r="R194">
        <v>53.512169999999998</v>
      </c>
      <c r="S194">
        <f t="shared" si="130"/>
        <v>2.4073505297946843E-2</v>
      </c>
      <c r="T194">
        <f t="shared" si="131"/>
        <v>0.36719518036871551</v>
      </c>
      <c r="U194">
        <v>99.379542000000001</v>
      </c>
      <c r="V194">
        <f t="shared" si="132"/>
        <v>2.5291819383813054E-2</v>
      </c>
      <c r="W194">
        <f t="shared" si="133"/>
        <v>0.55363926690455423</v>
      </c>
      <c r="X194">
        <v>53.512169999999998</v>
      </c>
      <c r="Y194">
        <f t="shared" si="134"/>
        <v>2.4073505297946843E-2</v>
      </c>
      <c r="Z194">
        <f t="shared" si="135"/>
        <v>0.53684710923529699</v>
      </c>
      <c r="AA194">
        <v>53.512169999999998</v>
      </c>
      <c r="AB194">
        <f t="shared" si="136"/>
        <v>2.4073505297946843E-2</v>
      </c>
      <c r="AC194">
        <f t="shared" si="137"/>
        <v>3.2547453304405751</v>
      </c>
      <c r="AD194">
        <v>92.667891999999995</v>
      </c>
      <c r="AE194">
        <f t="shared" si="138"/>
        <v>2.1950872290693563E-2</v>
      </c>
      <c r="AF194">
        <f t="shared" si="139"/>
        <v>0.99409902262862482</v>
      </c>
      <c r="AG194">
        <v>53.512169999999998</v>
      </c>
      <c r="AH194">
        <f t="shared" si="140"/>
        <v>2.4073505297946843E-2</v>
      </c>
      <c r="AI194">
        <f t="shared" si="141"/>
        <v>0.9137338662810669</v>
      </c>
      <c r="AJ194">
        <v>53.512169999999998</v>
      </c>
      <c r="AK194">
        <f t="shared" si="142"/>
        <v>2.4073505297946843E-2</v>
      </c>
      <c r="AL194">
        <f t="shared" si="143"/>
        <v>0.93912871057872704</v>
      </c>
      <c r="AN194" s="73">
        <f t="shared" si="144"/>
        <v>2.3256532714056449E-2</v>
      </c>
      <c r="AO194">
        <f t="shared" si="145"/>
        <v>13.858541159109421</v>
      </c>
    </row>
    <row r="195" spans="2:82" x14ac:dyDescent="0.25">
      <c r="B195" t="s">
        <v>25</v>
      </c>
      <c r="C195" s="6">
        <v>329.94954200000001</v>
      </c>
      <c r="D195" s="10">
        <f t="shared" si="120"/>
        <v>7.3729105598877645E-2</v>
      </c>
      <c r="E195" s="13">
        <f t="shared" si="121"/>
        <v>0</v>
      </c>
      <c r="F195" s="11">
        <v>88.651270999999994</v>
      </c>
      <c r="G195" s="10">
        <f t="shared" si="122"/>
        <v>3.9881523064533193E-2</v>
      </c>
      <c r="H195" s="13">
        <f t="shared" si="123"/>
        <v>0</v>
      </c>
      <c r="I195" s="2">
        <v>88.651270999999994</v>
      </c>
      <c r="J195" s="9">
        <f t="shared" si="124"/>
        <v>3.9881523064533193E-2</v>
      </c>
      <c r="K195" s="12">
        <f t="shared" si="125"/>
        <v>4.6253307222359472E-2</v>
      </c>
      <c r="L195" s="16">
        <v>664.63584900000001</v>
      </c>
      <c r="M195">
        <f t="shared" si="126"/>
        <v>8.7421880743841968E-2</v>
      </c>
      <c r="N195">
        <f t="shared" si="127"/>
        <v>9.1695518179709057E-2</v>
      </c>
      <c r="O195">
        <v>91.171226000000004</v>
      </c>
      <c r="P195" s="10">
        <f t="shared" si="128"/>
        <v>4.1192744274125587E-2</v>
      </c>
      <c r="Q195">
        <f t="shared" si="129"/>
        <v>0.25470059965681419</v>
      </c>
      <c r="R195">
        <v>88.651270999999994</v>
      </c>
      <c r="S195">
        <f t="shared" si="130"/>
        <v>3.9881523064533193E-2</v>
      </c>
      <c r="T195">
        <f t="shared" si="131"/>
        <v>0.60831619134041615</v>
      </c>
      <c r="U195">
        <v>123.63525799999999</v>
      </c>
      <c r="V195">
        <f t="shared" si="132"/>
        <v>3.146483221674666E-2</v>
      </c>
      <c r="W195">
        <f t="shared" si="133"/>
        <v>0.68876684501801611</v>
      </c>
      <c r="X195">
        <v>88.651270999999994</v>
      </c>
      <c r="Y195">
        <f t="shared" si="134"/>
        <v>3.9881523064533193E-2</v>
      </c>
      <c r="Z195">
        <f t="shared" si="135"/>
        <v>0.88937111999728125</v>
      </c>
      <c r="AA195">
        <v>88.651270999999994</v>
      </c>
      <c r="AB195">
        <f t="shared" si="136"/>
        <v>3.9881523064533193E-2</v>
      </c>
      <c r="AC195">
        <f t="shared" si="137"/>
        <v>5.3919942010363622</v>
      </c>
      <c r="AD195">
        <v>261.10020400000002</v>
      </c>
      <c r="AE195">
        <f t="shared" si="138"/>
        <v>6.1848576776495981E-2</v>
      </c>
      <c r="AF195">
        <f t="shared" si="139"/>
        <v>2.8009643038446868</v>
      </c>
      <c r="AG195">
        <v>88.651270999999994</v>
      </c>
      <c r="AH195">
        <f t="shared" si="140"/>
        <v>3.9881523064533193E-2</v>
      </c>
      <c r="AI195">
        <f t="shared" si="141"/>
        <v>1.5137429224335441</v>
      </c>
      <c r="AJ195">
        <v>88.651270999999994</v>
      </c>
      <c r="AK195">
        <f t="shared" si="142"/>
        <v>3.9881523064533193E-2</v>
      </c>
      <c r="AL195">
        <f t="shared" si="143"/>
        <v>1.5558134500132454</v>
      </c>
      <c r="AN195" s="73">
        <f t="shared" si="144"/>
        <v>4.7902316755151685E-2</v>
      </c>
      <c r="AO195">
        <f t="shared" si="145"/>
        <v>28.544935589935385</v>
      </c>
    </row>
    <row r="196" spans="2:82" x14ac:dyDescent="0.25">
      <c r="B196" t="s">
        <v>26</v>
      </c>
      <c r="C196" s="6">
        <v>421.90827200000001</v>
      </c>
      <c r="D196" s="10">
        <f t="shared" si="120"/>
        <v>9.4277807905937303E-2</v>
      </c>
      <c r="E196" s="13">
        <f t="shared" si="121"/>
        <v>0</v>
      </c>
      <c r="F196" s="11">
        <v>251.02322799999999</v>
      </c>
      <c r="G196" s="10">
        <f t="shared" si="122"/>
        <v>0.11292775099880492</v>
      </c>
      <c r="H196" s="13">
        <f t="shared" si="123"/>
        <v>0</v>
      </c>
      <c r="I196" s="2">
        <v>251.02322799999999</v>
      </c>
      <c r="J196" s="9">
        <f t="shared" si="124"/>
        <v>0.11292775099880492</v>
      </c>
      <c r="K196" s="12">
        <f t="shared" si="125"/>
        <v>0.1309699720450978</v>
      </c>
      <c r="L196" s="16">
        <v>659.46579599999995</v>
      </c>
      <c r="M196">
        <f t="shared" si="126"/>
        <v>8.6741845567458717E-2</v>
      </c>
      <c r="N196">
        <f t="shared" si="127"/>
        <v>9.098223933752074E-2</v>
      </c>
      <c r="O196">
        <v>258.42443900000001</v>
      </c>
      <c r="P196" s="10">
        <f t="shared" si="128"/>
        <v>0.11676065242241414</v>
      </c>
      <c r="Q196">
        <f t="shared" si="129"/>
        <v>0.72194772920214767</v>
      </c>
      <c r="R196">
        <v>251.02322799999999</v>
      </c>
      <c r="S196">
        <f t="shared" si="130"/>
        <v>0.11292775099880492</v>
      </c>
      <c r="T196">
        <f t="shared" si="131"/>
        <v>1.7224963869377228</v>
      </c>
      <c r="U196">
        <v>305.555542</v>
      </c>
      <c r="V196">
        <f t="shared" si="132"/>
        <v>7.7763042820091721E-2</v>
      </c>
      <c r="W196">
        <f t="shared" si="133"/>
        <v>1.7022371291618925</v>
      </c>
      <c r="X196">
        <v>251.02322799999999</v>
      </c>
      <c r="Y196">
        <f t="shared" si="134"/>
        <v>0.11292775099880492</v>
      </c>
      <c r="Z196">
        <f t="shared" si="135"/>
        <v>2.5183260985811802</v>
      </c>
      <c r="AA196">
        <v>251.02322799999999</v>
      </c>
      <c r="AB196">
        <f t="shared" si="136"/>
        <v>0.11292775099880492</v>
      </c>
      <c r="AC196">
        <f t="shared" si="137"/>
        <v>15.26786671452718</v>
      </c>
      <c r="AD196">
        <v>381.66656599999999</v>
      </c>
      <c r="AE196">
        <f t="shared" si="138"/>
        <v>9.0407948935469107E-2</v>
      </c>
      <c r="AF196">
        <f t="shared" si="139"/>
        <v>4.0943454312160625</v>
      </c>
      <c r="AG196">
        <v>251.02322799999999</v>
      </c>
      <c r="AH196">
        <f t="shared" si="140"/>
        <v>0.11292775099880492</v>
      </c>
      <c r="AI196">
        <f t="shared" si="141"/>
        <v>4.2862852440256818</v>
      </c>
      <c r="AJ196">
        <v>251.02322799999999</v>
      </c>
      <c r="AK196">
        <f t="shared" si="142"/>
        <v>0.11292775099880492</v>
      </c>
      <c r="AL196">
        <f t="shared" si="143"/>
        <v>4.405411337961997</v>
      </c>
      <c r="AN196" s="73">
        <f t="shared" si="144"/>
        <v>0.10470379622025046</v>
      </c>
      <c r="AO196">
        <f t="shared" si="145"/>
        <v>62.39287202757977</v>
      </c>
    </row>
    <row r="197" spans="2:82" x14ac:dyDescent="0.25">
      <c r="B197" t="s">
        <v>27</v>
      </c>
      <c r="C197" s="6">
        <v>164.585035</v>
      </c>
      <c r="D197" s="10">
        <f t="shared" si="120"/>
        <v>3.6777464069066575E-2</v>
      </c>
      <c r="E197" s="13">
        <f t="shared" si="121"/>
        <v>0</v>
      </c>
      <c r="F197" s="11">
        <v>145.86102700000001</v>
      </c>
      <c r="G197" s="10">
        <f t="shared" si="122"/>
        <v>6.5618460366089953E-2</v>
      </c>
      <c r="H197" s="13">
        <f t="shared" si="123"/>
        <v>0</v>
      </c>
      <c r="I197" s="2">
        <v>145.86102700000001</v>
      </c>
      <c r="J197" s="9">
        <f t="shared" si="124"/>
        <v>6.5618460366089953E-2</v>
      </c>
      <c r="K197" s="12">
        <f t="shared" si="125"/>
        <v>7.6102178993010389E-2</v>
      </c>
      <c r="L197" s="16">
        <v>190.57992400000001</v>
      </c>
      <c r="M197">
        <f t="shared" si="126"/>
        <v>2.5067644806048471E-2</v>
      </c>
      <c r="N197">
        <f t="shared" si="127"/>
        <v>2.6293082011935785E-2</v>
      </c>
      <c r="O197">
        <v>146.202516</v>
      </c>
      <c r="P197" s="10">
        <f t="shared" si="128"/>
        <v>6.6056837426116816E-2</v>
      </c>
      <c r="Q197">
        <f t="shared" si="129"/>
        <v>0.40843882582575969</v>
      </c>
      <c r="R197">
        <v>145.86102700000001</v>
      </c>
      <c r="S197">
        <f t="shared" si="130"/>
        <v>6.5618460366089953E-2</v>
      </c>
      <c r="T197">
        <f t="shared" si="131"/>
        <v>1.0008838385367496</v>
      </c>
      <c r="U197">
        <v>163.17614900000001</v>
      </c>
      <c r="V197">
        <f t="shared" si="132"/>
        <v>4.1527879935833949E-2</v>
      </c>
      <c r="W197">
        <f t="shared" si="133"/>
        <v>0.90904749298068122</v>
      </c>
      <c r="X197">
        <v>145.86102700000001</v>
      </c>
      <c r="Y197">
        <f t="shared" si="134"/>
        <v>6.5618460366089953E-2</v>
      </c>
      <c r="Z197">
        <f t="shared" si="135"/>
        <v>1.4633133116268993</v>
      </c>
      <c r="AA197">
        <v>145.86102700000001</v>
      </c>
      <c r="AB197">
        <f t="shared" si="136"/>
        <v>6.5618460366089953E-2</v>
      </c>
      <c r="AC197">
        <f t="shared" si="137"/>
        <v>8.871636050668787</v>
      </c>
      <c r="AD197">
        <v>163.35894200000001</v>
      </c>
      <c r="AE197">
        <f t="shared" si="138"/>
        <v>3.8695940913221781E-2</v>
      </c>
      <c r="AF197">
        <f t="shared" si="139"/>
        <v>1.7524404739868933</v>
      </c>
      <c r="AG197">
        <v>145.86102700000001</v>
      </c>
      <c r="AH197">
        <f t="shared" si="140"/>
        <v>6.5618460366089953E-2</v>
      </c>
      <c r="AI197">
        <f t="shared" si="141"/>
        <v>2.4906140068780074</v>
      </c>
      <c r="AJ197">
        <v>145.86102700000001</v>
      </c>
      <c r="AK197">
        <f t="shared" si="142"/>
        <v>6.5618460366089953E-2</v>
      </c>
      <c r="AL197">
        <f t="shared" si="143"/>
        <v>2.5598341126924753</v>
      </c>
      <c r="AN197" s="73">
        <f t="shared" si="144"/>
        <v>5.5621249142743114E-2</v>
      </c>
      <c r="AO197">
        <f t="shared" si="145"/>
        <v>33.144638542781969</v>
      </c>
    </row>
    <row r="198" spans="2:82" x14ac:dyDescent="0.25">
      <c r="B198" t="s">
        <v>28</v>
      </c>
      <c r="C198" s="6">
        <v>105.341216</v>
      </c>
      <c r="D198" s="10">
        <f t="shared" si="120"/>
        <v>2.3539095072840497E-2</v>
      </c>
      <c r="E198" s="13">
        <f t="shared" si="121"/>
        <v>0</v>
      </c>
      <c r="F198" s="11">
        <v>45.753610000000002</v>
      </c>
      <c r="G198" s="10">
        <f t="shared" si="122"/>
        <v>2.0583164030447538E-2</v>
      </c>
      <c r="H198" s="13">
        <f t="shared" si="123"/>
        <v>0</v>
      </c>
      <c r="I198" s="2">
        <v>45.753610000000002</v>
      </c>
      <c r="J198" s="9">
        <f t="shared" si="124"/>
        <v>2.0583164030447538E-2</v>
      </c>
      <c r="K198" s="12">
        <f t="shared" si="125"/>
        <v>2.3871691358627212E-2</v>
      </c>
      <c r="L198" s="16">
        <v>188.11538100000001</v>
      </c>
      <c r="M198">
        <f t="shared" si="126"/>
        <v>2.4743474834539651E-2</v>
      </c>
      <c r="N198">
        <f t="shared" si="127"/>
        <v>2.5953064921673215E-2</v>
      </c>
      <c r="O198">
        <v>47.417597999999998</v>
      </c>
      <c r="P198" s="10">
        <f t="shared" si="128"/>
        <v>2.142409479617274E-2</v>
      </c>
      <c r="Q198">
        <f t="shared" si="129"/>
        <v>0.13246822681627374</v>
      </c>
      <c r="R198">
        <v>45.753610000000002</v>
      </c>
      <c r="S198">
        <f t="shared" si="130"/>
        <v>2.0583164030447538E-2</v>
      </c>
      <c r="T198">
        <f t="shared" si="131"/>
        <v>0.31395671445336393</v>
      </c>
      <c r="U198">
        <v>100.944098</v>
      </c>
      <c r="V198">
        <f t="shared" si="132"/>
        <v>2.5689994571296417E-2</v>
      </c>
      <c r="W198">
        <f t="shared" si="133"/>
        <v>0.56235534286384092</v>
      </c>
      <c r="X198">
        <v>45.753610000000002</v>
      </c>
      <c r="Y198">
        <f t="shared" si="134"/>
        <v>2.0583164030447538E-2</v>
      </c>
      <c r="Z198">
        <f t="shared" si="135"/>
        <v>0.45901134761642409</v>
      </c>
      <c r="AA198">
        <v>45.753610000000002</v>
      </c>
      <c r="AB198">
        <f t="shared" si="136"/>
        <v>2.0583164030447538E-2</v>
      </c>
      <c r="AC198">
        <f t="shared" si="137"/>
        <v>2.7828501161193655</v>
      </c>
      <c r="AD198">
        <v>101.478413</v>
      </c>
      <c r="AE198">
        <f t="shared" si="138"/>
        <v>2.4037880175641176E-2</v>
      </c>
      <c r="AF198">
        <f t="shared" si="139"/>
        <v>1.0886142870413404</v>
      </c>
      <c r="AG198">
        <v>45.753610000000002</v>
      </c>
      <c r="AH198">
        <f t="shared" si="140"/>
        <v>2.0583164030447538E-2</v>
      </c>
      <c r="AI198">
        <f t="shared" si="141"/>
        <v>0.78125448774766737</v>
      </c>
      <c r="AJ198">
        <v>45.753610000000002</v>
      </c>
      <c r="AK198">
        <f t="shared" si="142"/>
        <v>2.0583164030447538E-2</v>
      </c>
      <c r="AL198">
        <f t="shared" si="143"/>
        <v>0.80296741402230476</v>
      </c>
      <c r="AN198" s="73">
        <f t="shared" si="144"/>
        <v>2.1959723971968607E-2</v>
      </c>
      <c r="AO198">
        <f t="shared" si="145"/>
        <v>13.085774317693938</v>
      </c>
    </row>
    <row r="199" spans="2:82" x14ac:dyDescent="0.25">
      <c r="B199" t="s">
        <v>29</v>
      </c>
      <c r="C199" s="6">
        <v>43.479419999999998</v>
      </c>
      <c r="D199" s="10">
        <f t="shared" si="120"/>
        <v>9.7157241956648994E-3</v>
      </c>
      <c r="E199" s="13">
        <f t="shared" si="121"/>
        <v>0</v>
      </c>
      <c r="F199" s="11">
        <v>17.487684999999999</v>
      </c>
      <c r="G199" s="10">
        <f t="shared" si="122"/>
        <v>7.867180073174487E-3</v>
      </c>
      <c r="H199" s="13">
        <f t="shared" si="123"/>
        <v>0</v>
      </c>
      <c r="I199" s="2">
        <v>17.487684999999999</v>
      </c>
      <c r="J199" s="9">
        <f t="shared" si="124"/>
        <v>7.867180073174487E-3</v>
      </c>
      <c r="K199" s="12">
        <f t="shared" si="125"/>
        <v>9.124102314481736E-3</v>
      </c>
      <c r="L199" s="16">
        <v>79.608669000000006</v>
      </c>
      <c r="M199">
        <f t="shared" si="126"/>
        <v>1.0471207019550927E-2</v>
      </c>
      <c r="N199">
        <f t="shared" si="127"/>
        <v>1.0983094226011184E-2</v>
      </c>
      <c r="O199">
        <v>16.143567999999998</v>
      </c>
      <c r="P199" s="10">
        <f t="shared" si="128"/>
        <v>7.2939445642198229E-3</v>
      </c>
      <c r="Q199">
        <f t="shared" si="129"/>
        <v>4.5099497183470547E-2</v>
      </c>
      <c r="R199">
        <v>17.487684999999999</v>
      </c>
      <c r="S199">
        <f t="shared" si="130"/>
        <v>7.867180073174487E-3</v>
      </c>
      <c r="T199">
        <f t="shared" si="131"/>
        <v>0.1199987525792036</v>
      </c>
      <c r="U199">
        <v>132.98043699999999</v>
      </c>
      <c r="V199">
        <f t="shared" si="132"/>
        <v>3.3843154501401608E-2</v>
      </c>
      <c r="W199">
        <f t="shared" si="133"/>
        <v>0.74082844589208563</v>
      </c>
      <c r="X199">
        <v>17.487684999999999</v>
      </c>
      <c r="Y199">
        <f t="shared" si="134"/>
        <v>7.867180073174487E-3</v>
      </c>
      <c r="Z199">
        <f t="shared" si="135"/>
        <v>0.17544071076668102</v>
      </c>
      <c r="AA199">
        <v>17.487684999999999</v>
      </c>
      <c r="AB199">
        <f t="shared" si="136"/>
        <v>7.867180073174487E-3</v>
      </c>
      <c r="AC199">
        <f t="shared" si="137"/>
        <v>1.0636451688273096</v>
      </c>
      <c r="AD199">
        <v>67.622584000000003</v>
      </c>
      <c r="AE199">
        <f t="shared" si="138"/>
        <v>1.6018220262857583E-2</v>
      </c>
      <c r="AF199">
        <f t="shared" si="139"/>
        <v>0.7254243428999344</v>
      </c>
      <c r="AG199">
        <v>17.487684999999999</v>
      </c>
      <c r="AH199">
        <f t="shared" si="140"/>
        <v>7.867180073174487E-3</v>
      </c>
      <c r="AI199">
        <f t="shared" si="141"/>
        <v>0.29860665391359426</v>
      </c>
      <c r="AJ199">
        <v>17.487684999999999</v>
      </c>
      <c r="AK199">
        <f t="shared" si="142"/>
        <v>7.867180073174487E-3</v>
      </c>
      <c r="AL199">
        <f t="shared" si="143"/>
        <v>0.30690564529633069</v>
      </c>
      <c r="AN199" s="73">
        <f t="shared" si="144"/>
        <v>1.1034375921326353E-2</v>
      </c>
      <c r="AO199">
        <f t="shared" si="145"/>
        <v>6.5753719503664803</v>
      </c>
    </row>
    <row r="200" spans="2:82" x14ac:dyDescent="0.25">
      <c r="B200" t="s">
        <v>30</v>
      </c>
      <c r="C200" s="6">
        <v>193.94985199999999</v>
      </c>
      <c r="D200" s="10">
        <f t="shared" si="120"/>
        <v>4.3339199782840399E-2</v>
      </c>
      <c r="E200" s="13">
        <f t="shared" si="121"/>
        <v>0</v>
      </c>
      <c r="F200" s="11">
        <v>101.667354</v>
      </c>
      <c r="G200" s="10">
        <f t="shared" si="122"/>
        <v>4.5737064767645143E-2</v>
      </c>
      <c r="H200" s="13">
        <f t="shared" si="123"/>
        <v>0</v>
      </c>
      <c r="I200" s="2">
        <v>101.667354</v>
      </c>
      <c r="J200" s="9">
        <f t="shared" si="124"/>
        <v>4.5737064767645143E-2</v>
      </c>
      <c r="K200" s="12">
        <f t="shared" si="125"/>
        <v>5.3044376081718872E-2</v>
      </c>
      <c r="L200" s="16">
        <v>321.95167600000002</v>
      </c>
      <c r="M200">
        <f t="shared" si="126"/>
        <v>4.2347431404579639E-2</v>
      </c>
      <c r="N200">
        <f t="shared" si="127"/>
        <v>4.441759469349027E-2</v>
      </c>
      <c r="O200">
        <v>100.815095</v>
      </c>
      <c r="P200" s="10">
        <f t="shared" si="128"/>
        <v>4.5550011878821031E-2</v>
      </c>
      <c r="Q200">
        <f t="shared" si="129"/>
        <v>0.28164220530454082</v>
      </c>
      <c r="R200">
        <v>101.667354</v>
      </c>
      <c r="S200">
        <f t="shared" si="130"/>
        <v>4.5737064767645143E-2</v>
      </c>
      <c r="T200">
        <f t="shared" si="131"/>
        <v>0.6976312563971907</v>
      </c>
      <c r="U200">
        <v>138.12410700000001</v>
      </c>
      <c r="V200">
        <f t="shared" si="132"/>
        <v>3.5152204331898293E-2</v>
      </c>
      <c r="W200">
        <f t="shared" si="133"/>
        <v>0.76948361606784432</v>
      </c>
      <c r="X200">
        <v>101.667354</v>
      </c>
      <c r="Y200">
        <f t="shared" si="134"/>
        <v>4.5737064767645143E-2</v>
      </c>
      <c r="Z200">
        <f t="shared" si="135"/>
        <v>1.019951631535436</v>
      </c>
      <c r="AA200">
        <v>101.667354</v>
      </c>
      <c r="AB200">
        <f t="shared" si="136"/>
        <v>4.5737064767645143E-2</v>
      </c>
      <c r="AC200">
        <f t="shared" si="137"/>
        <v>6.183665242686831</v>
      </c>
      <c r="AD200">
        <v>174.09155200000001</v>
      </c>
      <c r="AE200">
        <f t="shared" si="138"/>
        <v>4.1238247060164462E-2</v>
      </c>
      <c r="AF200">
        <f t="shared" si="139"/>
        <v>1.8675750354944993</v>
      </c>
      <c r="AG200">
        <v>101.667354</v>
      </c>
      <c r="AH200">
        <f t="shared" si="140"/>
        <v>4.5737064767645143E-2</v>
      </c>
      <c r="AI200">
        <f t="shared" si="141"/>
        <v>1.7359958387967802</v>
      </c>
      <c r="AJ200">
        <v>101.667354</v>
      </c>
      <c r="AK200">
        <f t="shared" si="142"/>
        <v>4.5737064767645143E-2</v>
      </c>
      <c r="AL200">
        <f t="shared" si="143"/>
        <v>1.7842433052139539</v>
      </c>
      <c r="AN200" s="73">
        <f t="shared" si="144"/>
        <v>4.3982212319318321E-2</v>
      </c>
      <c r="AO200">
        <f t="shared" si="145"/>
        <v>26.208949854659878</v>
      </c>
    </row>
    <row r="201" spans="2:82" x14ac:dyDescent="0.25">
      <c r="B201" t="s">
        <v>31</v>
      </c>
      <c r="C201" s="6">
        <v>119.861679</v>
      </c>
      <c r="D201" s="10">
        <f t="shared" si="120"/>
        <v>2.6783775284797254E-2</v>
      </c>
      <c r="E201" s="13">
        <f t="shared" si="121"/>
        <v>0</v>
      </c>
      <c r="F201" s="11">
        <v>68.716868000000005</v>
      </c>
      <c r="G201" s="10">
        <f t="shared" si="122"/>
        <v>3.0913638633161655E-2</v>
      </c>
      <c r="H201" s="13">
        <f t="shared" si="123"/>
        <v>0</v>
      </c>
      <c r="I201" s="2">
        <v>68.716868000000005</v>
      </c>
      <c r="J201" s="9">
        <f t="shared" si="124"/>
        <v>3.0913638633161655E-2</v>
      </c>
      <c r="K201" s="12">
        <f t="shared" si="125"/>
        <v>3.5852643409504226E-2</v>
      </c>
      <c r="L201" s="16">
        <v>190.94072800000001</v>
      </c>
      <c r="M201">
        <f t="shared" si="126"/>
        <v>2.5115102619687864E-2</v>
      </c>
      <c r="N201">
        <f t="shared" si="127"/>
        <v>2.6342859810998369E-2</v>
      </c>
      <c r="O201">
        <v>67.154858000000004</v>
      </c>
      <c r="P201" s="10">
        <f t="shared" si="128"/>
        <v>3.0341731856926187E-2</v>
      </c>
      <c r="Q201">
        <f t="shared" si="129"/>
        <v>0.18760724576050133</v>
      </c>
      <c r="R201">
        <v>68.716868000000005</v>
      </c>
      <c r="S201">
        <f t="shared" si="130"/>
        <v>3.0913638633161655E-2</v>
      </c>
      <c r="T201">
        <f t="shared" si="131"/>
        <v>0.4715283035547469</v>
      </c>
      <c r="U201">
        <v>107.350758</v>
      </c>
      <c r="V201">
        <f t="shared" si="132"/>
        <v>2.7320471873893564E-2</v>
      </c>
      <c r="W201">
        <f t="shared" si="133"/>
        <v>0.59804657744114187</v>
      </c>
      <c r="X201">
        <v>68.716868000000005</v>
      </c>
      <c r="Y201">
        <f t="shared" si="134"/>
        <v>3.0913638633161655E-2</v>
      </c>
      <c r="Z201">
        <f t="shared" si="135"/>
        <v>0.68938433895511042</v>
      </c>
      <c r="AA201">
        <v>68.716868000000005</v>
      </c>
      <c r="AB201">
        <f t="shared" si="136"/>
        <v>3.0913638633161655E-2</v>
      </c>
      <c r="AC201">
        <f t="shared" si="137"/>
        <v>4.1795334639858828</v>
      </c>
      <c r="AD201">
        <v>114.11040800000001</v>
      </c>
      <c r="AE201">
        <f t="shared" si="138"/>
        <v>2.7030106534061845E-2</v>
      </c>
      <c r="AF201">
        <f t="shared" si="139"/>
        <v>1.224124587452077</v>
      </c>
      <c r="AG201">
        <v>68.716868000000005</v>
      </c>
      <c r="AH201">
        <f t="shared" si="140"/>
        <v>3.0913638633161655E-2</v>
      </c>
      <c r="AI201">
        <f t="shared" si="141"/>
        <v>1.1733579385094219</v>
      </c>
      <c r="AJ201">
        <v>68.716868000000005</v>
      </c>
      <c r="AK201">
        <f t="shared" si="142"/>
        <v>3.0913638633161655E-2</v>
      </c>
      <c r="AL201">
        <f t="shared" si="143"/>
        <v>1.2059683552329983</v>
      </c>
      <c r="AN201" s="73">
        <f t="shared" si="144"/>
        <v>2.9415554883458192E-2</v>
      </c>
      <c r="AO201">
        <f t="shared" si="145"/>
        <v>17.52869540282143</v>
      </c>
    </row>
    <row r="202" spans="2:82" x14ac:dyDescent="0.25">
      <c r="B202" t="s">
        <v>32</v>
      </c>
      <c r="C202" s="6">
        <v>36.491695999999997</v>
      </c>
      <c r="D202" s="10">
        <f t="shared" si="120"/>
        <v>8.1542774436284583E-3</v>
      </c>
      <c r="E202" s="13">
        <f t="shared" si="121"/>
        <v>0</v>
      </c>
      <c r="F202" s="11">
        <v>19.412300999999999</v>
      </c>
      <c r="G202" s="10">
        <f t="shared" si="122"/>
        <v>8.7330065472739915E-3</v>
      </c>
      <c r="H202" s="13">
        <f t="shared" si="123"/>
        <v>0</v>
      </c>
      <c r="I202" s="2">
        <v>19.412300999999999</v>
      </c>
      <c r="J202" s="9">
        <f t="shared" si="124"/>
        <v>8.7330065472739915E-3</v>
      </c>
      <c r="K202" s="12">
        <f t="shared" si="125"/>
        <v>1.0128260000309711E-2</v>
      </c>
      <c r="L202" s="16">
        <v>60.178690000000003</v>
      </c>
      <c r="M202">
        <f t="shared" si="126"/>
        <v>7.9155138387677244E-3</v>
      </c>
      <c r="N202">
        <f t="shared" si="127"/>
        <v>8.302465434611361E-3</v>
      </c>
      <c r="O202">
        <v>19.713736999999998</v>
      </c>
      <c r="P202" s="10">
        <f t="shared" si="128"/>
        <v>8.9070089605723587E-3</v>
      </c>
      <c r="Q202">
        <f t="shared" si="129"/>
        <v>5.5073303888408004E-2</v>
      </c>
      <c r="R202">
        <v>19.412300999999999</v>
      </c>
      <c r="S202">
        <f t="shared" si="130"/>
        <v>8.7330065472739915E-3</v>
      </c>
      <c r="T202">
        <f t="shared" si="131"/>
        <v>0.13320527586653275</v>
      </c>
      <c r="U202">
        <v>45.259041000000003</v>
      </c>
      <c r="V202">
        <f t="shared" si="132"/>
        <v>1.1518301125362299E-2</v>
      </c>
      <c r="W202">
        <f t="shared" si="133"/>
        <v>0.25213622216173187</v>
      </c>
      <c r="X202">
        <v>19.412300999999999</v>
      </c>
      <c r="Y202">
        <f t="shared" si="134"/>
        <v>8.7330065472739915E-3</v>
      </c>
      <c r="Z202">
        <f t="shared" si="135"/>
        <v>0.19474892674798025</v>
      </c>
      <c r="AA202">
        <v>19.412300999999999</v>
      </c>
      <c r="AB202">
        <f t="shared" si="136"/>
        <v>8.7330065472739915E-3</v>
      </c>
      <c r="AC202">
        <f t="shared" si="137"/>
        <v>1.1807051747828003</v>
      </c>
      <c r="AD202">
        <v>38.204684</v>
      </c>
      <c r="AE202">
        <f t="shared" si="138"/>
        <v>9.0498027017848186E-3</v>
      </c>
      <c r="AF202">
        <f t="shared" si="139"/>
        <v>0.40984248378322302</v>
      </c>
      <c r="AG202">
        <v>19.412300999999999</v>
      </c>
      <c r="AH202">
        <f t="shared" si="140"/>
        <v>8.7330065472739915E-3</v>
      </c>
      <c r="AI202">
        <f t="shared" si="141"/>
        <v>0.33146995993886669</v>
      </c>
      <c r="AJ202">
        <v>19.412300999999999</v>
      </c>
      <c r="AK202">
        <f t="shared" si="142"/>
        <v>8.7330065472739915E-3</v>
      </c>
      <c r="AL202">
        <f t="shared" si="143"/>
        <v>0.34068230100734348</v>
      </c>
      <c r="AN202" s="73">
        <f t="shared" si="144"/>
        <v>8.8896624917527995E-3</v>
      </c>
      <c r="AO202">
        <f t="shared" si="145"/>
        <v>5.297339678587841</v>
      </c>
    </row>
    <row r="203" spans="2:82" ht="15.75" x14ac:dyDescent="0.25">
      <c r="B203" s="4" t="s">
        <v>41</v>
      </c>
      <c r="C203" s="15">
        <f t="shared" ref="C203:AL203" si="146">SUM(C171:C202)</f>
        <v>4475.1599699999988</v>
      </c>
      <c r="D203" s="15">
        <f t="shared" si="146"/>
        <v>1.0000000000000002</v>
      </c>
      <c r="E203" s="15">
        <f t="shared" si="146"/>
        <v>0</v>
      </c>
      <c r="F203" s="15">
        <f t="shared" si="146"/>
        <v>2222.8657330000001</v>
      </c>
      <c r="G203" s="15">
        <f t="shared" si="146"/>
        <v>0.99999999999999978</v>
      </c>
      <c r="H203" s="15">
        <f t="shared" si="146"/>
        <v>0</v>
      </c>
      <c r="I203" s="15">
        <f t="shared" si="146"/>
        <v>2222.8657330000001</v>
      </c>
      <c r="J203" s="15">
        <f t="shared" si="146"/>
        <v>0.99999999999999978</v>
      </c>
      <c r="K203" s="15">
        <f t="shared" si="146"/>
        <v>1.1597678239999998</v>
      </c>
      <c r="L203" s="15">
        <f t="shared" si="146"/>
        <v>7602.6258339999995</v>
      </c>
      <c r="M203" s="15">
        <f t="shared" si="146"/>
        <v>1</v>
      </c>
      <c r="N203" s="15">
        <f t="shared" si="146"/>
        <v>1.0488852150000001</v>
      </c>
      <c r="O203" s="15">
        <f t="shared" si="146"/>
        <v>2213.2836160000006</v>
      </c>
      <c r="P203" s="15">
        <f t="shared" si="146"/>
        <v>0.99999999999999978</v>
      </c>
      <c r="Q203" s="15">
        <f t="shared" si="146"/>
        <v>6.1831423020000003</v>
      </c>
      <c r="R203" s="15">
        <f t="shared" si="146"/>
        <v>2222.8657330000001</v>
      </c>
      <c r="S203" s="15">
        <f t="shared" si="146"/>
        <v>0.99999999999999978</v>
      </c>
      <c r="T203" s="15">
        <f t="shared" si="146"/>
        <v>15.253083247500001</v>
      </c>
      <c r="U203" s="15">
        <f t="shared" si="146"/>
        <v>3929.3156610000001</v>
      </c>
      <c r="V203" s="15">
        <f t="shared" si="146"/>
        <v>1</v>
      </c>
      <c r="W203" s="15">
        <f t="shared" si="146"/>
        <v>21.890053005000002</v>
      </c>
      <c r="X203" s="15">
        <f t="shared" si="146"/>
        <v>2222.8657330000001</v>
      </c>
      <c r="Y203" s="15">
        <f t="shared" si="146"/>
        <v>0.99999999999999978</v>
      </c>
      <c r="Z203" s="15">
        <f t="shared" si="146"/>
        <v>22.300329868499997</v>
      </c>
      <c r="AA203" s="15">
        <f t="shared" si="146"/>
        <v>2222.8657330000001</v>
      </c>
      <c r="AB203" s="15">
        <f t="shared" si="146"/>
        <v>0.99999999999999978</v>
      </c>
      <c r="AC203" s="15">
        <f t="shared" si="146"/>
        <v>135.20030797999996</v>
      </c>
      <c r="AD203" s="15">
        <f t="shared" si="146"/>
        <v>4221.6040789999988</v>
      </c>
      <c r="AE203" s="15">
        <f t="shared" si="146"/>
        <v>1.0000000000000002</v>
      </c>
      <c r="AF203" s="15">
        <f t="shared" si="146"/>
        <v>45.28744960400001</v>
      </c>
      <c r="AG203" s="15">
        <f t="shared" si="146"/>
        <v>2222.8657330000001</v>
      </c>
      <c r="AH203" s="15">
        <f t="shared" si="146"/>
        <v>0.99999999999999978</v>
      </c>
      <c r="AI203" s="15">
        <f t="shared" si="146"/>
        <v>37.955995812499992</v>
      </c>
      <c r="AJ203" s="15">
        <f t="shared" si="146"/>
        <v>2222.8657330000001</v>
      </c>
      <c r="AK203" s="15">
        <f t="shared" si="146"/>
        <v>0.99999999999999978</v>
      </c>
      <c r="AL203" s="15">
        <f t="shared" si="146"/>
        <v>39.010883498500014</v>
      </c>
      <c r="AM203" s="4"/>
      <c r="AN203" s="15">
        <f>SUM(AN171:AN202)</f>
        <v>1</v>
      </c>
      <c r="AO203" s="15">
        <f>SUM(AO171:AO202)</f>
        <v>595.89885257200001</v>
      </c>
    </row>
    <row r="204" spans="2:82" ht="15.75" x14ac:dyDescent="0.25">
      <c r="AP204" s="4"/>
      <c r="CD204" s="4"/>
    </row>
    <row r="206" spans="2:82" x14ac:dyDescent="0.25">
      <c r="B206" s="24" t="s">
        <v>73</v>
      </c>
      <c r="C206" s="24"/>
    </row>
    <row r="207" spans="2:82" x14ac:dyDescent="0.25">
      <c r="C207" s="1" t="s">
        <v>35</v>
      </c>
      <c r="D207" s="1" t="s">
        <v>35</v>
      </c>
      <c r="E207" s="1" t="s">
        <v>35</v>
      </c>
      <c r="F207" s="1" t="s">
        <v>36</v>
      </c>
      <c r="G207" s="1" t="s">
        <v>36</v>
      </c>
      <c r="H207" s="1" t="s">
        <v>36</v>
      </c>
      <c r="I207" s="1" t="s">
        <v>37</v>
      </c>
      <c r="J207" s="1" t="s">
        <v>37</v>
      </c>
      <c r="K207" s="1" t="s">
        <v>37</v>
      </c>
      <c r="L207" s="1" t="s">
        <v>38</v>
      </c>
      <c r="M207" s="1" t="s">
        <v>38</v>
      </c>
      <c r="N207" s="1" t="s">
        <v>38</v>
      </c>
      <c r="O207" s="1" t="s">
        <v>39</v>
      </c>
      <c r="P207" s="1" t="s">
        <v>39</v>
      </c>
      <c r="Q207" s="1" t="s">
        <v>39</v>
      </c>
      <c r="R207" s="1" t="s">
        <v>46</v>
      </c>
      <c r="S207" s="1" t="s">
        <v>46</v>
      </c>
      <c r="T207" s="1" t="s">
        <v>46</v>
      </c>
      <c r="U207" s="1" t="s">
        <v>47</v>
      </c>
      <c r="V207" s="1" t="s">
        <v>47</v>
      </c>
      <c r="W207" s="1" t="s">
        <v>47</v>
      </c>
      <c r="X207" s="1" t="s">
        <v>48</v>
      </c>
      <c r="Y207" s="1" t="s">
        <v>48</v>
      </c>
      <c r="Z207" s="1" t="s">
        <v>48</v>
      </c>
      <c r="AA207" s="1" t="s">
        <v>49</v>
      </c>
      <c r="AB207" s="1" t="s">
        <v>49</v>
      </c>
      <c r="AC207" s="1" t="s">
        <v>49</v>
      </c>
      <c r="AD207" s="1" t="s">
        <v>50</v>
      </c>
      <c r="AE207" s="1" t="s">
        <v>50</v>
      </c>
      <c r="AF207" s="1" t="s">
        <v>50</v>
      </c>
      <c r="AG207" s="1" t="s">
        <v>51</v>
      </c>
      <c r="AH207" s="1" t="s">
        <v>51</v>
      </c>
      <c r="AI207" s="1" t="s">
        <v>51</v>
      </c>
      <c r="AJ207" s="1" t="s">
        <v>52</v>
      </c>
      <c r="AK207" s="1" t="s">
        <v>52</v>
      </c>
      <c r="AL207" s="1" t="s">
        <v>52</v>
      </c>
      <c r="AM207" s="18" t="s">
        <v>53</v>
      </c>
      <c r="AN207" s="18" t="s">
        <v>53</v>
      </c>
      <c r="AO207" s="18" t="s">
        <v>53</v>
      </c>
    </row>
    <row r="208" spans="2:82" x14ac:dyDescent="0.25">
      <c r="B208" s="1" t="s">
        <v>0</v>
      </c>
      <c r="C208" s="7" t="s">
        <v>70</v>
      </c>
      <c r="D208" s="7" t="s">
        <v>43</v>
      </c>
      <c r="E208" s="1" t="s">
        <v>44</v>
      </c>
      <c r="F208" s="7" t="s">
        <v>70</v>
      </c>
      <c r="G208" s="7" t="s">
        <v>43</v>
      </c>
      <c r="H208" s="7" t="s">
        <v>34</v>
      </c>
      <c r="I208" s="7" t="s">
        <v>70</v>
      </c>
      <c r="J208" s="7" t="s">
        <v>45</v>
      </c>
      <c r="K208" s="1" t="s">
        <v>44</v>
      </c>
      <c r="L208" s="7" t="s">
        <v>70</v>
      </c>
      <c r="M208" s="7" t="s">
        <v>45</v>
      </c>
      <c r="N208" s="1" t="s">
        <v>44</v>
      </c>
      <c r="O208" s="7" t="s">
        <v>70</v>
      </c>
      <c r="P208" s="7" t="s">
        <v>45</v>
      </c>
      <c r="Q208" s="1" t="s">
        <v>44</v>
      </c>
      <c r="R208" s="7" t="s">
        <v>70</v>
      </c>
      <c r="S208" s="7" t="s">
        <v>45</v>
      </c>
      <c r="T208" s="1" t="s">
        <v>44</v>
      </c>
      <c r="U208" s="7" t="s">
        <v>70</v>
      </c>
      <c r="V208" s="7" t="s">
        <v>45</v>
      </c>
      <c r="W208" s="1" t="s">
        <v>44</v>
      </c>
      <c r="X208" s="7" t="s">
        <v>70</v>
      </c>
      <c r="Y208" s="7" t="s">
        <v>45</v>
      </c>
      <c r="Z208" s="1" t="s">
        <v>44</v>
      </c>
      <c r="AA208" s="7" t="s">
        <v>70</v>
      </c>
      <c r="AB208" s="7" t="s">
        <v>45</v>
      </c>
      <c r="AC208" s="1" t="s">
        <v>44</v>
      </c>
      <c r="AD208" s="7" t="s">
        <v>70</v>
      </c>
      <c r="AE208" s="7" t="s">
        <v>45</v>
      </c>
      <c r="AF208" s="1" t="s">
        <v>44</v>
      </c>
      <c r="AG208" s="7" t="s">
        <v>70</v>
      </c>
      <c r="AH208" s="7" t="s">
        <v>45</v>
      </c>
      <c r="AI208" s="1" t="s">
        <v>44</v>
      </c>
      <c r="AJ208" s="7" t="s">
        <v>70</v>
      </c>
      <c r="AK208" s="7" t="s">
        <v>45</v>
      </c>
      <c r="AL208" s="1" t="s">
        <v>44</v>
      </c>
      <c r="AM208" s="19" t="s">
        <v>70</v>
      </c>
      <c r="AN208" s="19" t="s">
        <v>45</v>
      </c>
      <c r="AO208" s="20" t="s">
        <v>44</v>
      </c>
    </row>
    <row r="209" spans="2:83" x14ac:dyDescent="0.25">
      <c r="B209" t="s">
        <v>1</v>
      </c>
      <c r="C209" s="6">
        <v>7.1616070000000001</v>
      </c>
      <c r="D209" s="10">
        <f t="shared" ref="D209:D240" si="147">C209/C$241</f>
        <v>6.8885960864349862E-3</v>
      </c>
      <c r="E209" s="13">
        <f t="shared" ref="E209:E240" si="148">D209*C$9</f>
        <v>7.6969012219439262E-2</v>
      </c>
      <c r="F209" s="2">
        <v>7.1616070000000001</v>
      </c>
      <c r="G209" s="10">
        <f t="shared" ref="G209:G240" si="149">F209/F$241</f>
        <v>6.8885960864349862E-3</v>
      </c>
      <c r="H209" s="13">
        <f t="shared" ref="H209:H240" si="150">G209*D$9</f>
        <v>0.38026130702491928</v>
      </c>
      <c r="I209" s="2">
        <v>7.1616070000000001</v>
      </c>
      <c r="J209" s="9">
        <f t="shared" ref="J209:J240" si="151">I209/I$241</f>
        <v>6.8885960864349862E-3</v>
      </c>
      <c r="K209" s="37">
        <f t="shared" ref="K209:K240" si="152">J209*E$9</f>
        <v>1.9595841311132096E-3</v>
      </c>
      <c r="L209" s="16">
        <v>7.1616070000000001</v>
      </c>
      <c r="M209">
        <f t="shared" ref="M209:M240" si="153">L209/L$241</f>
        <v>6.8885960864349862E-3</v>
      </c>
      <c r="N209">
        <f t="shared" ref="N209:N240" si="154">M209*F$9</f>
        <v>1.7722330109006944E-3</v>
      </c>
      <c r="O209">
        <v>7.1616070000000001</v>
      </c>
      <c r="P209" s="10">
        <f t="shared" ref="P209:P240" si="155">O209/O$241</f>
        <v>6.8885960864349862E-3</v>
      </c>
      <c r="Q209">
        <f t="shared" ref="Q209:Q240" si="156">P209*G$9</f>
        <v>1.0447252704101573E-2</v>
      </c>
      <c r="R209">
        <v>7.1616070000000001</v>
      </c>
      <c r="S209">
        <f t="shared" ref="S209:S240" si="157">R209/R$241</f>
        <v>6.8885960864349862E-3</v>
      </c>
      <c r="T209">
        <f t="shared" ref="T209:T240" si="158">S209*H$9</f>
        <v>2.5772140995653055E-2</v>
      </c>
      <c r="U209">
        <v>7.1616070000000001</v>
      </c>
      <c r="V209">
        <f t="shared" ref="V209:V240" si="159">U209/U$241</f>
        <v>6.8885960864349862E-3</v>
      </c>
      <c r="W209">
        <f t="shared" ref="W209:W240" si="160">V209*I$9</f>
        <v>3.6986196383583261E-2</v>
      </c>
      <c r="AN209" s="17">
        <f t="shared" ref="AN209:AN240" si="161">AVERAGE(P209,M209,J209,G209,D209,S209,V209)</f>
        <v>6.8885960864349871E-3</v>
      </c>
      <c r="AO209">
        <f t="shared" ref="AO209:AO240" si="162">AN209*O$9</f>
        <v>1.0104016391523027</v>
      </c>
    </row>
    <row r="210" spans="2:83" x14ac:dyDescent="0.25">
      <c r="B210" t="s">
        <v>2</v>
      </c>
      <c r="C210" s="14">
        <v>6.3959809999999999</v>
      </c>
      <c r="D210" s="10">
        <f t="shared" si="147"/>
        <v>6.1521568672383902E-3</v>
      </c>
      <c r="E210" s="13">
        <f t="shared" si="148"/>
        <v>6.8740485165452572E-2</v>
      </c>
      <c r="F210" s="2">
        <v>6.3959809999999999</v>
      </c>
      <c r="G210" s="10">
        <f t="shared" si="149"/>
        <v>6.1521568672383902E-3</v>
      </c>
      <c r="H210" s="13">
        <f t="shared" si="150"/>
        <v>0.33960870720308306</v>
      </c>
      <c r="I210" s="2">
        <v>6.3959809999999999</v>
      </c>
      <c r="J210" s="9">
        <f t="shared" si="151"/>
        <v>6.1521568672383902E-3</v>
      </c>
      <c r="K210" s="37">
        <f t="shared" si="152"/>
        <v>1.7500908483950035E-3</v>
      </c>
      <c r="L210" s="16">
        <v>6.3959809999999999</v>
      </c>
      <c r="M210">
        <f t="shared" si="153"/>
        <v>6.1521568672383902E-3</v>
      </c>
      <c r="N210">
        <f t="shared" si="154"/>
        <v>1.5827688764956851E-3</v>
      </c>
      <c r="O210">
        <v>6.3959809999999999</v>
      </c>
      <c r="P210" s="10">
        <f t="shared" si="155"/>
        <v>6.1521568672383902E-3</v>
      </c>
      <c r="Q210">
        <f t="shared" si="156"/>
        <v>9.3303681419033852E-3</v>
      </c>
      <c r="R210">
        <v>6.3959809999999999</v>
      </c>
      <c r="S210">
        <f t="shared" si="157"/>
        <v>6.1521568672383902E-3</v>
      </c>
      <c r="T210">
        <f t="shared" si="158"/>
        <v>2.3016918428715512E-2</v>
      </c>
      <c r="U210">
        <v>6.3959809999999999</v>
      </c>
      <c r="V210">
        <f t="shared" si="159"/>
        <v>6.1521568672383902E-3</v>
      </c>
      <c r="W210">
        <f t="shared" si="160"/>
        <v>3.3032112671313466E-2</v>
      </c>
      <c r="AN210" s="17">
        <f t="shared" si="161"/>
        <v>6.1521568672383902E-3</v>
      </c>
      <c r="AO210">
        <f t="shared" si="162"/>
        <v>0.90238261976494705</v>
      </c>
    </row>
    <row r="211" spans="2:83" x14ac:dyDescent="0.25">
      <c r="B211" t="s">
        <v>3</v>
      </c>
      <c r="C211" s="14">
        <v>3.5679500000000002</v>
      </c>
      <c r="D211" s="10">
        <f t="shared" si="147"/>
        <v>3.4319345374014113E-3</v>
      </c>
      <c r="E211" s="13">
        <f t="shared" si="148"/>
        <v>3.8346363762818636E-2</v>
      </c>
      <c r="F211" s="2">
        <v>3.5679500000000002</v>
      </c>
      <c r="G211" s="10">
        <f t="shared" si="149"/>
        <v>3.4319345374014113E-3</v>
      </c>
      <c r="H211" s="13">
        <f t="shared" si="150"/>
        <v>0.18944816860232078</v>
      </c>
      <c r="I211" s="2">
        <v>3.5679500000000002</v>
      </c>
      <c r="J211" s="9">
        <f t="shared" si="151"/>
        <v>3.4319345374014113E-3</v>
      </c>
      <c r="K211" s="37">
        <f t="shared" si="152"/>
        <v>9.7627504561551275E-4</v>
      </c>
      <c r="L211" s="16">
        <v>3.5679500000000002</v>
      </c>
      <c r="M211">
        <f t="shared" si="153"/>
        <v>3.4319345374014113E-3</v>
      </c>
      <c r="N211">
        <f t="shared" si="154"/>
        <v>8.8293573931704612E-4</v>
      </c>
      <c r="O211">
        <v>3.5679500000000002</v>
      </c>
      <c r="P211" s="10">
        <f t="shared" si="155"/>
        <v>3.4319345374014113E-3</v>
      </c>
      <c r="Q211">
        <f t="shared" si="156"/>
        <v>5.2048758449883114E-3</v>
      </c>
      <c r="R211">
        <v>3.5679500000000002</v>
      </c>
      <c r="S211">
        <f t="shared" si="157"/>
        <v>3.4319345374014113E-3</v>
      </c>
      <c r="T211">
        <f t="shared" si="158"/>
        <v>1.283981520703947E-2</v>
      </c>
      <c r="U211">
        <v>3.5679500000000002</v>
      </c>
      <c r="V211">
        <f t="shared" si="159"/>
        <v>3.4319345374014113E-3</v>
      </c>
      <c r="W211">
        <f t="shared" si="160"/>
        <v>1.8426716152786085E-2</v>
      </c>
      <c r="AN211" s="17">
        <f t="shared" si="161"/>
        <v>3.4319345374014118E-3</v>
      </c>
      <c r="AO211">
        <f t="shared" si="162"/>
        <v>0.50338737219362339</v>
      </c>
    </row>
    <row r="212" spans="2:83" x14ac:dyDescent="0.25">
      <c r="B212" t="s">
        <v>4</v>
      </c>
      <c r="C212" s="6">
        <v>11.198803</v>
      </c>
      <c r="D212" s="10">
        <f t="shared" si="147"/>
        <v>1.0771888281297253E-2</v>
      </c>
      <c r="E212" s="13">
        <f t="shared" si="148"/>
        <v>0.12035857384384439</v>
      </c>
      <c r="F212" s="2">
        <v>11.198803</v>
      </c>
      <c r="G212" s="10">
        <f t="shared" si="149"/>
        <v>1.0771888281297253E-2</v>
      </c>
      <c r="H212" s="13">
        <f t="shared" si="150"/>
        <v>0.59462512616157048</v>
      </c>
      <c r="I212" s="2">
        <v>11.198803</v>
      </c>
      <c r="J212" s="9">
        <f t="shared" si="151"/>
        <v>1.0771888281297253E-2</v>
      </c>
      <c r="K212" s="37">
        <f t="shared" si="152"/>
        <v>3.0642559199720123E-3</v>
      </c>
      <c r="L212" s="16">
        <v>11.198803</v>
      </c>
      <c r="M212">
        <f t="shared" si="153"/>
        <v>1.0771888281297253E-2</v>
      </c>
      <c r="N212">
        <f t="shared" si="154"/>
        <v>2.7712897900113377E-3</v>
      </c>
      <c r="O212">
        <v>11.198803</v>
      </c>
      <c r="P212" s="10">
        <f t="shared" si="155"/>
        <v>1.0771888281297253E-2</v>
      </c>
      <c r="Q212">
        <f t="shared" si="156"/>
        <v>1.6336658088673506E-2</v>
      </c>
      <c r="R212" s="1">
        <v>11.198803</v>
      </c>
      <c r="S212">
        <f t="shared" si="157"/>
        <v>1.0771888281297253E-2</v>
      </c>
      <c r="T212">
        <f t="shared" si="158"/>
        <v>4.030060989084467E-2</v>
      </c>
      <c r="U212" s="1">
        <v>11.198803</v>
      </c>
      <c r="V212">
        <f t="shared" si="159"/>
        <v>1.0771888281297253E-2</v>
      </c>
      <c r="W212">
        <f t="shared" si="160"/>
        <v>5.7836338550699765E-2</v>
      </c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7">
        <f t="shared" si="161"/>
        <v>1.0771888281297255E-2</v>
      </c>
      <c r="AO212">
        <f t="shared" si="162"/>
        <v>1.5799929970666815</v>
      </c>
    </row>
    <row r="213" spans="2:83" x14ac:dyDescent="0.25">
      <c r="B213" t="s">
        <v>5</v>
      </c>
      <c r="C213" s="6">
        <v>8.7955919999999992</v>
      </c>
      <c r="D213" s="10">
        <f t="shared" si="147"/>
        <v>8.4602911928955138E-3</v>
      </c>
      <c r="E213" s="13">
        <f t="shared" si="148"/>
        <v>9.4530184094882896E-2</v>
      </c>
      <c r="F213" s="2">
        <v>8.7955919999999992</v>
      </c>
      <c r="G213" s="10">
        <f t="shared" si="149"/>
        <v>8.4602911928955138E-3</v>
      </c>
      <c r="H213" s="13">
        <f t="shared" si="150"/>
        <v>0.46702134171533333</v>
      </c>
      <c r="I213" s="2">
        <v>8.7955919999999992</v>
      </c>
      <c r="J213" s="9">
        <f t="shared" si="151"/>
        <v>8.4602911928955138E-3</v>
      </c>
      <c r="K213" s="37">
        <f t="shared" si="152"/>
        <v>2.4066808618437583E-3</v>
      </c>
      <c r="L213" s="16">
        <v>8.7955919999999992</v>
      </c>
      <c r="M213">
        <f t="shared" si="153"/>
        <v>8.4602911928955138E-3</v>
      </c>
      <c r="N213">
        <f t="shared" si="154"/>
        <v>2.1765838997887007E-3</v>
      </c>
      <c r="O213">
        <v>8.7955919999999992</v>
      </c>
      <c r="P213" s="10">
        <f t="shared" si="155"/>
        <v>8.4602911928955138E-3</v>
      </c>
      <c r="Q213">
        <f t="shared" si="156"/>
        <v>1.283088730031879E-2</v>
      </c>
      <c r="R213">
        <v>8.7955919999999992</v>
      </c>
      <c r="S213">
        <f t="shared" si="157"/>
        <v>8.4602911928955138E-3</v>
      </c>
      <c r="T213">
        <f t="shared" si="158"/>
        <v>3.1652286583756691E-2</v>
      </c>
      <c r="U213">
        <v>8.7955919999999992</v>
      </c>
      <c r="V213">
        <f t="shared" si="159"/>
        <v>8.4602911928955138E-3</v>
      </c>
      <c r="W213">
        <f t="shared" si="160"/>
        <v>4.5424929491645352E-2</v>
      </c>
      <c r="AN213" s="17">
        <f t="shared" si="161"/>
        <v>8.4602911928955138E-3</v>
      </c>
      <c r="AO213">
        <f t="shared" si="162"/>
        <v>1.2409338538284602</v>
      </c>
      <c r="AP213" s="1"/>
      <c r="CE213" s="1"/>
    </row>
    <row r="214" spans="2:83" x14ac:dyDescent="0.25">
      <c r="B214" t="s">
        <v>6</v>
      </c>
      <c r="C214" s="6">
        <v>3.985662</v>
      </c>
      <c r="D214" s="10">
        <f t="shared" si="147"/>
        <v>3.8337227461731202E-3</v>
      </c>
      <c r="E214" s="13">
        <f t="shared" si="148"/>
        <v>4.2835702542816816E-2</v>
      </c>
      <c r="F214" s="2">
        <v>3.985662</v>
      </c>
      <c r="G214" s="10">
        <f t="shared" si="149"/>
        <v>3.8337227461731202E-3</v>
      </c>
      <c r="H214" s="13">
        <f t="shared" si="150"/>
        <v>0.21162750783162967</v>
      </c>
      <c r="I214" s="2">
        <v>3.985662</v>
      </c>
      <c r="J214" s="9">
        <f t="shared" si="151"/>
        <v>3.8337227461731202E-3</v>
      </c>
      <c r="K214" s="37">
        <f t="shared" si="152"/>
        <v>1.0905708742717853E-3</v>
      </c>
      <c r="L214" s="16">
        <v>3.985662</v>
      </c>
      <c r="M214">
        <f t="shared" si="153"/>
        <v>3.8337227461731202E-3</v>
      </c>
      <c r="N214">
        <f t="shared" si="154"/>
        <v>9.8630401901311868E-4</v>
      </c>
      <c r="O214">
        <v>3.985662</v>
      </c>
      <c r="P214" s="10">
        <f t="shared" si="155"/>
        <v>3.8337227461731202E-3</v>
      </c>
      <c r="Q214">
        <f t="shared" si="156"/>
        <v>5.8142283019907244E-3</v>
      </c>
      <c r="R214">
        <v>3.985662</v>
      </c>
      <c r="S214">
        <f t="shared" si="157"/>
        <v>3.8337227461731202E-3</v>
      </c>
      <c r="T214">
        <f t="shared" si="158"/>
        <v>1.4343015893641826E-2</v>
      </c>
      <c r="U214">
        <v>3.985662</v>
      </c>
      <c r="V214">
        <f t="shared" si="159"/>
        <v>3.8337227461731202E-3</v>
      </c>
      <c r="W214">
        <f t="shared" si="160"/>
        <v>2.058399426980358E-2</v>
      </c>
      <c r="AN214" s="17">
        <f t="shared" si="161"/>
        <v>3.8337227461731206E-3</v>
      </c>
      <c r="AO214">
        <f t="shared" si="162"/>
        <v>0.56232063807844324</v>
      </c>
    </row>
    <row r="215" spans="2:83" x14ac:dyDescent="0.25">
      <c r="B215" t="s">
        <v>7</v>
      </c>
      <c r="C215" s="6">
        <v>173.85386600000001</v>
      </c>
      <c r="D215" s="10">
        <f t="shared" si="147"/>
        <v>0.16722630283108142</v>
      </c>
      <c r="E215" s="13">
        <f t="shared" si="148"/>
        <v>1.8684857094993841</v>
      </c>
      <c r="F215" s="2">
        <v>173.85386600000001</v>
      </c>
      <c r="G215" s="10">
        <f t="shared" si="149"/>
        <v>0.16722630283108142</v>
      </c>
      <c r="H215" s="13">
        <f t="shared" si="150"/>
        <v>9.2311541692381578</v>
      </c>
      <c r="I215" s="2">
        <v>173.85386600000001</v>
      </c>
      <c r="J215" s="9">
        <f t="shared" si="151"/>
        <v>0.16722630283108142</v>
      </c>
      <c r="K215" s="37">
        <f t="shared" si="152"/>
        <v>4.7570507142640238E-2</v>
      </c>
      <c r="L215" s="16">
        <v>173.85386600000001</v>
      </c>
      <c r="M215">
        <f t="shared" si="153"/>
        <v>0.16722630283108142</v>
      </c>
      <c r="N215">
        <f t="shared" si="154"/>
        <v>4.3022405501712935E-2</v>
      </c>
      <c r="O215">
        <v>173.85386600000001</v>
      </c>
      <c r="P215" s="10">
        <f t="shared" si="155"/>
        <v>0.16722630283108142</v>
      </c>
      <c r="Q215">
        <f t="shared" si="156"/>
        <v>0.25361560215284257</v>
      </c>
      <c r="R215">
        <v>173.85386600000001</v>
      </c>
      <c r="S215">
        <f t="shared" si="157"/>
        <v>0.16722630283108142</v>
      </c>
      <c r="T215">
        <f t="shared" si="158"/>
        <v>0.62563979665337299</v>
      </c>
      <c r="U215">
        <v>173.85386600000001</v>
      </c>
      <c r="V215">
        <f t="shared" si="159"/>
        <v>0.16722630283108142</v>
      </c>
      <c r="W215">
        <f t="shared" si="160"/>
        <v>0.89787016097381056</v>
      </c>
      <c r="AN215" s="17">
        <f t="shared" si="161"/>
        <v>0.16722630283108142</v>
      </c>
      <c r="AO215">
        <f t="shared" si="162"/>
        <v>24.528325999927777</v>
      </c>
    </row>
    <row r="216" spans="2:83" x14ac:dyDescent="0.25">
      <c r="B216" t="s">
        <v>8</v>
      </c>
      <c r="C216" s="6">
        <v>18.587157000000001</v>
      </c>
      <c r="D216" s="10">
        <f t="shared" si="147"/>
        <v>1.7878587441080285E-2</v>
      </c>
      <c r="E216" s="13">
        <f t="shared" si="148"/>
        <v>0.19976453807890268</v>
      </c>
      <c r="F216" s="2">
        <v>18.587157000000001</v>
      </c>
      <c r="G216" s="10">
        <f t="shared" si="149"/>
        <v>1.7878587441080285E-2</v>
      </c>
      <c r="H216" s="13">
        <f t="shared" si="150"/>
        <v>0.98692606487585499</v>
      </c>
      <c r="I216" s="2">
        <v>18.587157000000001</v>
      </c>
      <c r="J216" s="9">
        <f t="shared" si="151"/>
        <v>1.7878587441080285E-2</v>
      </c>
      <c r="K216" s="37">
        <f t="shared" si="152"/>
        <v>5.0858833638469424E-3</v>
      </c>
      <c r="L216" s="16">
        <v>18.587157000000001</v>
      </c>
      <c r="M216">
        <f t="shared" si="153"/>
        <v>1.7878587441080285E-2</v>
      </c>
      <c r="N216">
        <f t="shared" si="154"/>
        <v>4.5996343019372495E-3</v>
      </c>
      <c r="O216">
        <v>18.587157000000001</v>
      </c>
      <c r="P216" s="10">
        <f t="shared" si="155"/>
        <v>1.7878587441080285E-2</v>
      </c>
      <c r="Q216">
        <f t="shared" si="156"/>
        <v>2.7114686163288559E-2</v>
      </c>
      <c r="R216">
        <v>18.587157000000001</v>
      </c>
      <c r="S216">
        <f t="shared" si="157"/>
        <v>1.7878587441080285E-2</v>
      </c>
      <c r="T216">
        <f t="shared" si="158"/>
        <v>6.6888734736818098E-2</v>
      </c>
      <c r="U216">
        <v>18.587157000000001</v>
      </c>
      <c r="V216">
        <f t="shared" si="159"/>
        <v>1.7878587441080285E-2</v>
      </c>
      <c r="W216">
        <f t="shared" si="160"/>
        <v>9.5993572254731971E-2</v>
      </c>
      <c r="AN216" s="17">
        <f t="shared" si="161"/>
        <v>1.7878587441080285E-2</v>
      </c>
      <c r="AO216">
        <f t="shared" si="162"/>
        <v>2.6223854366738073</v>
      </c>
    </row>
    <row r="217" spans="2:83" x14ac:dyDescent="0.25">
      <c r="B217" t="s">
        <v>9</v>
      </c>
      <c r="C217" s="6">
        <v>15.184378000000001</v>
      </c>
      <c r="D217" s="10">
        <f t="shared" si="147"/>
        <v>1.4605527344037379E-2</v>
      </c>
      <c r="E217" s="13">
        <f t="shared" si="148"/>
        <v>0.16319334135852254</v>
      </c>
      <c r="F217" s="2">
        <v>15.184378000000001</v>
      </c>
      <c r="G217" s="10">
        <f t="shared" si="149"/>
        <v>1.4605527344037379E-2</v>
      </c>
      <c r="H217" s="13">
        <f t="shared" si="150"/>
        <v>0.80624801453646222</v>
      </c>
      <c r="I217" s="2">
        <v>15.184378000000001</v>
      </c>
      <c r="J217" s="9">
        <f t="shared" si="151"/>
        <v>1.4605527344037379E-2</v>
      </c>
      <c r="K217" s="37">
        <f t="shared" si="152"/>
        <v>4.1548029889973762E-3</v>
      </c>
      <c r="L217" s="16">
        <v>15.184378000000001</v>
      </c>
      <c r="M217">
        <f t="shared" si="153"/>
        <v>1.4605527344037379E-2</v>
      </c>
      <c r="N217">
        <f t="shared" si="154"/>
        <v>3.757572279740324E-3</v>
      </c>
      <c r="O217">
        <v>15.184378000000001</v>
      </c>
      <c r="P217" s="10">
        <f t="shared" si="155"/>
        <v>1.4605527344037379E-2</v>
      </c>
      <c r="Q217">
        <f t="shared" si="156"/>
        <v>2.215075947627403E-2</v>
      </c>
      <c r="R217">
        <v>15.184378000000001</v>
      </c>
      <c r="S217">
        <f t="shared" si="157"/>
        <v>1.4605527344037379E-2</v>
      </c>
      <c r="T217">
        <f t="shared" si="158"/>
        <v>5.4643312701645359E-2</v>
      </c>
      <c r="U217">
        <v>15.184378000000001</v>
      </c>
      <c r="V217">
        <f t="shared" si="159"/>
        <v>1.4605527344037379E-2</v>
      </c>
      <c r="W217">
        <f t="shared" si="160"/>
        <v>7.8419883508067556E-2</v>
      </c>
      <c r="AN217" s="17">
        <f t="shared" si="161"/>
        <v>1.4605527344037377E-2</v>
      </c>
      <c r="AO217">
        <f t="shared" si="162"/>
        <v>2.142301360673402</v>
      </c>
    </row>
    <row r="218" spans="2:83" x14ac:dyDescent="0.25">
      <c r="B218" t="s">
        <v>10</v>
      </c>
      <c r="C218" s="6">
        <v>13.336827</v>
      </c>
      <c r="D218" s="10">
        <f t="shared" si="147"/>
        <v>1.2828407685266791E-2</v>
      </c>
      <c r="E218" s="13">
        <f t="shared" si="148"/>
        <v>0.14333687960419322</v>
      </c>
      <c r="F218" s="2">
        <v>13.336827</v>
      </c>
      <c r="G218" s="10">
        <f t="shared" si="149"/>
        <v>1.2828407685266791E-2</v>
      </c>
      <c r="H218" s="13">
        <f t="shared" si="150"/>
        <v>0.7081482224010941</v>
      </c>
      <c r="I218" s="2">
        <v>13.336827</v>
      </c>
      <c r="J218" s="9">
        <f t="shared" si="151"/>
        <v>1.2828407685266791E-2</v>
      </c>
      <c r="K218" s="37">
        <f t="shared" si="152"/>
        <v>3.6492695771496802E-3</v>
      </c>
      <c r="L218" s="16">
        <v>13.336827</v>
      </c>
      <c r="M218">
        <f t="shared" si="153"/>
        <v>1.2828407685266791E-2</v>
      </c>
      <c r="N218">
        <f t="shared" si="154"/>
        <v>3.3003717001046933E-3</v>
      </c>
      <c r="O218">
        <v>13.336827</v>
      </c>
      <c r="P218" s="10">
        <f t="shared" si="155"/>
        <v>1.2828407685266791E-2</v>
      </c>
      <c r="Q218">
        <f t="shared" si="156"/>
        <v>1.9455577769051675E-2</v>
      </c>
      <c r="R218">
        <v>13.336827</v>
      </c>
      <c r="S218">
        <f t="shared" si="157"/>
        <v>1.2828407685266791E-2</v>
      </c>
      <c r="T218">
        <f t="shared" si="158"/>
        <v>4.7994617112979324E-2</v>
      </c>
      <c r="U218">
        <v>13.336827</v>
      </c>
      <c r="V218">
        <f t="shared" si="159"/>
        <v>1.2828407685266791E-2</v>
      </c>
      <c r="W218">
        <f t="shared" si="160"/>
        <v>6.8878186495834728E-2</v>
      </c>
      <c r="AN218" s="17">
        <f t="shared" si="161"/>
        <v>1.2828407685266789E-2</v>
      </c>
      <c r="AO218">
        <f t="shared" si="162"/>
        <v>1.8816379985512586</v>
      </c>
    </row>
    <row r="219" spans="2:83" x14ac:dyDescent="0.25">
      <c r="B219" t="s">
        <v>11</v>
      </c>
      <c r="C219" s="6">
        <v>34.765093999999998</v>
      </c>
      <c r="D219" s="10">
        <f t="shared" si="147"/>
        <v>3.3439797865610944E-2</v>
      </c>
      <c r="E219" s="13">
        <f t="shared" si="148"/>
        <v>0.37363610498257643</v>
      </c>
      <c r="F219" s="2">
        <v>34.765093999999998</v>
      </c>
      <c r="G219" s="10">
        <f t="shared" si="149"/>
        <v>3.3439797865610944E-2</v>
      </c>
      <c r="H219" s="13">
        <f t="shared" si="150"/>
        <v>1.8459292842073263</v>
      </c>
      <c r="I219" s="2">
        <v>34.765093999999998</v>
      </c>
      <c r="J219" s="9">
        <f t="shared" si="151"/>
        <v>3.3439797865610944E-2</v>
      </c>
      <c r="K219" s="37">
        <f t="shared" si="152"/>
        <v>9.5125474658214349E-3</v>
      </c>
      <c r="L219" s="16">
        <v>34.765093999999998</v>
      </c>
      <c r="M219">
        <f t="shared" si="153"/>
        <v>3.3439797865610944E-2</v>
      </c>
      <c r="N219">
        <f t="shared" si="154"/>
        <v>8.6030757082685011E-3</v>
      </c>
      <c r="O219">
        <v>34.765093999999998</v>
      </c>
      <c r="P219" s="10">
        <f t="shared" si="155"/>
        <v>3.3439797865610944E-2</v>
      </c>
      <c r="Q219">
        <f t="shared" si="156"/>
        <v>5.0714835692582033E-2</v>
      </c>
      <c r="R219">
        <v>34.765093999999998</v>
      </c>
      <c r="S219">
        <f t="shared" si="157"/>
        <v>3.3439797865610944E-2</v>
      </c>
      <c r="T219">
        <f t="shared" si="158"/>
        <v>0.12510752185859011</v>
      </c>
      <c r="U219">
        <v>34.765093999999998</v>
      </c>
      <c r="V219">
        <f t="shared" si="159"/>
        <v>3.3439797865610944E-2</v>
      </c>
      <c r="W219">
        <f t="shared" si="160"/>
        <v>0.17954470190527516</v>
      </c>
      <c r="AN219" s="17">
        <f t="shared" si="161"/>
        <v>3.3439797865610944E-2</v>
      </c>
      <c r="AO219">
        <f t="shared" si="162"/>
        <v>4.9048639450452782</v>
      </c>
    </row>
    <row r="220" spans="2:83" x14ac:dyDescent="0.25">
      <c r="B220" t="s">
        <v>12</v>
      </c>
      <c r="C220" s="6">
        <v>91.934269</v>
      </c>
      <c r="D220" s="10">
        <f t="shared" si="147"/>
        <v>8.8429600457364005E-2</v>
      </c>
      <c r="E220" s="13">
        <f t="shared" si="148"/>
        <v>0.9880589473907484</v>
      </c>
      <c r="F220" s="2">
        <v>91.934269</v>
      </c>
      <c r="G220" s="10">
        <f t="shared" si="149"/>
        <v>8.8429600457364005E-2</v>
      </c>
      <c r="H220" s="13">
        <f t="shared" si="150"/>
        <v>4.8814526251329511</v>
      </c>
      <c r="I220" s="2">
        <v>91.934269</v>
      </c>
      <c r="J220" s="9">
        <f t="shared" si="151"/>
        <v>8.8429600457364005E-2</v>
      </c>
      <c r="K220" s="37">
        <f t="shared" si="152"/>
        <v>2.515537848389238E-2</v>
      </c>
      <c r="L220" s="16">
        <v>91.934269</v>
      </c>
      <c r="M220">
        <f t="shared" si="153"/>
        <v>8.8429600457364005E-2</v>
      </c>
      <c r="N220">
        <f t="shared" si="154"/>
        <v>2.2750333319717819E-2</v>
      </c>
      <c r="O220">
        <v>91.934269</v>
      </c>
      <c r="P220" s="10">
        <f t="shared" si="155"/>
        <v>8.8429600457364005E-2</v>
      </c>
      <c r="Q220">
        <f t="shared" si="156"/>
        <v>0.13411243320247138</v>
      </c>
      <c r="R220">
        <v>91.934269</v>
      </c>
      <c r="S220">
        <f t="shared" si="157"/>
        <v>8.8429600457364005E-2</v>
      </c>
      <c r="T220">
        <f t="shared" si="158"/>
        <v>0.33083956477928711</v>
      </c>
      <c r="U220">
        <v>91.934269</v>
      </c>
      <c r="V220">
        <f t="shared" si="159"/>
        <v>8.8429600457364005E-2</v>
      </c>
      <c r="W220">
        <f t="shared" si="160"/>
        <v>0.47479552111909662</v>
      </c>
      <c r="AN220" s="17">
        <f t="shared" si="161"/>
        <v>8.8429600457364019E-2</v>
      </c>
      <c r="AO220">
        <f t="shared" si="162"/>
        <v>12.970627415308986</v>
      </c>
    </row>
    <row r="221" spans="2:83" x14ac:dyDescent="0.25">
      <c r="B221" t="s">
        <v>13</v>
      </c>
      <c r="C221" s="6">
        <v>28.94613</v>
      </c>
      <c r="D221" s="10">
        <f t="shared" si="147"/>
        <v>2.7842661267986131E-2</v>
      </c>
      <c r="E221" s="13">
        <f t="shared" si="148"/>
        <v>0.31109708109862455</v>
      </c>
      <c r="F221" s="2">
        <v>28.94613</v>
      </c>
      <c r="G221" s="10">
        <f t="shared" si="149"/>
        <v>2.7842661267986131E-2</v>
      </c>
      <c r="H221" s="13">
        <f t="shared" si="150"/>
        <v>1.5369585662984895</v>
      </c>
      <c r="I221" s="2">
        <v>28.94613</v>
      </c>
      <c r="J221" s="9">
        <f t="shared" si="151"/>
        <v>2.7842661267986131E-2</v>
      </c>
      <c r="K221" s="37">
        <f t="shared" si="152"/>
        <v>7.9203420412681125E-3</v>
      </c>
      <c r="L221" s="16">
        <v>28.94613</v>
      </c>
      <c r="M221">
        <f t="shared" si="153"/>
        <v>2.7842661267986131E-2</v>
      </c>
      <c r="N221">
        <f t="shared" si="154"/>
        <v>7.1630972104198007E-3</v>
      </c>
      <c r="O221">
        <v>28.94613</v>
      </c>
      <c r="P221" s="10">
        <f t="shared" si="155"/>
        <v>2.7842661267986131E-2</v>
      </c>
      <c r="Q221">
        <f t="shared" si="156"/>
        <v>4.2226211926425963E-2</v>
      </c>
      <c r="R221">
        <v>28.94613</v>
      </c>
      <c r="S221">
        <f t="shared" si="157"/>
        <v>2.7842661267986131E-2</v>
      </c>
      <c r="T221">
        <f t="shared" si="158"/>
        <v>0.10416708758781414</v>
      </c>
      <c r="U221">
        <v>28.94613</v>
      </c>
      <c r="V221">
        <f t="shared" si="159"/>
        <v>2.7842661267986131E-2</v>
      </c>
      <c r="W221">
        <f t="shared" si="160"/>
        <v>0.14949259973700468</v>
      </c>
      <c r="AN221" s="17">
        <f t="shared" si="161"/>
        <v>2.7842661267986128E-2</v>
      </c>
      <c r="AO221">
        <f t="shared" si="162"/>
        <v>4.0838902775753594</v>
      </c>
    </row>
    <row r="222" spans="2:83" x14ac:dyDescent="0.25">
      <c r="B222" t="s">
        <v>14</v>
      </c>
      <c r="C222" s="6">
        <v>25.309463999999998</v>
      </c>
      <c r="D222" s="10">
        <f t="shared" si="147"/>
        <v>2.4344630284818359E-2</v>
      </c>
      <c r="E222" s="13">
        <f t="shared" si="148"/>
        <v>0.27201219557055528</v>
      </c>
      <c r="F222" s="2">
        <v>25.309463999999998</v>
      </c>
      <c r="G222" s="10">
        <f t="shared" si="149"/>
        <v>2.4344630284818359E-2</v>
      </c>
      <c r="H222" s="13">
        <f t="shared" si="150"/>
        <v>1.3438617702339908</v>
      </c>
      <c r="I222" s="2">
        <v>25.309463999999998</v>
      </c>
      <c r="J222" s="9">
        <f t="shared" si="151"/>
        <v>2.4344630284818359E-2</v>
      </c>
      <c r="K222" s="37">
        <f t="shared" si="152"/>
        <v>6.925264681709154E-3</v>
      </c>
      <c r="L222" s="16">
        <v>25.309463999999998</v>
      </c>
      <c r="M222">
        <f t="shared" si="153"/>
        <v>2.4344630284818359E-2</v>
      </c>
      <c r="N222">
        <f t="shared" si="154"/>
        <v>6.2631568011205759E-3</v>
      </c>
      <c r="O222">
        <v>25.309463999999998</v>
      </c>
      <c r="P222" s="10">
        <f t="shared" si="155"/>
        <v>2.4344630284818359E-2</v>
      </c>
      <c r="Q222">
        <f t="shared" si="156"/>
        <v>3.6921094136184988E-2</v>
      </c>
      <c r="R222">
        <v>25.309463999999998</v>
      </c>
      <c r="S222">
        <f t="shared" si="157"/>
        <v>2.4344630284818359E-2</v>
      </c>
      <c r="T222">
        <f t="shared" si="158"/>
        <v>9.107998731742821E-2</v>
      </c>
      <c r="U222">
        <v>25.309463999999998</v>
      </c>
      <c r="V222">
        <f t="shared" si="159"/>
        <v>2.4344630284818359E-2</v>
      </c>
      <c r="W222">
        <f t="shared" si="160"/>
        <v>0.13071099906309164</v>
      </c>
      <c r="AN222" s="17">
        <f t="shared" si="161"/>
        <v>2.4344630284818362E-2</v>
      </c>
      <c r="AO222">
        <f t="shared" si="162"/>
        <v>3.5708080479236286</v>
      </c>
    </row>
    <row r="223" spans="2:83" x14ac:dyDescent="0.25">
      <c r="B223" t="s">
        <v>15</v>
      </c>
      <c r="C223" s="6">
        <v>71.824223000000003</v>
      </c>
      <c r="D223" s="10">
        <f t="shared" si="147"/>
        <v>6.9086178768121981E-2</v>
      </c>
      <c r="E223" s="13">
        <f t="shared" si="148"/>
        <v>0.77192723612713332</v>
      </c>
      <c r="F223" s="2">
        <v>71.824223000000003</v>
      </c>
      <c r="G223" s="10">
        <f t="shared" si="149"/>
        <v>6.9086178768121981E-2</v>
      </c>
      <c r="H223" s="13">
        <f t="shared" si="150"/>
        <v>3.8136654125295162</v>
      </c>
      <c r="I223" s="2">
        <v>71.824223000000003</v>
      </c>
      <c r="J223" s="9">
        <f t="shared" si="151"/>
        <v>6.9086178768121981E-2</v>
      </c>
      <c r="K223" s="37">
        <f t="shared" si="152"/>
        <v>1.9652796868124208E-2</v>
      </c>
      <c r="L223" s="16">
        <v>71.824223000000003</v>
      </c>
      <c r="M223">
        <f t="shared" si="153"/>
        <v>6.9086178768121981E-2</v>
      </c>
      <c r="N223">
        <f t="shared" si="154"/>
        <v>1.7773840282340667E-2</v>
      </c>
      <c r="O223">
        <v>71.824223000000003</v>
      </c>
      <c r="P223" s="10">
        <f t="shared" si="155"/>
        <v>6.9086178768121981E-2</v>
      </c>
      <c r="Q223">
        <f t="shared" si="156"/>
        <v>0.10477617774289268</v>
      </c>
      <c r="R223">
        <v>71.824223000000003</v>
      </c>
      <c r="S223">
        <f t="shared" si="157"/>
        <v>6.9086178768121981E-2</v>
      </c>
      <c r="T223">
        <f t="shared" si="158"/>
        <v>0.25847048044652926</v>
      </c>
      <c r="U223">
        <v>71.824223000000003</v>
      </c>
      <c r="V223">
        <f t="shared" si="159"/>
        <v>6.9086178768121981E-2</v>
      </c>
      <c r="W223">
        <f t="shared" si="160"/>
        <v>0.37093697224327971</v>
      </c>
      <c r="AN223" s="17">
        <f t="shared" si="161"/>
        <v>6.9086178768121967E-2</v>
      </c>
      <c r="AO223">
        <f t="shared" si="162"/>
        <v>10.133383841090485</v>
      </c>
    </row>
    <row r="224" spans="2:83" x14ac:dyDescent="0.25">
      <c r="B224" t="s">
        <v>16</v>
      </c>
      <c r="C224" s="6">
        <v>38.723965999999997</v>
      </c>
      <c r="D224" s="10">
        <f t="shared" si="147"/>
        <v>3.7247751885692897E-2</v>
      </c>
      <c r="E224" s="13">
        <f t="shared" si="148"/>
        <v>0.4161838833433823</v>
      </c>
      <c r="F224" s="2">
        <v>38.723965999999997</v>
      </c>
      <c r="G224" s="10">
        <f t="shared" si="149"/>
        <v>3.7247751885692897E-2</v>
      </c>
      <c r="H224" s="13">
        <f t="shared" si="150"/>
        <v>2.0561343179468707</v>
      </c>
      <c r="I224" s="2">
        <v>38.723965999999997</v>
      </c>
      <c r="J224" s="9">
        <f t="shared" si="151"/>
        <v>3.7247751885692897E-2</v>
      </c>
      <c r="K224" s="37">
        <f t="shared" si="152"/>
        <v>1.0595787965936619E-2</v>
      </c>
      <c r="L224" s="16">
        <v>38.723965999999997</v>
      </c>
      <c r="M224">
        <f t="shared" si="153"/>
        <v>3.7247751885692897E-2</v>
      </c>
      <c r="N224">
        <f t="shared" si="154"/>
        <v>9.5827501925470245E-3</v>
      </c>
      <c r="O224">
        <v>38.723965999999997</v>
      </c>
      <c r="P224" s="10">
        <f t="shared" si="155"/>
        <v>3.7247751885692897E-2</v>
      </c>
      <c r="Q224">
        <f t="shared" si="156"/>
        <v>5.6489983115107729E-2</v>
      </c>
      <c r="R224">
        <v>38.723965999999997</v>
      </c>
      <c r="S224">
        <f t="shared" si="157"/>
        <v>3.7247751885692897E-2</v>
      </c>
      <c r="T224">
        <f t="shared" si="158"/>
        <v>0.13935412982908377</v>
      </c>
      <c r="U224">
        <v>38.723965999999997</v>
      </c>
      <c r="V224">
        <f t="shared" si="159"/>
        <v>3.7247751885692897E-2</v>
      </c>
      <c r="W224">
        <f t="shared" si="160"/>
        <v>0.19999033893191862</v>
      </c>
      <c r="AN224" s="17">
        <f t="shared" si="161"/>
        <v>3.7247751885692897E-2</v>
      </c>
      <c r="AO224">
        <f t="shared" si="162"/>
        <v>5.4634048923486072</v>
      </c>
    </row>
    <row r="225" spans="2:41" x14ac:dyDescent="0.25">
      <c r="B225" t="s">
        <v>17</v>
      </c>
      <c r="C225" s="6">
        <v>12.183415999999999</v>
      </c>
      <c r="D225" s="10">
        <f t="shared" si="147"/>
        <v>1.171896639637017E-2</v>
      </c>
      <c r="E225" s="13">
        <f t="shared" si="148"/>
        <v>0.13094065270246072</v>
      </c>
      <c r="F225" s="2">
        <v>12.183415999999999</v>
      </c>
      <c r="G225" s="10">
        <f t="shared" si="149"/>
        <v>1.171896639637017E-2</v>
      </c>
      <c r="H225" s="13">
        <f t="shared" si="150"/>
        <v>0.64690532337062245</v>
      </c>
      <c r="I225" s="2">
        <v>12.183415999999999</v>
      </c>
      <c r="J225" s="9">
        <f t="shared" si="151"/>
        <v>1.171896639637017E-2</v>
      </c>
      <c r="K225" s="37">
        <f t="shared" si="152"/>
        <v>3.3336691969205754E-3</v>
      </c>
      <c r="L225" s="16">
        <v>12.183415999999999</v>
      </c>
      <c r="M225">
        <f t="shared" si="153"/>
        <v>1.171896639637017E-2</v>
      </c>
      <c r="N225">
        <f t="shared" si="154"/>
        <v>3.0149451122821586E-3</v>
      </c>
      <c r="O225">
        <v>12.183415999999999</v>
      </c>
      <c r="P225" s="10">
        <f t="shared" si="155"/>
        <v>1.171896639637017E-2</v>
      </c>
      <c r="Q225">
        <f t="shared" si="156"/>
        <v>1.7772997841293769E-2</v>
      </c>
      <c r="R225">
        <v>12.183415999999999</v>
      </c>
      <c r="S225">
        <f t="shared" si="157"/>
        <v>1.171896639637017E-2</v>
      </c>
      <c r="T225">
        <f t="shared" si="158"/>
        <v>4.3843890758135058E-2</v>
      </c>
      <c r="U225">
        <v>12.183415999999999</v>
      </c>
      <c r="V225">
        <f t="shared" si="159"/>
        <v>1.171896639637017E-2</v>
      </c>
      <c r="W225">
        <f t="shared" si="160"/>
        <v>6.2921382979949939E-2</v>
      </c>
      <c r="AN225" s="17">
        <f t="shared" si="161"/>
        <v>1.171896639637017E-2</v>
      </c>
      <c r="AO225">
        <f t="shared" si="162"/>
        <v>1.7189079904656022</v>
      </c>
    </row>
    <row r="226" spans="2:41" x14ac:dyDescent="0.25">
      <c r="B226" t="s">
        <v>18</v>
      </c>
      <c r="C226" s="6">
        <v>11.35355</v>
      </c>
      <c r="D226" s="10">
        <f t="shared" si="147"/>
        <v>1.0920736099753022E-2</v>
      </c>
      <c r="E226" s="13">
        <f t="shared" si="148"/>
        <v>0.12202170946884053</v>
      </c>
      <c r="F226" s="2">
        <v>11.35355</v>
      </c>
      <c r="G226" s="10">
        <f t="shared" si="149"/>
        <v>1.0920736099753022E-2</v>
      </c>
      <c r="H226" s="13">
        <f t="shared" si="150"/>
        <v>0.60284175917119898</v>
      </c>
      <c r="I226" s="2">
        <v>11.35355</v>
      </c>
      <c r="J226" s="9">
        <f t="shared" si="151"/>
        <v>1.0920736099753022E-2</v>
      </c>
      <c r="K226" s="37">
        <f t="shared" si="152"/>
        <v>3.1065983391437677E-3</v>
      </c>
      <c r="L226" s="16">
        <v>11.35355</v>
      </c>
      <c r="M226">
        <f t="shared" si="153"/>
        <v>1.0920736099753022E-2</v>
      </c>
      <c r="N226">
        <f t="shared" si="154"/>
        <v>2.8095839524441345E-3</v>
      </c>
      <c r="O226">
        <v>11.35355</v>
      </c>
      <c r="P226" s="10">
        <f t="shared" si="155"/>
        <v>1.0920736099753022E-2</v>
      </c>
      <c r="Q226">
        <f t="shared" si="156"/>
        <v>1.6562400860400804E-2</v>
      </c>
      <c r="R226">
        <v>11.35355</v>
      </c>
      <c r="S226">
        <f t="shared" si="157"/>
        <v>1.0920736099753022E-2</v>
      </c>
      <c r="T226">
        <f t="shared" si="158"/>
        <v>4.085749070022926E-2</v>
      </c>
      <c r="U226">
        <v>11.35355</v>
      </c>
      <c r="V226">
        <f t="shared" si="159"/>
        <v>1.0920736099753022E-2</v>
      </c>
      <c r="W226">
        <f t="shared" si="160"/>
        <v>5.863553109669823E-2</v>
      </c>
      <c r="AN226" s="17">
        <f t="shared" si="161"/>
        <v>1.0920736099753024E-2</v>
      </c>
      <c r="AO226">
        <f t="shared" si="162"/>
        <v>1.6018256140273583</v>
      </c>
    </row>
    <row r="227" spans="2:41" x14ac:dyDescent="0.25">
      <c r="B227" t="s">
        <v>19</v>
      </c>
      <c r="C227" s="6">
        <v>11.019373999999999</v>
      </c>
      <c r="D227" s="10">
        <f t="shared" si="147"/>
        <v>1.0599299376712995E-2</v>
      </c>
      <c r="E227" s="13">
        <f t="shared" si="148"/>
        <v>0.11843016966116279</v>
      </c>
      <c r="F227" s="2">
        <v>11.019373999999999</v>
      </c>
      <c r="G227" s="10">
        <f t="shared" si="149"/>
        <v>1.0599299376712995E-2</v>
      </c>
      <c r="H227" s="13">
        <f t="shared" si="150"/>
        <v>0.58509794796564685</v>
      </c>
      <c r="I227" s="2">
        <v>11.019373999999999</v>
      </c>
      <c r="J227" s="9">
        <f t="shared" si="151"/>
        <v>1.0599299376712995E-2</v>
      </c>
      <c r="K227" s="37">
        <f t="shared" si="152"/>
        <v>3.0151599250282076E-3</v>
      </c>
      <c r="L227" s="16">
        <v>11.019373999999999</v>
      </c>
      <c r="M227">
        <f t="shared" si="153"/>
        <v>1.0599299376712995E-2</v>
      </c>
      <c r="N227">
        <f t="shared" si="154"/>
        <v>2.7268877449238452E-3</v>
      </c>
      <c r="O227">
        <v>11.019373999999999</v>
      </c>
      <c r="P227" s="10">
        <f t="shared" si="155"/>
        <v>1.0599299376712995E-2</v>
      </c>
      <c r="Q227">
        <f t="shared" si="156"/>
        <v>1.6074909558567867E-2</v>
      </c>
      <c r="R227">
        <v>11.019373999999999</v>
      </c>
      <c r="S227">
        <f t="shared" si="157"/>
        <v>1.0599299376712995E-2</v>
      </c>
      <c r="T227">
        <f t="shared" si="158"/>
        <v>3.9654907119565951E-2</v>
      </c>
      <c r="U227">
        <v>11.019373999999999</v>
      </c>
      <c r="V227">
        <f t="shared" si="159"/>
        <v>1.0599299376712995E-2</v>
      </c>
      <c r="W227">
        <f t="shared" si="160"/>
        <v>5.690967555021538E-2</v>
      </c>
      <c r="AN227" s="17">
        <f t="shared" si="161"/>
        <v>1.0599299376712997E-2</v>
      </c>
      <c r="AO227">
        <f t="shared" si="162"/>
        <v>1.5546780983698583</v>
      </c>
    </row>
    <row r="228" spans="2:41" x14ac:dyDescent="0.25">
      <c r="B228" t="s">
        <v>20</v>
      </c>
      <c r="C228" s="6">
        <v>99.534332000000006</v>
      </c>
      <c r="D228" s="10">
        <f t="shared" si="147"/>
        <v>9.5739937961008006E-2</v>
      </c>
      <c r="E228" s="13">
        <f t="shared" si="148"/>
        <v>1.0697402434902843</v>
      </c>
      <c r="F228" s="2">
        <v>99.534332000000006</v>
      </c>
      <c r="G228" s="10">
        <f t="shared" si="149"/>
        <v>9.5739937961008006E-2</v>
      </c>
      <c r="H228" s="13">
        <f t="shared" si="150"/>
        <v>5.2849947197845752</v>
      </c>
      <c r="I228" s="2">
        <v>99.534332000000006</v>
      </c>
      <c r="J228" s="9">
        <f t="shared" si="151"/>
        <v>9.5739937961008006E-2</v>
      </c>
      <c r="K228" s="37">
        <f t="shared" si="152"/>
        <v>2.7234934490003953E-2</v>
      </c>
      <c r="L228" s="16">
        <v>99.534332000000006</v>
      </c>
      <c r="M228">
        <f t="shared" si="153"/>
        <v>9.5739937961008006E-2</v>
      </c>
      <c r="N228">
        <f t="shared" si="154"/>
        <v>2.4631067983533494E-2</v>
      </c>
      <c r="O228">
        <v>99.534332000000006</v>
      </c>
      <c r="P228" s="10">
        <f t="shared" si="155"/>
        <v>9.5739937961008006E-2</v>
      </c>
      <c r="Q228">
        <f t="shared" si="156"/>
        <v>0.14519929942231455</v>
      </c>
      <c r="R228">
        <v>99.534332000000006</v>
      </c>
      <c r="S228">
        <f t="shared" si="157"/>
        <v>9.5739937961008006E-2</v>
      </c>
      <c r="T228">
        <f t="shared" si="158"/>
        <v>0.35818955692655879</v>
      </c>
      <c r="U228">
        <v>99.534332000000006</v>
      </c>
      <c r="V228">
        <f t="shared" si="159"/>
        <v>9.5739937961008006E-2</v>
      </c>
      <c r="W228">
        <f t="shared" si="160"/>
        <v>0.51404612823082529</v>
      </c>
      <c r="AN228" s="17">
        <f t="shared" si="161"/>
        <v>9.5739937961008006E-2</v>
      </c>
      <c r="AO228">
        <f t="shared" si="162"/>
        <v>14.042889005879475</v>
      </c>
    </row>
    <row r="229" spans="2:41" x14ac:dyDescent="0.25">
      <c r="B229" t="s">
        <v>21</v>
      </c>
      <c r="C229" s="6">
        <v>73.183594999999997</v>
      </c>
      <c r="D229" s="10">
        <f t="shared" si="147"/>
        <v>7.0393729523030649E-2</v>
      </c>
      <c r="E229" s="13">
        <f t="shared" si="148"/>
        <v>0.78653701855149172</v>
      </c>
      <c r="F229" s="2">
        <v>73.183594999999997</v>
      </c>
      <c r="G229" s="10">
        <f t="shared" si="149"/>
        <v>7.0393729523030649E-2</v>
      </c>
      <c r="H229" s="13">
        <f t="shared" si="150"/>
        <v>3.8858442647693936</v>
      </c>
      <c r="I229" s="2">
        <v>73.183594999999997</v>
      </c>
      <c r="J229" s="9">
        <f t="shared" si="151"/>
        <v>7.0393729523030649E-2</v>
      </c>
      <c r="K229" s="37">
        <f t="shared" si="152"/>
        <v>2.0024753022585016E-2</v>
      </c>
      <c r="L229" s="16">
        <v>73.183594999999997</v>
      </c>
      <c r="M229">
        <f t="shared" si="153"/>
        <v>7.0393729523030649E-2</v>
      </c>
      <c r="N229">
        <f t="shared" si="154"/>
        <v>1.8110234604522001E-2</v>
      </c>
      <c r="O229">
        <v>73.183594999999997</v>
      </c>
      <c r="P229" s="10">
        <f t="shared" si="155"/>
        <v>7.0393729523030649E-2</v>
      </c>
      <c r="Q229">
        <f t="shared" si="156"/>
        <v>0.10675921071340891</v>
      </c>
      <c r="R229">
        <v>73.183594999999997</v>
      </c>
      <c r="S229">
        <f t="shared" si="157"/>
        <v>7.0393729523030649E-2</v>
      </c>
      <c r="T229">
        <f t="shared" si="158"/>
        <v>0.26336238904323706</v>
      </c>
      <c r="U229">
        <v>73.183594999999997</v>
      </c>
      <c r="V229">
        <f t="shared" si="159"/>
        <v>7.0393729523030649E-2</v>
      </c>
      <c r="W229">
        <f t="shared" si="160"/>
        <v>0.37795746355903381</v>
      </c>
      <c r="AN229" s="17">
        <f t="shared" si="161"/>
        <v>7.0393729523030649E-2</v>
      </c>
      <c r="AO229">
        <f t="shared" si="162"/>
        <v>10.325172038490559</v>
      </c>
    </row>
    <row r="230" spans="2:41" x14ac:dyDescent="0.25">
      <c r="B230" t="s">
        <v>22</v>
      </c>
      <c r="C230" s="6">
        <v>10.703702</v>
      </c>
      <c r="D230" s="10">
        <f t="shared" si="147"/>
        <v>1.0295661254180287E-2</v>
      </c>
      <c r="E230" s="13">
        <f t="shared" si="148"/>
        <v>0.11503750066587518</v>
      </c>
      <c r="F230" s="2">
        <v>10.703702</v>
      </c>
      <c r="G230" s="10">
        <f t="shared" si="149"/>
        <v>1.0295661254180287E-2</v>
      </c>
      <c r="H230" s="13">
        <f t="shared" si="150"/>
        <v>0.56833664742078727</v>
      </c>
      <c r="I230" s="2">
        <v>10.703702</v>
      </c>
      <c r="J230" s="9">
        <f t="shared" si="151"/>
        <v>1.0295661254180287E-2</v>
      </c>
      <c r="K230" s="37">
        <f t="shared" si="152"/>
        <v>2.9287846405652699E-3</v>
      </c>
      <c r="L230" s="16">
        <v>10.703702</v>
      </c>
      <c r="M230">
        <f t="shared" si="153"/>
        <v>1.0295661254180287E-2</v>
      </c>
      <c r="N230">
        <f t="shared" si="154"/>
        <v>2.648770593421809E-3</v>
      </c>
      <c r="O230">
        <v>10.703702</v>
      </c>
      <c r="P230" s="10">
        <f t="shared" si="155"/>
        <v>1.0295661254180287E-2</v>
      </c>
      <c r="Q230">
        <f t="shared" si="156"/>
        <v>1.5614411634622983E-2</v>
      </c>
      <c r="R230">
        <v>10.703702</v>
      </c>
      <c r="S230">
        <f t="shared" si="157"/>
        <v>1.0295661254180287E-2</v>
      </c>
      <c r="T230">
        <f t="shared" si="158"/>
        <v>3.8518913020423151E-2</v>
      </c>
      <c r="U230">
        <v>10.703702</v>
      </c>
      <c r="V230">
        <f t="shared" si="159"/>
        <v>1.0295661254180287E-2</v>
      </c>
      <c r="W230">
        <f t="shared" si="160"/>
        <v>5.5279384110766321E-2</v>
      </c>
      <c r="AN230" s="17">
        <f t="shared" si="161"/>
        <v>1.0295661254180287E-2</v>
      </c>
      <c r="AO230">
        <f t="shared" si="162"/>
        <v>1.5101412358703541</v>
      </c>
    </row>
    <row r="231" spans="2:41" x14ac:dyDescent="0.25">
      <c r="B231" t="s">
        <v>23</v>
      </c>
      <c r="C231" s="6">
        <v>11.072198</v>
      </c>
      <c r="D231" s="10">
        <f t="shared" si="147"/>
        <v>1.0650109648718965E-2</v>
      </c>
      <c r="E231" s="13">
        <f t="shared" si="148"/>
        <v>0.11899789295308315</v>
      </c>
      <c r="F231" s="2">
        <v>11.072198</v>
      </c>
      <c r="G231" s="10">
        <f t="shared" si="149"/>
        <v>1.0650109648718965E-2</v>
      </c>
      <c r="H231" s="13">
        <f t="shared" si="150"/>
        <v>0.58790275466368058</v>
      </c>
      <c r="I231" s="2">
        <v>11.072198</v>
      </c>
      <c r="J231" s="9">
        <f t="shared" si="151"/>
        <v>1.0650109648718965E-2</v>
      </c>
      <c r="K231" s="37">
        <f t="shared" si="152"/>
        <v>3.0296138139587129E-3</v>
      </c>
      <c r="L231" s="16">
        <v>11.072198</v>
      </c>
      <c r="M231">
        <f t="shared" si="153"/>
        <v>1.0650109648718965E-2</v>
      </c>
      <c r="N231">
        <f t="shared" si="154"/>
        <v>2.7399597323378186E-3</v>
      </c>
      <c r="O231">
        <v>11.072198</v>
      </c>
      <c r="P231" s="10">
        <f t="shared" si="155"/>
        <v>1.0650109648718965E-2</v>
      </c>
      <c r="Q231">
        <f t="shared" si="156"/>
        <v>1.6151968475210665E-2</v>
      </c>
      <c r="R231">
        <v>11.072198</v>
      </c>
      <c r="S231">
        <f t="shared" si="157"/>
        <v>1.0650109648718965E-2</v>
      </c>
      <c r="T231">
        <f t="shared" si="158"/>
        <v>3.9845002383932515E-2</v>
      </c>
      <c r="U231">
        <v>11.072198</v>
      </c>
      <c r="V231">
        <f t="shared" si="159"/>
        <v>1.0650109648718965E-2</v>
      </c>
      <c r="W231">
        <f t="shared" si="160"/>
        <v>5.7182485666403896E-2</v>
      </c>
      <c r="AN231" s="17">
        <f t="shared" si="161"/>
        <v>1.0650109648718967E-2</v>
      </c>
      <c r="AO231">
        <f t="shared" si="162"/>
        <v>1.5621308189933976</v>
      </c>
    </row>
    <row r="232" spans="2:41" x14ac:dyDescent="0.25">
      <c r="B232" t="s">
        <v>24</v>
      </c>
      <c r="C232" s="6">
        <v>30.165941</v>
      </c>
      <c r="D232" s="10">
        <f t="shared" si="147"/>
        <v>2.9015971291950073E-2</v>
      </c>
      <c r="E232" s="13">
        <f t="shared" si="148"/>
        <v>0.32420693867170924</v>
      </c>
      <c r="F232" s="2">
        <v>30.165941</v>
      </c>
      <c r="G232" s="10">
        <f t="shared" si="149"/>
        <v>2.9015971291950073E-2</v>
      </c>
      <c r="H232" s="13">
        <f t="shared" si="150"/>
        <v>1.6017271196669407</v>
      </c>
      <c r="I232" s="2">
        <v>30.165941</v>
      </c>
      <c r="J232" s="9">
        <f t="shared" si="151"/>
        <v>2.9015971291950073E-2</v>
      </c>
      <c r="K232" s="37">
        <f t="shared" si="152"/>
        <v>8.2541110233635192E-3</v>
      </c>
      <c r="L232" s="16">
        <v>30.165941</v>
      </c>
      <c r="M232">
        <f t="shared" si="153"/>
        <v>2.9015971291950073E-2</v>
      </c>
      <c r="N232">
        <f t="shared" si="154"/>
        <v>7.4649553438331231E-3</v>
      </c>
      <c r="O232">
        <v>30.165941</v>
      </c>
      <c r="P232" s="10">
        <f t="shared" si="155"/>
        <v>2.9015971291950073E-2</v>
      </c>
      <c r="Q232">
        <f t="shared" si="156"/>
        <v>4.4005655250842234E-2</v>
      </c>
      <c r="R232">
        <v>30.165941</v>
      </c>
      <c r="S232">
        <f t="shared" si="157"/>
        <v>2.9015971291950073E-2</v>
      </c>
      <c r="T232">
        <f t="shared" si="158"/>
        <v>0.10855676452485473</v>
      </c>
      <c r="U232">
        <v>30.165941</v>
      </c>
      <c r="V232">
        <f t="shared" si="159"/>
        <v>2.9015971291950073E-2</v>
      </c>
      <c r="W232">
        <f t="shared" si="160"/>
        <v>0.15579232676710492</v>
      </c>
      <c r="AN232" s="17">
        <f t="shared" si="161"/>
        <v>2.9015971291950073E-2</v>
      </c>
      <c r="AO232">
        <f t="shared" si="162"/>
        <v>4.2559883882167302</v>
      </c>
    </row>
    <row r="233" spans="2:41" x14ac:dyDescent="0.25">
      <c r="B233" t="s">
        <v>25</v>
      </c>
      <c r="C233" s="6">
        <v>13.315961</v>
      </c>
      <c r="D233" s="10">
        <f t="shared" si="147"/>
        <v>1.2808337127647593E-2</v>
      </c>
      <c r="E233" s="13">
        <f t="shared" si="148"/>
        <v>0.14311262331521074</v>
      </c>
      <c r="F233" s="2">
        <v>13.315961</v>
      </c>
      <c r="G233" s="10">
        <f t="shared" si="149"/>
        <v>1.2808337127647593E-2</v>
      </c>
      <c r="H233" s="13">
        <f t="shared" si="150"/>
        <v>0.70704029614482489</v>
      </c>
      <c r="I233" s="2">
        <v>13.315961</v>
      </c>
      <c r="J233" s="9">
        <f t="shared" si="151"/>
        <v>1.2808337127647593E-2</v>
      </c>
      <c r="K233" s="37">
        <f t="shared" si="152"/>
        <v>3.6435601487378993E-3</v>
      </c>
      <c r="L233" s="16">
        <v>13.315961</v>
      </c>
      <c r="M233">
        <f t="shared" si="153"/>
        <v>1.2808337127647593E-2</v>
      </c>
      <c r="N233">
        <f t="shared" si="154"/>
        <v>3.2952081363953954E-3</v>
      </c>
      <c r="O233">
        <v>13.315961</v>
      </c>
      <c r="P233" s="10">
        <f t="shared" si="155"/>
        <v>1.2808337127647593E-2</v>
      </c>
      <c r="Q233">
        <f t="shared" si="156"/>
        <v>1.9425138738409002E-2</v>
      </c>
      <c r="R233">
        <v>13.315961</v>
      </c>
      <c r="S233">
        <f t="shared" si="157"/>
        <v>1.2808337127647593E-2</v>
      </c>
      <c r="T233">
        <f t="shared" si="158"/>
        <v>4.7919527612254799E-2</v>
      </c>
      <c r="U233">
        <v>13.315961</v>
      </c>
      <c r="V233">
        <f t="shared" si="159"/>
        <v>1.2808337127647593E-2</v>
      </c>
      <c r="W233">
        <f t="shared" si="160"/>
        <v>6.8770423814394688E-2</v>
      </c>
      <c r="AN233" s="17">
        <f t="shared" si="161"/>
        <v>1.2808337127647592E-2</v>
      </c>
      <c r="AO233">
        <f t="shared" si="162"/>
        <v>1.8786941005403022</v>
      </c>
    </row>
    <row r="234" spans="2:41" x14ac:dyDescent="0.25">
      <c r="B234" t="s">
        <v>26</v>
      </c>
      <c r="C234" s="6">
        <v>9.7395359999999993</v>
      </c>
      <c r="D234" s="10">
        <f t="shared" si="147"/>
        <v>9.3682506696182374E-3</v>
      </c>
      <c r="E234" s="13">
        <f t="shared" si="148"/>
        <v>0.10467517491474589</v>
      </c>
      <c r="F234" s="2">
        <v>9.7395359999999993</v>
      </c>
      <c r="G234" s="10">
        <f t="shared" si="149"/>
        <v>9.3682506696182374E-3</v>
      </c>
      <c r="H234" s="13">
        <f t="shared" si="150"/>
        <v>0.51714212873957677</v>
      </c>
      <c r="I234" s="2">
        <v>9.7395359999999993</v>
      </c>
      <c r="J234" s="9">
        <f t="shared" si="151"/>
        <v>9.3682506696182374E-3</v>
      </c>
      <c r="K234" s="37">
        <f t="shared" si="152"/>
        <v>2.6649661437727346E-3</v>
      </c>
      <c r="L234" s="16">
        <v>9.7395359999999993</v>
      </c>
      <c r="M234">
        <f t="shared" si="153"/>
        <v>9.3682506696182374E-3</v>
      </c>
      <c r="N234">
        <f t="shared" si="154"/>
        <v>2.4101751478481999E-3</v>
      </c>
      <c r="O234">
        <v>9.7395359999999993</v>
      </c>
      <c r="P234" s="10">
        <f t="shared" si="155"/>
        <v>9.3682506696182374E-3</v>
      </c>
      <c r="Q234">
        <f t="shared" si="156"/>
        <v>1.4207899681271901E-2</v>
      </c>
      <c r="R234">
        <v>9.7395359999999993</v>
      </c>
      <c r="S234">
        <f t="shared" si="157"/>
        <v>9.3682506696182374E-3</v>
      </c>
      <c r="T234">
        <f t="shared" si="158"/>
        <v>3.5049213818105177E-2</v>
      </c>
      <c r="U234">
        <v>9.7395359999999993</v>
      </c>
      <c r="V234">
        <f t="shared" si="159"/>
        <v>9.3682506696182374E-3</v>
      </c>
      <c r="W234">
        <f t="shared" si="160"/>
        <v>5.0299938432949325E-2</v>
      </c>
      <c r="AN234" s="17">
        <f t="shared" si="161"/>
        <v>9.3682506696182357E-3</v>
      </c>
      <c r="AO234">
        <f t="shared" si="162"/>
        <v>1.3741110254978888</v>
      </c>
    </row>
    <row r="235" spans="2:41" x14ac:dyDescent="0.25">
      <c r="B235" t="s">
        <v>27</v>
      </c>
      <c r="C235" s="6">
        <v>24.278357</v>
      </c>
      <c r="D235" s="10">
        <f t="shared" si="147"/>
        <v>2.3352830588898754E-2</v>
      </c>
      <c r="E235" s="13">
        <f t="shared" si="148"/>
        <v>0.26093042477769424</v>
      </c>
      <c r="F235" s="2">
        <v>24.278357</v>
      </c>
      <c r="G235" s="10">
        <f t="shared" si="149"/>
        <v>2.3352830588898754E-2</v>
      </c>
      <c r="H235" s="13">
        <f t="shared" si="150"/>
        <v>1.2891128716274989</v>
      </c>
      <c r="I235" s="2">
        <v>24.278357</v>
      </c>
      <c r="J235" s="9">
        <f t="shared" si="151"/>
        <v>2.3352830588898754E-2</v>
      </c>
      <c r="K235" s="37">
        <f t="shared" si="152"/>
        <v>6.6431295527248704E-3</v>
      </c>
      <c r="L235" s="16">
        <v>24.278357</v>
      </c>
      <c r="M235">
        <f t="shared" si="153"/>
        <v>2.3352830588898754E-2</v>
      </c>
      <c r="N235">
        <f t="shared" si="154"/>
        <v>6.0079959324537005E-3</v>
      </c>
      <c r="O235">
        <v>24.278357</v>
      </c>
      <c r="P235" s="10">
        <f t="shared" si="155"/>
        <v>2.3352830588898754E-2</v>
      </c>
      <c r="Q235">
        <f t="shared" si="156"/>
        <v>3.5416929582898549E-2</v>
      </c>
      <c r="R235">
        <v>24.278357</v>
      </c>
      <c r="S235">
        <f t="shared" si="157"/>
        <v>2.3352830588898754E-2</v>
      </c>
      <c r="T235">
        <f t="shared" si="158"/>
        <v>8.7369390661453536E-2</v>
      </c>
      <c r="U235">
        <v>24.278357</v>
      </c>
      <c r="V235">
        <f t="shared" si="159"/>
        <v>2.3352830588898754E-2</v>
      </c>
      <c r="W235">
        <f t="shared" si="160"/>
        <v>0.12538583587074006</v>
      </c>
      <c r="AN235" s="17">
        <f t="shared" si="161"/>
        <v>2.3352830588898754E-2</v>
      </c>
      <c r="AO235">
        <f t="shared" si="162"/>
        <v>3.4253334075333619</v>
      </c>
    </row>
    <row r="236" spans="2:41" x14ac:dyDescent="0.25">
      <c r="B236" t="s">
        <v>28</v>
      </c>
      <c r="C236" s="6">
        <v>14.115325</v>
      </c>
      <c r="D236" s="10">
        <f t="shared" si="147"/>
        <v>1.3577228205032463E-2</v>
      </c>
      <c r="E236" s="13">
        <f t="shared" si="148"/>
        <v>0.1517037478329035</v>
      </c>
      <c r="F236" s="2">
        <v>14.115325</v>
      </c>
      <c r="G236" s="10">
        <f t="shared" si="149"/>
        <v>1.3577228205032463E-2</v>
      </c>
      <c r="H236" s="13">
        <f t="shared" si="150"/>
        <v>0.74948428943134116</v>
      </c>
      <c r="I236" s="2">
        <v>14.115325</v>
      </c>
      <c r="J236" s="9">
        <f t="shared" si="151"/>
        <v>1.3577228205032463E-2</v>
      </c>
      <c r="K236" s="37">
        <f t="shared" si="152"/>
        <v>3.8622849418441371E-3</v>
      </c>
      <c r="L236" s="16">
        <v>14.115325</v>
      </c>
      <c r="M236">
        <f t="shared" si="153"/>
        <v>1.3577228205032463E-2</v>
      </c>
      <c r="N236">
        <f t="shared" si="154"/>
        <v>3.4930211787091701E-3</v>
      </c>
      <c r="O236">
        <v>14.115325</v>
      </c>
      <c r="P236" s="10">
        <f t="shared" si="155"/>
        <v>1.3577228205032463E-2</v>
      </c>
      <c r="Q236">
        <f t="shared" si="156"/>
        <v>2.0591239825855083E-2</v>
      </c>
      <c r="R236">
        <v>14.115325</v>
      </c>
      <c r="S236">
        <f t="shared" si="157"/>
        <v>1.3577228205032463E-2</v>
      </c>
      <c r="T236">
        <f t="shared" si="158"/>
        <v>5.0796161545790836E-2</v>
      </c>
      <c r="U236">
        <v>14.115325</v>
      </c>
      <c r="V236">
        <f t="shared" si="159"/>
        <v>1.3577228205032463E-2</v>
      </c>
      <c r="W236">
        <f t="shared" si="160"/>
        <v>7.2898747790559076E-2</v>
      </c>
      <c r="AN236" s="17">
        <f t="shared" si="161"/>
        <v>1.3577228205032462E-2</v>
      </c>
      <c r="AO236">
        <f t="shared" si="162"/>
        <v>1.9914730754099568</v>
      </c>
    </row>
    <row r="237" spans="2:41" x14ac:dyDescent="0.25">
      <c r="B237" t="s">
        <v>29</v>
      </c>
      <c r="C237" s="6">
        <v>11.034031000000001</v>
      </c>
      <c r="D237" s="10">
        <f t="shared" si="147"/>
        <v>1.0613397630476277E-2</v>
      </c>
      <c r="E237" s="13">
        <f t="shared" si="148"/>
        <v>0.11858769503390393</v>
      </c>
      <c r="F237" s="2">
        <v>11.034031000000001</v>
      </c>
      <c r="G237" s="10">
        <f t="shared" si="149"/>
        <v>1.0613397630476277E-2</v>
      </c>
      <c r="H237" s="13">
        <f t="shared" si="150"/>
        <v>0.58587619368299282</v>
      </c>
      <c r="I237" s="2">
        <v>11.034031000000001</v>
      </c>
      <c r="J237" s="9">
        <f t="shared" si="151"/>
        <v>1.0613397630476277E-2</v>
      </c>
      <c r="K237" s="37">
        <f t="shared" si="152"/>
        <v>3.0191704249913766E-3</v>
      </c>
      <c r="L237" s="16">
        <v>11.034031000000001</v>
      </c>
      <c r="M237">
        <f t="shared" si="153"/>
        <v>1.0613397630476277E-2</v>
      </c>
      <c r="N237">
        <f t="shared" si="154"/>
        <v>2.7305148106425833E-3</v>
      </c>
      <c r="O237">
        <v>11.034031000000001</v>
      </c>
      <c r="P237" s="10">
        <f t="shared" si="155"/>
        <v>1.0613397630476277E-2</v>
      </c>
      <c r="Q237">
        <f t="shared" si="156"/>
        <v>1.609629098635133E-2</v>
      </c>
      <c r="R237">
        <v>11.034031000000001</v>
      </c>
      <c r="S237">
        <f t="shared" si="157"/>
        <v>1.0613397630476277E-2</v>
      </c>
      <c r="T237">
        <f t="shared" si="158"/>
        <v>3.9707652581663123E-2</v>
      </c>
      <c r="U237">
        <v>11.034031000000001</v>
      </c>
      <c r="V237">
        <f t="shared" si="159"/>
        <v>1.0613397630476277E-2</v>
      </c>
      <c r="W237">
        <f t="shared" si="160"/>
        <v>5.6985371784369847E-2</v>
      </c>
      <c r="AN237" s="17">
        <f t="shared" si="161"/>
        <v>1.0613397630476277E-2</v>
      </c>
      <c r="AO237">
        <f t="shared" si="162"/>
        <v>1.5567459941403265</v>
      </c>
    </row>
    <row r="238" spans="2:41" x14ac:dyDescent="0.25">
      <c r="B238" t="s">
        <v>30</v>
      </c>
      <c r="C238" s="6">
        <v>118.708986</v>
      </c>
      <c r="D238" s="10">
        <f t="shared" si="147"/>
        <v>0.11418362615880284</v>
      </c>
      <c r="E238" s="13">
        <f t="shared" si="148"/>
        <v>1.2758188761253226</v>
      </c>
      <c r="F238" s="2">
        <v>118.708986</v>
      </c>
      <c r="G238" s="10">
        <f t="shared" si="149"/>
        <v>0.11418362615880284</v>
      </c>
      <c r="H238" s="13">
        <f t="shared" si="150"/>
        <v>6.3031152326513924</v>
      </c>
      <c r="I238" s="2">
        <v>118.708986</v>
      </c>
      <c r="J238" s="9">
        <f t="shared" si="151"/>
        <v>0.11418362615880284</v>
      </c>
      <c r="K238" s="37">
        <f t="shared" si="152"/>
        <v>3.2481570852204003E-2</v>
      </c>
      <c r="L238" s="16">
        <v>118.708986</v>
      </c>
      <c r="M238">
        <f t="shared" si="153"/>
        <v>0.11418362615880284</v>
      </c>
      <c r="N238">
        <f t="shared" si="154"/>
        <v>2.9376086076735065E-2</v>
      </c>
      <c r="O238">
        <v>118.708986</v>
      </c>
      <c r="P238" s="10">
        <f t="shared" si="155"/>
        <v>0.11418362615880284</v>
      </c>
      <c r="Q238">
        <f t="shared" si="156"/>
        <v>0.17317101803961818</v>
      </c>
      <c r="R238">
        <v>118.708986</v>
      </c>
      <c r="S238">
        <f t="shared" si="157"/>
        <v>0.11418362615880284</v>
      </c>
      <c r="T238">
        <f t="shared" si="158"/>
        <v>0.42719248970838591</v>
      </c>
      <c r="U238">
        <v>118.708986</v>
      </c>
      <c r="V238">
        <f t="shared" si="159"/>
        <v>0.11418362615880284</v>
      </c>
      <c r="W238">
        <f t="shared" si="160"/>
        <v>0.61307383506132573</v>
      </c>
      <c r="AN238" s="17">
        <f t="shared" si="161"/>
        <v>0.11418362615880284</v>
      </c>
      <c r="AO238">
        <f t="shared" si="162"/>
        <v>16.748161974890238</v>
      </c>
    </row>
    <row r="239" spans="2:41" x14ac:dyDescent="0.25">
      <c r="B239" t="s">
        <v>31</v>
      </c>
      <c r="C239" s="6">
        <v>22.391939000000001</v>
      </c>
      <c r="D239" s="10">
        <f t="shared" si="147"/>
        <v>2.1538325596907361E-2</v>
      </c>
      <c r="E239" s="13">
        <f t="shared" si="148"/>
        <v>0.24065624188927687</v>
      </c>
      <c r="F239" s="2">
        <v>22.391939000000001</v>
      </c>
      <c r="G239" s="10">
        <f t="shared" si="149"/>
        <v>2.1538325596907361E-2</v>
      </c>
      <c r="H239" s="13">
        <f t="shared" si="150"/>
        <v>1.1889493504687234</v>
      </c>
      <c r="I239" s="2">
        <v>22.391939000000001</v>
      </c>
      <c r="J239" s="9">
        <f t="shared" si="151"/>
        <v>2.1538325596907361E-2</v>
      </c>
      <c r="K239" s="37">
        <f t="shared" si="152"/>
        <v>6.1269612154443813E-3</v>
      </c>
      <c r="L239" s="16">
        <v>22.391939000000001</v>
      </c>
      <c r="M239">
        <f t="shared" si="153"/>
        <v>2.1538325596907361E-2</v>
      </c>
      <c r="N239">
        <f t="shared" si="154"/>
        <v>5.5411772069976313E-3</v>
      </c>
      <c r="O239">
        <v>22.391939000000001</v>
      </c>
      <c r="P239" s="10">
        <f t="shared" si="155"/>
        <v>2.1538325596907361E-2</v>
      </c>
      <c r="Q239">
        <f t="shared" si="156"/>
        <v>3.2665049236550885E-2</v>
      </c>
      <c r="R239">
        <v>22.391939000000001</v>
      </c>
      <c r="S239">
        <f t="shared" si="157"/>
        <v>2.1538325596907361E-2</v>
      </c>
      <c r="T239">
        <f t="shared" si="158"/>
        <v>8.058082621317568E-2</v>
      </c>
      <c r="U239">
        <v>22.391939000000001</v>
      </c>
      <c r="V239">
        <f t="shared" si="159"/>
        <v>2.1538325596907361E-2</v>
      </c>
      <c r="W239">
        <f t="shared" si="160"/>
        <v>0.11564340981894383</v>
      </c>
      <c r="AN239" s="17">
        <f t="shared" si="161"/>
        <v>2.1538325596907357E-2</v>
      </c>
      <c r="AO239">
        <f t="shared" si="162"/>
        <v>3.1591864604408433</v>
      </c>
    </row>
    <row r="240" spans="2:41" x14ac:dyDescent="0.25">
      <c r="B240" t="s">
        <v>32</v>
      </c>
      <c r="C240" s="6">
        <v>13.261089</v>
      </c>
      <c r="D240" s="10">
        <f t="shared" si="147"/>
        <v>1.2755556928391356E-2</v>
      </c>
      <c r="E240" s="13">
        <f t="shared" si="148"/>
        <v>0.14252288924595716</v>
      </c>
      <c r="F240" s="2">
        <v>13.261089</v>
      </c>
      <c r="G240" s="10">
        <f t="shared" si="149"/>
        <v>1.2755556928391356E-2</v>
      </c>
      <c r="H240" s="13">
        <f t="shared" si="150"/>
        <v>0.70412674637323425</v>
      </c>
      <c r="I240" s="2">
        <v>13.261089</v>
      </c>
      <c r="J240" s="9">
        <f t="shared" si="151"/>
        <v>1.2755556928391356E-2</v>
      </c>
      <c r="K240" s="37">
        <f t="shared" si="152"/>
        <v>3.628545878834169E-3</v>
      </c>
      <c r="L240" s="16">
        <v>13.261089</v>
      </c>
      <c r="M240">
        <f t="shared" si="153"/>
        <v>1.2755556928391356E-2</v>
      </c>
      <c r="N240">
        <f t="shared" si="154"/>
        <v>3.281629344683683E-3</v>
      </c>
      <c r="O240">
        <v>13.261089</v>
      </c>
      <c r="P240" s="10">
        <f t="shared" si="155"/>
        <v>1.2755556928391356E-2</v>
      </c>
      <c r="Q240">
        <f t="shared" si="156"/>
        <v>1.9345092227845178E-2</v>
      </c>
      <c r="R240">
        <v>13.261089</v>
      </c>
      <c r="S240">
        <f t="shared" si="157"/>
        <v>1.2755556928391356E-2</v>
      </c>
      <c r="T240">
        <f t="shared" si="158"/>
        <v>4.7722062305834957E-2</v>
      </c>
      <c r="U240">
        <v>13.261089</v>
      </c>
      <c r="V240">
        <f t="shared" si="159"/>
        <v>1.2755556928391356E-2</v>
      </c>
      <c r="W240">
        <f t="shared" si="160"/>
        <v>6.8487036780177368E-2</v>
      </c>
      <c r="AN240" s="17">
        <f t="shared" si="161"/>
        <v>1.2755556928391355E-2</v>
      </c>
      <c r="AO240">
        <f t="shared" si="162"/>
        <v>1.8709524360307075</v>
      </c>
    </row>
    <row r="241" spans="2:83" ht="15.75" x14ac:dyDescent="0.25">
      <c r="B241" s="4" t="s">
        <v>41</v>
      </c>
      <c r="C241" s="15">
        <f t="shared" ref="C241:W241" si="163">SUM(C209:C240)</f>
        <v>1039.6323010000001</v>
      </c>
      <c r="D241" s="15">
        <f t="shared" si="163"/>
        <v>1</v>
      </c>
      <c r="E241" s="15">
        <f t="shared" si="163"/>
        <v>11.173396037983199</v>
      </c>
      <c r="F241" s="15">
        <f t="shared" si="163"/>
        <v>1039.6323010000001</v>
      </c>
      <c r="G241" s="15">
        <f t="shared" si="163"/>
        <v>1</v>
      </c>
      <c r="H241" s="15">
        <f t="shared" si="163"/>
        <v>55.201568251872011</v>
      </c>
      <c r="I241" s="15">
        <f t="shared" si="163"/>
        <v>1039.6323010000001</v>
      </c>
      <c r="J241" s="15">
        <f t="shared" si="163"/>
        <v>1</v>
      </c>
      <c r="K241" s="15">
        <f t="shared" si="163"/>
        <v>0.28446785187071993</v>
      </c>
      <c r="L241" s="15">
        <f t="shared" si="163"/>
        <v>1039.6323010000001</v>
      </c>
      <c r="M241" s="15">
        <f t="shared" si="163"/>
        <v>1</v>
      </c>
      <c r="N241" s="15">
        <f t="shared" si="163"/>
        <v>0.25727056553519995</v>
      </c>
      <c r="O241" s="15">
        <f t="shared" si="163"/>
        <v>1039.6323010000001</v>
      </c>
      <c r="P241" s="15">
        <f t="shared" si="163"/>
        <v>1</v>
      </c>
      <c r="Q241" s="15">
        <f t="shared" si="163"/>
        <v>1.5166011438345599</v>
      </c>
      <c r="R241" s="15">
        <f t="shared" si="163"/>
        <v>1039.6323010000001</v>
      </c>
      <c r="S241" s="15">
        <f t="shared" si="163"/>
        <v>1</v>
      </c>
      <c r="T241" s="15">
        <f t="shared" si="163"/>
        <v>3.7412762589468</v>
      </c>
      <c r="U241" s="15">
        <f t="shared" si="163"/>
        <v>1039.6323010000001</v>
      </c>
      <c r="V241" s="15">
        <f t="shared" si="163"/>
        <v>1</v>
      </c>
      <c r="W241" s="15">
        <f t="shared" si="163"/>
        <v>5.3691922010663999</v>
      </c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15">
        <f>SUM(AN209:AN240)</f>
        <v>1</v>
      </c>
      <c r="AO241" s="15">
        <f>SUM(AO209:AO240)</f>
        <v>146.67743999999999</v>
      </c>
    </row>
    <row r="242" spans="2:83" ht="15.75" x14ac:dyDescent="0.25">
      <c r="AP242" s="4"/>
      <c r="CE242" s="4"/>
    </row>
    <row r="244" spans="2:83" x14ac:dyDescent="0.25">
      <c r="B244" s="24" t="s">
        <v>72</v>
      </c>
      <c r="C244" s="24"/>
    </row>
    <row r="245" spans="2:83" x14ac:dyDescent="0.25">
      <c r="C245" s="1" t="s">
        <v>35</v>
      </c>
      <c r="D245" s="1" t="s">
        <v>35</v>
      </c>
      <c r="E245" s="1" t="s">
        <v>35</v>
      </c>
      <c r="F245" s="1" t="s">
        <v>36</v>
      </c>
      <c r="G245" s="1" t="s">
        <v>36</v>
      </c>
      <c r="H245" s="1" t="s">
        <v>36</v>
      </c>
      <c r="I245" s="1" t="s">
        <v>37</v>
      </c>
      <c r="J245" s="1" t="s">
        <v>37</v>
      </c>
      <c r="K245" s="1" t="s">
        <v>37</v>
      </c>
      <c r="L245" s="1" t="s">
        <v>38</v>
      </c>
      <c r="M245" s="1" t="s">
        <v>38</v>
      </c>
      <c r="N245" s="1" t="s">
        <v>38</v>
      </c>
      <c r="O245" s="1" t="s">
        <v>39</v>
      </c>
      <c r="P245" s="1" t="s">
        <v>39</v>
      </c>
      <c r="Q245" s="1" t="s">
        <v>39</v>
      </c>
      <c r="R245" s="1" t="s">
        <v>46</v>
      </c>
      <c r="S245" s="1" t="s">
        <v>46</v>
      </c>
      <c r="T245" s="1" t="s">
        <v>46</v>
      </c>
      <c r="U245" s="1" t="s">
        <v>47</v>
      </c>
      <c r="V245" s="1" t="s">
        <v>47</v>
      </c>
      <c r="W245" s="1" t="s">
        <v>47</v>
      </c>
      <c r="X245" s="1" t="s">
        <v>48</v>
      </c>
      <c r="Y245" s="1" t="s">
        <v>48</v>
      </c>
      <c r="Z245" s="1" t="s">
        <v>48</v>
      </c>
      <c r="AA245" s="1" t="s">
        <v>49</v>
      </c>
      <c r="AB245" s="1" t="s">
        <v>49</v>
      </c>
      <c r="AC245" s="1" t="s">
        <v>49</v>
      </c>
      <c r="AD245" s="1" t="s">
        <v>50</v>
      </c>
      <c r="AE245" s="1" t="s">
        <v>50</v>
      </c>
      <c r="AF245" s="1" t="s">
        <v>50</v>
      </c>
      <c r="AG245" s="1" t="s">
        <v>51</v>
      </c>
      <c r="AH245" s="1" t="s">
        <v>51</v>
      </c>
      <c r="AI245" s="1" t="s">
        <v>51</v>
      </c>
      <c r="AJ245" s="1" t="s">
        <v>52</v>
      </c>
      <c r="AK245" s="1" t="s">
        <v>52</v>
      </c>
      <c r="AL245" s="1" t="s">
        <v>52</v>
      </c>
      <c r="AM245" s="18" t="s">
        <v>53</v>
      </c>
      <c r="AN245" s="18" t="s">
        <v>53</v>
      </c>
      <c r="AO245" s="18" t="s">
        <v>53</v>
      </c>
    </row>
    <row r="246" spans="2:83" x14ac:dyDescent="0.25">
      <c r="B246" s="1" t="s">
        <v>0</v>
      </c>
      <c r="C246" s="7" t="s">
        <v>71</v>
      </c>
      <c r="D246" s="7" t="s">
        <v>43</v>
      </c>
      <c r="E246" s="1" t="s">
        <v>44</v>
      </c>
      <c r="F246" s="7" t="s">
        <v>71</v>
      </c>
      <c r="G246" s="7" t="s">
        <v>43</v>
      </c>
      <c r="H246" s="7" t="s">
        <v>34</v>
      </c>
      <c r="I246" s="7" t="s">
        <v>71</v>
      </c>
      <c r="J246" s="7" t="s">
        <v>45</v>
      </c>
      <c r="K246" s="1" t="s">
        <v>44</v>
      </c>
      <c r="L246" s="7" t="s">
        <v>71</v>
      </c>
      <c r="M246" s="7" t="s">
        <v>45</v>
      </c>
      <c r="N246" s="1" t="s">
        <v>44</v>
      </c>
      <c r="O246" s="7" t="s">
        <v>71</v>
      </c>
      <c r="P246" s="7" t="s">
        <v>45</v>
      </c>
      <c r="Q246" s="1" t="s">
        <v>44</v>
      </c>
      <c r="R246" s="7" t="s">
        <v>71</v>
      </c>
      <c r="S246" s="7" t="s">
        <v>45</v>
      </c>
      <c r="T246" s="1" t="s">
        <v>44</v>
      </c>
      <c r="U246" s="7" t="s">
        <v>71</v>
      </c>
      <c r="V246" s="7" t="s">
        <v>45</v>
      </c>
      <c r="W246" s="1" t="s">
        <v>44</v>
      </c>
      <c r="X246" s="7" t="s">
        <v>71</v>
      </c>
      <c r="Y246" s="7" t="s">
        <v>45</v>
      </c>
      <c r="Z246" s="1" t="s">
        <v>44</v>
      </c>
      <c r="AA246" s="7" t="s">
        <v>71</v>
      </c>
      <c r="AB246" s="7" t="s">
        <v>45</v>
      </c>
      <c r="AC246" s="1" t="s">
        <v>44</v>
      </c>
      <c r="AD246" s="7" t="s">
        <v>71</v>
      </c>
      <c r="AE246" s="7" t="s">
        <v>45</v>
      </c>
      <c r="AF246" s="1" t="s">
        <v>44</v>
      </c>
      <c r="AG246" s="7" t="s">
        <v>71</v>
      </c>
      <c r="AH246" s="7" t="s">
        <v>45</v>
      </c>
      <c r="AI246" s="1" t="s">
        <v>44</v>
      </c>
      <c r="AJ246" s="7" t="s">
        <v>71</v>
      </c>
      <c r="AK246" s="7" t="s">
        <v>45</v>
      </c>
      <c r="AL246" s="1" t="s">
        <v>44</v>
      </c>
      <c r="AM246" s="19" t="s">
        <v>71</v>
      </c>
      <c r="AN246" s="19" t="s">
        <v>45</v>
      </c>
      <c r="AO246" s="20" t="s">
        <v>44</v>
      </c>
    </row>
    <row r="247" spans="2:83" x14ac:dyDescent="0.25">
      <c r="B247" t="s">
        <v>1</v>
      </c>
      <c r="C247" s="6">
        <v>51.914963</v>
      </c>
      <c r="D247" s="10">
        <f t="shared" ref="D247:D278" si="164">C247/C$279</f>
        <v>6.8878637465675033E-3</v>
      </c>
      <c r="E247" s="13">
        <f t="shared" ref="E247:E278" si="165">D247*C$10</f>
        <v>0.557953463156733</v>
      </c>
      <c r="F247" s="2">
        <v>51.914963</v>
      </c>
      <c r="G247" s="10">
        <f t="shared" ref="G247:G278" si="166">F247/F$279</f>
        <v>6.8878637465675033E-3</v>
      </c>
      <c r="H247" s="13">
        <f t="shared" ref="H247:H278" si="167">G247*D$10</f>
        <v>2.7565393791746535</v>
      </c>
      <c r="I247" s="2">
        <v>51.914963</v>
      </c>
      <c r="J247" s="9">
        <f t="shared" ref="J247:J278" si="168">I247/I$279</f>
        <v>6.8878637465675033E-3</v>
      </c>
      <c r="K247" s="37">
        <f t="shared" ref="K247:K278" si="169">J247*E$10</f>
        <v>1.4205155045830963E-2</v>
      </c>
      <c r="L247" s="16">
        <v>51.914963</v>
      </c>
      <c r="M247">
        <f t="shared" ref="M247:M278" si="170">L247/L$279</f>
        <v>6.8878637465675033E-3</v>
      </c>
      <c r="N247">
        <f t="shared" ref="N247:N278" si="171">M247*F$10</f>
        <v>1.2847034377076098E-2</v>
      </c>
      <c r="O247">
        <v>51.914963</v>
      </c>
      <c r="P247" s="10">
        <f t="shared" ref="P247:P278" si="172">O247/O$279</f>
        <v>6.8878637465675033E-3</v>
      </c>
      <c r="Q247">
        <f t="shared" ref="Q247:Q278" si="173">P247*G$10</f>
        <v>7.5732826219833252E-2</v>
      </c>
      <c r="R247">
        <v>51.914963</v>
      </c>
      <c r="S247">
        <f t="shared" ref="S247:S278" si="174">R247/R$279</f>
        <v>6.8878637465675033E-3</v>
      </c>
      <c r="T247">
        <f t="shared" ref="T247:T278" si="175">S247*H$10</f>
        <v>0.18682395560036191</v>
      </c>
      <c r="U247">
        <v>51.914963</v>
      </c>
      <c r="V247">
        <f t="shared" ref="V247:V278" si="176">U247/U$279</f>
        <v>6.8878637465675033E-3</v>
      </c>
      <c r="W247">
        <f t="shared" ref="W247:W278" si="177">V247*I$10</f>
        <v>0.26811538521996708</v>
      </c>
      <c r="AN247" s="17">
        <f t="shared" ref="AN247:AN278" si="178">AVERAGE(P247,M247,J247,G247,D247,S247,V247)</f>
        <v>6.8878637465675033E-3</v>
      </c>
      <c r="AO247">
        <f t="shared" ref="AO247:AO278" si="179">AN247*O$10</f>
        <v>7.3244683475603258</v>
      </c>
    </row>
    <row r="248" spans="2:83" x14ac:dyDescent="0.25">
      <c r="B248" t="s">
        <v>2</v>
      </c>
      <c r="C248" s="14">
        <v>46.367004000000001</v>
      </c>
      <c r="D248" s="10">
        <f t="shared" si="164"/>
        <v>6.1517833671296349E-3</v>
      </c>
      <c r="E248" s="13">
        <f t="shared" si="165"/>
        <v>0.498327051836714</v>
      </c>
      <c r="F248" s="2">
        <v>46.367004000000001</v>
      </c>
      <c r="G248" s="10">
        <f t="shared" si="166"/>
        <v>6.1517833671296349E-3</v>
      </c>
      <c r="H248" s="13">
        <f t="shared" si="167"/>
        <v>2.4619582685698664</v>
      </c>
      <c r="I248" s="2">
        <v>46.367004000000001</v>
      </c>
      <c r="J248" s="9">
        <f t="shared" si="168"/>
        <v>6.1517833671296349E-3</v>
      </c>
      <c r="K248" s="37">
        <f t="shared" si="169"/>
        <v>1.2687102961638717E-2</v>
      </c>
      <c r="L248" s="16">
        <v>46.367004000000001</v>
      </c>
      <c r="M248">
        <f t="shared" si="170"/>
        <v>6.1517833671296349E-3</v>
      </c>
      <c r="N248">
        <f t="shared" si="171"/>
        <v>1.1474119597273428E-2</v>
      </c>
      <c r="O248">
        <v>46.367004000000001</v>
      </c>
      <c r="P248" s="10">
        <f t="shared" si="172"/>
        <v>6.1517833671296349E-3</v>
      </c>
      <c r="Q248">
        <f t="shared" si="173"/>
        <v>6.7639540767202577E-2</v>
      </c>
      <c r="R248">
        <v>46.367004000000001</v>
      </c>
      <c r="S248">
        <f t="shared" si="174"/>
        <v>6.1517833671296349E-3</v>
      </c>
      <c r="T248">
        <f t="shared" si="175"/>
        <v>0.16685877435023508</v>
      </c>
      <c r="U248">
        <v>46.367004000000001</v>
      </c>
      <c r="V248">
        <f t="shared" si="176"/>
        <v>6.1517833671296349E-3</v>
      </c>
      <c r="W248">
        <f t="shared" si="177"/>
        <v>0.2394628912468984</v>
      </c>
      <c r="AN248" s="17">
        <f t="shared" si="178"/>
        <v>6.1517833671296341E-3</v>
      </c>
      <c r="AO248">
        <f t="shared" si="179"/>
        <v>6.5417296583492313</v>
      </c>
    </row>
    <row r="249" spans="2:83" x14ac:dyDescent="0.25">
      <c r="B249" t="s">
        <v>3</v>
      </c>
      <c r="C249" s="14">
        <v>25.863498</v>
      </c>
      <c r="D249" s="10">
        <f t="shared" si="164"/>
        <v>3.4314625290905272E-3</v>
      </c>
      <c r="E249" s="13">
        <f t="shared" si="165"/>
        <v>0.27796664862204057</v>
      </c>
      <c r="F249" s="2">
        <v>25.863498</v>
      </c>
      <c r="G249" s="10">
        <f t="shared" si="166"/>
        <v>3.4314625290905272E-3</v>
      </c>
      <c r="H249" s="13">
        <f t="shared" si="167"/>
        <v>1.3732794285186123</v>
      </c>
      <c r="I249" s="2">
        <v>25.863498</v>
      </c>
      <c r="J249" s="9">
        <f t="shared" si="168"/>
        <v>3.4314625290905272E-3</v>
      </c>
      <c r="K249" s="37">
        <f t="shared" si="169"/>
        <v>7.0768614265898453E-3</v>
      </c>
      <c r="L249" s="16">
        <v>25.863498</v>
      </c>
      <c r="M249">
        <f t="shared" si="170"/>
        <v>3.4314625290905272E-3</v>
      </c>
      <c r="N249">
        <f t="shared" si="171"/>
        <v>6.4002597462592611E-3</v>
      </c>
      <c r="O249">
        <v>25.863498</v>
      </c>
      <c r="P249" s="10">
        <f t="shared" si="172"/>
        <v>3.4314625290905272E-3</v>
      </c>
      <c r="Q249">
        <f t="shared" si="173"/>
        <v>3.7729311286825051E-2</v>
      </c>
      <c r="R249">
        <v>25.863498</v>
      </c>
      <c r="S249">
        <f t="shared" si="174"/>
        <v>3.4314625290905272E-3</v>
      </c>
      <c r="T249">
        <f t="shared" si="175"/>
        <v>9.3073763762906839E-2</v>
      </c>
      <c r="U249">
        <v>25.863498</v>
      </c>
      <c r="V249">
        <f t="shared" si="176"/>
        <v>3.4314625290905272E-3</v>
      </c>
      <c r="W249">
        <f t="shared" si="177"/>
        <v>0.13357231381260637</v>
      </c>
      <c r="AN249" s="17">
        <f t="shared" si="178"/>
        <v>3.4314625290905276E-3</v>
      </c>
      <c r="AO249">
        <f t="shared" si="179"/>
        <v>3.6489744287825041</v>
      </c>
    </row>
    <row r="250" spans="2:83" x14ac:dyDescent="0.25">
      <c r="B250" t="s">
        <v>4</v>
      </c>
      <c r="C250" s="6">
        <v>81.188514999999995</v>
      </c>
      <c r="D250" s="10">
        <f t="shared" si="164"/>
        <v>1.0771758213641642E-2</v>
      </c>
      <c r="E250" s="13">
        <f t="shared" si="165"/>
        <v>0.87256949625105884</v>
      </c>
      <c r="F250" s="2">
        <v>81.188514999999995</v>
      </c>
      <c r="G250" s="10">
        <f t="shared" si="166"/>
        <v>1.0771758213641642E-2</v>
      </c>
      <c r="H250" s="13">
        <f t="shared" si="167"/>
        <v>4.3108831404582153</v>
      </c>
      <c r="I250" s="2">
        <v>81.188514999999995</v>
      </c>
      <c r="J250" s="9">
        <f t="shared" si="168"/>
        <v>1.0771758213641642E-2</v>
      </c>
      <c r="K250" s="37">
        <f t="shared" si="169"/>
        <v>2.2215087459770948E-2</v>
      </c>
      <c r="L250" s="16">
        <v>81.188514999999995</v>
      </c>
      <c r="M250">
        <f t="shared" si="170"/>
        <v>1.0771758213641642E-2</v>
      </c>
      <c r="N250">
        <f t="shared" si="171"/>
        <v>2.0091156440364959E-2</v>
      </c>
      <c r="O250">
        <v>81.188514999999995</v>
      </c>
      <c r="P250" s="10">
        <f t="shared" si="172"/>
        <v>1.0771758213641642E-2</v>
      </c>
      <c r="Q250">
        <f t="shared" si="173"/>
        <v>0.11843667686985206</v>
      </c>
      <c r="R250" s="1">
        <v>81.188514999999995</v>
      </c>
      <c r="S250">
        <f t="shared" si="174"/>
        <v>1.0771758213641642E-2</v>
      </c>
      <c r="T250">
        <f t="shared" si="175"/>
        <v>0.2921693216196517</v>
      </c>
      <c r="U250" s="1">
        <v>81.188514999999995</v>
      </c>
      <c r="V250">
        <f t="shared" si="176"/>
        <v>1.0771758213641642E-2</v>
      </c>
      <c r="W250">
        <f t="shared" si="177"/>
        <v>0.41929895962098779</v>
      </c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7">
        <f t="shared" si="178"/>
        <v>1.077175821364164E-2</v>
      </c>
      <c r="AO250">
        <f t="shared" si="179"/>
        <v>11.454553252844013</v>
      </c>
    </row>
    <row r="251" spans="2:83" x14ac:dyDescent="0.25">
      <c r="B251" t="s">
        <v>5</v>
      </c>
      <c r="C251" s="6">
        <v>63.765047000000003</v>
      </c>
      <c r="D251" s="10">
        <f t="shared" si="164"/>
        <v>8.4600841481765662E-3</v>
      </c>
      <c r="E251" s="13">
        <f t="shared" si="165"/>
        <v>0.68531164708721548</v>
      </c>
      <c r="F251" s="2">
        <v>63.765047000000003</v>
      </c>
      <c r="G251" s="10">
        <f t="shared" si="166"/>
        <v>8.4600841481765662E-3</v>
      </c>
      <c r="H251" s="13">
        <f t="shared" si="167"/>
        <v>3.3857457063086533</v>
      </c>
      <c r="I251" s="2">
        <v>63.765047000000003</v>
      </c>
      <c r="J251" s="9">
        <f t="shared" si="168"/>
        <v>8.4600841481765662E-3</v>
      </c>
      <c r="K251" s="37">
        <f t="shared" si="169"/>
        <v>1.7447616771675219E-2</v>
      </c>
      <c r="L251" s="16">
        <v>63.765047000000003</v>
      </c>
      <c r="M251">
        <f t="shared" si="170"/>
        <v>8.4600841481765662E-3</v>
      </c>
      <c r="N251">
        <f t="shared" si="171"/>
        <v>1.5779492144969324E-2</v>
      </c>
      <c r="O251">
        <v>63.765047000000003</v>
      </c>
      <c r="P251" s="10">
        <f t="shared" si="172"/>
        <v>8.4600841481765662E-3</v>
      </c>
      <c r="Q251">
        <f t="shared" si="173"/>
        <v>9.3019564000276764E-2</v>
      </c>
      <c r="R251">
        <v>63.765047000000003</v>
      </c>
      <c r="S251">
        <f t="shared" si="174"/>
        <v>8.4600841481765662E-3</v>
      </c>
      <c r="T251">
        <f t="shared" si="175"/>
        <v>0.22946830010421063</v>
      </c>
      <c r="U251">
        <v>63.765047000000003</v>
      </c>
      <c r="V251">
        <f t="shared" si="176"/>
        <v>8.4600841481765662E-3</v>
      </c>
      <c r="W251">
        <f t="shared" si="177"/>
        <v>0.32931527159085727</v>
      </c>
      <c r="AN251" s="17">
        <f t="shared" si="178"/>
        <v>8.4600841481765662E-3</v>
      </c>
      <c r="AO251">
        <f t="shared" si="179"/>
        <v>8.9963479013207905</v>
      </c>
    </row>
    <row r="252" spans="2:83" x14ac:dyDescent="0.25">
      <c r="B252" t="s">
        <v>6</v>
      </c>
      <c r="C252" s="6">
        <v>28.891524</v>
      </c>
      <c r="D252" s="10">
        <f t="shared" si="164"/>
        <v>3.8332085634479782E-3</v>
      </c>
      <c r="E252" s="13">
        <f t="shared" si="165"/>
        <v>0.31051020630941922</v>
      </c>
      <c r="F252" s="2">
        <v>28.891524</v>
      </c>
      <c r="G252" s="10">
        <f t="shared" si="166"/>
        <v>3.8332085634479782E-3</v>
      </c>
      <c r="H252" s="13">
        <f t="shared" si="167"/>
        <v>1.534059142647749</v>
      </c>
      <c r="I252" s="2">
        <v>28.891524</v>
      </c>
      <c r="J252" s="9">
        <f t="shared" si="168"/>
        <v>3.8332085634479782E-3</v>
      </c>
      <c r="K252" s="37">
        <f t="shared" si="169"/>
        <v>7.9054005668914053E-3</v>
      </c>
      <c r="L252" s="16">
        <v>28.891524</v>
      </c>
      <c r="M252">
        <f t="shared" si="170"/>
        <v>3.8332085634479782E-3</v>
      </c>
      <c r="N252">
        <f t="shared" si="171"/>
        <v>7.14958425443006E-3</v>
      </c>
      <c r="O252">
        <v>28.891524</v>
      </c>
      <c r="P252" s="10">
        <f t="shared" si="172"/>
        <v>3.8332085634479782E-3</v>
      </c>
      <c r="Q252">
        <f t="shared" si="173"/>
        <v>4.2146553515181005E-2</v>
      </c>
      <c r="R252">
        <v>28.891524</v>
      </c>
      <c r="S252">
        <f t="shared" si="174"/>
        <v>3.8332085634479782E-3</v>
      </c>
      <c r="T252">
        <f t="shared" si="175"/>
        <v>0.10397057967666838</v>
      </c>
      <c r="U252">
        <v>28.891524</v>
      </c>
      <c r="V252">
        <f t="shared" si="176"/>
        <v>3.8332085634479782E-3</v>
      </c>
      <c r="W252">
        <f t="shared" si="177"/>
        <v>0.14921058668291692</v>
      </c>
      <c r="AN252" s="17">
        <f t="shared" si="178"/>
        <v>3.8332085634479778E-3</v>
      </c>
      <c r="AO252">
        <f t="shared" si="179"/>
        <v>4.0761861479277082</v>
      </c>
    </row>
    <row r="253" spans="2:83" x14ac:dyDescent="0.25">
      <c r="B253" t="s">
        <v>7</v>
      </c>
      <c r="C253" s="6">
        <v>1260.430501</v>
      </c>
      <c r="D253" s="10">
        <f t="shared" si="164"/>
        <v>0.16722873428429133</v>
      </c>
      <c r="E253" s="13">
        <f t="shared" si="165"/>
        <v>13.546413643814521</v>
      </c>
      <c r="F253" s="2">
        <v>1260.430501</v>
      </c>
      <c r="G253" s="10">
        <f t="shared" si="166"/>
        <v>0.16722873428429133</v>
      </c>
      <c r="H253" s="13">
        <f t="shared" si="167"/>
        <v>66.925335393561539</v>
      </c>
      <c r="I253" s="2">
        <v>1260.430501</v>
      </c>
      <c r="J253" s="9">
        <f t="shared" si="168"/>
        <v>0.16722873428429133</v>
      </c>
      <c r="K253" s="37">
        <f t="shared" si="169"/>
        <v>0.34488343353339962</v>
      </c>
      <c r="L253" s="16">
        <v>1260.430501</v>
      </c>
      <c r="M253">
        <f t="shared" si="170"/>
        <v>0.16722873428429133</v>
      </c>
      <c r="N253">
        <f t="shared" si="171"/>
        <v>0.31190995891227452</v>
      </c>
      <c r="O253">
        <v>1260.430501</v>
      </c>
      <c r="P253" s="10">
        <f t="shared" si="172"/>
        <v>0.16722873428429133</v>
      </c>
      <c r="Q253">
        <f t="shared" si="173"/>
        <v>1.8386984903448813</v>
      </c>
      <c r="R253">
        <v>1260.430501</v>
      </c>
      <c r="S253">
        <f t="shared" si="174"/>
        <v>0.16722873428429133</v>
      </c>
      <c r="T253">
        <f t="shared" si="175"/>
        <v>4.5358524469364632</v>
      </c>
      <c r="U253">
        <v>1260.430501</v>
      </c>
      <c r="V253">
        <f t="shared" si="176"/>
        <v>0.16722873428429133</v>
      </c>
      <c r="W253">
        <f t="shared" si="177"/>
        <v>6.5095068895380148</v>
      </c>
      <c r="AN253" s="17">
        <f t="shared" si="178"/>
        <v>0.16722873428429133</v>
      </c>
      <c r="AO253">
        <f t="shared" si="179"/>
        <v>177.82894902331154</v>
      </c>
    </row>
    <row r="254" spans="2:83" x14ac:dyDescent="0.25">
      <c r="B254" t="s">
        <v>8</v>
      </c>
      <c r="C254" s="6">
        <v>134.75635399999999</v>
      </c>
      <c r="D254" s="10">
        <f t="shared" si="164"/>
        <v>1.7878918749036125E-2</v>
      </c>
      <c r="E254" s="13">
        <f t="shared" si="165"/>
        <v>1.4482871613849491</v>
      </c>
      <c r="F254" s="2">
        <v>134.75635399999999</v>
      </c>
      <c r="G254" s="10">
        <f t="shared" si="166"/>
        <v>1.7878918749036125E-2</v>
      </c>
      <c r="H254" s="13">
        <f t="shared" si="167"/>
        <v>7.1551856137314367</v>
      </c>
      <c r="I254" s="2">
        <v>134.75635399999999</v>
      </c>
      <c r="J254" s="9">
        <f t="shared" si="168"/>
        <v>1.7878918749036125E-2</v>
      </c>
      <c r="K254" s="37">
        <f t="shared" si="169"/>
        <v>3.6872508258955772E-2</v>
      </c>
      <c r="L254" s="16">
        <v>134.75635399999999</v>
      </c>
      <c r="M254">
        <f t="shared" si="170"/>
        <v>1.7878918749036125E-2</v>
      </c>
      <c r="N254">
        <f t="shared" si="171"/>
        <v>3.3347216531146064E-2</v>
      </c>
      <c r="O254">
        <v>134.75635399999999</v>
      </c>
      <c r="P254" s="10">
        <f t="shared" si="172"/>
        <v>1.7878918749036125E-2</v>
      </c>
      <c r="Q254">
        <f t="shared" si="173"/>
        <v>0.19658069561756852</v>
      </c>
      <c r="R254">
        <v>134.75635399999999</v>
      </c>
      <c r="S254">
        <f t="shared" si="174"/>
        <v>1.7878918749036125E-2</v>
      </c>
      <c r="T254">
        <f t="shared" si="175"/>
        <v>0.48494140497726351</v>
      </c>
      <c r="U254">
        <v>134.75635399999999</v>
      </c>
      <c r="V254">
        <f t="shared" si="176"/>
        <v>1.7878918749036125E-2</v>
      </c>
      <c r="W254">
        <f t="shared" si="177"/>
        <v>0.6959506407343149</v>
      </c>
      <c r="AN254" s="17">
        <f t="shared" si="178"/>
        <v>1.7878918749036129E-2</v>
      </c>
      <c r="AO254">
        <f t="shared" si="179"/>
        <v>19.012219068819032</v>
      </c>
    </row>
    <row r="255" spans="2:83" x14ac:dyDescent="0.25">
      <c r="B255" t="s">
        <v>9</v>
      </c>
      <c r="C255" s="6">
        <v>110.081109</v>
      </c>
      <c r="D255" s="10">
        <f t="shared" si="164"/>
        <v>1.4605108740288338E-2</v>
      </c>
      <c r="E255" s="13">
        <f t="shared" si="165"/>
        <v>1.1830912023318556</v>
      </c>
      <c r="F255" s="2">
        <v>110.081109</v>
      </c>
      <c r="G255" s="10">
        <f t="shared" si="166"/>
        <v>1.4605108740288338E-2</v>
      </c>
      <c r="H255" s="13">
        <f t="shared" si="167"/>
        <v>5.8449990971142052</v>
      </c>
      <c r="I255" s="2">
        <v>110.081109</v>
      </c>
      <c r="J255" s="9">
        <f t="shared" si="168"/>
        <v>1.4605108740288338E-2</v>
      </c>
      <c r="K255" s="37">
        <f t="shared" si="169"/>
        <v>3.0120780803831414E-2</v>
      </c>
      <c r="L255" s="16">
        <v>110.081109</v>
      </c>
      <c r="M255">
        <f t="shared" si="170"/>
        <v>1.4605108740288338E-2</v>
      </c>
      <c r="N255">
        <f t="shared" si="171"/>
        <v>2.7241005480243934E-2</v>
      </c>
      <c r="O255">
        <v>110.081109</v>
      </c>
      <c r="P255" s="10">
        <f t="shared" si="172"/>
        <v>1.4605108740288338E-2</v>
      </c>
      <c r="Q255">
        <f t="shared" si="173"/>
        <v>0.16058479128615621</v>
      </c>
      <c r="R255">
        <v>110.081109</v>
      </c>
      <c r="S255">
        <f t="shared" si="174"/>
        <v>1.4605108740288338E-2</v>
      </c>
      <c r="T255">
        <f t="shared" si="175"/>
        <v>0.39614375185540629</v>
      </c>
      <c r="U255">
        <v>110.081109</v>
      </c>
      <c r="V255">
        <f t="shared" si="176"/>
        <v>1.4605108740288338E-2</v>
      </c>
      <c r="W255">
        <f t="shared" si="177"/>
        <v>0.56851507233042209</v>
      </c>
      <c r="AN255" s="17">
        <f t="shared" si="178"/>
        <v>1.4605108740288338E-2</v>
      </c>
      <c r="AO255">
        <f t="shared" si="179"/>
        <v>15.53089036266554</v>
      </c>
    </row>
    <row r="256" spans="2:83" x14ac:dyDescent="0.25">
      <c r="B256" t="s">
        <v>10</v>
      </c>
      <c r="C256" s="6">
        <v>96.692504999999997</v>
      </c>
      <c r="D256" s="10">
        <f t="shared" si="164"/>
        <v>1.2828763833546352E-2</v>
      </c>
      <c r="E256" s="13">
        <f t="shared" si="165"/>
        <v>1.0391978518033369</v>
      </c>
      <c r="F256" s="2">
        <v>96.692504999999997</v>
      </c>
      <c r="G256" s="10">
        <f t="shared" si="166"/>
        <v>1.2828763833546352E-2</v>
      </c>
      <c r="H256" s="13">
        <f t="shared" si="167"/>
        <v>5.1341016597381008</v>
      </c>
      <c r="I256" s="2">
        <v>96.692504999999997</v>
      </c>
      <c r="J256" s="9">
        <f t="shared" si="168"/>
        <v>1.2828763833546352E-2</v>
      </c>
      <c r="K256" s="37">
        <f t="shared" si="169"/>
        <v>2.6457343816170792E-2</v>
      </c>
      <c r="L256" s="16">
        <v>96.692504999999997</v>
      </c>
      <c r="M256">
        <f t="shared" si="170"/>
        <v>1.2828763833546352E-2</v>
      </c>
      <c r="N256">
        <f t="shared" si="171"/>
        <v>2.392782088163296E-2</v>
      </c>
      <c r="O256">
        <v>96.692504999999997</v>
      </c>
      <c r="P256" s="10">
        <f t="shared" si="172"/>
        <v>1.2828763833546352E-2</v>
      </c>
      <c r="Q256">
        <f t="shared" si="173"/>
        <v>0.14105368192067011</v>
      </c>
      <c r="R256">
        <v>96.692504999999997</v>
      </c>
      <c r="S256">
        <f t="shared" si="174"/>
        <v>1.2828763833546352E-2</v>
      </c>
      <c r="T256">
        <f t="shared" si="175"/>
        <v>0.34796280719698813</v>
      </c>
      <c r="U256">
        <v>96.692504999999997</v>
      </c>
      <c r="V256">
        <f t="shared" si="176"/>
        <v>1.2828763833546352E-2</v>
      </c>
      <c r="W256">
        <f t="shared" si="177"/>
        <v>0.49936948285908617</v>
      </c>
      <c r="AN256" s="17">
        <f t="shared" si="178"/>
        <v>1.2828763833546352E-2</v>
      </c>
      <c r="AO256">
        <f t="shared" si="179"/>
        <v>13.641947357620548</v>
      </c>
    </row>
    <row r="257" spans="2:41" x14ac:dyDescent="0.25">
      <c r="B257" t="s">
        <v>11</v>
      </c>
      <c r="C257" s="6">
        <v>252.04827399999999</v>
      </c>
      <c r="D257" s="10">
        <f t="shared" si="164"/>
        <v>3.3440728232234561E-2</v>
      </c>
      <c r="E257" s="13">
        <f t="shared" si="165"/>
        <v>2.7088761935740404</v>
      </c>
      <c r="F257" s="2">
        <v>252.04827399999999</v>
      </c>
      <c r="G257" s="10">
        <f t="shared" si="166"/>
        <v>3.3440728232234561E-2</v>
      </c>
      <c r="H257" s="13">
        <f t="shared" si="167"/>
        <v>13.38305861325574</v>
      </c>
      <c r="I257" s="2">
        <v>252.04827399999999</v>
      </c>
      <c r="J257" s="9">
        <f t="shared" si="168"/>
        <v>3.3440728232234561E-2</v>
      </c>
      <c r="K257" s="37">
        <f t="shared" si="169"/>
        <v>6.896633656859362E-2</v>
      </c>
      <c r="L257" s="16">
        <v>252.04827399999999</v>
      </c>
      <c r="M257">
        <f t="shared" si="170"/>
        <v>3.3440728232234561E-2</v>
      </c>
      <c r="N257">
        <f t="shared" si="171"/>
        <v>6.2372631196148512E-2</v>
      </c>
      <c r="O257">
        <v>252.04827399999999</v>
      </c>
      <c r="P257" s="10">
        <f t="shared" si="172"/>
        <v>3.3440728232234561E-2</v>
      </c>
      <c r="Q257">
        <f t="shared" si="173"/>
        <v>0.36768451773433636</v>
      </c>
      <c r="R257">
        <v>252.04827399999999</v>
      </c>
      <c r="S257">
        <f t="shared" si="174"/>
        <v>3.3440728232234561E-2</v>
      </c>
      <c r="T257">
        <f t="shared" si="175"/>
        <v>0.90703436600588261</v>
      </c>
      <c r="U257">
        <v>252.04827399999999</v>
      </c>
      <c r="V257">
        <f t="shared" si="176"/>
        <v>3.3440728232234561E-2</v>
      </c>
      <c r="W257">
        <f t="shared" si="177"/>
        <v>1.3017060240905463</v>
      </c>
      <c r="AN257" s="17">
        <f t="shared" si="178"/>
        <v>3.3440728232234561E-2</v>
      </c>
      <c r="AO257">
        <f t="shared" si="179"/>
        <v>35.560453061869893</v>
      </c>
    </row>
    <row r="258" spans="2:41" x14ac:dyDescent="0.25">
      <c r="B258" t="s">
        <v>12</v>
      </c>
      <c r="C258" s="6">
        <v>666.50547900000004</v>
      </c>
      <c r="D258" s="10">
        <f t="shared" si="164"/>
        <v>8.8429205385212525E-2</v>
      </c>
      <c r="E258" s="13">
        <f t="shared" si="165"/>
        <v>7.1632342340490007</v>
      </c>
      <c r="F258" s="2">
        <v>666.50547900000004</v>
      </c>
      <c r="G258" s="10">
        <f t="shared" si="166"/>
        <v>8.8429205385212525E-2</v>
      </c>
      <c r="H258" s="13">
        <f t="shared" si="167"/>
        <v>35.389577361331554</v>
      </c>
      <c r="I258" s="2">
        <v>666.50547900000004</v>
      </c>
      <c r="J258" s="9">
        <f t="shared" si="168"/>
        <v>8.8429205385212525E-2</v>
      </c>
      <c r="K258" s="37">
        <f t="shared" si="169"/>
        <v>0.18237157692072001</v>
      </c>
      <c r="L258" s="16">
        <v>666.50547900000004</v>
      </c>
      <c r="M258">
        <f t="shared" si="170"/>
        <v>8.8429205385212525E-2</v>
      </c>
      <c r="N258">
        <f t="shared" si="171"/>
        <v>0.16493546959135025</v>
      </c>
      <c r="O258">
        <v>666.50547900000004</v>
      </c>
      <c r="P258" s="10">
        <f t="shared" si="172"/>
        <v>8.8429205385212525E-2</v>
      </c>
      <c r="Q258">
        <f t="shared" si="173"/>
        <v>0.97228892594363836</v>
      </c>
      <c r="R258">
        <v>666.50547900000004</v>
      </c>
      <c r="S258">
        <f t="shared" si="174"/>
        <v>8.8429205385212525E-2</v>
      </c>
      <c r="T258">
        <f t="shared" si="175"/>
        <v>2.3985221758916397</v>
      </c>
      <c r="U258">
        <v>666.50547900000004</v>
      </c>
      <c r="V258">
        <f t="shared" si="176"/>
        <v>8.8429205385212525E-2</v>
      </c>
      <c r="W258">
        <f t="shared" si="177"/>
        <v>3.442174720480947</v>
      </c>
      <c r="AN258" s="17">
        <f t="shared" si="178"/>
        <v>8.8429205385212512E-2</v>
      </c>
      <c r="AO258">
        <f t="shared" si="179"/>
        <v>94.034513410151774</v>
      </c>
    </row>
    <row r="259" spans="2:41" x14ac:dyDescent="0.25">
      <c r="B259" t="s">
        <v>13</v>
      </c>
      <c r="C259" s="6">
        <v>209.86038600000001</v>
      </c>
      <c r="D259" s="10">
        <f t="shared" si="164"/>
        <v>2.7843412785829445E-2</v>
      </c>
      <c r="E259" s="13">
        <f t="shared" si="165"/>
        <v>2.2554639815135524</v>
      </c>
      <c r="F259" s="2">
        <v>209.86038600000001</v>
      </c>
      <c r="G259" s="10">
        <f t="shared" si="166"/>
        <v>2.7843412785829445E-2</v>
      </c>
      <c r="H259" s="13">
        <f t="shared" si="167"/>
        <v>11.142999719325491</v>
      </c>
      <c r="I259" s="2">
        <v>209.86038600000001</v>
      </c>
      <c r="J259" s="9">
        <f t="shared" si="168"/>
        <v>2.7843412785829445E-2</v>
      </c>
      <c r="K259" s="37">
        <f t="shared" si="169"/>
        <v>5.7422738047755786E-2</v>
      </c>
      <c r="L259" s="16">
        <v>209.86038600000001</v>
      </c>
      <c r="M259">
        <f t="shared" si="170"/>
        <v>2.7843412785829445E-2</v>
      </c>
      <c r="N259">
        <f t="shared" si="171"/>
        <v>5.1932688333582361E-2</v>
      </c>
      <c r="O259">
        <v>209.86038600000001</v>
      </c>
      <c r="P259" s="10">
        <f t="shared" si="172"/>
        <v>2.7843412785829445E-2</v>
      </c>
      <c r="Q259">
        <f t="shared" si="173"/>
        <v>0.30614141328320177</v>
      </c>
      <c r="R259">
        <v>209.86038600000001</v>
      </c>
      <c r="S259">
        <f t="shared" si="174"/>
        <v>2.7843412785829445E-2</v>
      </c>
      <c r="T259">
        <f t="shared" si="175"/>
        <v>0.75521478145595167</v>
      </c>
      <c r="U259">
        <v>209.86038600000001</v>
      </c>
      <c r="V259">
        <f t="shared" si="176"/>
        <v>2.7843412785829445E-2</v>
      </c>
      <c r="W259">
        <f t="shared" si="177"/>
        <v>1.0838262224091539</v>
      </c>
      <c r="AN259" s="17">
        <f t="shared" si="178"/>
        <v>2.7843412785829445E-2</v>
      </c>
      <c r="AO259">
        <f t="shared" si="179"/>
        <v>29.608337670659463</v>
      </c>
    </row>
    <row r="260" spans="2:41" x14ac:dyDescent="0.25">
      <c r="B260" t="s">
        <v>14</v>
      </c>
      <c r="C260" s="6">
        <v>183.488249</v>
      </c>
      <c r="D260" s="10">
        <f t="shared" si="164"/>
        <v>2.434446612642777E-2</v>
      </c>
      <c r="E260" s="13">
        <f t="shared" si="165"/>
        <v>1.9720307607291361</v>
      </c>
      <c r="F260" s="2">
        <v>183.488249</v>
      </c>
      <c r="G260" s="10">
        <f t="shared" si="166"/>
        <v>2.434446612642777E-2</v>
      </c>
      <c r="H260" s="13">
        <f t="shared" si="167"/>
        <v>9.7427129820800271</v>
      </c>
      <c r="I260" s="2">
        <v>183.488249</v>
      </c>
      <c r="J260" s="9">
        <f t="shared" si="168"/>
        <v>2.434446612642777E-2</v>
      </c>
      <c r="K260" s="37">
        <f t="shared" si="169"/>
        <v>5.0206701026311779E-2</v>
      </c>
      <c r="L260" s="16">
        <v>183.488249</v>
      </c>
      <c r="M260">
        <f t="shared" si="170"/>
        <v>2.434446612642777E-2</v>
      </c>
      <c r="N260">
        <f t="shared" si="171"/>
        <v>4.5406559235966308E-2</v>
      </c>
      <c r="O260">
        <v>183.488249</v>
      </c>
      <c r="P260" s="10">
        <f t="shared" si="172"/>
        <v>2.434446612642777E-2</v>
      </c>
      <c r="Q260">
        <f t="shared" si="173"/>
        <v>0.26767010649508682</v>
      </c>
      <c r="R260">
        <v>183.488249</v>
      </c>
      <c r="S260">
        <f t="shared" si="174"/>
        <v>2.434446612642777E-2</v>
      </c>
      <c r="T260">
        <f t="shared" si="175"/>
        <v>0.66031060225091853</v>
      </c>
      <c r="U260">
        <v>183.488249</v>
      </c>
      <c r="V260">
        <f t="shared" si="176"/>
        <v>2.434446612642777E-2</v>
      </c>
      <c r="W260">
        <f t="shared" si="177"/>
        <v>0.94762703700611794</v>
      </c>
      <c r="AN260" s="17">
        <f t="shared" si="178"/>
        <v>2.434446612642777E-2</v>
      </c>
      <c r="AO260">
        <f t="shared" si="179"/>
        <v>25.887601459906033</v>
      </c>
    </row>
    <row r="261" spans="2:41" x14ac:dyDescent="0.25">
      <c r="B261" t="s">
        <v>15</v>
      </c>
      <c r="C261" s="6">
        <v>520.70582400000001</v>
      </c>
      <c r="D261" s="10">
        <f t="shared" si="164"/>
        <v>6.9085106884428663E-2</v>
      </c>
      <c r="E261" s="13">
        <f t="shared" si="165"/>
        <v>5.5962597485946448</v>
      </c>
      <c r="F261" s="2">
        <v>520.70582400000001</v>
      </c>
      <c r="G261" s="10">
        <f t="shared" si="166"/>
        <v>6.9085106884428663E-2</v>
      </c>
      <c r="H261" s="13">
        <f t="shared" si="167"/>
        <v>27.648023341971495</v>
      </c>
      <c r="I261" s="2">
        <v>520.70582400000001</v>
      </c>
      <c r="J261" s="9">
        <f t="shared" si="168"/>
        <v>6.9085106884428663E-2</v>
      </c>
      <c r="K261" s="37">
        <f t="shared" si="169"/>
        <v>0.14247736174226244</v>
      </c>
      <c r="L261" s="16">
        <v>520.70582400000001</v>
      </c>
      <c r="M261">
        <f t="shared" si="170"/>
        <v>6.9085106884428663E-2</v>
      </c>
      <c r="N261">
        <f t="shared" si="171"/>
        <v>0.12885544426318357</v>
      </c>
      <c r="O261">
        <v>520.70582400000001</v>
      </c>
      <c r="P261" s="10">
        <f t="shared" si="172"/>
        <v>6.9085106884428663E-2</v>
      </c>
      <c r="Q261">
        <f t="shared" si="173"/>
        <v>0.75959841636884307</v>
      </c>
      <c r="R261">
        <v>520.70582400000001</v>
      </c>
      <c r="S261">
        <f t="shared" si="174"/>
        <v>6.9085106884428663E-2</v>
      </c>
      <c r="T261">
        <f t="shared" si="175"/>
        <v>1.8738397587575257</v>
      </c>
      <c r="U261">
        <v>520.70582400000001</v>
      </c>
      <c r="V261">
        <f t="shared" si="176"/>
        <v>6.9085106884428663E-2</v>
      </c>
      <c r="W261">
        <f t="shared" si="177"/>
        <v>2.6891908328633578</v>
      </c>
      <c r="AN261" s="17">
        <f t="shared" si="178"/>
        <v>6.9085106884428663E-2</v>
      </c>
      <c r="AO261">
        <f t="shared" si="179"/>
        <v>73.464240478767522</v>
      </c>
    </row>
    <row r="262" spans="2:41" x14ac:dyDescent="0.25">
      <c r="B262" t="s">
        <v>16</v>
      </c>
      <c r="C262" s="6">
        <v>280.74634700000001</v>
      </c>
      <c r="D262" s="10">
        <f t="shared" si="164"/>
        <v>3.7248270512733689E-2</v>
      </c>
      <c r="E262" s="13">
        <f t="shared" si="165"/>
        <v>3.0173072949556352</v>
      </c>
      <c r="F262" s="2">
        <v>280.74634700000001</v>
      </c>
      <c r="G262" s="10">
        <f t="shared" si="166"/>
        <v>3.7248270512733689E-2</v>
      </c>
      <c r="H262" s="13">
        <f t="shared" si="167"/>
        <v>14.906846048699522</v>
      </c>
      <c r="I262" s="2">
        <v>280.74634700000001</v>
      </c>
      <c r="J262" s="9">
        <f t="shared" si="168"/>
        <v>3.7248270512733689E-2</v>
      </c>
      <c r="K262" s="37">
        <f t="shared" si="169"/>
        <v>7.6818804391436443E-2</v>
      </c>
      <c r="L262" s="16">
        <v>280.74634700000001</v>
      </c>
      <c r="M262">
        <f t="shared" si="170"/>
        <v>3.7248270512733689E-2</v>
      </c>
      <c r="N262">
        <f t="shared" si="171"/>
        <v>6.9474343478729536E-2</v>
      </c>
      <c r="O262">
        <v>280.74634700000001</v>
      </c>
      <c r="P262" s="10">
        <f t="shared" si="172"/>
        <v>3.7248270512733689E-2</v>
      </c>
      <c r="Q262">
        <f t="shared" si="173"/>
        <v>0.40954886762038156</v>
      </c>
      <c r="R262">
        <v>280.74634700000001</v>
      </c>
      <c r="S262">
        <f t="shared" si="174"/>
        <v>3.7248270512733689E-2</v>
      </c>
      <c r="T262">
        <f t="shared" si="175"/>
        <v>1.0103087825930224</v>
      </c>
      <c r="U262">
        <v>280.74634700000001</v>
      </c>
      <c r="V262">
        <f t="shared" si="176"/>
        <v>3.7248270512733689E-2</v>
      </c>
      <c r="W262">
        <f t="shared" si="177"/>
        <v>1.4499175310016796</v>
      </c>
      <c r="AN262" s="17">
        <f t="shared" si="178"/>
        <v>3.7248270512733682E-2</v>
      </c>
      <c r="AO262">
        <f t="shared" si="179"/>
        <v>39.609346004824999</v>
      </c>
    </row>
    <row r="263" spans="2:41" x14ac:dyDescent="0.25">
      <c r="B263" t="s">
        <v>17</v>
      </c>
      <c r="C263" s="6">
        <v>88.322676999999999</v>
      </c>
      <c r="D263" s="10">
        <f t="shared" si="164"/>
        <v>1.1718289482515696E-2</v>
      </c>
      <c r="E263" s="13">
        <f t="shared" si="165"/>
        <v>0.94924354482201068</v>
      </c>
      <c r="F263" s="2">
        <v>88.322676999999999</v>
      </c>
      <c r="G263" s="10">
        <f t="shared" si="166"/>
        <v>1.1718289482515696E-2</v>
      </c>
      <c r="H263" s="13">
        <f t="shared" si="167"/>
        <v>4.6896871952817047</v>
      </c>
      <c r="I263" s="2">
        <v>88.322676999999999</v>
      </c>
      <c r="J263" s="9">
        <f t="shared" si="168"/>
        <v>1.1718289482515696E-2</v>
      </c>
      <c r="K263" s="37">
        <f t="shared" si="169"/>
        <v>2.4167161996202297E-2</v>
      </c>
      <c r="L263" s="16">
        <v>88.322676999999999</v>
      </c>
      <c r="M263">
        <f t="shared" si="170"/>
        <v>1.1718289482515696E-2</v>
      </c>
      <c r="N263">
        <f t="shared" si="171"/>
        <v>2.1856597830848663E-2</v>
      </c>
      <c r="O263">
        <v>88.322676999999999</v>
      </c>
      <c r="P263" s="10">
        <f t="shared" si="172"/>
        <v>1.1718289482515696E-2</v>
      </c>
      <c r="Q263">
        <f t="shared" si="173"/>
        <v>0.12884389320496026</v>
      </c>
      <c r="R263">
        <v>88.322676999999999</v>
      </c>
      <c r="S263">
        <f t="shared" si="174"/>
        <v>1.1718289482515696E-2</v>
      </c>
      <c r="T263">
        <f t="shared" si="175"/>
        <v>0.31784269761211442</v>
      </c>
      <c r="U263">
        <v>88.322676999999999</v>
      </c>
      <c r="V263">
        <f t="shared" si="176"/>
        <v>1.1718289482515696E-2</v>
      </c>
      <c r="W263">
        <f t="shared" si="177"/>
        <v>0.45614341606125636</v>
      </c>
      <c r="AN263" s="17">
        <f t="shared" si="178"/>
        <v>1.1718289482515697E-2</v>
      </c>
      <c r="AO263">
        <f t="shared" si="179"/>
        <v>12.461082791454452</v>
      </c>
    </row>
    <row r="264" spans="2:41" x14ac:dyDescent="0.25">
      <c r="B264" t="s">
        <v>18</v>
      </c>
      <c r="C264" s="6">
        <v>82.307607000000004</v>
      </c>
      <c r="D264" s="10">
        <f t="shared" si="164"/>
        <v>1.0920234736987595E-2</v>
      </c>
      <c r="E264" s="13">
        <f t="shared" si="165"/>
        <v>0.88459688143846626</v>
      </c>
      <c r="F264" s="2">
        <v>82.307607000000004</v>
      </c>
      <c r="G264" s="10">
        <f t="shared" si="166"/>
        <v>1.0920234736987595E-2</v>
      </c>
      <c r="H264" s="13">
        <f t="shared" si="167"/>
        <v>4.3703037966362688</v>
      </c>
      <c r="I264" s="2">
        <v>82.307607000000004</v>
      </c>
      <c r="J264" s="9">
        <f t="shared" si="168"/>
        <v>1.0920234736987595E-2</v>
      </c>
      <c r="K264" s="37">
        <f t="shared" si="169"/>
        <v>2.2521297354797729E-2</v>
      </c>
      <c r="L264" s="16">
        <v>82.307607000000004</v>
      </c>
      <c r="M264">
        <f t="shared" si="170"/>
        <v>1.0920234736987595E-2</v>
      </c>
      <c r="N264">
        <f t="shared" si="171"/>
        <v>2.0368090344663626E-2</v>
      </c>
      <c r="O264">
        <v>82.307607000000004</v>
      </c>
      <c r="P264" s="10">
        <f t="shared" si="172"/>
        <v>1.0920234736987595E-2</v>
      </c>
      <c r="Q264">
        <f t="shared" si="173"/>
        <v>0.12006919272005129</v>
      </c>
      <c r="R264">
        <v>82.307607000000004</v>
      </c>
      <c r="S264">
        <f t="shared" si="174"/>
        <v>1.0920234736987595E-2</v>
      </c>
      <c r="T264">
        <f t="shared" si="175"/>
        <v>0.29619654579624838</v>
      </c>
      <c r="U264">
        <v>82.307607000000004</v>
      </c>
      <c r="V264">
        <f t="shared" si="176"/>
        <v>1.0920234736987595E-2</v>
      </c>
      <c r="W264">
        <f t="shared" si="177"/>
        <v>0.4250785223007606</v>
      </c>
      <c r="AN264" s="17">
        <f t="shared" si="178"/>
        <v>1.0920234736987595E-2</v>
      </c>
      <c r="AO264">
        <f t="shared" si="179"/>
        <v>11.612441334783091</v>
      </c>
    </row>
    <row r="265" spans="2:41" x14ac:dyDescent="0.25">
      <c r="B265" t="s">
        <v>19</v>
      </c>
      <c r="C265" s="6">
        <v>79.890165999999994</v>
      </c>
      <c r="D265" s="10">
        <f t="shared" si="164"/>
        <v>1.0599498608881985E-2</v>
      </c>
      <c r="E265" s="13">
        <f t="shared" si="165"/>
        <v>0.85861555543950363</v>
      </c>
      <c r="F265" s="2">
        <v>79.890165999999994</v>
      </c>
      <c r="G265" s="10">
        <f t="shared" si="166"/>
        <v>1.0599498608881985E-2</v>
      </c>
      <c r="H265" s="13">
        <f t="shared" si="167"/>
        <v>4.2419444387892566</v>
      </c>
      <c r="I265" s="2">
        <v>79.890165999999994</v>
      </c>
      <c r="J265" s="9">
        <f t="shared" si="168"/>
        <v>1.0599498608881985E-2</v>
      </c>
      <c r="K265" s="37">
        <f t="shared" si="169"/>
        <v>2.1859828632973758E-2</v>
      </c>
      <c r="L265" s="16">
        <v>79.890165999999994</v>
      </c>
      <c r="M265">
        <f t="shared" si="170"/>
        <v>1.0599498608881985E-2</v>
      </c>
      <c r="N265">
        <f t="shared" si="171"/>
        <v>1.9769863054555505E-2</v>
      </c>
      <c r="O265">
        <v>79.890165999999994</v>
      </c>
      <c r="P265" s="10">
        <f t="shared" si="172"/>
        <v>1.0599498608881985E-2</v>
      </c>
      <c r="Q265">
        <f t="shared" si="173"/>
        <v>0.11654266340036938</v>
      </c>
      <c r="R265">
        <v>79.890165999999994</v>
      </c>
      <c r="S265">
        <f t="shared" si="174"/>
        <v>1.0599498608881985E-2</v>
      </c>
      <c r="T265">
        <f t="shared" si="175"/>
        <v>0.28749701363919961</v>
      </c>
      <c r="U265">
        <v>79.890165999999994</v>
      </c>
      <c r="V265">
        <f t="shared" si="176"/>
        <v>1.0599498608881985E-2</v>
      </c>
      <c r="W265">
        <f t="shared" si="177"/>
        <v>0.41259362223521406</v>
      </c>
      <c r="AN265" s="17">
        <f t="shared" si="178"/>
        <v>1.0599498608881985E-2</v>
      </c>
      <c r="AO265">
        <f t="shared" si="179"/>
        <v>11.271374538942464</v>
      </c>
    </row>
    <row r="266" spans="2:41" x14ac:dyDescent="0.25">
      <c r="B266" t="s">
        <v>20</v>
      </c>
      <c r="C266" s="6">
        <v>721.61410799999999</v>
      </c>
      <c r="D266" s="10">
        <f t="shared" si="164"/>
        <v>9.5740791600002623E-2</v>
      </c>
      <c r="E266" s="13">
        <f t="shared" si="165"/>
        <v>7.7555114624921666</v>
      </c>
      <c r="F266" s="2">
        <v>721.61410799999999</v>
      </c>
      <c r="G266" s="10">
        <f t="shared" si="166"/>
        <v>9.5740791600002623E-2</v>
      </c>
      <c r="H266" s="13">
        <f t="shared" si="167"/>
        <v>38.315691475499875</v>
      </c>
      <c r="I266" s="2">
        <v>721.61410799999999</v>
      </c>
      <c r="J266" s="9">
        <f t="shared" si="168"/>
        <v>9.5740791600002623E-2</v>
      </c>
      <c r="K266" s="37">
        <f t="shared" si="169"/>
        <v>0.19745059410711724</v>
      </c>
      <c r="L266" s="16">
        <v>721.61410799999999</v>
      </c>
      <c r="M266">
        <f t="shared" si="170"/>
        <v>9.5740791600002623E-2</v>
      </c>
      <c r="N266">
        <f t="shared" si="171"/>
        <v>0.17857281825394164</v>
      </c>
      <c r="O266">
        <v>721.61410799999999</v>
      </c>
      <c r="P266" s="10">
        <f t="shared" si="172"/>
        <v>9.5740791600002623E-2</v>
      </c>
      <c r="Q266">
        <f t="shared" si="173"/>
        <v>1.0526806277208363</v>
      </c>
      <c r="R266">
        <v>721.61410799999999</v>
      </c>
      <c r="S266">
        <f t="shared" si="174"/>
        <v>9.5740791600002623E-2</v>
      </c>
      <c r="T266">
        <f t="shared" si="175"/>
        <v>2.5968390283469289</v>
      </c>
      <c r="U266">
        <v>721.61410799999999</v>
      </c>
      <c r="V266">
        <f t="shared" si="176"/>
        <v>9.5740791600002623E-2</v>
      </c>
      <c r="W266">
        <f t="shared" si="177"/>
        <v>3.7267838281341534</v>
      </c>
      <c r="AN266" s="17">
        <f t="shared" si="178"/>
        <v>9.5740791600002609E-2</v>
      </c>
      <c r="AO266">
        <f t="shared" si="179"/>
        <v>101.80956294236361</v>
      </c>
    </row>
    <row r="267" spans="2:41" x14ac:dyDescent="0.25">
      <c r="B267" t="s">
        <v>21</v>
      </c>
      <c r="C267" s="6">
        <v>530.58685700000001</v>
      </c>
      <c r="D267" s="10">
        <f t="shared" si="164"/>
        <v>7.0396081698748322E-2</v>
      </c>
      <c r="E267" s="13">
        <f t="shared" si="165"/>
        <v>5.7024556555803816</v>
      </c>
      <c r="F267" s="2">
        <v>530.58685700000001</v>
      </c>
      <c r="G267" s="10">
        <f t="shared" si="166"/>
        <v>7.0396081698748322E-2</v>
      </c>
      <c r="H267" s="13">
        <f t="shared" si="167"/>
        <v>28.17267856654373</v>
      </c>
      <c r="I267" s="2">
        <v>530.58685700000001</v>
      </c>
      <c r="J267" s="9">
        <f t="shared" si="168"/>
        <v>7.0396081698748322E-2</v>
      </c>
      <c r="K267" s="37">
        <f t="shared" si="169"/>
        <v>0.14518104479753055</v>
      </c>
      <c r="L267" s="16">
        <v>530.58685700000001</v>
      </c>
      <c r="M267">
        <f t="shared" si="170"/>
        <v>7.0396081698748322E-2</v>
      </c>
      <c r="N267">
        <f t="shared" si="171"/>
        <v>0.13130063469184713</v>
      </c>
      <c r="O267">
        <v>530.58685700000001</v>
      </c>
      <c r="P267" s="10">
        <f t="shared" si="172"/>
        <v>7.0396081698748322E-2</v>
      </c>
      <c r="Q267">
        <f t="shared" si="173"/>
        <v>0.77401272992737213</v>
      </c>
      <c r="R267">
        <v>530.58685700000001</v>
      </c>
      <c r="S267">
        <f t="shared" si="174"/>
        <v>7.0396081698748322E-2</v>
      </c>
      <c r="T267">
        <f t="shared" si="175"/>
        <v>1.9093981712806687</v>
      </c>
      <c r="U267">
        <v>530.58685700000001</v>
      </c>
      <c r="V267">
        <f t="shared" si="176"/>
        <v>7.0396081698748322E-2</v>
      </c>
      <c r="W267">
        <f t="shared" si="177"/>
        <v>2.7402215341501175</v>
      </c>
      <c r="AN267" s="17">
        <f t="shared" si="178"/>
        <v>7.0396081698748322E-2</v>
      </c>
      <c r="AO267">
        <f t="shared" si="179"/>
        <v>74.858314735349367</v>
      </c>
    </row>
    <row r="268" spans="2:41" x14ac:dyDescent="0.25">
      <c r="B268" t="s">
        <v>22</v>
      </c>
      <c r="C268" s="6">
        <v>77.598613</v>
      </c>
      <c r="D268" s="10">
        <f t="shared" si="164"/>
        <v>1.0295464782795314E-2</v>
      </c>
      <c r="E268" s="13">
        <f t="shared" si="165"/>
        <v>0.83398720441174301</v>
      </c>
      <c r="F268" s="2">
        <v>77.598613</v>
      </c>
      <c r="G268" s="10">
        <f t="shared" si="166"/>
        <v>1.0295464782795314E-2</v>
      </c>
      <c r="H268" s="13">
        <f t="shared" si="167"/>
        <v>4.1202693817548166</v>
      </c>
      <c r="I268" s="2">
        <v>77.598613</v>
      </c>
      <c r="J268" s="9">
        <f t="shared" si="168"/>
        <v>1.0295464782795314E-2</v>
      </c>
      <c r="K268" s="37">
        <f t="shared" si="169"/>
        <v>2.1232805829148604E-2</v>
      </c>
      <c r="L268" s="16">
        <v>77.598613</v>
      </c>
      <c r="M268">
        <f t="shared" si="170"/>
        <v>1.0295464782795314E-2</v>
      </c>
      <c r="N268">
        <f t="shared" si="171"/>
        <v>1.9202788391170081E-2</v>
      </c>
      <c r="O268">
        <v>77.598613</v>
      </c>
      <c r="P268" s="10">
        <f t="shared" si="172"/>
        <v>1.0295464782795314E-2</v>
      </c>
      <c r="Q268">
        <f t="shared" si="173"/>
        <v>0.11319977774479187</v>
      </c>
      <c r="R268">
        <v>77.598613</v>
      </c>
      <c r="S268">
        <f t="shared" si="174"/>
        <v>1.0295464782795314E-2</v>
      </c>
      <c r="T268">
        <f t="shared" si="175"/>
        <v>0.27925050875528251</v>
      </c>
      <c r="U268">
        <v>77.598613</v>
      </c>
      <c r="V268">
        <f t="shared" si="176"/>
        <v>1.0295464782795314E-2</v>
      </c>
      <c r="W268">
        <f t="shared" si="177"/>
        <v>0.40075887210071104</v>
      </c>
      <c r="AN268" s="17">
        <f t="shared" si="178"/>
        <v>1.0295464782795314E-2</v>
      </c>
      <c r="AO268">
        <f t="shared" si="179"/>
        <v>10.948068762624047</v>
      </c>
    </row>
    <row r="269" spans="2:41" x14ac:dyDescent="0.25">
      <c r="B269" t="s">
        <v>23</v>
      </c>
      <c r="C269" s="6">
        <v>80.270432</v>
      </c>
      <c r="D269" s="10">
        <f t="shared" si="164"/>
        <v>1.0649950737595865E-2</v>
      </c>
      <c r="E269" s="13">
        <f t="shared" si="165"/>
        <v>0.86270244521771189</v>
      </c>
      <c r="F269" s="2">
        <v>80.270432</v>
      </c>
      <c r="G269" s="10">
        <f t="shared" si="166"/>
        <v>1.0649950737595865E-2</v>
      </c>
      <c r="H269" s="13">
        <f t="shared" si="167"/>
        <v>4.2621355001516861</v>
      </c>
      <c r="I269" s="2">
        <v>80.270432</v>
      </c>
      <c r="J269" s="9">
        <f t="shared" si="168"/>
        <v>1.0649950737595865E-2</v>
      </c>
      <c r="K269" s="37">
        <f t="shared" si="169"/>
        <v>2.1963878355375718E-2</v>
      </c>
      <c r="L269" s="16">
        <v>80.270432</v>
      </c>
      <c r="M269">
        <f t="shared" si="170"/>
        <v>1.0649950737595865E-2</v>
      </c>
      <c r="N269">
        <f t="shared" si="171"/>
        <v>1.9863964833544221E-2</v>
      </c>
      <c r="O269">
        <v>80.270432</v>
      </c>
      <c r="P269" s="10">
        <f t="shared" si="172"/>
        <v>1.0649950737595865E-2</v>
      </c>
      <c r="Q269">
        <f t="shared" si="173"/>
        <v>0.11709739015410532</v>
      </c>
      <c r="R269">
        <v>80.270432</v>
      </c>
      <c r="S269">
        <f t="shared" si="174"/>
        <v>1.0649950737595865E-2</v>
      </c>
      <c r="T269">
        <f t="shared" si="175"/>
        <v>0.28886545915461542</v>
      </c>
      <c r="U269">
        <v>80.270432</v>
      </c>
      <c r="V269">
        <f t="shared" si="176"/>
        <v>1.0649950737595865E-2</v>
      </c>
      <c r="W269">
        <f t="shared" si="177"/>
        <v>0.41455751008535197</v>
      </c>
      <c r="AN269" s="17">
        <f t="shared" si="178"/>
        <v>1.0649950737595865E-2</v>
      </c>
      <c r="AO269">
        <f t="shared" si="179"/>
        <v>11.325024702974238</v>
      </c>
    </row>
    <row r="270" spans="2:41" x14ac:dyDescent="0.25">
      <c r="B270" t="s">
        <v>24</v>
      </c>
      <c r="C270" s="6">
        <v>218.70422400000001</v>
      </c>
      <c r="D270" s="10">
        <f t="shared" si="164"/>
        <v>2.9016776833892352E-2</v>
      </c>
      <c r="E270" s="13">
        <f t="shared" si="165"/>
        <v>2.3505126872151654</v>
      </c>
      <c r="F270" s="2">
        <v>218.70422400000001</v>
      </c>
      <c r="G270" s="10">
        <f t="shared" si="166"/>
        <v>2.9016776833892352E-2</v>
      </c>
      <c r="H270" s="13">
        <f t="shared" si="167"/>
        <v>11.612582789432681</v>
      </c>
      <c r="I270" s="2">
        <v>218.70422400000001</v>
      </c>
      <c r="J270" s="9">
        <f t="shared" si="168"/>
        <v>2.9016776833892352E-2</v>
      </c>
      <c r="K270" s="37">
        <f t="shared" si="169"/>
        <v>5.9842620153618242E-2</v>
      </c>
      <c r="L270" s="16">
        <v>218.70422400000001</v>
      </c>
      <c r="M270">
        <f t="shared" si="170"/>
        <v>2.9016776833892352E-2</v>
      </c>
      <c r="N270">
        <f t="shared" si="171"/>
        <v>5.4121211338236948E-2</v>
      </c>
      <c r="O270">
        <v>218.70422400000001</v>
      </c>
      <c r="P270" s="10">
        <f t="shared" si="172"/>
        <v>2.9016776833892352E-2</v>
      </c>
      <c r="Q270">
        <f t="shared" si="173"/>
        <v>0.31904268119646906</v>
      </c>
      <c r="R270">
        <v>218.70422400000001</v>
      </c>
      <c r="S270">
        <f t="shared" si="174"/>
        <v>2.9016776833892352E-2</v>
      </c>
      <c r="T270">
        <f t="shared" si="175"/>
        <v>0.78704068871603761</v>
      </c>
      <c r="U270">
        <v>218.70422400000001</v>
      </c>
      <c r="V270">
        <f t="shared" si="176"/>
        <v>2.9016776833892352E-2</v>
      </c>
      <c r="W270">
        <f t="shared" si="177"/>
        <v>1.1295003189541708</v>
      </c>
      <c r="AN270" s="17">
        <f t="shared" si="178"/>
        <v>2.9016776833892359E-2</v>
      </c>
      <c r="AO270">
        <f t="shared" si="179"/>
        <v>30.856078355786249</v>
      </c>
    </row>
    <row r="271" spans="2:41" x14ac:dyDescent="0.25">
      <c r="B271" t="s">
        <v>25</v>
      </c>
      <c r="C271" s="6">
        <v>96.537839000000005</v>
      </c>
      <c r="D271" s="10">
        <f t="shared" si="164"/>
        <v>1.2808243384861326E-2</v>
      </c>
      <c r="E271" s="13">
        <f t="shared" si="165"/>
        <v>1.0375355867193263</v>
      </c>
      <c r="F271" s="2">
        <v>96.537839000000005</v>
      </c>
      <c r="G271" s="10">
        <f t="shared" si="166"/>
        <v>1.2808243384861326E-2</v>
      </c>
      <c r="H271" s="13">
        <f t="shared" si="167"/>
        <v>5.1258893275898645</v>
      </c>
      <c r="I271" s="2">
        <v>96.537839000000005</v>
      </c>
      <c r="J271" s="9">
        <f t="shared" si="168"/>
        <v>1.2808243384861326E-2</v>
      </c>
      <c r="K271" s="37">
        <f t="shared" si="169"/>
        <v>2.6415023560441855E-2</v>
      </c>
      <c r="L271" s="16">
        <v>96.537839000000005</v>
      </c>
      <c r="M271">
        <f t="shared" si="170"/>
        <v>1.2808243384861326E-2</v>
      </c>
      <c r="N271">
        <f t="shared" si="171"/>
        <v>2.3889546763649582E-2</v>
      </c>
      <c r="O271">
        <v>96.537839000000005</v>
      </c>
      <c r="P271" s="10">
        <f t="shared" si="172"/>
        <v>1.2808243384861326E-2</v>
      </c>
      <c r="Q271">
        <f t="shared" si="173"/>
        <v>0.14082805731028339</v>
      </c>
      <c r="R271">
        <v>96.537839000000005</v>
      </c>
      <c r="S271">
        <f t="shared" si="174"/>
        <v>1.2808243384861326E-2</v>
      </c>
      <c r="T271">
        <f t="shared" si="175"/>
        <v>0.34740621787770298</v>
      </c>
      <c r="U271">
        <v>96.537839000000005</v>
      </c>
      <c r="V271">
        <f t="shared" si="176"/>
        <v>1.2808243384861326E-2</v>
      </c>
      <c r="W271">
        <f t="shared" si="177"/>
        <v>0.49857070863727987</v>
      </c>
      <c r="AN271" s="17">
        <f t="shared" si="178"/>
        <v>1.2808243384861324E-2</v>
      </c>
      <c r="AO271">
        <f t="shared" si="179"/>
        <v>13.620126168584088</v>
      </c>
    </row>
    <row r="272" spans="2:41" x14ac:dyDescent="0.25">
      <c r="B272" t="s">
        <v>26</v>
      </c>
      <c r="C272" s="6">
        <v>70.607135</v>
      </c>
      <c r="D272" s="10">
        <f t="shared" si="164"/>
        <v>9.3678642401324157E-3</v>
      </c>
      <c r="E272" s="13">
        <f t="shared" si="165"/>
        <v>0.75884664498027221</v>
      </c>
      <c r="F272" s="2">
        <v>70.607135</v>
      </c>
      <c r="G272" s="10">
        <f t="shared" si="166"/>
        <v>9.3678642401324157E-3</v>
      </c>
      <c r="H272" s="13">
        <f t="shared" si="167"/>
        <v>3.7490414483816727</v>
      </c>
      <c r="I272" s="2">
        <v>70.607135</v>
      </c>
      <c r="J272" s="9">
        <f t="shared" si="168"/>
        <v>9.3678642401324157E-3</v>
      </c>
      <c r="K272" s="37">
        <f t="shared" si="169"/>
        <v>1.931977299139976E-2</v>
      </c>
      <c r="L272" s="16">
        <v>70.607135</v>
      </c>
      <c r="M272">
        <f t="shared" si="170"/>
        <v>9.3678642401324157E-3</v>
      </c>
      <c r="N272">
        <f t="shared" si="171"/>
        <v>1.7472656016567958E-2</v>
      </c>
      <c r="O272">
        <v>70.607135</v>
      </c>
      <c r="P272" s="10">
        <f t="shared" si="172"/>
        <v>9.3678642401324157E-3</v>
      </c>
      <c r="Q272">
        <f t="shared" si="173"/>
        <v>0.10300070684506327</v>
      </c>
      <c r="R272">
        <v>70.607135</v>
      </c>
      <c r="S272">
        <f t="shared" si="174"/>
        <v>9.3678642401324157E-3</v>
      </c>
      <c r="T272">
        <f t="shared" si="175"/>
        <v>0.25409060301764558</v>
      </c>
      <c r="U272">
        <v>70.607135</v>
      </c>
      <c r="V272">
        <f t="shared" si="176"/>
        <v>9.3678642401324157E-3</v>
      </c>
      <c r="W272">
        <f t="shared" si="177"/>
        <v>0.36465130871427609</v>
      </c>
      <c r="AN272" s="17">
        <f t="shared" si="178"/>
        <v>9.3678642401324157E-3</v>
      </c>
      <c r="AO272">
        <f t="shared" si="179"/>
        <v>9.9616699220110938</v>
      </c>
    </row>
    <row r="273" spans="2:41" x14ac:dyDescent="0.25">
      <c r="B273" t="s">
        <v>27</v>
      </c>
      <c r="C273" s="6">
        <v>176.00656499999999</v>
      </c>
      <c r="D273" s="10">
        <f t="shared" si="164"/>
        <v>2.3351827068072394E-2</v>
      </c>
      <c r="E273" s="13">
        <f t="shared" si="165"/>
        <v>1.8916217368790309</v>
      </c>
      <c r="F273" s="2">
        <v>176.00656499999999</v>
      </c>
      <c r="G273" s="10">
        <f t="shared" si="166"/>
        <v>2.3351827068072394E-2</v>
      </c>
      <c r="H273" s="13">
        <f t="shared" si="167"/>
        <v>9.3454564807406939</v>
      </c>
      <c r="I273" s="2">
        <v>176.00656499999999</v>
      </c>
      <c r="J273" s="9">
        <f t="shared" si="168"/>
        <v>2.3351827068072394E-2</v>
      </c>
      <c r="K273" s="37">
        <f t="shared" si="169"/>
        <v>4.815953629609878E-2</v>
      </c>
      <c r="L273" s="16">
        <v>176.00656499999999</v>
      </c>
      <c r="M273">
        <f t="shared" si="170"/>
        <v>2.3351827068072394E-2</v>
      </c>
      <c r="N273">
        <f t="shared" si="171"/>
        <v>4.3555118996156827E-2</v>
      </c>
      <c r="O273">
        <v>176.00656499999999</v>
      </c>
      <c r="P273" s="10">
        <f t="shared" si="172"/>
        <v>2.3351827068072394E-2</v>
      </c>
      <c r="Q273">
        <f t="shared" si="173"/>
        <v>0.25675592989818341</v>
      </c>
      <c r="R273">
        <v>176.00656499999999</v>
      </c>
      <c r="S273">
        <f t="shared" si="174"/>
        <v>2.3351827068072394E-2</v>
      </c>
      <c r="T273">
        <f t="shared" si="175"/>
        <v>0.63338661504838623</v>
      </c>
      <c r="U273">
        <v>176.00656499999999</v>
      </c>
      <c r="V273">
        <f t="shared" si="176"/>
        <v>2.3351827068072394E-2</v>
      </c>
      <c r="W273">
        <f t="shared" si="177"/>
        <v>0.90898779945616404</v>
      </c>
      <c r="AN273" s="17">
        <f t="shared" si="178"/>
        <v>2.3351827068072397E-2</v>
      </c>
      <c r="AO273">
        <f t="shared" si="179"/>
        <v>24.832041473386376</v>
      </c>
    </row>
    <row r="274" spans="2:41" x14ac:dyDescent="0.25">
      <c r="B274" t="s">
        <v>28</v>
      </c>
      <c r="C274" s="6">
        <v>102.332331</v>
      </c>
      <c r="D274" s="10">
        <f t="shared" si="164"/>
        <v>1.3577032748663344E-2</v>
      </c>
      <c r="E274" s="13">
        <f t="shared" si="165"/>
        <v>1.0998115991019988</v>
      </c>
      <c r="F274" s="2">
        <v>102.332331</v>
      </c>
      <c r="G274" s="10">
        <f t="shared" si="166"/>
        <v>1.3577032748663344E-2</v>
      </c>
      <c r="H274" s="13">
        <f t="shared" si="167"/>
        <v>5.4335606511794134</v>
      </c>
      <c r="I274" s="2">
        <v>102.332331</v>
      </c>
      <c r="J274" s="9">
        <f t="shared" si="168"/>
        <v>1.3577032748663344E-2</v>
      </c>
      <c r="K274" s="37">
        <f t="shared" si="169"/>
        <v>2.8000532872503332E-2</v>
      </c>
      <c r="L274" s="16">
        <v>102.332331</v>
      </c>
      <c r="M274">
        <f t="shared" si="170"/>
        <v>1.3577032748663344E-2</v>
      </c>
      <c r="N274">
        <f t="shared" si="171"/>
        <v>2.5323469348197937E-2</v>
      </c>
      <c r="O274">
        <v>102.332331</v>
      </c>
      <c r="P274" s="10">
        <f t="shared" si="172"/>
        <v>1.3577032748663344E-2</v>
      </c>
      <c r="Q274">
        <f t="shared" si="173"/>
        <v>0.14928098167561932</v>
      </c>
      <c r="R274">
        <v>102.332331</v>
      </c>
      <c r="S274">
        <f t="shared" si="174"/>
        <v>1.3577032748663344E-2</v>
      </c>
      <c r="T274">
        <f t="shared" si="175"/>
        <v>0.36825858593457034</v>
      </c>
      <c r="U274">
        <v>102.332331</v>
      </c>
      <c r="V274">
        <f t="shared" si="176"/>
        <v>1.3577032748663344E-2</v>
      </c>
      <c r="W274">
        <f t="shared" si="177"/>
        <v>0.52849642494250026</v>
      </c>
      <c r="AN274" s="17">
        <f t="shared" si="178"/>
        <v>1.3577032748663344E-2</v>
      </c>
      <c r="AO274">
        <f t="shared" si="179"/>
        <v>14.437647183559896</v>
      </c>
    </row>
    <row r="275" spans="2:41" x14ac:dyDescent="0.25">
      <c r="B275" t="s">
        <v>29</v>
      </c>
      <c r="C275" s="6">
        <v>79.991923999999997</v>
      </c>
      <c r="D275" s="10">
        <f t="shared" si="164"/>
        <v>1.0612999441755993E-2</v>
      </c>
      <c r="E275" s="13">
        <f t="shared" si="165"/>
        <v>0.85970919444496541</v>
      </c>
      <c r="F275" s="2">
        <v>79.991923999999997</v>
      </c>
      <c r="G275" s="10">
        <f t="shared" si="166"/>
        <v>1.0612999441755993E-2</v>
      </c>
      <c r="H275" s="13">
        <f t="shared" si="167"/>
        <v>4.2473475040701869</v>
      </c>
      <c r="I275" s="2">
        <v>79.991923999999997</v>
      </c>
      <c r="J275" s="9">
        <f t="shared" si="168"/>
        <v>1.0612999441755993E-2</v>
      </c>
      <c r="K275" s="37">
        <f t="shared" si="169"/>
        <v>2.1887672015374969E-2</v>
      </c>
      <c r="L275" s="16">
        <v>79.991923999999997</v>
      </c>
      <c r="M275">
        <f t="shared" si="170"/>
        <v>1.0612999441755993E-2</v>
      </c>
      <c r="N275">
        <f t="shared" si="171"/>
        <v>1.9795044398210563E-2</v>
      </c>
      <c r="O275">
        <v>79.991923999999997</v>
      </c>
      <c r="P275" s="10">
        <f t="shared" si="172"/>
        <v>1.0612999441755993E-2</v>
      </c>
      <c r="Q275">
        <f t="shared" si="173"/>
        <v>0.11669110655596748</v>
      </c>
      <c r="R275">
        <v>79.991923999999997</v>
      </c>
      <c r="S275">
        <f t="shared" si="174"/>
        <v>1.0612999441755993E-2</v>
      </c>
      <c r="T275">
        <f t="shared" si="175"/>
        <v>0.28786320540695609</v>
      </c>
      <c r="U275">
        <v>79.991923999999997</v>
      </c>
      <c r="V275">
        <f t="shared" si="176"/>
        <v>1.0612999441755993E-2</v>
      </c>
      <c r="W275">
        <f t="shared" si="177"/>
        <v>0.41311915252152509</v>
      </c>
      <c r="AN275" s="17">
        <f t="shared" si="178"/>
        <v>1.0612999441755993E-2</v>
      </c>
      <c r="AO275">
        <f t="shared" si="179"/>
        <v>11.285731156130289</v>
      </c>
    </row>
    <row r="276" spans="2:41" x14ac:dyDescent="0.25">
      <c r="B276" t="s">
        <v>30</v>
      </c>
      <c r="C276" s="6">
        <v>860.60352999999998</v>
      </c>
      <c r="D276" s="10">
        <f t="shared" si="164"/>
        <v>0.11418133639919995</v>
      </c>
      <c r="E276" s="13">
        <f t="shared" si="165"/>
        <v>9.2492933100695716</v>
      </c>
      <c r="F276" s="2">
        <v>860.60352999999998</v>
      </c>
      <c r="G276" s="10">
        <f t="shared" si="166"/>
        <v>0.11418133639919995</v>
      </c>
      <c r="H276" s="13">
        <f t="shared" si="167"/>
        <v>45.695641164219175</v>
      </c>
      <c r="I276" s="2">
        <v>860.60352999999998</v>
      </c>
      <c r="J276" s="9">
        <f t="shared" si="168"/>
        <v>0.11418133639919995</v>
      </c>
      <c r="K276" s="37">
        <f t="shared" si="169"/>
        <v>0.23548136934315908</v>
      </c>
      <c r="L276" s="16">
        <v>860.60352999999998</v>
      </c>
      <c r="M276">
        <f t="shared" si="170"/>
        <v>0.11418133639919995</v>
      </c>
      <c r="N276">
        <f t="shared" si="171"/>
        <v>0.21296756264553326</v>
      </c>
      <c r="O276">
        <v>860.60352999999998</v>
      </c>
      <c r="P276" s="10">
        <f t="shared" si="172"/>
        <v>0.11418133639919995</v>
      </c>
      <c r="Q276">
        <f t="shared" si="173"/>
        <v>1.255436464081946</v>
      </c>
      <c r="R276">
        <v>860.60352999999998</v>
      </c>
      <c r="S276">
        <f t="shared" si="174"/>
        <v>0.11418133639919995</v>
      </c>
      <c r="T276">
        <f t="shared" si="175"/>
        <v>3.0970137776701243</v>
      </c>
      <c r="U276">
        <v>860.60352999999998</v>
      </c>
      <c r="V276">
        <f t="shared" si="176"/>
        <v>0.11418133639919995</v>
      </c>
      <c r="W276">
        <f t="shared" si="177"/>
        <v>4.4445961941187067</v>
      </c>
      <c r="AN276" s="17">
        <f t="shared" si="178"/>
        <v>0.11418133639919993</v>
      </c>
      <c r="AO276">
        <f t="shared" si="179"/>
        <v>121.41900814383095</v>
      </c>
    </row>
    <row r="277" spans="2:41" x14ac:dyDescent="0.25">
      <c r="B277" t="s">
        <v>31</v>
      </c>
      <c r="C277" s="6">
        <v>162.341793</v>
      </c>
      <c r="D277" s="10">
        <f t="shared" si="164"/>
        <v>2.1538841327065301E-2</v>
      </c>
      <c r="E277" s="13">
        <f t="shared" si="165"/>
        <v>1.7447602846104979</v>
      </c>
      <c r="F277" s="2">
        <v>162.341793</v>
      </c>
      <c r="G277" s="10">
        <f t="shared" si="166"/>
        <v>2.1538841327065301E-2</v>
      </c>
      <c r="H277" s="13">
        <f t="shared" si="167"/>
        <v>8.6198952947403651</v>
      </c>
      <c r="I277" s="2">
        <v>162.341793</v>
      </c>
      <c r="J277" s="9">
        <f t="shared" si="168"/>
        <v>2.1538841327065301E-2</v>
      </c>
      <c r="K277" s="37">
        <f t="shared" si="169"/>
        <v>4.4420533247480028E-2</v>
      </c>
      <c r="L277" s="16">
        <v>162.341793</v>
      </c>
      <c r="M277">
        <f t="shared" si="170"/>
        <v>2.1538841327065301E-2</v>
      </c>
      <c r="N277">
        <f t="shared" si="171"/>
        <v>4.0173593025717304E-2</v>
      </c>
      <c r="O277">
        <v>162.341793</v>
      </c>
      <c r="P277" s="10">
        <f t="shared" si="172"/>
        <v>2.1538841327065301E-2</v>
      </c>
      <c r="Q277">
        <f t="shared" si="173"/>
        <v>0.23682195049402505</v>
      </c>
      <c r="R277">
        <v>162.341793</v>
      </c>
      <c r="S277">
        <f t="shared" si="174"/>
        <v>2.1538841327065301E-2</v>
      </c>
      <c r="T277">
        <f t="shared" si="175"/>
        <v>0.58421183749115146</v>
      </c>
      <c r="U277">
        <v>162.341793</v>
      </c>
      <c r="V277">
        <f t="shared" si="176"/>
        <v>2.1538841327065301E-2</v>
      </c>
      <c r="W277">
        <f t="shared" si="177"/>
        <v>0.83841593737618869</v>
      </c>
      <c r="AN277" s="17">
        <f t="shared" si="178"/>
        <v>2.1538841327065298E-2</v>
      </c>
      <c r="AO277">
        <f t="shared" si="179"/>
        <v>22.904135062461474</v>
      </c>
    </row>
    <row r="278" spans="2:41" x14ac:dyDescent="0.25">
      <c r="B278" t="s">
        <v>32</v>
      </c>
      <c r="C278" s="6">
        <v>96.143248999999997</v>
      </c>
      <c r="D278" s="10">
        <f t="shared" si="164"/>
        <v>1.2755890806747033E-2</v>
      </c>
      <c r="E278" s="13">
        <f t="shared" si="165"/>
        <v>1.0332947504689565</v>
      </c>
      <c r="F278" s="2">
        <v>96.143248999999997</v>
      </c>
      <c r="G278" s="10">
        <f t="shared" si="166"/>
        <v>1.2755890806747033E-2</v>
      </c>
      <c r="H278" s="13">
        <f t="shared" si="167"/>
        <v>5.1049377018778603</v>
      </c>
      <c r="I278" s="2">
        <v>96.143248999999997</v>
      </c>
      <c r="J278" s="9">
        <f t="shared" si="168"/>
        <v>1.2755890806747033E-2</v>
      </c>
      <c r="K278" s="37">
        <f t="shared" si="169"/>
        <v>2.6307054454703792E-2</v>
      </c>
      <c r="L278" s="16">
        <v>96.143248999999997</v>
      </c>
      <c r="M278">
        <f t="shared" si="170"/>
        <v>1.2755890806747033E-2</v>
      </c>
      <c r="N278">
        <f t="shared" si="171"/>
        <v>2.3791900324127885E-2</v>
      </c>
      <c r="O278">
        <v>96.143248999999997</v>
      </c>
      <c r="P278" s="10">
        <f t="shared" si="172"/>
        <v>1.2755890806747033E-2</v>
      </c>
      <c r="Q278">
        <f t="shared" si="173"/>
        <v>0.14025243490450251</v>
      </c>
      <c r="R278">
        <v>96.143248999999997</v>
      </c>
      <c r="S278">
        <f t="shared" si="174"/>
        <v>1.2755890806747033E-2</v>
      </c>
      <c r="T278">
        <f t="shared" si="175"/>
        <v>0.34598622525167821</v>
      </c>
      <c r="U278">
        <v>96.143248999999997</v>
      </c>
      <c r="V278">
        <f t="shared" si="176"/>
        <v>1.2755890806747033E-2</v>
      </c>
      <c r="W278">
        <f t="shared" si="177"/>
        <v>0.49653284433496014</v>
      </c>
      <c r="AN278" s="17">
        <f t="shared" si="178"/>
        <v>1.2755890806747034E-2</v>
      </c>
      <c r="AO278">
        <f t="shared" si="179"/>
        <v>13.564455090377528</v>
      </c>
    </row>
    <row r="279" spans="2:41" ht="15.75" x14ac:dyDescent="0.25">
      <c r="B279" s="4" t="s">
        <v>41</v>
      </c>
      <c r="C279" s="15">
        <f>SUM(C247:C278)</f>
        <v>7537.164628999999</v>
      </c>
      <c r="D279" s="15">
        <f t="shared" ref="D279:O279" si="180">SUM(D247:D278)</f>
        <v>1</v>
      </c>
      <c r="E279" s="15">
        <f t="shared" si="180"/>
        <v>81.005299129905609</v>
      </c>
      <c r="F279" s="15">
        <f t="shared" si="180"/>
        <v>7537.164628999999</v>
      </c>
      <c r="G279" s="15">
        <f t="shared" si="180"/>
        <v>1</v>
      </c>
      <c r="H279" s="15">
        <f t="shared" si="180"/>
        <v>400.20236761337611</v>
      </c>
      <c r="I279" s="15">
        <f t="shared" si="180"/>
        <v>7537.164628999999</v>
      </c>
      <c r="J279" s="15">
        <f t="shared" si="180"/>
        <v>1</v>
      </c>
      <c r="K279" s="15">
        <f t="shared" si="180"/>
        <v>2.0623455353497606</v>
      </c>
      <c r="L279" s="15">
        <f t="shared" si="180"/>
        <v>7537.164628999999</v>
      </c>
      <c r="M279" s="15">
        <f t="shared" si="180"/>
        <v>1</v>
      </c>
      <c r="N279" s="15">
        <f t="shared" si="180"/>
        <v>1.8651696447216</v>
      </c>
      <c r="O279" s="15">
        <f t="shared" si="180"/>
        <v>7537.164628999999</v>
      </c>
      <c r="P279" s="15">
        <f t="shared" ref="P279:W279" si="181">SUM(P247:P278)</f>
        <v>1</v>
      </c>
      <c r="Q279" s="15">
        <f t="shared" si="181"/>
        <v>10.995110967108483</v>
      </c>
      <c r="R279" s="15">
        <f t="shared" si="181"/>
        <v>7537.164628999999</v>
      </c>
      <c r="S279" s="15">
        <f t="shared" si="181"/>
        <v>1</v>
      </c>
      <c r="T279" s="15">
        <f t="shared" si="181"/>
        <v>27.123642754034403</v>
      </c>
      <c r="U279" s="15">
        <f t="shared" si="181"/>
        <v>7537.164628999999</v>
      </c>
      <c r="V279" s="15">
        <f t="shared" si="181"/>
        <v>1</v>
      </c>
      <c r="W279" s="15">
        <f t="shared" si="181"/>
        <v>38.925767855611213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15">
        <f>SUM(AN247:AN278)</f>
        <v>1</v>
      </c>
      <c r="AO279" s="15">
        <f>SUM(AO247:AO278)</f>
        <v>1063.3875200000002</v>
      </c>
    </row>
    <row r="280" spans="2:41" ht="15.75" x14ac:dyDescent="0.25">
      <c r="B280" s="4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15"/>
      <c r="AO280" s="15"/>
    </row>
    <row r="281" spans="2:41" ht="15.75" x14ac:dyDescent="0.25">
      <c r="B281" s="4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15"/>
      <c r="AO281" s="15"/>
    </row>
    <row r="282" spans="2:41" x14ac:dyDescent="0.25">
      <c r="B282" s="24" t="s">
        <v>79</v>
      </c>
      <c r="C282" s="24"/>
    </row>
    <row r="283" spans="2:41" x14ac:dyDescent="0.25">
      <c r="C283" s="1" t="s">
        <v>35</v>
      </c>
      <c r="D283" s="1" t="s">
        <v>35</v>
      </c>
      <c r="E283" s="1" t="s">
        <v>35</v>
      </c>
      <c r="F283" s="1" t="s">
        <v>36</v>
      </c>
      <c r="G283" s="1" t="s">
        <v>36</v>
      </c>
      <c r="H283" s="1" t="s">
        <v>36</v>
      </c>
      <c r="I283" s="1" t="s">
        <v>37</v>
      </c>
      <c r="J283" s="1" t="s">
        <v>37</v>
      </c>
      <c r="K283" s="1" t="s">
        <v>37</v>
      </c>
      <c r="L283" s="1" t="s">
        <v>38</v>
      </c>
      <c r="M283" s="1" t="s">
        <v>38</v>
      </c>
      <c r="N283" s="1" t="s">
        <v>38</v>
      </c>
      <c r="O283" s="1" t="s">
        <v>39</v>
      </c>
      <c r="P283" s="1" t="s">
        <v>39</v>
      </c>
      <c r="Q283" s="1" t="s">
        <v>39</v>
      </c>
      <c r="R283" s="1" t="s">
        <v>46</v>
      </c>
      <c r="S283" s="1" t="s">
        <v>46</v>
      </c>
      <c r="T283" s="1" t="s">
        <v>46</v>
      </c>
      <c r="U283" s="1" t="s">
        <v>47</v>
      </c>
      <c r="V283" s="1" t="s">
        <v>47</v>
      </c>
      <c r="W283" s="1" t="s">
        <v>47</v>
      </c>
      <c r="X283" s="1" t="s">
        <v>48</v>
      </c>
      <c r="Y283" s="1" t="s">
        <v>48</v>
      </c>
      <c r="Z283" s="1" t="s">
        <v>48</v>
      </c>
      <c r="AA283" s="1" t="s">
        <v>49</v>
      </c>
      <c r="AB283" s="1" t="s">
        <v>49</v>
      </c>
      <c r="AC283" s="1" t="s">
        <v>49</v>
      </c>
      <c r="AD283" s="1" t="s">
        <v>50</v>
      </c>
      <c r="AE283" s="1" t="s">
        <v>50</v>
      </c>
      <c r="AF283" s="1" t="s">
        <v>50</v>
      </c>
      <c r="AG283" s="1" t="s">
        <v>51</v>
      </c>
      <c r="AH283" s="1" t="s">
        <v>51</v>
      </c>
      <c r="AI283" s="1" t="s">
        <v>51</v>
      </c>
      <c r="AJ283" s="1" t="s">
        <v>52</v>
      </c>
      <c r="AK283" s="1" t="s">
        <v>52</v>
      </c>
      <c r="AL283" s="1" t="s">
        <v>52</v>
      </c>
      <c r="AM283" s="18" t="s">
        <v>53</v>
      </c>
      <c r="AN283" s="18" t="s">
        <v>53</v>
      </c>
      <c r="AO283" s="18" t="s">
        <v>53</v>
      </c>
    </row>
    <row r="284" spans="2:41" x14ac:dyDescent="0.25">
      <c r="B284" s="1" t="s">
        <v>0</v>
      </c>
      <c r="C284" s="7" t="s">
        <v>80</v>
      </c>
      <c r="D284" s="7" t="s">
        <v>43</v>
      </c>
      <c r="E284" s="1" t="s">
        <v>44</v>
      </c>
      <c r="F284" s="7" t="s">
        <v>80</v>
      </c>
      <c r="G284" s="7" t="s">
        <v>43</v>
      </c>
      <c r="H284" s="7" t="s">
        <v>34</v>
      </c>
      <c r="I284" s="7" t="s">
        <v>80</v>
      </c>
      <c r="J284" s="7" t="s">
        <v>45</v>
      </c>
      <c r="K284" s="1" t="s">
        <v>44</v>
      </c>
      <c r="L284" s="7" t="s">
        <v>80</v>
      </c>
      <c r="M284" s="7" t="s">
        <v>45</v>
      </c>
      <c r="N284" s="1" t="s">
        <v>44</v>
      </c>
      <c r="O284" s="7" t="s">
        <v>80</v>
      </c>
      <c r="P284" s="7" t="s">
        <v>45</v>
      </c>
      <c r="Q284" s="1" t="s">
        <v>44</v>
      </c>
      <c r="R284" s="7" t="s">
        <v>80</v>
      </c>
      <c r="S284" s="7" t="s">
        <v>45</v>
      </c>
      <c r="T284" s="1" t="s">
        <v>44</v>
      </c>
      <c r="U284" s="7" t="s">
        <v>80</v>
      </c>
      <c r="V284" s="7" t="s">
        <v>45</v>
      </c>
      <c r="W284" s="1" t="s">
        <v>44</v>
      </c>
      <c r="X284" s="7" t="s">
        <v>80</v>
      </c>
      <c r="Y284" s="7" t="s">
        <v>45</v>
      </c>
      <c r="Z284" s="1" t="s">
        <v>44</v>
      </c>
      <c r="AA284" s="7" t="s">
        <v>80</v>
      </c>
      <c r="AB284" s="7" t="s">
        <v>45</v>
      </c>
      <c r="AC284" s="1" t="s">
        <v>44</v>
      </c>
      <c r="AD284" s="7" t="s">
        <v>80</v>
      </c>
      <c r="AE284" s="7" t="s">
        <v>45</v>
      </c>
      <c r="AF284" s="1" t="s">
        <v>44</v>
      </c>
      <c r="AG284" s="7" t="s">
        <v>80</v>
      </c>
      <c r="AH284" s="7" t="s">
        <v>45</v>
      </c>
      <c r="AI284" s="1" t="s">
        <v>44</v>
      </c>
      <c r="AJ284" s="7" t="s">
        <v>80</v>
      </c>
      <c r="AK284" s="7" t="s">
        <v>45</v>
      </c>
      <c r="AL284" s="1" t="s">
        <v>44</v>
      </c>
      <c r="AM284" s="19" t="s">
        <v>80</v>
      </c>
      <c r="AN284" s="19" t="s">
        <v>45</v>
      </c>
      <c r="AO284" s="20" t="s">
        <v>44</v>
      </c>
    </row>
    <row r="285" spans="2:41" x14ac:dyDescent="0.25">
      <c r="B285" t="s">
        <v>1</v>
      </c>
      <c r="C285" s="6">
        <v>31.016165999999998</v>
      </c>
      <c r="D285" s="10">
        <f t="shared" ref="D285:D316" si="182">C285/C$317</f>
        <v>1.3444597835597873E-2</v>
      </c>
      <c r="E285" s="13">
        <f t="shared" ref="E285:E316" si="183">D285*C$12</f>
        <v>0.39882765289457622</v>
      </c>
      <c r="F285" s="2">
        <v>31.016165999999998</v>
      </c>
      <c r="G285" s="10">
        <f t="shared" ref="G285:G316" si="184">F285/F$317</f>
        <v>1.3394085932171874E-2</v>
      </c>
      <c r="H285" s="13">
        <f t="shared" ref="H285:H316" si="185">G285*D$12</f>
        <v>1.9629839617989779</v>
      </c>
      <c r="I285" s="2">
        <v>31.016165999999998</v>
      </c>
      <c r="J285" s="9">
        <f t="shared" ref="J285:J316" si="186">I285/I$317</f>
        <v>1.3419294350771665E-2</v>
      </c>
      <c r="K285" s="37">
        <f t="shared" ref="K285:K316" si="187">J285*E$12</f>
        <v>1.0134798694697038E-2</v>
      </c>
      <c r="L285" s="16">
        <v>31.016165999999998</v>
      </c>
      <c r="M285">
        <f t="shared" ref="M285:M316" si="188">L285/L$317</f>
        <v>1.3419294350771665E-2</v>
      </c>
      <c r="N285">
        <f t="shared" ref="N285:N316" si="189">M285*F$12</f>
        <v>9.1658349954956333E-3</v>
      </c>
      <c r="O285">
        <v>31.016165999999998</v>
      </c>
      <c r="P285" s="10">
        <f t="shared" ref="P285:P316" si="190">O285/O$317</f>
        <v>1.3419294350771665E-2</v>
      </c>
      <c r="Q285">
        <f t="shared" ref="Q285:Q316" si="191">P285*G$12</f>
        <v>5.4032282353985724E-2</v>
      </c>
      <c r="R285">
        <v>31.016166999999999</v>
      </c>
      <c r="S285">
        <f t="shared" ref="S285:S316" si="192">R285/R$317</f>
        <v>1.3419294771814661E-2</v>
      </c>
      <c r="T285" s="37">
        <f t="shared" ref="T285:T316" si="193">S285*H$12</f>
        <v>0.13329127592453255</v>
      </c>
      <c r="U285">
        <v>30.901562999999999</v>
      </c>
      <c r="V285">
        <f t="shared" ref="V285:V316" si="194">U285/U$317</f>
        <v>1.3500430412582559E-2</v>
      </c>
      <c r="W285">
        <f t="shared" ref="W285:W316" si="195">V285*I$12</f>
        <v>0.19244596942392114</v>
      </c>
      <c r="AN285" s="17">
        <f t="shared" ref="AN285:AN316" si="196">AVERAGE(P285,M285,J285,G285,D285,S285,V285)</f>
        <v>1.3430898857783138E-2</v>
      </c>
      <c r="AO285">
        <f t="shared" ref="AO285:AO316" si="197">AN285*O$12</f>
        <v>5.2302283990406506</v>
      </c>
    </row>
    <row r="286" spans="2:41" x14ac:dyDescent="0.25">
      <c r="B286" t="s">
        <v>2</v>
      </c>
      <c r="C286" s="14">
        <v>52.771233000000002</v>
      </c>
      <c r="D286" s="10">
        <f t="shared" si="182"/>
        <v>2.2874781008511209E-2</v>
      </c>
      <c r="E286" s="13">
        <f t="shared" si="183"/>
        <v>0.67856958844438753</v>
      </c>
      <c r="F286" s="2">
        <v>52.771233000000002</v>
      </c>
      <c r="G286" s="10">
        <f t="shared" si="184"/>
        <v>2.2788839521579302E-2</v>
      </c>
      <c r="H286" s="13">
        <f t="shared" si="185"/>
        <v>3.3398416820233994</v>
      </c>
      <c r="I286" s="2">
        <v>52.771233000000002</v>
      </c>
      <c r="J286" s="9">
        <f t="shared" si="186"/>
        <v>2.2831729391703519E-2</v>
      </c>
      <c r="K286" s="37">
        <f t="shared" si="187"/>
        <v>1.7243453730740071E-2</v>
      </c>
      <c r="L286" s="16">
        <v>52.771233000000002</v>
      </c>
      <c r="M286">
        <f t="shared" si="188"/>
        <v>2.2831729391703519E-2</v>
      </c>
      <c r="N286">
        <f t="shared" si="189"/>
        <v>1.5594848640765402E-2</v>
      </c>
      <c r="O286">
        <v>52.771233000000002</v>
      </c>
      <c r="P286" s="10">
        <f t="shared" si="190"/>
        <v>2.2831729391703519E-2</v>
      </c>
      <c r="Q286">
        <f t="shared" si="191"/>
        <v>9.1931096887473765E-2</v>
      </c>
      <c r="R286">
        <v>52.771233000000002</v>
      </c>
      <c r="S286">
        <f t="shared" si="192"/>
        <v>2.2831729371947003E-2</v>
      </c>
      <c r="T286" s="37">
        <f t="shared" si="193"/>
        <v>0.2267831798391077</v>
      </c>
      <c r="U286">
        <v>52.547286999999997</v>
      </c>
      <c r="V286">
        <f t="shared" si="194"/>
        <v>2.2957123285754319E-2</v>
      </c>
      <c r="W286">
        <f t="shared" si="195"/>
        <v>0.32724925879354416</v>
      </c>
      <c r="AN286" s="17">
        <f t="shared" si="196"/>
        <v>2.2849665908986055E-2</v>
      </c>
      <c r="AO286">
        <f t="shared" si="197"/>
        <v>8.8980620590791677</v>
      </c>
    </row>
    <row r="287" spans="2:41" x14ac:dyDescent="0.25">
      <c r="B287" t="s">
        <v>3</v>
      </c>
      <c r="C287" s="14">
        <v>20.345552000000001</v>
      </c>
      <c r="D287" s="10">
        <f t="shared" si="182"/>
        <v>8.8191997806319443E-3</v>
      </c>
      <c r="E287" s="13">
        <f t="shared" si="183"/>
        <v>0.2616174014223599</v>
      </c>
      <c r="F287" s="2">
        <v>20.345552000000001</v>
      </c>
      <c r="G287" s="10">
        <f t="shared" si="184"/>
        <v>8.7860656866961366E-3</v>
      </c>
      <c r="H287" s="13">
        <f t="shared" si="185"/>
        <v>1.2876508421430013</v>
      </c>
      <c r="I287" s="2">
        <v>20.345552000000001</v>
      </c>
      <c r="J287" s="9">
        <f t="shared" si="186"/>
        <v>8.8026015535553684E-3</v>
      </c>
      <c r="K287" s="37">
        <f t="shared" si="187"/>
        <v>6.6480839009080209E-3</v>
      </c>
      <c r="L287" s="16">
        <v>20.345552000000001</v>
      </c>
      <c r="M287">
        <f t="shared" si="188"/>
        <v>8.8026015535553684E-3</v>
      </c>
      <c r="N287">
        <f t="shared" si="189"/>
        <v>6.0124766073368389E-3</v>
      </c>
      <c r="O287">
        <v>20.345552000000001</v>
      </c>
      <c r="P287" s="10">
        <f t="shared" si="190"/>
        <v>8.8026015535553684E-3</v>
      </c>
      <c r="Q287">
        <f t="shared" si="191"/>
        <v>3.5443343007375547E-2</v>
      </c>
      <c r="R287">
        <v>20.345552000000001</v>
      </c>
      <c r="S287">
        <f t="shared" si="192"/>
        <v>8.8026015459383919E-3</v>
      </c>
      <c r="T287" s="37">
        <f t="shared" si="193"/>
        <v>8.7434549390610544E-2</v>
      </c>
      <c r="U287">
        <v>20.278241999999999</v>
      </c>
      <c r="V287">
        <f t="shared" si="194"/>
        <v>8.8592604526349997E-3</v>
      </c>
      <c r="W287">
        <f t="shared" si="195"/>
        <v>0.12628700819770422</v>
      </c>
      <c r="AN287" s="17">
        <f t="shared" si="196"/>
        <v>8.8107045895096537E-3</v>
      </c>
      <c r="AO287">
        <f t="shared" si="197"/>
        <v>3.4310434355558344</v>
      </c>
    </row>
    <row r="288" spans="2:41" x14ac:dyDescent="0.25">
      <c r="B288" t="s">
        <v>4</v>
      </c>
      <c r="C288" s="6">
        <v>38.574266999999999</v>
      </c>
      <c r="D288" s="10">
        <f t="shared" si="182"/>
        <v>1.6720812837343418E-2</v>
      </c>
      <c r="E288" s="13">
        <f t="shared" si="183"/>
        <v>0.49601502551084831</v>
      </c>
      <c r="F288" s="2">
        <v>38.574266999999999</v>
      </c>
      <c r="G288" s="10">
        <f t="shared" si="184"/>
        <v>1.6657992060286942E-2</v>
      </c>
      <c r="H288" s="13">
        <f t="shared" si="185"/>
        <v>2.4413290623719122</v>
      </c>
      <c r="I288" s="2">
        <v>38.574266999999999</v>
      </c>
      <c r="J288" s="9">
        <f t="shared" si="186"/>
        <v>1.6689343332707784E-2</v>
      </c>
      <c r="K288" s="37">
        <f t="shared" si="187"/>
        <v>1.2604473126707375E-2</v>
      </c>
      <c r="L288" s="16">
        <v>38.574266999999999</v>
      </c>
      <c r="M288">
        <f t="shared" si="188"/>
        <v>1.6689343332707784E-2</v>
      </c>
      <c r="N288">
        <f t="shared" si="189"/>
        <v>1.1399389801892095E-2</v>
      </c>
      <c r="O288">
        <v>38.574266999999999</v>
      </c>
      <c r="P288" s="10">
        <f t="shared" si="190"/>
        <v>1.6689343332707784E-2</v>
      </c>
      <c r="Q288">
        <f t="shared" si="191"/>
        <v>6.7199011191197325E-2</v>
      </c>
      <c r="R288" s="1">
        <v>38.574266999999999</v>
      </c>
      <c r="S288">
        <f t="shared" si="192"/>
        <v>1.6689343318266336E-2</v>
      </c>
      <c r="T288" s="37">
        <f t="shared" si="193"/>
        <v>0.16577203966833137</v>
      </c>
      <c r="U288" s="1">
        <v>38.367725999999998</v>
      </c>
      <c r="V288">
        <f t="shared" si="194"/>
        <v>1.6762285291266159E-2</v>
      </c>
      <c r="W288">
        <f t="shared" si="195"/>
        <v>0.23894306655819914</v>
      </c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7">
        <f t="shared" si="196"/>
        <v>1.6699780500755174E-2</v>
      </c>
      <c r="AO288">
        <f t="shared" si="197"/>
        <v>6.5031884431308784</v>
      </c>
    </row>
    <row r="289" spans="2:41" x14ac:dyDescent="0.25">
      <c r="B289" t="s">
        <v>5</v>
      </c>
      <c r="C289" s="6">
        <v>53.085081000000002</v>
      </c>
      <c r="D289" s="10">
        <f t="shared" si="182"/>
        <v>2.3010824907086769E-2</v>
      </c>
      <c r="E289" s="13">
        <f t="shared" si="183"/>
        <v>0.68260526652289855</v>
      </c>
      <c r="F289" s="2">
        <v>53.085081000000002</v>
      </c>
      <c r="G289" s="10">
        <f t="shared" si="184"/>
        <v>2.2924372297669044E-2</v>
      </c>
      <c r="H289" s="13">
        <f t="shared" si="185"/>
        <v>3.3597048266313658</v>
      </c>
      <c r="I289" s="2">
        <v>53.085081000000002</v>
      </c>
      <c r="J289" s="9">
        <f t="shared" si="186"/>
        <v>2.2967517248055621E-2</v>
      </c>
      <c r="K289" s="37">
        <f t="shared" si="187"/>
        <v>1.734600626095071E-2</v>
      </c>
      <c r="L289" s="16">
        <v>53.085081000000002</v>
      </c>
      <c r="M289">
        <f t="shared" si="188"/>
        <v>2.2967517248055621E-2</v>
      </c>
      <c r="N289">
        <f t="shared" si="189"/>
        <v>1.5687596370503057E-2</v>
      </c>
      <c r="O289">
        <v>53.085081000000002</v>
      </c>
      <c r="P289" s="10">
        <f t="shared" si="190"/>
        <v>2.2967517248055621E-2</v>
      </c>
      <c r="Q289">
        <f t="shared" si="191"/>
        <v>9.2477841567400798E-2</v>
      </c>
      <c r="R289">
        <v>53.085081000000002</v>
      </c>
      <c r="S289">
        <f t="shared" si="192"/>
        <v>2.2967517228181609E-2</v>
      </c>
      <c r="T289" s="37">
        <f t="shared" si="193"/>
        <v>0.22813193451812278</v>
      </c>
      <c r="U289">
        <v>52.837555000000002</v>
      </c>
      <c r="V289">
        <f t="shared" si="194"/>
        <v>2.3083937030903702E-2</v>
      </c>
      <c r="W289">
        <f t="shared" si="195"/>
        <v>0.32905696368707149</v>
      </c>
      <c r="AN289" s="17">
        <f t="shared" si="196"/>
        <v>2.2984171886858282E-2</v>
      </c>
      <c r="AO289">
        <f t="shared" si="197"/>
        <v>8.9504410541678237</v>
      </c>
    </row>
    <row r="290" spans="2:41" x14ac:dyDescent="0.25">
      <c r="B290" t="s">
        <v>6</v>
      </c>
      <c r="C290" s="6">
        <v>21.503592000000001</v>
      </c>
      <c r="D290" s="10">
        <f t="shared" si="182"/>
        <v>9.3211761395905531E-3</v>
      </c>
      <c r="E290" s="13">
        <f t="shared" si="183"/>
        <v>0.27650829332557053</v>
      </c>
      <c r="F290" s="2">
        <v>21.503592000000001</v>
      </c>
      <c r="G290" s="10">
        <f t="shared" si="184"/>
        <v>9.2861560999629583E-3</v>
      </c>
      <c r="H290" s="13">
        <f t="shared" si="185"/>
        <v>1.3609421040972252</v>
      </c>
      <c r="I290" s="2">
        <v>21.503592000000001</v>
      </c>
      <c r="J290" s="9">
        <f t="shared" si="186"/>
        <v>9.3036331649404645E-3</v>
      </c>
      <c r="K290" s="37">
        <f t="shared" si="187"/>
        <v>7.0264834194174002E-3</v>
      </c>
      <c r="L290" s="16">
        <v>21.503592000000001</v>
      </c>
      <c r="M290">
        <f t="shared" si="188"/>
        <v>9.3036331649404645E-3</v>
      </c>
      <c r="N290">
        <f t="shared" si="189"/>
        <v>6.354698259045298E-3</v>
      </c>
      <c r="O290">
        <v>21.503592000000001</v>
      </c>
      <c r="P290" s="10">
        <f t="shared" si="190"/>
        <v>9.3036331649404645E-3</v>
      </c>
      <c r="Q290">
        <f t="shared" si="191"/>
        <v>3.7460727885223109E-2</v>
      </c>
      <c r="R290">
        <v>21.503592000000001</v>
      </c>
      <c r="S290">
        <f t="shared" si="192"/>
        <v>9.3036331568899407E-3</v>
      </c>
      <c r="T290" s="37">
        <f t="shared" si="193"/>
        <v>9.2411200089313777E-2</v>
      </c>
      <c r="U290">
        <v>21.411341</v>
      </c>
      <c r="V290">
        <f t="shared" si="194"/>
        <v>9.3542944481667771E-3</v>
      </c>
      <c r="W290">
        <f t="shared" si="195"/>
        <v>0.13334362004313988</v>
      </c>
      <c r="AN290" s="17">
        <f t="shared" si="196"/>
        <v>9.3108799056330904E-3</v>
      </c>
      <c r="AO290">
        <f t="shared" si="197"/>
        <v>3.6258205067398643</v>
      </c>
    </row>
    <row r="291" spans="2:41" x14ac:dyDescent="0.25">
      <c r="B291" t="s">
        <v>7</v>
      </c>
      <c r="C291" s="6">
        <v>168.195785</v>
      </c>
      <c r="D291" s="10">
        <f t="shared" si="182"/>
        <v>7.2907937330735376E-2</v>
      </c>
      <c r="E291" s="13">
        <f t="shared" si="183"/>
        <v>2.1627795697995289</v>
      </c>
      <c r="F291" s="2">
        <v>168.195785</v>
      </c>
      <c r="G291" s="10">
        <f t="shared" si="184"/>
        <v>7.2634019231103714E-2</v>
      </c>
      <c r="H291" s="13">
        <f t="shared" si="185"/>
        <v>10.644952970563452</v>
      </c>
      <c r="I291" s="2">
        <v>168.195785</v>
      </c>
      <c r="J291" s="9">
        <f t="shared" si="186"/>
        <v>7.2770720516330281E-2</v>
      </c>
      <c r="K291" s="37">
        <f t="shared" si="187"/>
        <v>5.4959417687909705E-2</v>
      </c>
      <c r="L291" s="16">
        <v>168.195785</v>
      </c>
      <c r="M291">
        <f t="shared" si="188"/>
        <v>7.2770720516330281E-2</v>
      </c>
      <c r="N291">
        <f t="shared" si="189"/>
        <v>4.9704880101810768E-2</v>
      </c>
      <c r="O291">
        <v>168.195785</v>
      </c>
      <c r="P291" s="10">
        <f t="shared" si="190"/>
        <v>7.2770720516330281E-2</v>
      </c>
      <c r="Q291">
        <f t="shared" si="191"/>
        <v>0.29300856030594746</v>
      </c>
      <c r="R291">
        <v>168.195785</v>
      </c>
      <c r="S291">
        <f t="shared" si="192"/>
        <v>7.2770720453361082E-2</v>
      </c>
      <c r="T291" s="37">
        <f t="shared" si="193"/>
        <v>0.72281758051465073</v>
      </c>
      <c r="U291">
        <v>167.86274399999999</v>
      </c>
      <c r="V291">
        <f t="shared" si="194"/>
        <v>7.3336720677758607E-2</v>
      </c>
      <c r="W291">
        <f t="shared" si="195"/>
        <v>1.0454004704952788</v>
      </c>
      <c r="AN291" s="17">
        <f t="shared" si="196"/>
        <v>7.2851651320278515E-2</v>
      </c>
      <c r="AO291">
        <f t="shared" si="197"/>
        <v>28.369715213179692</v>
      </c>
    </row>
    <row r="292" spans="2:41" x14ac:dyDescent="0.25">
      <c r="B292" t="s">
        <v>8</v>
      </c>
      <c r="C292" s="6">
        <v>70.671237000000005</v>
      </c>
      <c r="D292" s="10">
        <f t="shared" si="182"/>
        <v>3.0633907492280781E-2</v>
      </c>
      <c r="E292" s="13">
        <f t="shared" si="183"/>
        <v>0.90874041555833607</v>
      </c>
      <c r="F292" s="2">
        <v>70.671237000000005</v>
      </c>
      <c r="G292" s="10">
        <f t="shared" si="184"/>
        <v>3.0518814650104871E-2</v>
      </c>
      <c r="H292" s="13">
        <f t="shared" si="185"/>
        <v>4.4727160923595308</v>
      </c>
      <c r="I292" s="2">
        <v>70.671237000000005</v>
      </c>
      <c r="J292" s="9">
        <f t="shared" si="186"/>
        <v>3.0576252765610861E-2</v>
      </c>
      <c r="K292" s="37">
        <f t="shared" si="187"/>
        <v>2.3092433813393477E-2</v>
      </c>
      <c r="L292" s="16">
        <v>70.671237000000005</v>
      </c>
      <c r="M292">
        <f t="shared" si="188"/>
        <v>3.0576252765610861E-2</v>
      </c>
      <c r="N292">
        <f t="shared" si="189"/>
        <v>2.0884621821716E-2</v>
      </c>
      <c r="O292">
        <v>70.671237000000005</v>
      </c>
      <c r="P292" s="10">
        <f t="shared" si="190"/>
        <v>3.0576252765610861E-2</v>
      </c>
      <c r="Q292">
        <f t="shared" si="191"/>
        <v>0.12311412802889446</v>
      </c>
      <c r="R292">
        <v>70.671237000000005</v>
      </c>
      <c r="S292">
        <f t="shared" si="192"/>
        <v>3.0576252739152938E-2</v>
      </c>
      <c r="T292" s="37">
        <f t="shared" si="193"/>
        <v>0.30370804203159713</v>
      </c>
      <c r="U292">
        <v>70.263082999999995</v>
      </c>
      <c r="V292">
        <f t="shared" si="194"/>
        <v>3.0696889429671002E-2</v>
      </c>
      <c r="W292">
        <f t="shared" si="195"/>
        <v>0.43757809670172454</v>
      </c>
      <c r="AN292" s="17">
        <f t="shared" si="196"/>
        <v>3.0593517515434595E-2</v>
      </c>
      <c r="AO292">
        <f t="shared" si="197"/>
        <v>11.913654166418503</v>
      </c>
    </row>
    <row r="293" spans="2:41" x14ac:dyDescent="0.25">
      <c r="B293" t="s">
        <v>9</v>
      </c>
      <c r="C293" s="6">
        <v>74.906824999999998</v>
      </c>
      <c r="D293" s="10">
        <f t="shared" si="182"/>
        <v>3.2469910602958105E-2</v>
      </c>
      <c r="E293" s="13">
        <f t="shared" si="183"/>
        <v>0.96320458178276336</v>
      </c>
      <c r="F293" s="2">
        <v>74.906824999999998</v>
      </c>
      <c r="G293" s="10">
        <f t="shared" si="184"/>
        <v>3.2347919822074737E-2</v>
      </c>
      <c r="H293" s="13">
        <f t="shared" si="185"/>
        <v>4.740782471446753</v>
      </c>
      <c r="I293" s="2">
        <v>74.906824999999998</v>
      </c>
      <c r="J293" s="9">
        <f t="shared" si="186"/>
        <v>3.24088004157813E-2</v>
      </c>
      <c r="K293" s="37">
        <f t="shared" si="187"/>
        <v>2.4476448579553625E-2</v>
      </c>
      <c r="L293" s="16">
        <v>74.906824999999998</v>
      </c>
      <c r="M293">
        <f t="shared" si="188"/>
        <v>3.24088004157813E-2</v>
      </c>
      <c r="N293">
        <f t="shared" si="189"/>
        <v>2.2136314268709656E-2</v>
      </c>
      <c r="O293">
        <v>74.906824999999998</v>
      </c>
      <c r="P293" s="10">
        <f t="shared" si="190"/>
        <v>3.24088004157813E-2</v>
      </c>
      <c r="Q293">
        <f t="shared" si="191"/>
        <v>0.13049281199489959</v>
      </c>
      <c r="R293">
        <v>74.906824999999998</v>
      </c>
      <c r="S293">
        <f t="shared" si="192"/>
        <v>3.2408800387737649E-2</v>
      </c>
      <c r="T293" s="37">
        <f t="shared" si="193"/>
        <v>0.32191038562907115</v>
      </c>
      <c r="U293">
        <v>74.900717</v>
      </c>
      <c r="V293">
        <f t="shared" si="194"/>
        <v>3.272300231904255E-2</v>
      </c>
      <c r="W293">
        <f t="shared" si="195"/>
        <v>0.46645993581657247</v>
      </c>
      <c r="AN293" s="17">
        <f t="shared" si="196"/>
        <v>3.2453719197022418E-2</v>
      </c>
      <c r="AO293">
        <f t="shared" si="197"/>
        <v>12.638049440778397</v>
      </c>
    </row>
    <row r="294" spans="2:41" x14ac:dyDescent="0.25">
      <c r="B294" t="s">
        <v>10</v>
      </c>
      <c r="C294" s="6">
        <v>44.399810000000002</v>
      </c>
      <c r="D294" s="10">
        <f t="shared" si="182"/>
        <v>1.9246014785546248E-2</v>
      </c>
      <c r="E294" s="13">
        <f t="shared" si="183"/>
        <v>0.57092395015119324</v>
      </c>
      <c r="F294" s="2">
        <v>44.399810000000002</v>
      </c>
      <c r="G294" s="10">
        <f t="shared" si="184"/>
        <v>1.9173706721588482E-2</v>
      </c>
      <c r="H294" s="13">
        <f t="shared" si="185"/>
        <v>2.8100221973574002</v>
      </c>
      <c r="I294" s="2">
        <v>44.399810000000002</v>
      </c>
      <c r="J294" s="9">
        <f t="shared" si="186"/>
        <v>1.9209792709657773E-2</v>
      </c>
      <c r="K294" s="37">
        <f t="shared" si="187"/>
        <v>1.4508019348129505E-2</v>
      </c>
      <c r="L294" s="16">
        <v>44.399810000000002</v>
      </c>
      <c r="M294">
        <f t="shared" si="188"/>
        <v>1.9209792709657773E-2</v>
      </c>
      <c r="N294">
        <f t="shared" si="189"/>
        <v>1.3120942552711285E-2</v>
      </c>
      <c r="O294">
        <v>44.399810000000002</v>
      </c>
      <c r="P294" s="10">
        <f t="shared" si="190"/>
        <v>1.9209792709657773E-2</v>
      </c>
      <c r="Q294">
        <f t="shared" si="191"/>
        <v>7.7347505503527383E-2</v>
      </c>
      <c r="R294">
        <v>44.399810000000002</v>
      </c>
      <c r="S294">
        <f t="shared" si="192"/>
        <v>1.9209792693035358E-2</v>
      </c>
      <c r="T294" s="37">
        <f t="shared" si="193"/>
        <v>0.19080717890469251</v>
      </c>
      <c r="U294">
        <v>44.150427999999998</v>
      </c>
      <c r="V294">
        <f t="shared" si="194"/>
        <v>1.9288661253145562E-2</v>
      </c>
      <c r="W294">
        <f t="shared" si="195"/>
        <v>0.27495605697812214</v>
      </c>
      <c r="AN294" s="17">
        <f t="shared" si="196"/>
        <v>1.9221079083184139E-2</v>
      </c>
      <c r="AO294">
        <f t="shared" si="197"/>
        <v>7.4850264859837674</v>
      </c>
    </row>
    <row r="295" spans="2:41" x14ac:dyDescent="0.25">
      <c r="B295" t="s">
        <v>11</v>
      </c>
      <c r="C295" s="6">
        <v>94.348851999999994</v>
      </c>
      <c r="D295" s="10">
        <f t="shared" si="182"/>
        <v>4.0897458808749731E-2</v>
      </c>
      <c r="E295" s="13">
        <f t="shared" si="183"/>
        <v>1.2132038239819112</v>
      </c>
      <c r="F295" s="2">
        <v>94.348851999999994</v>
      </c>
      <c r="G295" s="10">
        <f t="shared" si="184"/>
        <v>4.0743805384900446E-2</v>
      </c>
      <c r="H295" s="13">
        <f t="shared" si="185"/>
        <v>5.971250066502269</v>
      </c>
      <c r="I295" s="2">
        <v>94.348851999999994</v>
      </c>
      <c r="J295" s="9">
        <f t="shared" si="186"/>
        <v>4.082048750465779E-2</v>
      </c>
      <c r="K295" s="37">
        <f t="shared" si="187"/>
        <v>3.0829297924693976E-2</v>
      </c>
      <c r="L295" s="16">
        <v>94.348851999999994</v>
      </c>
      <c r="M295">
        <f t="shared" si="188"/>
        <v>4.082048750465779E-2</v>
      </c>
      <c r="N295">
        <f t="shared" si="189"/>
        <v>2.7881782985248342E-2</v>
      </c>
      <c r="O295">
        <v>94.348851999999994</v>
      </c>
      <c r="P295" s="10">
        <f t="shared" si="190"/>
        <v>4.082048750465779E-2</v>
      </c>
      <c r="Q295">
        <f t="shared" si="191"/>
        <v>0.16436215266059676</v>
      </c>
      <c r="R295">
        <v>94.348851999999994</v>
      </c>
      <c r="S295">
        <f t="shared" si="192"/>
        <v>4.0820487469335434E-2</v>
      </c>
      <c r="T295" s="37">
        <f t="shared" si="193"/>
        <v>0.40546205677493558</v>
      </c>
      <c r="U295">
        <v>94.187139999999999</v>
      </c>
      <c r="V295">
        <f t="shared" si="194"/>
        <v>4.1148951893798101E-2</v>
      </c>
      <c r="W295">
        <f t="shared" si="195"/>
        <v>0.58657018302169961</v>
      </c>
      <c r="AN295" s="17">
        <f t="shared" si="196"/>
        <v>4.0867452295822441E-2</v>
      </c>
      <c r="AO295">
        <f t="shared" si="197"/>
        <v>15.914505191153665</v>
      </c>
    </row>
    <row r="296" spans="2:41" x14ac:dyDescent="0.25">
      <c r="B296" t="s">
        <v>12</v>
      </c>
      <c r="C296" s="6">
        <v>89.855532999999994</v>
      </c>
      <c r="D296" s="10">
        <f t="shared" si="182"/>
        <v>3.8949736872323074E-2</v>
      </c>
      <c r="E296" s="13">
        <f t="shared" si="183"/>
        <v>1.1554255714900783</v>
      </c>
      <c r="F296" s="2">
        <v>89.855532999999994</v>
      </c>
      <c r="G296" s="10">
        <f t="shared" si="184"/>
        <v>3.8803401119374512E-2</v>
      </c>
      <c r="H296" s="13">
        <f t="shared" si="185"/>
        <v>5.6868721349343696</v>
      </c>
      <c r="I296" s="2">
        <v>89.855532999999994</v>
      </c>
      <c r="J296" s="9">
        <f t="shared" si="186"/>
        <v>3.8876431289814377E-2</v>
      </c>
      <c r="K296" s="37">
        <f t="shared" si="187"/>
        <v>2.9361067340164047E-2</v>
      </c>
      <c r="L296" s="16">
        <v>89.855532999999994</v>
      </c>
      <c r="M296">
        <f t="shared" si="188"/>
        <v>3.8876431289814377E-2</v>
      </c>
      <c r="N296">
        <f t="shared" si="189"/>
        <v>2.6553926391492511E-2</v>
      </c>
      <c r="O296">
        <v>89.855532999999994</v>
      </c>
      <c r="P296" s="10">
        <f t="shared" si="190"/>
        <v>3.8876431289814377E-2</v>
      </c>
      <c r="Q296">
        <f t="shared" si="191"/>
        <v>0.15653448366648159</v>
      </c>
      <c r="R296">
        <v>89.855532999999994</v>
      </c>
      <c r="S296">
        <f t="shared" si="192"/>
        <v>3.8876431256174231E-2</v>
      </c>
      <c r="T296" s="37">
        <f t="shared" si="193"/>
        <v>0.38615212003626814</v>
      </c>
      <c r="U296">
        <v>89.744780000000006</v>
      </c>
      <c r="V296">
        <f t="shared" si="194"/>
        <v>3.9208151292623325E-2</v>
      </c>
      <c r="W296">
        <f t="shared" si="195"/>
        <v>0.55890445372735775</v>
      </c>
      <c r="AN296" s="17">
        <f t="shared" si="196"/>
        <v>3.8923859201419754E-2</v>
      </c>
      <c r="AO296">
        <f t="shared" si="197"/>
        <v>15.157635832954798</v>
      </c>
    </row>
    <row r="297" spans="2:41" x14ac:dyDescent="0.25">
      <c r="B297" t="s">
        <v>13</v>
      </c>
      <c r="C297" s="6">
        <v>71.258785000000003</v>
      </c>
      <c r="D297" s="10">
        <f t="shared" si="182"/>
        <v>3.0888592309518018E-2</v>
      </c>
      <c r="E297" s="13">
        <f t="shared" si="183"/>
        <v>0.91629552052530394</v>
      </c>
      <c r="F297" s="2">
        <v>71.258785000000003</v>
      </c>
      <c r="G297" s="10">
        <f t="shared" si="184"/>
        <v>3.0772542606077112E-2</v>
      </c>
      <c r="H297" s="13">
        <f t="shared" si="185"/>
        <v>4.5099014524323096</v>
      </c>
      <c r="I297" s="2">
        <v>71.258785000000003</v>
      </c>
      <c r="J297" s="9">
        <f t="shared" si="186"/>
        <v>3.0830458251782402E-2</v>
      </c>
      <c r="K297" s="37">
        <f t="shared" si="187"/>
        <v>2.3284420169910652E-2</v>
      </c>
      <c r="L297" s="16">
        <v>71.258785000000003</v>
      </c>
      <c r="M297">
        <f t="shared" si="188"/>
        <v>3.0830458251782402E-2</v>
      </c>
      <c r="N297">
        <f t="shared" si="189"/>
        <v>2.1058252824978411E-2</v>
      </c>
      <c r="O297">
        <v>71.258785000000003</v>
      </c>
      <c r="P297" s="10">
        <f t="shared" si="190"/>
        <v>3.0830458251782402E-2</v>
      </c>
      <c r="Q297">
        <f t="shared" si="191"/>
        <v>0.12413767682704442</v>
      </c>
      <c r="R297">
        <v>71.258785000000003</v>
      </c>
      <c r="S297">
        <f t="shared" si="192"/>
        <v>3.083045822510451E-2</v>
      </c>
      <c r="T297" s="37">
        <f t="shared" si="193"/>
        <v>0.30623301626799798</v>
      </c>
      <c r="U297">
        <v>70.854499000000004</v>
      </c>
      <c r="V297">
        <f t="shared" si="194"/>
        <v>3.0955270229143444E-2</v>
      </c>
      <c r="W297">
        <f t="shared" si="195"/>
        <v>0.44126126397235155</v>
      </c>
      <c r="AN297" s="17">
        <f t="shared" si="196"/>
        <v>3.0848319732170039E-2</v>
      </c>
      <c r="AO297">
        <f t="shared" si="197"/>
        <v>12.012878634134299</v>
      </c>
    </row>
    <row r="298" spans="2:41" x14ac:dyDescent="0.25">
      <c r="B298" t="s">
        <v>14</v>
      </c>
      <c r="C298" s="6">
        <v>110.80210700000001</v>
      </c>
      <c r="D298" s="10">
        <f t="shared" si="182"/>
        <v>4.8029462053816842E-2</v>
      </c>
      <c r="E298" s="13">
        <f t="shared" si="183"/>
        <v>1.4247713360375909</v>
      </c>
      <c r="F298" s="2">
        <v>110.80210700000001</v>
      </c>
      <c r="G298" s="10">
        <f t="shared" si="184"/>
        <v>4.7849013402356144E-2</v>
      </c>
      <c r="H298" s="13">
        <f t="shared" si="185"/>
        <v>7.0125610939319287</v>
      </c>
      <c r="I298" s="2">
        <v>110.80210700000001</v>
      </c>
      <c r="J298" s="9">
        <f t="shared" si="186"/>
        <v>4.7939067920860938E-2</v>
      </c>
      <c r="K298" s="37">
        <f t="shared" si="187"/>
        <v>3.6205540342841909E-2</v>
      </c>
      <c r="L298" s="16">
        <v>110.80210700000001</v>
      </c>
      <c r="M298">
        <f t="shared" si="188"/>
        <v>4.7939067920860938E-2</v>
      </c>
      <c r="N298">
        <f t="shared" si="189"/>
        <v>3.274401581147237E-2</v>
      </c>
      <c r="O298">
        <v>110.80210700000001</v>
      </c>
      <c r="P298" s="10">
        <f t="shared" si="190"/>
        <v>4.7939067920860938E-2</v>
      </c>
      <c r="Q298">
        <f t="shared" si="191"/>
        <v>0.19302484810148807</v>
      </c>
      <c r="R298">
        <v>110.80210700000001</v>
      </c>
      <c r="S298">
        <f t="shared" si="192"/>
        <v>4.7939067879378801E-2</v>
      </c>
      <c r="T298" s="37">
        <f t="shared" si="193"/>
        <v>0.47616954787342292</v>
      </c>
      <c r="U298">
        <v>110.56276200000001</v>
      </c>
      <c r="V298">
        <f t="shared" si="194"/>
        <v>4.8303216073695927E-2</v>
      </c>
      <c r="W298">
        <f t="shared" si="195"/>
        <v>0.68855280605955993</v>
      </c>
      <c r="AN298" s="17">
        <f t="shared" si="196"/>
        <v>4.7991137595975786E-2</v>
      </c>
      <c r="AO298">
        <f t="shared" si="197"/>
        <v>18.688593623894661</v>
      </c>
    </row>
    <row r="299" spans="2:41" x14ac:dyDescent="0.25">
      <c r="B299" t="s">
        <v>15</v>
      </c>
      <c r="C299" s="6">
        <v>215.466658</v>
      </c>
      <c r="D299" s="10">
        <f t="shared" si="182"/>
        <v>9.3398473679509805E-2</v>
      </c>
      <c r="E299" s="13">
        <f t="shared" si="183"/>
        <v>2.7706216650755078</v>
      </c>
      <c r="F299" s="2">
        <v>215.466658</v>
      </c>
      <c r="G299" s="10">
        <f t="shared" si="184"/>
        <v>9.3047571797555143E-2</v>
      </c>
      <c r="H299" s="13">
        <f t="shared" si="185"/>
        <v>13.636682043693778</v>
      </c>
      <c r="I299" s="2">
        <v>215.466658</v>
      </c>
      <c r="J299" s="9">
        <f t="shared" si="186"/>
        <v>9.3222692530051929E-2</v>
      </c>
      <c r="K299" s="37">
        <f t="shared" si="187"/>
        <v>7.0405581536065201E-2</v>
      </c>
      <c r="L299" s="16">
        <v>215.466658</v>
      </c>
      <c r="M299">
        <f t="shared" si="188"/>
        <v>9.3222692530051929E-2</v>
      </c>
      <c r="N299">
        <f t="shared" si="189"/>
        <v>6.3674273417897276E-2</v>
      </c>
      <c r="O299">
        <v>215.466658</v>
      </c>
      <c r="P299" s="10">
        <f t="shared" si="190"/>
        <v>9.3222692530051929E-2</v>
      </c>
      <c r="Q299">
        <f t="shared" si="191"/>
        <v>0.3753576539062139</v>
      </c>
      <c r="R299">
        <v>215.466656</v>
      </c>
      <c r="S299">
        <f t="shared" si="192"/>
        <v>9.3222691584075756E-2</v>
      </c>
      <c r="T299" s="37">
        <f t="shared" si="193"/>
        <v>0.92596307910749698</v>
      </c>
      <c r="U299">
        <v>200.56336400000001</v>
      </c>
      <c r="V299">
        <f t="shared" si="194"/>
        <v>8.7623132169575568E-2</v>
      </c>
      <c r="W299">
        <f t="shared" si="195"/>
        <v>1.2490504449856716</v>
      </c>
      <c r="AN299" s="17">
        <f t="shared" si="196"/>
        <v>9.2422849545838862E-2</v>
      </c>
      <c r="AO299">
        <f t="shared" si="197"/>
        <v>35.991084255301658</v>
      </c>
    </row>
    <row r="300" spans="2:41" x14ac:dyDescent="0.25">
      <c r="B300" t="s">
        <v>16</v>
      </c>
      <c r="C300" s="6">
        <v>94.819902999999996</v>
      </c>
      <c r="D300" s="10">
        <f t="shared" si="182"/>
        <v>4.1101645594926212E-2</v>
      </c>
      <c r="E300" s="13">
        <f t="shared" si="183"/>
        <v>1.2192609286776896</v>
      </c>
      <c r="F300" s="2">
        <v>94.819902999999996</v>
      </c>
      <c r="G300" s="10">
        <f t="shared" si="184"/>
        <v>4.094722503297802E-2</v>
      </c>
      <c r="H300" s="13">
        <f t="shared" si="185"/>
        <v>6.0010624410616966</v>
      </c>
      <c r="I300" s="2">
        <v>94.819902999999996</v>
      </c>
      <c r="J300" s="9">
        <f t="shared" si="186"/>
        <v>4.1024289999886422E-2</v>
      </c>
      <c r="K300" s="37">
        <f t="shared" si="187"/>
        <v>3.0983217885656781E-2</v>
      </c>
      <c r="L300" s="16">
        <v>94.819902999999996</v>
      </c>
      <c r="M300">
        <f t="shared" si="188"/>
        <v>4.1024289999886422E-2</v>
      </c>
      <c r="N300">
        <f t="shared" si="189"/>
        <v>2.8020987029373695E-2</v>
      </c>
      <c r="O300">
        <v>94.819902999999996</v>
      </c>
      <c r="P300" s="10">
        <f t="shared" si="190"/>
        <v>4.1024289999886422E-2</v>
      </c>
      <c r="Q300">
        <f t="shared" si="191"/>
        <v>0.16518275571756799</v>
      </c>
      <c r="R300">
        <v>94.819902999999996</v>
      </c>
      <c r="S300">
        <f t="shared" si="192"/>
        <v>4.1024289964387714E-2</v>
      </c>
      <c r="T300" s="37">
        <f t="shared" si="193"/>
        <v>0.40748638778964569</v>
      </c>
      <c r="U300">
        <v>94.664332000000002</v>
      </c>
      <c r="V300">
        <f t="shared" si="194"/>
        <v>4.1357429937107469E-2</v>
      </c>
      <c r="W300">
        <f t="shared" si="195"/>
        <v>0.58954199635817517</v>
      </c>
      <c r="AN300" s="17">
        <f t="shared" si="196"/>
        <v>4.1071922932722667E-2</v>
      </c>
      <c r="AO300">
        <f t="shared" si="197"/>
        <v>15.994129655845821</v>
      </c>
    </row>
    <row r="301" spans="2:41" x14ac:dyDescent="0.25">
      <c r="B301" t="s">
        <v>17</v>
      </c>
      <c r="C301" s="6">
        <v>37.106363999999999</v>
      </c>
      <c r="D301" s="10">
        <f t="shared" si="182"/>
        <v>1.6084519960375077E-2</v>
      </c>
      <c r="E301" s="13">
        <f t="shared" si="183"/>
        <v>0.47713969745879609</v>
      </c>
      <c r="F301" s="2">
        <v>37.106363999999999</v>
      </c>
      <c r="G301" s="10">
        <f t="shared" si="184"/>
        <v>1.6024089761656837E-2</v>
      </c>
      <c r="H301" s="13">
        <f t="shared" si="185"/>
        <v>2.3484268627100775</v>
      </c>
      <c r="I301" s="2">
        <v>37.106363999999999</v>
      </c>
      <c r="J301" s="9">
        <f t="shared" si="186"/>
        <v>1.6054247994509607E-2</v>
      </c>
      <c r="K301" s="37">
        <f t="shared" si="187"/>
        <v>1.2124823210971761E-2</v>
      </c>
      <c r="L301" s="16">
        <v>37.106363999999999</v>
      </c>
      <c r="M301">
        <f t="shared" si="188"/>
        <v>1.6054247994509607E-2</v>
      </c>
      <c r="N301">
        <f t="shared" si="189"/>
        <v>1.0965598059631205E-2</v>
      </c>
      <c r="O301">
        <v>37.106363999999999</v>
      </c>
      <c r="P301" s="10">
        <f t="shared" si="190"/>
        <v>1.6054247994509607E-2</v>
      </c>
      <c r="Q301">
        <f t="shared" si="191"/>
        <v>6.4641823775955135E-2</v>
      </c>
      <c r="R301">
        <v>37.106364999999997</v>
      </c>
      <c r="S301">
        <f t="shared" si="192"/>
        <v>1.6054248413272552E-2</v>
      </c>
      <c r="T301" s="37">
        <f t="shared" si="193"/>
        <v>0.15946376403542761</v>
      </c>
      <c r="U301">
        <v>37.011015</v>
      </c>
      <c r="V301">
        <f t="shared" si="194"/>
        <v>1.6169558559434333E-2</v>
      </c>
      <c r="W301">
        <f t="shared" si="195"/>
        <v>0.230493864049475</v>
      </c>
      <c r="AN301" s="17">
        <f t="shared" si="196"/>
        <v>1.6070737239752518E-2</v>
      </c>
      <c r="AO301">
        <f t="shared" si="197"/>
        <v>6.2582279261350502</v>
      </c>
    </row>
    <row r="302" spans="2:41" x14ac:dyDescent="0.25">
      <c r="B302" t="s">
        <v>18</v>
      </c>
      <c r="C302" s="6">
        <v>40.805261999999999</v>
      </c>
      <c r="D302" s="10">
        <f t="shared" si="182"/>
        <v>1.7687883704459284E-2</v>
      </c>
      <c r="E302" s="13">
        <f t="shared" si="183"/>
        <v>0.52470272661064044</v>
      </c>
      <c r="F302" s="2">
        <v>40.805261999999999</v>
      </c>
      <c r="G302" s="10">
        <f t="shared" si="184"/>
        <v>1.762142960263972E-2</v>
      </c>
      <c r="H302" s="13">
        <f t="shared" si="185"/>
        <v>2.5825266366902118</v>
      </c>
      <c r="I302" s="2">
        <v>40.805261999999999</v>
      </c>
      <c r="J302" s="9">
        <f t="shared" si="186"/>
        <v>1.7654594118381935E-2</v>
      </c>
      <c r="K302" s="37">
        <f t="shared" si="187"/>
        <v>1.3333469909026495E-2</v>
      </c>
      <c r="L302" s="16">
        <v>40.805261999999999</v>
      </c>
      <c r="M302">
        <f t="shared" si="188"/>
        <v>1.7654594118381935E-2</v>
      </c>
      <c r="N302">
        <f t="shared" si="189"/>
        <v>1.2058688957235017E-2</v>
      </c>
      <c r="O302">
        <v>40.805261999999999</v>
      </c>
      <c r="P302" s="10">
        <f t="shared" si="190"/>
        <v>1.7654594118381935E-2</v>
      </c>
      <c r="Q302">
        <f t="shared" si="191"/>
        <v>7.1085557057966625E-2</v>
      </c>
      <c r="R302">
        <v>40.805261999999999</v>
      </c>
      <c r="S302">
        <f t="shared" si="192"/>
        <v>1.7654594103105246E-2</v>
      </c>
      <c r="T302" s="37">
        <f t="shared" si="193"/>
        <v>0.17535969020333309</v>
      </c>
      <c r="U302">
        <v>40.600354000000003</v>
      </c>
      <c r="V302">
        <f t="shared" si="194"/>
        <v>1.7737687051726736E-2</v>
      </c>
      <c r="W302">
        <f t="shared" si="195"/>
        <v>0.25284722602815835</v>
      </c>
      <c r="AN302" s="17">
        <f t="shared" si="196"/>
        <v>1.7666482402439541E-2</v>
      </c>
      <c r="AO302">
        <f t="shared" si="197"/>
        <v>6.8796391776002404</v>
      </c>
    </row>
    <row r="303" spans="2:41" x14ac:dyDescent="0.25">
      <c r="B303" t="s">
        <v>19</v>
      </c>
      <c r="C303" s="6">
        <v>65.956356999999997</v>
      </c>
      <c r="D303" s="10">
        <f t="shared" si="182"/>
        <v>2.8590145363747425E-2</v>
      </c>
      <c r="E303" s="13">
        <f t="shared" si="183"/>
        <v>0.84811317607039982</v>
      </c>
      <c r="F303" s="2">
        <v>65.956356999999997</v>
      </c>
      <c r="G303" s="10">
        <f t="shared" si="184"/>
        <v>2.8482731019398268E-2</v>
      </c>
      <c r="H303" s="13">
        <f t="shared" si="185"/>
        <v>4.174315773577165</v>
      </c>
      <c r="I303" s="2">
        <v>65.956356999999997</v>
      </c>
      <c r="J303" s="9">
        <f t="shared" si="186"/>
        <v>2.8536337111671996E-2</v>
      </c>
      <c r="K303" s="37">
        <f t="shared" si="187"/>
        <v>2.1551806268723602E-2</v>
      </c>
      <c r="L303" s="16">
        <v>65.956356999999997</v>
      </c>
      <c r="M303">
        <f t="shared" si="188"/>
        <v>2.8536337111671996E-2</v>
      </c>
      <c r="N303">
        <f t="shared" si="189"/>
        <v>1.949128996685159E-2</v>
      </c>
      <c r="O303">
        <v>65.956356999999997</v>
      </c>
      <c r="P303" s="10">
        <f t="shared" si="190"/>
        <v>2.8536337111671996E-2</v>
      </c>
      <c r="Q303">
        <f t="shared" si="191"/>
        <v>0.11490048462031971</v>
      </c>
      <c r="R303">
        <v>65.956356999999997</v>
      </c>
      <c r="S303">
        <f t="shared" si="192"/>
        <v>2.8536337086979231E-2</v>
      </c>
      <c r="T303" s="37">
        <f t="shared" si="193"/>
        <v>0.28344595190837002</v>
      </c>
      <c r="U303">
        <v>65.675793999999996</v>
      </c>
      <c r="V303">
        <f t="shared" si="194"/>
        <v>2.8692771517353576E-2</v>
      </c>
      <c r="W303">
        <f t="shared" si="195"/>
        <v>0.40900979164114587</v>
      </c>
      <c r="AN303" s="17">
        <f t="shared" si="196"/>
        <v>2.8558713760356354E-2</v>
      </c>
      <c r="AO303">
        <f t="shared" si="197"/>
        <v>11.121265771644946</v>
      </c>
    </row>
    <row r="304" spans="2:41" x14ac:dyDescent="0.25">
      <c r="B304" t="s">
        <v>20</v>
      </c>
      <c r="C304" s="6">
        <v>122.92346000000001</v>
      </c>
      <c r="D304" s="10">
        <f t="shared" si="182"/>
        <v>5.3283712895404345E-2</v>
      </c>
      <c r="E304" s="13">
        <f t="shared" si="183"/>
        <v>1.5806362087912582</v>
      </c>
      <c r="F304" s="2">
        <v>122.92346000000001</v>
      </c>
      <c r="G304" s="10">
        <f t="shared" si="184"/>
        <v>5.3083523808838663E-2</v>
      </c>
      <c r="H304" s="13">
        <f t="shared" si="185"/>
        <v>7.7797101198400282</v>
      </c>
      <c r="I304" s="2">
        <v>122.92346000000001</v>
      </c>
      <c r="J304" s="9">
        <f t="shared" si="186"/>
        <v>5.3183429968594667E-2</v>
      </c>
      <c r="K304" s="37">
        <f t="shared" si="187"/>
        <v>4.0166296567913769E-2</v>
      </c>
      <c r="L304" s="16">
        <v>122.92346000000001</v>
      </c>
      <c r="M304">
        <f t="shared" si="188"/>
        <v>5.3183429968594667E-2</v>
      </c>
      <c r="N304">
        <f t="shared" si="189"/>
        <v>3.632609367113291E-2</v>
      </c>
      <c r="O304">
        <v>122.92346000000001</v>
      </c>
      <c r="P304" s="10">
        <f t="shared" si="190"/>
        <v>5.3183429968594667E-2</v>
      </c>
      <c r="Q304">
        <f t="shared" si="191"/>
        <v>0.21414107400150204</v>
      </c>
      <c r="R304">
        <v>122.92346000000001</v>
      </c>
      <c r="S304">
        <f t="shared" si="192"/>
        <v>5.3183429922574535E-2</v>
      </c>
      <c r="T304" s="37">
        <f t="shared" si="193"/>
        <v>0.52826078813859367</v>
      </c>
      <c r="U304">
        <v>122.292193</v>
      </c>
      <c r="V304">
        <f t="shared" si="194"/>
        <v>5.3427628938983313E-2</v>
      </c>
      <c r="W304">
        <f t="shared" si="195"/>
        <v>0.76160029946906771</v>
      </c>
      <c r="AN304" s="17">
        <f t="shared" si="196"/>
        <v>5.321836935308355E-2</v>
      </c>
      <c r="AO304">
        <f t="shared" si="197"/>
        <v>20.724169669391348</v>
      </c>
    </row>
    <row r="305" spans="2:41" x14ac:dyDescent="0.25">
      <c r="B305" t="s">
        <v>21</v>
      </c>
      <c r="C305" s="6">
        <v>127.432265</v>
      </c>
      <c r="D305" s="10">
        <f t="shared" si="182"/>
        <v>5.5238147558416301E-2</v>
      </c>
      <c r="E305" s="13">
        <f t="shared" si="183"/>
        <v>1.6386135911508102</v>
      </c>
      <c r="F305" s="2">
        <v>127.432265</v>
      </c>
      <c r="G305" s="10">
        <f t="shared" si="184"/>
        <v>5.5030615580961825E-2</v>
      </c>
      <c r="H305" s="13">
        <f t="shared" si="185"/>
        <v>8.0650681457765359</v>
      </c>
      <c r="I305" s="2">
        <v>127.432265</v>
      </c>
      <c r="J305" s="9">
        <f t="shared" si="186"/>
        <v>5.5134186276296619E-2</v>
      </c>
      <c r="K305" s="37">
        <f t="shared" si="187"/>
        <v>4.1639587335981082E-2</v>
      </c>
      <c r="L305" s="16">
        <v>127.432265</v>
      </c>
      <c r="M305">
        <f t="shared" si="188"/>
        <v>5.5134186276296619E-2</v>
      </c>
      <c r="N305">
        <f t="shared" si="189"/>
        <v>3.7658526656462743E-2</v>
      </c>
      <c r="O305">
        <v>127.432265</v>
      </c>
      <c r="P305" s="10">
        <f t="shared" si="190"/>
        <v>5.5134186276296619E-2</v>
      </c>
      <c r="Q305">
        <f t="shared" si="191"/>
        <v>0.2219957206666979</v>
      </c>
      <c r="R305">
        <v>127.432265</v>
      </c>
      <c r="S305">
        <f t="shared" si="192"/>
        <v>5.5134186228588483E-2</v>
      </c>
      <c r="T305" s="37">
        <f t="shared" si="193"/>
        <v>0.5476372756118818</v>
      </c>
      <c r="U305">
        <v>126.981837</v>
      </c>
      <c r="V305">
        <f t="shared" si="194"/>
        <v>5.5476464218991169E-2</v>
      </c>
      <c r="W305">
        <f t="shared" si="195"/>
        <v>0.79080604177514713</v>
      </c>
      <c r="AN305" s="17">
        <f t="shared" si="196"/>
        <v>5.5183138916549648E-2</v>
      </c>
      <c r="AO305">
        <f t="shared" si="197"/>
        <v>21.489285517349362</v>
      </c>
    </row>
    <row r="306" spans="2:41" x14ac:dyDescent="0.25">
      <c r="B306" t="s">
        <v>22</v>
      </c>
      <c r="C306" s="6">
        <v>39.892912000000003</v>
      </c>
      <c r="D306" s="10">
        <f t="shared" si="182"/>
        <v>1.7292406751076083E-2</v>
      </c>
      <c r="E306" s="13">
        <f t="shared" si="183"/>
        <v>0.51297108933740798</v>
      </c>
      <c r="F306" s="2">
        <v>39.892912000000003</v>
      </c>
      <c r="G306" s="10">
        <f t="shared" si="184"/>
        <v>1.7227438472329902E-2</v>
      </c>
      <c r="H306" s="13">
        <f t="shared" si="185"/>
        <v>2.5247848636565204</v>
      </c>
      <c r="I306" s="2">
        <v>39.892912000000003</v>
      </c>
      <c r="J306" s="9">
        <f t="shared" si="186"/>
        <v>1.7259861474736474E-2</v>
      </c>
      <c r="K306" s="37">
        <f t="shared" si="187"/>
        <v>1.3035351708694874E-2</v>
      </c>
      <c r="L306" s="16">
        <v>39.892912000000003</v>
      </c>
      <c r="M306">
        <f t="shared" si="188"/>
        <v>1.7259861474736474E-2</v>
      </c>
      <c r="N306">
        <f t="shared" si="189"/>
        <v>1.1789073120186027E-2</v>
      </c>
      <c r="O306">
        <v>39.892912000000003</v>
      </c>
      <c r="P306" s="10">
        <f t="shared" si="190"/>
        <v>1.7259861474736474E-2</v>
      </c>
      <c r="Q306">
        <f t="shared" si="191"/>
        <v>6.9496180962750384E-2</v>
      </c>
      <c r="R306">
        <v>39.892912000000003</v>
      </c>
      <c r="S306">
        <f t="shared" si="192"/>
        <v>1.7259861459801348E-2</v>
      </c>
      <c r="T306" s="37">
        <f t="shared" si="193"/>
        <v>0.17143888672075747</v>
      </c>
      <c r="U306">
        <v>39.762030000000003</v>
      </c>
      <c r="V306">
        <f t="shared" si="194"/>
        <v>1.7371435842194135E-2</v>
      </c>
      <c r="W306">
        <f t="shared" si="195"/>
        <v>0.24762638736471149</v>
      </c>
      <c r="AN306" s="17">
        <f t="shared" si="196"/>
        <v>1.7275818135658698E-2</v>
      </c>
      <c r="AO306">
        <f t="shared" si="197"/>
        <v>6.7275076364246846</v>
      </c>
    </row>
    <row r="307" spans="2:41" x14ac:dyDescent="0.25">
      <c r="B307" t="s">
        <v>23</v>
      </c>
      <c r="C307" s="6">
        <v>41.865433000000003</v>
      </c>
      <c r="D307" s="10">
        <f t="shared" si="182"/>
        <v>1.8147436723744893E-2</v>
      </c>
      <c r="E307" s="13">
        <f t="shared" si="183"/>
        <v>0.5383351501537984</v>
      </c>
      <c r="F307" s="2">
        <v>41.865433000000003</v>
      </c>
      <c r="G307" s="10">
        <f t="shared" si="184"/>
        <v>1.8079256062454148E-2</v>
      </c>
      <c r="H307" s="13">
        <f t="shared" si="185"/>
        <v>2.6496238617232599</v>
      </c>
      <c r="I307" s="2">
        <v>41.865433000000003</v>
      </c>
      <c r="J307" s="9">
        <f t="shared" si="186"/>
        <v>1.8113282233191225E-2</v>
      </c>
      <c r="K307" s="37">
        <f t="shared" si="187"/>
        <v>1.3679889891011234E-2</v>
      </c>
      <c r="L307" s="16">
        <v>41.865433000000003</v>
      </c>
      <c r="M307">
        <f t="shared" si="188"/>
        <v>1.8113282233191225E-2</v>
      </c>
      <c r="N307">
        <f t="shared" si="189"/>
        <v>1.2371988558901117E-2</v>
      </c>
      <c r="O307">
        <v>41.865433000000003</v>
      </c>
      <c r="P307" s="10">
        <f t="shared" si="190"/>
        <v>1.8113282233191225E-2</v>
      </c>
      <c r="Q307">
        <f t="shared" si="191"/>
        <v>7.2932447444596218E-2</v>
      </c>
      <c r="R307">
        <v>41.865433000000003</v>
      </c>
      <c r="S307">
        <f t="shared" si="192"/>
        <v>1.8113282217517627E-2</v>
      </c>
      <c r="T307" s="37">
        <f t="shared" si="193"/>
        <v>0.17991575108887667</v>
      </c>
      <c r="U307">
        <v>41.664335999999999</v>
      </c>
      <c r="V307">
        <f t="shared" si="194"/>
        <v>1.8202524864339657E-2</v>
      </c>
      <c r="W307">
        <f t="shared" si="195"/>
        <v>0.25947339724932283</v>
      </c>
      <c r="AN307" s="17">
        <f t="shared" si="196"/>
        <v>1.8126049509661426E-2</v>
      </c>
      <c r="AO307">
        <f t="shared" si="197"/>
        <v>7.0586026975335292</v>
      </c>
    </row>
    <row r="308" spans="2:41" x14ac:dyDescent="0.25">
      <c r="B308" t="s">
        <v>24</v>
      </c>
      <c r="C308" s="6">
        <v>56.971291999999998</v>
      </c>
      <c r="D308" s="10">
        <f t="shared" si="182"/>
        <v>2.4695383340236649E-2</v>
      </c>
      <c r="E308" s="13">
        <f t="shared" si="183"/>
        <v>0.73257689782584823</v>
      </c>
      <c r="F308" s="2">
        <v>56.971291999999998</v>
      </c>
      <c r="G308" s="10">
        <f t="shared" si="184"/>
        <v>2.4602601775953099E-2</v>
      </c>
      <c r="H308" s="13">
        <f t="shared" si="185"/>
        <v>3.6056594641312674</v>
      </c>
      <c r="I308" s="2">
        <v>56.971291999999998</v>
      </c>
      <c r="J308" s="9">
        <f t="shared" si="186"/>
        <v>2.4648905248049129E-2</v>
      </c>
      <c r="K308" s="37">
        <f t="shared" si="187"/>
        <v>1.8615859090927091E-2</v>
      </c>
      <c r="L308" s="16">
        <v>56.971291999999998</v>
      </c>
      <c r="M308">
        <f t="shared" si="188"/>
        <v>2.4648905248049129E-2</v>
      </c>
      <c r="N308">
        <f t="shared" si="189"/>
        <v>1.683604162913625E-2</v>
      </c>
      <c r="O308">
        <v>56.971291999999998</v>
      </c>
      <c r="P308" s="10">
        <f t="shared" si="190"/>
        <v>2.4648905248049129E-2</v>
      </c>
      <c r="Q308">
        <f t="shared" si="191"/>
        <v>9.9247886905666161E-2</v>
      </c>
      <c r="R308">
        <v>56.971291999999998</v>
      </c>
      <c r="S308">
        <f t="shared" si="192"/>
        <v>2.4648905226720197E-2</v>
      </c>
      <c r="T308" s="37">
        <f t="shared" si="193"/>
        <v>0.24483283836294517</v>
      </c>
      <c r="U308">
        <v>56.762385000000002</v>
      </c>
      <c r="V308">
        <f t="shared" si="194"/>
        <v>2.479863652025369E-2</v>
      </c>
      <c r="W308">
        <f t="shared" si="195"/>
        <v>0.35349966628350943</v>
      </c>
      <c r="AN308" s="17">
        <f t="shared" si="196"/>
        <v>2.4670320372472999E-2</v>
      </c>
      <c r="AO308">
        <f t="shared" si="197"/>
        <v>9.6070569506795405</v>
      </c>
    </row>
    <row r="309" spans="2:41" x14ac:dyDescent="0.25">
      <c r="B309" t="s">
        <v>25</v>
      </c>
      <c r="C309" s="6">
        <v>61.074247</v>
      </c>
      <c r="D309" s="10">
        <f t="shared" si="182"/>
        <v>2.6473893937341252E-2</v>
      </c>
      <c r="E309" s="13">
        <f t="shared" si="183"/>
        <v>0.78533557575470847</v>
      </c>
      <c r="F309" s="2">
        <v>61.074247</v>
      </c>
      <c r="G309" s="10">
        <f t="shared" si="184"/>
        <v>2.6374430436072929E-2</v>
      </c>
      <c r="H309" s="13">
        <f t="shared" si="185"/>
        <v>3.8653316254481407</v>
      </c>
      <c r="I309" s="2">
        <v>61.074247</v>
      </c>
      <c r="J309" s="9">
        <f t="shared" si="186"/>
        <v>2.6424068588771846E-2</v>
      </c>
      <c r="K309" s="37">
        <f t="shared" si="187"/>
        <v>1.9956534884911451E-2</v>
      </c>
      <c r="L309" s="16">
        <v>61.074247</v>
      </c>
      <c r="M309">
        <f t="shared" si="188"/>
        <v>2.6424068588771846E-2</v>
      </c>
      <c r="N309">
        <f t="shared" si="189"/>
        <v>1.8048538638726148E-2</v>
      </c>
      <c r="O309">
        <v>61.074247</v>
      </c>
      <c r="P309" s="10">
        <f t="shared" si="190"/>
        <v>2.6424068588771846E-2</v>
      </c>
      <c r="Q309">
        <f t="shared" si="191"/>
        <v>0.10639551511495862</v>
      </c>
      <c r="R309">
        <v>61.074247999999997</v>
      </c>
      <c r="S309">
        <f t="shared" si="192"/>
        <v>2.6424068998561687E-2</v>
      </c>
      <c r="T309" s="37">
        <f t="shared" si="193"/>
        <v>0.26246519894129183</v>
      </c>
      <c r="U309">
        <v>60.755485999999998</v>
      </c>
      <c r="V309">
        <f t="shared" si="194"/>
        <v>2.654316258778347E-2</v>
      </c>
      <c r="W309">
        <f t="shared" si="195"/>
        <v>0.37836754086165381</v>
      </c>
      <c r="AN309" s="17">
        <f t="shared" si="196"/>
        <v>2.6441108818010695E-2</v>
      </c>
      <c r="AO309">
        <f t="shared" si="197"/>
        <v>10.296633137248561</v>
      </c>
    </row>
    <row r="310" spans="2:41" x14ac:dyDescent="0.25">
      <c r="B310" t="s">
        <v>26</v>
      </c>
      <c r="C310" s="6">
        <v>59.899275000000003</v>
      </c>
      <c r="D310" s="10">
        <f t="shared" si="182"/>
        <v>2.596457805322817E-2</v>
      </c>
      <c r="E310" s="13">
        <f t="shared" si="183"/>
        <v>0.77022696029988902</v>
      </c>
      <c r="F310" s="2">
        <v>59.899275000000003</v>
      </c>
      <c r="G310" s="10">
        <f t="shared" si="184"/>
        <v>2.5867028072547541E-2</v>
      </c>
      <c r="H310" s="13">
        <f t="shared" si="185"/>
        <v>3.7909687531459078</v>
      </c>
      <c r="I310" s="2">
        <v>59.899275000000003</v>
      </c>
      <c r="J310" s="9">
        <f t="shared" si="186"/>
        <v>2.5915711265628978E-2</v>
      </c>
      <c r="K310" s="37">
        <f t="shared" si="187"/>
        <v>1.9572602689942365E-2</v>
      </c>
      <c r="L310" s="16">
        <v>59.899275000000003</v>
      </c>
      <c r="M310">
        <f t="shared" si="188"/>
        <v>2.5915711265628978E-2</v>
      </c>
      <c r="N310">
        <f t="shared" si="189"/>
        <v>1.7701313276431933E-2</v>
      </c>
      <c r="O310">
        <v>59.899275000000003</v>
      </c>
      <c r="P310" s="10">
        <f t="shared" si="190"/>
        <v>2.5915711265628978E-2</v>
      </c>
      <c r="Q310">
        <f t="shared" si="191"/>
        <v>0.10434863353513901</v>
      </c>
      <c r="R310">
        <v>59.899275000000003</v>
      </c>
      <c r="S310">
        <f t="shared" si="192"/>
        <v>2.5915711243203864E-2</v>
      </c>
      <c r="T310" s="37">
        <f t="shared" si="193"/>
        <v>0.25741577905820712</v>
      </c>
      <c r="U310">
        <v>59.482739000000002</v>
      </c>
      <c r="V310">
        <f t="shared" si="194"/>
        <v>2.5987118470975425E-2</v>
      </c>
      <c r="W310">
        <f t="shared" si="195"/>
        <v>0.37044124178589555</v>
      </c>
      <c r="AN310" s="17">
        <f t="shared" si="196"/>
        <v>2.5925938519548847E-2</v>
      </c>
      <c r="AO310">
        <f t="shared" si="197"/>
        <v>10.096016756030265</v>
      </c>
    </row>
    <row r="311" spans="2:41" x14ac:dyDescent="0.25">
      <c r="B311" t="s">
        <v>27</v>
      </c>
      <c r="C311" s="6">
        <v>71.228494999999995</v>
      </c>
      <c r="D311" s="10">
        <f t="shared" si="182"/>
        <v>3.0875462483335104E-2</v>
      </c>
      <c r="E311" s="13">
        <f t="shared" si="183"/>
        <v>0.91590603042500662</v>
      </c>
      <c r="F311" s="2">
        <v>71.228494999999995</v>
      </c>
      <c r="G311" s="10">
        <f t="shared" si="184"/>
        <v>3.0759462109187664E-2</v>
      </c>
      <c r="H311" s="13">
        <f t="shared" si="185"/>
        <v>4.5079844268333709</v>
      </c>
      <c r="I311" s="2">
        <v>71.228494999999995</v>
      </c>
      <c r="J311" s="9">
        <f t="shared" si="186"/>
        <v>3.0817353136666465E-2</v>
      </c>
      <c r="K311" s="37">
        <f t="shared" si="187"/>
        <v>2.3274522652194807E-2</v>
      </c>
      <c r="L311" s="16">
        <v>71.228494999999995</v>
      </c>
      <c r="M311">
        <f t="shared" si="188"/>
        <v>3.0817353136666465E-2</v>
      </c>
      <c r="N311">
        <f t="shared" si="189"/>
        <v>2.1049301585098743E-2</v>
      </c>
      <c r="O311">
        <v>71.228494999999995</v>
      </c>
      <c r="P311" s="10">
        <f t="shared" si="190"/>
        <v>3.0817353136666465E-2</v>
      </c>
      <c r="Q311">
        <f t="shared" si="191"/>
        <v>0.12408490957552459</v>
      </c>
      <c r="R311">
        <v>71.228494999999995</v>
      </c>
      <c r="S311">
        <f t="shared" si="192"/>
        <v>3.0817353109999914E-2</v>
      </c>
      <c r="T311" s="37">
        <f t="shared" si="193"/>
        <v>0.30610284567832596</v>
      </c>
      <c r="U311">
        <v>70.872499000000005</v>
      </c>
      <c r="V311">
        <f t="shared" si="194"/>
        <v>3.0963134159761662E-2</v>
      </c>
      <c r="W311">
        <f t="shared" si="195"/>
        <v>0.44137336275032052</v>
      </c>
      <c r="AN311" s="17">
        <f t="shared" si="196"/>
        <v>3.0838210181754817E-2</v>
      </c>
      <c r="AO311">
        <f t="shared" si="197"/>
        <v>12.008941797274524</v>
      </c>
    </row>
    <row r="312" spans="2:41" x14ac:dyDescent="0.25">
      <c r="B312" t="s">
        <v>28</v>
      </c>
      <c r="C312" s="6">
        <v>62.540264999999998</v>
      </c>
      <c r="D312" s="10">
        <f t="shared" si="182"/>
        <v>2.7109369722122245E-2</v>
      </c>
      <c r="E312" s="13">
        <f t="shared" si="183"/>
        <v>0.8041866651524503</v>
      </c>
      <c r="F312" s="2">
        <v>62.540264999999998</v>
      </c>
      <c r="G312" s="10">
        <f t="shared" si="184"/>
        <v>2.7007518712364419E-2</v>
      </c>
      <c r="H312" s="13">
        <f t="shared" si="185"/>
        <v>3.9581145252336465</v>
      </c>
      <c r="I312" s="2">
        <v>62.540264999999998</v>
      </c>
      <c r="J312" s="9">
        <f t="shared" si="186"/>
        <v>2.7058348372595856E-2</v>
      </c>
      <c r="K312" s="37">
        <f t="shared" si="187"/>
        <v>2.0435568860703378E-2</v>
      </c>
      <c r="L312" s="16">
        <v>62.540264999999998</v>
      </c>
      <c r="M312">
        <f t="shared" si="188"/>
        <v>2.7058348372595856E-2</v>
      </c>
      <c r="N312">
        <f t="shared" si="189"/>
        <v>1.8481773329578219E-2</v>
      </c>
      <c r="O312">
        <v>62.540264999999998</v>
      </c>
      <c r="P312" s="10">
        <f t="shared" si="190"/>
        <v>2.7058348372595856E-2</v>
      </c>
      <c r="Q312">
        <f t="shared" si="191"/>
        <v>0.1089494187312865</v>
      </c>
      <c r="R312">
        <v>62.540264999999998</v>
      </c>
      <c r="S312">
        <f t="shared" si="192"/>
        <v>2.7058348349182009E-2</v>
      </c>
      <c r="T312" s="37">
        <f t="shared" si="193"/>
        <v>0.26876537382934473</v>
      </c>
      <c r="U312">
        <v>62.225845</v>
      </c>
      <c r="V312">
        <f t="shared" si="194"/>
        <v>2.7185540429998586E-2</v>
      </c>
      <c r="W312">
        <f t="shared" si="195"/>
        <v>0.38752451014363437</v>
      </c>
      <c r="AN312" s="17">
        <f t="shared" si="196"/>
        <v>2.7076546047350689E-2</v>
      </c>
      <c r="AO312">
        <f t="shared" si="197"/>
        <v>10.544083578048792</v>
      </c>
    </row>
    <row r="313" spans="2:41" x14ac:dyDescent="0.25">
      <c r="B313" t="s">
        <v>29</v>
      </c>
      <c r="C313" s="6">
        <v>32.87968</v>
      </c>
      <c r="D313" s="10">
        <f t="shared" si="182"/>
        <v>1.4252376472422499E-2</v>
      </c>
      <c r="E313" s="13">
        <f t="shared" si="183"/>
        <v>0.42279002512189096</v>
      </c>
      <c r="F313" s="2">
        <v>32.87968</v>
      </c>
      <c r="G313" s="10">
        <f t="shared" si="184"/>
        <v>1.4198829711651432E-2</v>
      </c>
      <c r="H313" s="13">
        <f t="shared" si="185"/>
        <v>2.0809240094047285</v>
      </c>
      <c r="I313" s="2">
        <v>32.87968</v>
      </c>
      <c r="J313" s="9">
        <f t="shared" si="186"/>
        <v>1.4225552703038156E-2</v>
      </c>
      <c r="K313" s="37">
        <f t="shared" si="187"/>
        <v>1.0743717903304242E-2</v>
      </c>
      <c r="L313" s="16">
        <v>32.87968</v>
      </c>
      <c r="M313">
        <f t="shared" si="188"/>
        <v>1.4225552703038156E-2</v>
      </c>
      <c r="N313">
        <f t="shared" si="189"/>
        <v>9.7165369048095081E-3</v>
      </c>
      <c r="O313">
        <v>32.87968</v>
      </c>
      <c r="P313" s="10">
        <f t="shared" si="190"/>
        <v>1.4225552703038156E-2</v>
      </c>
      <c r="Q313">
        <f t="shared" si="191"/>
        <v>5.7278651186890656E-2</v>
      </c>
      <c r="R313">
        <v>32.87968</v>
      </c>
      <c r="S313">
        <f t="shared" si="192"/>
        <v>1.4225552690728649E-2</v>
      </c>
      <c r="T313" s="37">
        <f t="shared" si="193"/>
        <v>0.14129968087901817</v>
      </c>
      <c r="U313">
        <v>32.714506999999998</v>
      </c>
      <c r="V313">
        <f t="shared" si="194"/>
        <v>1.4292478514288906E-2</v>
      </c>
      <c r="W313">
        <f t="shared" si="195"/>
        <v>0.2037364586975958</v>
      </c>
      <c r="AN313" s="17">
        <f t="shared" si="196"/>
        <v>1.4235127928315135E-2</v>
      </c>
      <c r="AO313">
        <f t="shared" si="197"/>
        <v>5.5434093535374522</v>
      </c>
    </row>
    <row r="314" spans="2:41" x14ac:dyDescent="0.25">
      <c r="B314" t="s">
        <v>30</v>
      </c>
      <c r="C314" s="6">
        <v>142.673213</v>
      </c>
      <c r="D314" s="10">
        <f t="shared" si="182"/>
        <v>6.1844651292412942E-2</v>
      </c>
      <c r="E314" s="13">
        <f t="shared" si="183"/>
        <v>1.8345924080918945</v>
      </c>
      <c r="F314" s="2">
        <v>151.37324699999999</v>
      </c>
      <c r="G314" s="10">
        <f t="shared" si="184"/>
        <v>6.536933927132961E-2</v>
      </c>
      <c r="H314" s="13">
        <f t="shared" si="185"/>
        <v>9.5802703695368159</v>
      </c>
      <c r="I314" s="2">
        <v>147.02323000000001</v>
      </c>
      <c r="J314" s="9">
        <f t="shared" si="186"/>
        <v>6.3610312111793688E-2</v>
      </c>
      <c r="K314" s="37">
        <f t="shared" si="187"/>
        <v>4.8041103452120502E-2</v>
      </c>
      <c r="L314" s="16">
        <v>147.02323000000001</v>
      </c>
      <c r="M314">
        <f t="shared" si="188"/>
        <v>6.3610312111793688E-2</v>
      </c>
      <c r="N314">
        <f t="shared" si="189"/>
        <v>4.3448009231211997E-2</v>
      </c>
      <c r="O314">
        <v>147.02323000000001</v>
      </c>
      <c r="P314" s="10">
        <f t="shared" si="190"/>
        <v>6.3610312111793688E-2</v>
      </c>
      <c r="Q314">
        <f t="shared" si="191"/>
        <v>0.25612452151419962</v>
      </c>
      <c r="R314">
        <v>147.02323100000001</v>
      </c>
      <c r="S314">
        <f t="shared" si="192"/>
        <v>6.3610312489405907E-2</v>
      </c>
      <c r="T314" s="37">
        <f t="shared" si="193"/>
        <v>0.63182900874041881</v>
      </c>
      <c r="U314">
        <v>146.752771</v>
      </c>
      <c r="V314">
        <f t="shared" si="194"/>
        <v>6.4114089398622454E-2</v>
      </c>
      <c r="W314">
        <f t="shared" si="195"/>
        <v>0.91393368292541388</v>
      </c>
      <c r="AN314" s="17">
        <f t="shared" si="196"/>
        <v>6.368133268387885E-2</v>
      </c>
      <c r="AO314">
        <f t="shared" si="197"/>
        <v>24.79863173855766</v>
      </c>
    </row>
    <row r="315" spans="2:41" x14ac:dyDescent="0.25">
      <c r="B315" t="s">
        <v>31</v>
      </c>
      <c r="C315" s="6">
        <v>55.607835999999999</v>
      </c>
      <c r="D315" s="10">
        <f t="shared" si="182"/>
        <v>2.4104365172919227E-2</v>
      </c>
      <c r="E315" s="13">
        <f t="shared" si="183"/>
        <v>0.71504462267923508</v>
      </c>
      <c r="F315" s="2">
        <v>55.607835999999999</v>
      </c>
      <c r="G315" s="10">
        <f t="shared" si="184"/>
        <v>2.401380408803979E-2</v>
      </c>
      <c r="H315" s="13">
        <f t="shared" si="185"/>
        <v>3.5193676168211065</v>
      </c>
      <c r="I315" s="2">
        <v>55.607835999999999</v>
      </c>
      <c r="J315" s="9">
        <f t="shared" si="186"/>
        <v>2.4058999409966957E-2</v>
      </c>
      <c r="K315" s="37">
        <f t="shared" si="187"/>
        <v>1.8170338129726508E-2</v>
      </c>
      <c r="L315" s="16">
        <v>55.607835999999999</v>
      </c>
      <c r="M315">
        <f t="shared" si="188"/>
        <v>2.4058999409966957E-2</v>
      </c>
      <c r="N315">
        <f t="shared" si="189"/>
        <v>1.643311585424781E-2</v>
      </c>
      <c r="O315">
        <v>55.607835999999999</v>
      </c>
      <c r="P315" s="10">
        <f t="shared" si="190"/>
        <v>2.4058999409966957E-2</v>
      </c>
      <c r="Q315">
        <f t="shared" si="191"/>
        <v>9.687265330750848E-2</v>
      </c>
      <c r="R315">
        <v>55.607835999999999</v>
      </c>
      <c r="S315">
        <f t="shared" si="192"/>
        <v>2.4058999389148475E-2</v>
      </c>
      <c r="T315" s="37">
        <f t="shared" si="193"/>
        <v>0.23897341705189276</v>
      </c>
      <c r="U315">
        <v>55.321278</v>
      </c>
      <c r="V315">
        <f t="shared" si="194"/>
        <v>2.4169038439063244E-2</v>
      </c>
      <c r="W315">
        <f t="shared" si="195"/>
        <v>0.34452486997114812</v>
      </c>
      <c r="AN315" s="17">
        <f t="shared" si="196"/>
        <v>2.4074743617010227E-2</v>
      </c>
      <c r="AO315">
        <f t="shared" si="197"/>
        <v>9.3751288799514416</v>
      </c>
    </row>
    <row r="316" spans="2:41" x14ac:dyDescent="0.25">
      <c r="B316" t="s">
        <v>32</v>
      </c>
      <c r="C316" s="6">
        <v>36.083491000000002</v>
      </c>
      <c r="D316" s="10">
        <f t="shared" si="182"/>
        <v>1.5641134529632558E-2</v>
      </c>
      <c r="E316" s="13">
        <f t="shared" si="183"/>
        <v>0.46398687780341918</v>
      </c>
      <c r="F316" s="2">
        <v>36.083491000000002</v>
      </c>
      <c r="G316" s="10">
        <f t="shared" si="184"/>
        <v>1.5582370148094722E-2</v>
      </c>
      <c r="H316" s="13">
        <f t="shared" si="185"/>
        <v>2.2836901930018616</v>
      </c>
      <c r="I316" s="2">
        <v>36.083491000000002</v>
      </c>
      <c r="J316" s="9">
        <f t="shared" si="186"/>
        <v>1.5611697039937826E-2</v>
      </c>
      <c r="K316" s="37">
        <f t="shared" si="187"/>
        <v>1.1790590670907306E-2</v>
      </c>
      <c r="L316" s="16">
        <v>36.083491000000002</v>
      </c>
      <c r="M316">
        <f t="shared" si="188"/>
        <v>1.5611697039937826E-2</v>
      </c>
      <c r="N316">
        <f t="shared" si="189"/>
        <v>1.0663320687910031E-2</v>
      </c>
      <c r="O316">
        <v>36.083491000000002</v>
      </c>
      <c r="P316" s="10">
        <f t="shared" si="190"/>
        <v>1.5611697039937826E-2</v>
      </c>
      <c r="Q316">
        <f t="shared" si="191"/>
        <v>6.2859909056119406E-2</v>
      </c>
      <c r="R316">
        <v>36.083491000000002</v>
      </c>
      <c r="S316">
        <f t="shared" si="192"/>
        <v>1.5611697026428875E-2</v>
      </c>
      <c r="T316" s="37">
        <f t="shared" si="193"/>
        <v>0.15506798616351875</v>
      </c>
      <c r="U316">
        <v>35.959057999999999</v>
      </c>
      <c r="V316">
        <f t="shared" si="194"/>
        <v>1.5709974289359413E-2</v>
      </c>
      <c r="W316">
        <f t="shared" si="195"/>
        <v>0.2239425810397036</v>
      </c>
      <c r="AN316" s="17">
        <f t="shared" si="196"/>
        <v>1.5625752444761293E-2</v>
      </c>
      <c r="AO316">
        <f t="shared" si="197"/>
        <v>6.0849430152330752</v>
      </c>
    </row>
    <row r="317" spans="2:41" ht="15.75" x14ac:dyDescent="0.25">
      <c r="B317" s="4" t="s">
        <v>41</v>
      </c>
      <c r="C317" s="15">
        <f>SUM(C285:C316)</f>
        <v>2306.961233</v>
      </c>
      <c r="D317" s="15">
        <f t="shared" ref="D317:O317" si="198">SUM(D285:D316)</f>
        <v>0.99999999999999989</v>
      </c>
      <c r="E317" s="15">
        <f t="shared" si="198"/>
        <v>29.664528293927997</v>
      </c>
      <c r="F317" s="15">
        <f t="shared" si="198"/>
        <v>2315.661267</v>
      </c>
      <c r="G317" s="15">
        <f t="shared" si="198"/>
        <v>0.99999999999999978</v>
      </c>
      <c r="H317" s="15">
        <f t="shared" si="198"/>
        <v>146.55602269087998</v>
      </c>
      <c r="I317" s="15">
        <f t="shared" si="198"/>
        <v>2311.3112500000002</v>
      </c>
      <c r="J317" s="15">
        <f t="shared" si="198"/>
        <v>0.99999999999999978</v>
      </c>
      <c r="K317" s="15">
        <f t="shared" si="198"/>
        <v>0.7552408069887997</v>
      </c>
      <c r="L317" s="15">
        <f t="shared" si="198"/>
        <v>2311.3112500000002</v>
      </c>
      <c r="M317" s="15">
        <f t="shared" si="198"/>
        <v>0.99999999999999978</v>
      </c>
      <c r="N317" s="15">
        <f t="shared" si="198"/>
        <v>0.68303405200799983</v>
      </c>
      <c r="O317" s="15">
        <f t="shared" si="198"/>
        <v>2311.3112500000002</v>
      </c>
      <c r="P317" s="15">
        <f t="shared" ref="P317:W317" si="199">SUM(P285:P316)</f>
        <v>0.99999999999999978</v>
      </c>
      <c r="Q317" s="15">
        <f t="shared" si="199"/>
        <v>4.0264622670623984</v>
      </c>
      <c r="R317" s="15">
        <f t="shared" si="199"/>
        <v>2311.311252</v>
      </c>
      <c r="S317" s="15">
        <f t="shared" si="199"/>
        <v>0.99999999999999978</v>
      </c>
      <c r="T317" s="15">
        <f t="shared" si="199"/>
        <v>9.9328078107720028</v>
      </c>
      <c r="U317" s="15">
        <f t="shared" si="199"/>
        <v>2288.9316900000003</v>
      </c>
      <c r="V317" s="15">
        <f t="shared" si="199"/>
        <v>1.0000000000000002</v>
      </c>
      <c r="W317" s="15">
        <f t="shared" si="199"/>
        <v>14.254802516856</v>
      </c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15">
        <f>SUM(AN285:AN316)</f>
        <v>0.99999999999999989</v>
      </c>
      <c r="AO317" s="15">
        <f>SUM(AO285:AO316)</f>
        <v>389.41759999999994</v>
      </c>
    </row>
    <row r="318" spans="2:41" ht="15.75" x14ac:dyDescent="0.25">
      <c r="B318" s="4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15"/>
      <c r="AO318" s="15"/>
    </row>
    <row r="319" spans="2:41" ht="15.75" x14ac:dyDescent="0.25">
      <c r="B319" s="4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15"/>
      <c r="AO319" s="15"/>
    </row>
    <row r="320" spans="2:41" x14ac:dyDescent="0.25">
      <c r="B320" s="24" t="s">
        <v>76</v>
      </c>
      <c r="C320" s="24"/>
    </row>
    <row r="321" spans="2:84" x14ac:dyDescent="0.25">
      <c r="C321" s="1" t="s">
        <v>35</v>
      </c>
      <c r="D321" s="1" t="s">
        <v>35</v>
      </c>
      <c r="E321" s="1" t="s">
        <v>35</v>
      </c>
      <c r="F321" s="1" t="s">
        <v>36</v>
      </c>
      <c r="G321" s="1" t="s">
        <v>36</v>
      </c>
      <c r="H321" s="1" t="s">
        <v>36</v>
      </c>
      <c r="I321" s="1" t="s">
        <v>37</v>
      </c>
      <c r="J321" s="1" t="s">
        <v>37</v>
      </c>
      <c r="K321" s="1" t="s">
        <v>37</v>
      </c>
      <c r="L321" s="1" t="s">
        <v>38</v>
      </c>
      <c r="M321" s="1" t="s">
        <v>38</v>
      </c>
      <c r="N321" s="1" t="s">
        <v>38</v>
      </c>
      <c r="O321" s="1" t="s">
        <v>39</v>
      </c>
      <c r="P321" s="1" t="s">
        <v>39</v>
      </c>
      <c r="Q321" s="1" t="s">
        <v>39</v>
      </c>
      <c r="R321" s="1" t="s">
        <v>46</v>
      </c>
      <c r="S321" s="1" t="s">
        <v>46</v>
      </c>
      <c r="T321" s="1" t="s">
        <v>46</v>
      </c>
      <c r="U321" s="1" t="s">
        <v>47</v>
      </c>
      <c r="V321" s="1" t="s">
        <v>47</v>
      </c>
      <c r="W321" s="1" t="s">
        <v>47</v>
      </c>
      <c r="X321" s="1" t="s">
        <v>48</v>
      </c>
      <c r="Y321" s="1" t="s">
        <v>48</v>
      </c>
      <c r="Z321" s="1" t="s">
        <v>48</v>
      </c>
      <c r="AA321" s="1" t="s">
        <v>49</v>
      </c>
      <c r="AB321" s="1" t="s">
        <v>49</v>
      </c>
      <c r="AC321" s="1" t="s">
        <v>49</v>
      </c>
      <c r="AD321" s="1" t="s">
        <v>50</v>
      </c>
      <c r="AE321" s="1" t="s">
        <v>50</v>
      </c>
      <c r="AF321" s="1" t="s">
        <v>50</v>
      </c>
      <c r="AG321" s="1" t="s">
        <v>51</v>
      </c>
      <c r="AH321" s="1" t="s">
        <v>51</v>
      </c>
      <c r="AI321" s="1" t="s">
        <v>51</v>
      </c>
      <c r="AJ321" s="1" t="s">
        <v>52</v>
      </c>
      <c r="AK321" s="1" t="s">
        <v>52</v>
      </c>
      <c r="AL321" s="1" t="s">
        <v>52</v>
      </c>
      <c r="AM321" s="18" t="s">
        <v>53</v>
      </c>
      <c r="AN321" s="18" t="s">
        <v>53</v>
      </c>
      <c r="AO321" s="18" t="s">
        <v>53</v>
      </c>
    </row>
    <row r="322" spans="2:84" x14ac:dyDescent="0.25">
      <c r="B322" s="1" t="s">
        <v>0</v>
      </c>
      <c r="C322" s="7" t="s">
        <v>77</v>
      </c>
      <c r="D322" s="7" t="s">
        <v>43</v>
      </c>
      <c r="E322" s="1" t="s">
        <v>44</v>
      </c>
      <c r="F322" s="7" t="s">
        <v>77</v>
      </c>
      <c r="G322" s="7" t="s">
        <v>43</v>
      </c>
      <c r="H322" s="7" t="s">
        <v>34</v>
      </c>
      <c r="I322" s="7" t="s">
        <v>77</v>
      </c>
      <c r="J322" s="7" t="s">
        <v>45</v>
      </c>
      <c r="K322" s="1" t="s">
        <v>44</v>
      </c>
      <c r="L322" s="7" t="s">
        <v>77</v>
      </c>
      <c r="M322" s="7" t="s">
        <v>45</v>
      </c>
      <c r="N322" s="1" t="s">
        <v>44</v>
      </c>
      <c r="O322" s="7" t="s">
        <v>77</v>
      </c>
      <c r="P322" s="7" t="s">
        <v>45</v>
      </c>
      <c r="Q322" s="1" t="s">
        <v>44</v>
      </c>
      <c r="R322" s="7" t="s">
        <v>77</v>
      </c>
      <c r="S322" s="7" t="s">
        <v>45</v>
      </c>
      <c r="T322" s="1" t="s">
        <v>44</v>
      </c>
      <c r="U322" s="7" t="s">
        <v>77</v>
      </c>
      <c r="V322" s="7" t="s">
        <v>45</v>
      </c>
      <c r="W322" s="1" t="s">
        <v>44</v>
      </c>
      <c r="X322" s="7" t="s">
        <v>77</v>
      </c>
      <c r="Y322" s="7" t="s">
        <v>45</v>
      </c>
      <c r="Z322" s="1" t="s">
        <v>44</v>
      </c>
      <c r="AA322" s="7" t="s">
        <v>77</v>
      </c>
      <c r="AB322" s="7" t="s">
        <v>45</v>
      </c>
      <c r="AC322" s="1" t="s">
        <v>44</v>
      </c>
      <c r="AD322" s="7" t="s">
        <v>77</v>
      </c>
      <c r="AE322" s="7" t="s">
        <v>45</v>
      </c>
      <c r="AF322" s="1" t="s">
        <v>44</v>
      </c>
      <c r="AG322" s="7" t="s">
        <v>77</v>
      </c>
      <c r="AH322" s="7" t="s">
        <v>45</v>
      </c>
      <c r="AI322" s="1" t="s">
        <v>44</v>
      </c>
      <c r="AJ322" s="7" t="s">
        <v>77</v>
      </c>
      <c r="AK322" s="7" t="s">
        <v>45</v>
      </c>
      <c r="AL322" s="1" t="s">
        <v>44</v>
      </c>
      <c r="AM322" s="19" t="s">
        <v>77</v>
      </c>
      <c r="AN322" s="19" t="s">
        <v>45</v>
      </c>
      <c r="AO322" s="20" t="s">
        <v>44</v>
      </c>
    </row>
    <row r="323" spans="2:84" x14ac:dyDescent="0.25">
      <c r="B323" t="s">
        <v>1</v>
      </c>
      <c r="C323" s="6">
        <v>76.738555000000005</v>
      </c>
      <c r="D323" s="10">
        <f t="shared" ref="D323:D354" si="200">C323/C$355</f>
        <v>1.0598814061916966E-2</v>
      </c>
      <c r="E323" s="13">
        <f t="shared" ref="E323:E354" si="201">D323*C$11</f>
        <v>0.9896925288906433</v>
      </c>
      <c r="F323" s="2">
        <v>76.738555000000005</v>
      </c>
      <c r="G323" s="10">
        <f t="shared" ref="G323:G354" si="202">F323/F$355</f>
        <v>1.0598814061916966E-2</v>
      </c>
      <c r="H323" s="13">
        <f t="shared" ref="H323:H354" si="203">G323*D$11</f>
        <v>4.8895232475609847</v>
      </c>
      <c r="I323" s="2">
        <v>76.738555000000005</v>
      </c>
      <c r="J323" s="9">
        <f t="shared" ref="J323:J354" si="204">I323/I$355</f>
        <v>1.0598814061916966E-2</v>
      </c>
      <c r="K323" s="37">
        <f t="shared" ref="K323:K354" si="205">J323*E$11</f>
        <v>2.5196968473055133E-2</v>
      </c>
      <c r="L323" s="16">
        <v>76.738555000000005</v>
      </c>
      <c r="M323">
        <f t="shared" ref="M323:M354" si="206">L323/L$355</f>
        <v>1.0598814061916966E-2</v>
      </c>
      <c r="N323">
        <f t="shared" ref="N323:N354" si="207">M323*F$11</f>
        <v>2.2787946990162969E-2</v>
      </c>
      <c r="O323">
        <v>76.738555000000005</v>
      </c>
      <c r="P323" s="10">
        <f t="shared" ref="P323:P354" si="208">O323/O$355</f>
        <v>1.0598814061916966E-2</v>
      </c>
      <c r="Q323">
        <f t="shared" ref="Q323:Q354" si="209">P323*G$11</f>
        <v>0.13433416449731367</v>
      </c>
      <c r="R323">
        <v>76.738555000000005</v>
      </c>
      <c r="S323">
        <f t="shared" ref="S323:S354" si="210">R323/R$355</f>
        <v>1.0598814061916966E-2</v>
      </c>
      <c r="T323">
        <f t="shared" ref="T323:T354" si="211">S323*H$11</f>
        <v>0.33138654974803211</v>
      </c>
      <c r="U323">
        <v>76.738555000000005</v>
      </c>
      <c r="V323">
        <f t="shared" ref="V323:V354" si="212">U323/U$355</f>
        <v>1.0598814061916966E-2</v>
      </c>
      <c r="W323">
        <f t="shared" ref="W323:W354" si="213">V323*I$11</f>
        <v>0.47558051191502176</v>
      </c>
      <c r="AN323" s="17">
        <f t="shared" ref="AN323:AN354" si="214">AVERAGE(P323,M323,J323,G323,D323,S323,V323)</f>
        <v>1.0598814061916968E-2</v>
      </c>
      <c r="AO323">
        <f t="shared" ref="AO323:AO354" si="215">AN323*O$11</f>
        <v>12.992072063974566</v>
      </c>
    </row>
    <row r="324" spans="2:84" x14ac:dyDescent="0.25">
      <c r="B324" t="s">
        <v>2</v>
      </c>
      <c r="C324" s="14">
        <v>208.75461899999999</v>
      </c>
      <c r="D324" s="10">
        <f t="shared" si="200"/>
        <v>2.8832330649792903E-2</v>
      </c>
      <c r="E324" s="13">
        <f t="shared" si="201"/>
        <v>2.6922957670458185</v>
      </c>
      <c r="F324" s="2">
        <v>208.75461899999999</v>
      </c>
      <c r="G324" s="10">
        <f t="shared" si="202"/>
        <v>2.8832330649792903E-2</v>
      </c>
      <c r="H324" s="13">
        <f t="shared" si="203"/>
        <v>13.301143898738202</v>
      </c>
      <c r="I324" s="2">
        <v>208.75461899999999</v>
      </c>
      <c r="J324" s="9">
        <f t="shared" si="204"/>
        <v>2.8832330649792903E-2</v>
      </c>
      <c r="K324" s="37">
        <f t="shared" si="205"/>
        <v>6.854420901654501E-2</v>
      </c>
      <c r="L324" s="16">
        <v>208.75461899999999</v>
      </c>
      <c r="M324">
        <f t="shared" si="206"/>
        <v>2.8832330649792903E-2</v>
      </c>
      <c r="N324">
        <f t="shared" si="207"/>
        <v>6.1990862242892984E-2</v>
      </c>
      <c r="O324">
        <v>208.75461899999999</v>
      </c>
      <c r="P324" s="10">
        <f t="shared" si="208"/>
        <v>2.8832330649792903E-2</v>
      </c>
      <c r="Q324">
        <f t="shared" si="209"/>
        <v>0.36543400287274158</v>
      </c>
      <c r="R324">
        <v>208.75461899999999</v>
      </c>
      <c r="S324">
        <f t="shared" si="210"/>
        <v>2.8832330649792903E-2</v>
      </c>
      <c r="T324">
        <f t="shared" si="211"/>
        <v>0.90148261111217143</v>
      </c>
      <c r="U324">
        <v>208.75461899999999</v>
      </c>
      <c r="V324">
        <f t="shared" si="212"/>
        <v>2.8832330649792903E-2</v>
      </c>
      <c r="W324">
        <f t="shared" si="213"/>
        <v>1.2937385720729992</v>
      </c>
      <c r="AN324" s="17">
        <f t="shared" si="214"/>
        <v>2.8832330649792903E-2</v>
      </c>
      <c r="AO324">
        <f t="shared" si="215"/>
        <v>35.342795466184548</v>
      </c>
    </row>
    <row r="325" spans="2:84" x14ac:dyDescent="0.25">
      <c r="B325" t="s">
        <v>3</v>
      </c>
      <c r="C325" s="14">
        <v>48.606149000000002</v>
      </c>
      <c r="D325" s="10">
        <f t="shared" si="200"/>
        <v>6.713281681116243E-3</v>
      </c>
      <c r="E325" s="13">
        <f t="shared" si="201"/>
        <v>0.62687058055035583</v>
      </c>
      <c r="F325" s="2">
        <v>48.606149000000002</v>
      </c>
      <c r="G325" s="10">
        <f t="shared" si="202"/>
        <v>6.713281681116243E-3</v>
      </c>
      <c r="H325" s="13">
        <f t="shared" si="203"/>
        <v>3.0970207284970783</v>
      </c>
      <c r="I325" s="2">
        <v>48.606149000000002</v>
      </c>
      <c r="J325" s="9">
        <f t="shared" si="204"/>
        <v>6.713281681116243E-3</v>
      </c>
      <c r="K325" s="37">
        <f t="shared" si="205"/>
        <v>1.5959742843080903E-2</v>
      </c>
      <c r="L325" s="16">
        <v>48.606149000000002</v>
      </c>
      <c r="M325">
        <f t="shared" si="206"/>
        <v>6.713281681116243E-3</v>
      </c>
      <c r="N325">
        <f t="shared" si="207"/>
        <v>1.443387025997509E-2</v>
      </c>
      <c r="O325">
        <v>48.606149000000002</v>
      </c>
      <c r="P325" s="10">
        <f t="shared" si="208"/>
        <v>6.713281681116243E-3</v>
      </c>
      <c r="Q325">
        <f t="shared" si="209"/>
        <v>8.5087169224738968E-2</v>
      </c>
      <c r="R325">
        <v>48.606149000000002</v>
      </c>
      <c r="S325">
        <f t="shared" si="210"/>
        <v>6.713281681116243E-3</v>
      </c>
      <c r="T325">
        <f t="shared" si="211"/>
        <v>0.2099000171901694</v>
      </c>
      <c r="U325">
        <v>48.606149000000002</v>
      </c>
      <c r="V325">
        <f t="shared" si="212"/>
        <v>6.713281681116243E-3</v>
      </c>
      <c r="W325">
        <f t="shared" si="213"/>
        <v>0.30123237561142274</v>
      </c>
      <c r="AN325" s="17">
        <f t="shared" si="214"/>
        <v>6.7132816811162422E-3</v>
      </c>
      <c r="AO325">
        <f t="shared" si="215"/>
        <v>8.2291696860891523</v>
      </c>
    </row>
    <row r="326" spans="2:84" x14ac:dyDescent="0.25">
      <c r="B326" t="s">
        <v>4</v>
      </c>
      <c r="C326" s="6">
        <v>54.527819000000001</v>
      </c>
      <c r="D326" s="10">
        <f t="shared" si="200"/>
        <v>7.5311584220326159E-3</v>
      </c>
      <c r="E326" s="13">
        <f t="shared" si="201"/>
        <v>0.70324200241979107</v>
      </c>
      <c r="F326" s="2">
        <v>54.527819000000001</v>
      </c>
      <c r="G326" s="10">
        <f t="shared" si="202"/>
        <v>7.5311584220326159E-3</v>
      </c>
      <c r="H326" s="13">
        <f t="shared" si="203"/>
        <v>3.4743296722136292</v>
      </c>
      <c r="I326" s="2">
        <v>54.527819000000001</v>
      </c>
      <c r="J326" s="9">
        <f t="shared" si="204"/>
        <v>7.5311584220326159E-3</v>
      </c>
      <c r="K326" s="37">
        <f t="shared" si="205"/>
        <v>1.7904112688171631E-2</v>
      </c>
      <c r="L326" s="16">
        <v>54.527819000000001</v>
      </c>
      <c r="M326">
        <f t="shared" si="206"/>
        <v>7.5311584220326159E-3</v>
      </c>
      <c r="N326">
        <f t="shared" si="207"/>
        <v>1.6192343586104808E-2</v>
      </c>
      <c r="O326">
        <v>54.527819000000001</v>
      </c>
      <c r="P326" s="10">
        <f t="shared" si="208"/>
        <v>7.5311584220326159E-3</v>
      </c>
      <c r="Q326">
        <f t="shared" si="209"/>
        <v>9.5453309059907968E-2</v>
      </c>
      <c r="R326" s="1">
        <v>54.527819000000001</v>
      </c>
      <c r="S326">
        <f t="shared" si="210"/>
        <v>7.5311584220326159E-3</v>
      </c>
      <c r="T326">
        <f t="shared" si="211"/>
        <v>0.23547206229899936</v>
      </c>
      <c r="U326" s="1">
        <v>54.527819000000001</v>
      </c>
      <c r="V326">
        <f t="shared" si="212"/>
        <v>7.5311584220326159E-3</v>
      </c>
      <c r="W326">
        <f t="shared" si="213"/>
        <v>0.33793140975393204</v>
      </c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7">
        <f t="shared" si="214"/>
        <v>7.5311584220326151E-3</v>
      </c>
      <c r="AO326">
        <f t="shared" si="215"/>
        <v>9.2317265283319632</v>
      </c>
    </row>
    <row r="327" spans="2:84" x14ac:dyDescent="0.25">
      <c r="B327" t="s">
        <v>5</v>
      </c>
      <c r="C327" s="6">
        <v>175.534851</v>
      </c>
      <c r="D327" s="10">
        <f t="shared" si="200"/>
        <v>2.424415272264769E-2</v>
      </c>
      <c r="E327" s="13">
        <f t="shared" si="201"/>
        <v>2.2638624169380344</v>
      </c>
      <c r="F327" s="2">
        <v>175.534851</v>
      </c>
      <c r="G327" s="10">
        <f t="shared" si="202"/>
        <v>2.424415272264769E-2</v>
      </c>
      <c r="H327" s="13">
        <f t="shared" si="203"/>
        <v>11.184491742405804</v>
      </c>
      <c r="I327" s="2">
        <v>175.534851</v>
      </c>
      <c r="J327" s="9">
        <f t="shared" si="204"/>
        <v>2.424415272264769E-2</v>
      </c>
      <c r="K327" s="37">
        <f t="shared" si="205"/>
        <v>5.7636557094011352E-2</v>
      </c>
      <c r="L327" s="16">
        <v>175.534851</v>
      </c>
      <c r="M327">
        <f t="shared" si="206"/>
        <v>2.424415272264769E-2</v>
      </c>
      <c r="N327">
        <f t="shared" si="207"/>
        <v>5.2126064655689114E-2</v>
      </c>
      <c r="O327">
        <v>175.534851</v>
      </c>
      <c r="P327" s="10">
        <f t="shared" si="208"/>
        <v>2.424415272264769E-2</v>
      </c>
      <c r="Q327">
        <f t="shared" si="209"/>
        <v>0.30728136005747625</v>
      </c>
      <c r="R327">
        <v>175.534851</v>
      </c>
      <c r="S327">
        <f t="shared" si="210"/>
        <v>2.424415272264769E-2</v>
      </c>
      <c r="T327">
        <f t="shared" si="211"/>
        <v>0.75802689578172144</v>
      </c>
      <c r="U327">
        <v>175.534851</v>
      </c>
      <c r="V327">
        <f t="shared" si="212"/>
        <v>2.424415272264769E-2</v>
      </c>
      <c r="W327">
        <f t="shared" si="213"/>
        <v>1.0878619528020441</v>
      </c>
      <c r="AN327" s="17">
        <f t="shared" si="214"/>
        <v>2.4244152722647686E-2</v>
      </c>
      <c r="AO327">
        <f t="shared" si="215"/>
        <v>29.718587142161294</v>
      </c>
      <c r="AP327" s="1"/>
      <c r="CE327" s="1"/>
      <c r="CF327" s="1"/>
    </row>
    <row r="328" spans="2:84" x14ac:dyDescent="0.25">
      <c r="B328" t="s">
        <v>6</v>
      </c>
      <c r="C328" s="6">
        <v>43.745080999999999</v>
      </c>
      <c r="D328" s="10">
        <f t="shared" si="200"/>
        <v>6.0418909326934375E-3</v>
      </c>
      <c r="E328" s="13">
        <f t="shared" si="201"/>
        <v>0.56417767889186898</v>
      </c>
      <c r="F328" s="2">
        <v>43.745080999999999</v>
      </c>
      <c r="G328" s="10">
        <f t="shared" si="202"/>
        <v>6.0418909326934375E-3</v>
      </c>
      <c r="H328" s="13">
        <f t="shared" si="203"/>
        <v>2.7872897856356338</v>
      </c>
      <c r="I328" s="2">
        <v>43.745080999999999</v>
      </c>
      <c r="J328" s="9">
        <f t="shared" si="204"/>
        <v>6.0418909326934375E-3</v>
      </c>
      <c r="K328" s="37">
        <f t="shared" si="205"/>
        <v>1.436361978419118E-2</v>
      </c>
      <c r="L328" s="16">
        <v>43.745080999999999</v>
      </c>
      <c r="M328">
        <f t="shared" si="206"/>
        <v>6.0418909326934375E-3</v>
      </c>
      <c r="N328">
        <f t="shared" si="207"/>
        <v>1.2990348683375457E-2</v>
      </c>
      <c r="O328">
        <v>43.745080999999999</v>
      </c>
      <c r="P328" s="10">
        <f t="shared" si="208"/>
        <v>6.0418909326934375E-3</v>
      </c>
      <c r="Q328">
        <f t="shared" si="209"/>
        <v>7.6577659131088799E-2</v>
      </c>
      <c r="R328">
        <v>43.745080999999999</v>
      </c>
      <c r="S328">
        <f t="shared" si="210"/>
        <v>6.0418909326934375E-3</v>
      </c>
      <c r="T328">
        <f t="shared" si="211"/>
        <v>0.18890805881135228</v>
      </c>
      <c r="U328">
        <v>43.745080999999999</v>
      </c>
      <c r="V328">
        <f t="shared" si="212"/>
        <v>6.0418909326934375E-3</v>
      </c>
      <c r="W328">
        <f t="shared" si="213"/>
        <v>0.27110633000248818</v>
      </c>
      <c r="AN328" s="17">
        <f t="shared" si="214"/>
        <v>6.0418909326934375E-3</v>
      </c>
      <c r="AO328">
        <f t="shared" si="215"/>
        <v>7.4061760062644444</v>
      </c>
    </row>
    <row r="329" spans="2:84" x14ac:dyDescent="0.25">
      <c r="B329" t="s">
        <v>7</v>
      </c>
      <c r="C329" s="6">
        <v>312.17419899999999</v>
      </c>
      <c r="D329" s="10">
        <f t="shared" si="200"/>
        <v>4.3116218309412591E-2</v>
      </c>
      <c r="E329" s="13">
        <f t="shared" si="201"/>
        <v>4.0260918708036781</v>
      </c>
      <c r="F329" s="2">
        <v>312.17419899999999</v>
      </c>
      <c r="G329" s="10">
        <f t="shared" si="202"/>
        <v>4.3116218309412591E-2</v>
      </c>
      <c r="H329" s="13">
        <f t="shared" si="203"/>
        <v>19.890692537789239</v>
      </c>
      <c r="I329" s="2">
        <v>312.17419899999999</v>
      </c>
      <c r="J329" s="9">
        <f t="shared" si="204"/>
        <v>4.3116218309412591E-2</v>
      </c>
      <c r="K329" s="37">
        <f t="shared" si="205"/>
        <v>0.10250184474159357</v>
      </c>
      <c r="L329" s="16">
        <v>312.17419899999999</v>
      </c>
      <c r="M329">
        <f t="shared" si="206"/>
        <v>4.3116218309412591E-2</v>
      </c>
      <c r="N329">
        <f t="shared" si="207"/>
        <v>9.2701890184257257E-2</v>
      </c>
      <c r="O329">
        <v>312.17419899999999</v>
      </c>
      <c r="P329" s="10">
        <f t="shared" si="208"/>
        <v>4.3116218309412591E-2</v>
      </c>
      <c r="Q329">
        <f t="shared" si="209"/>
        <v>0.54647445733481859</v>
      </c>
      <c r="R329">
        <v>312.17419899999999</v>
      </c>
      <c r="S329">
        <f t="shared" si="210"/>
        <v>4.3116218309412591E-2</v>
      </c>
      <c r="T329">
        <f t="shared" si="211"/>
        <v>1.3480880728985001</v>
      </c>
      <c r="U329">
        <v>312.17419899999999</v>
      </c>
      <c r="V329">
        <f t="shared" si="212"/>
        <v>4.3116218309412591E-2</v>
      </c>
      <c r="W329">
        <f t="shared" si="213"/>
        <v>1.9346724129361292</v>
      </c>
      <c r="AN329" s="17">
        <f t="shared" si="214"/>
        <v>4.3116218309412591E-2</v>
      </c>
      <c r="AO329">
        <f t="shared" si="215"/>
        <v>52.852046665741049</v>
      </c>
    </row>
    <row r="330" spans="2:84" x14ac:dyDescent="0.25">
      <c r="B330" t="s">
        <v>8</v>
      </c>
      <c r="C330" s="6">
        <v>218.177558</v>
      </c>
      <c r="D330" s="10">
        <f t="shared" si="200"/>
        <v>3.0133788285759414E-2</v>
      </c>
      <c r="E330" s="13">
        <f t="shared" si="201"/>
        <v>2.8138228446470621</v>
      </c>
      <c r="F330" s="2">
        <v>218.177558</v>
      </c>
      <c r="G330" s="10">
        <f t="shared" si="202"/>
        <v>3.0133788285759414E-2</v>
      </c>
      <c r="H330" s="13">
        <f t="shared" si="203"/>
        <v>13.901541955501836</v>
      </c>
      <c r="I330" s="2">
        <v>218.177558</v>
      </c>
      <c r="J330" s="9">
        <f t="shared" si="204"/>
        <v>3.0133788285759414E-2</v>
      </c>
      <c r="K330" s="37">
        <f t="shared" si="205"/>
        <v>7.1638214329865321E-2</v>
      </c>
      <c r="L330" s="16">
        <v>218.177558</v>
      </c>
      <c r="M330">
        <f t="shared" si="206"/>
        <v>3.0133788285759414E-2</v>
      </c>
      <c r="N330">
        <f t="shared" si="207"/>
        <v>6.4789057158389368E-2</v>
      </c>
      <c r="O330">
        <v>218.177558</v>
      </c>
      <c r="P330" s="10">
        <f t="shared" si="208"/>
        <v>3.0133788285759414E-2</v>
      </c>
      <c r="Q330">
        <f t="shared" si="209"/>
        <v>0.38192926575167063</v>
      </c>
      <c r="R330">
        <v>218.177558</v>
      </c>
      <c r="S330">
        <f t="shared" si="210"/>
        <v>3.0133788285759414E-2</v>
      </c>
      <c r="T330">
        <f t="shared" si="211"/>
        <v>0.94217448032571316</v>
      </c>
      <c r="U330">
        <v>218.177558</v>
      </c>
      <c r="V330">
        <f t="shared" si="212"/>
        <v>3.0133788285759414E-2</v>
      </c>
      <c r="W330">
        <f t="shared" si="213"/>
        <v>1.3521364159386289</v>
      </c>
      <c r="AN330" s="17">
        <f t="shared" si="214"/>
        <v>3.0133788285759414E-2</v>
      </c>
      <c r="AO330">
        <f t="shared" si="215"/>
        <v>36.938127858649281</v>
      </c>
    </row>
    <row r="331" spans="2:84" x14ac:dyDescent="0.25">
      <c r="B331" t="s">
        <v>9</v>
      </c>
      <c r="C331" s="6">
        <v>599.89654499999995</v>
      </c>
      <c r="D331" s="10">
        <f t="shared" si="200"/>
        <v>8.285524710285988E-2</v>
      </c>
      <c r="E331" s="13">
        <f t="shared" si="201"/>
        <v>7.7368296639649987</v>
      </c>
      <c r="F331" s="2">
        <v>599.89654499999995</v>
      </c>
      <c r="G331" s="10">
        <f t="shared" si="202"/>
        <v>8.285524710285988E-2</v>
      </c>
      <c r="H331" s="13">
        <f t="shared" si="203"/>
        <v>38.223395044499</v>
      </c>
      <c r="I331" s="2">
        <v>599.89654499999995</v>
      </c>
      <c r="J331" s="9">
        <f t="shared" si="204"/>
        <v>8.285524710285988E-2</v>
      </c>
      <c r="K331" s="37">
        <f t="shared" si="205"/>
        <v>0.19697496690496322</v>
      </c>
      <c r="L331" s="16">
        <v>599.89654499999995</v>
      </c>
      <c r="M331">
        <f t="shared" si="206"/>
        <v>8.285524710285988E-2</v>
      </c>
      <c r="N331">
        <f t="shared" si="207"/>
        <v>0.17814266462330328</v>
      </c>
      <c r="O331">
        <v>599.89654499999995</v>
      </c>
      <c r="P331" s="10">
        <f t="shared" si="208"/>
        <v>8.285524710285988E-2</v>
      </c>
      <c r="Q331">
        <f t="shared" si="209"/>
        <v>1.0501448868486007</v>
      </c>
      <c r="R331">
        <v>599.89654499999995</v>
      </c>
      <c r="S331">
        <f t="shared" si="210"/>
        <v>8.285524710285988E-2</v>
      </c>
      <c r="T331">
        <f t="shared" si="211"/>
        <v>2.5905836545047669</v>
      </c>
      <c r="U331">
        <v>599.89654499999995</v>
      </c>
      <c r="V331">
        <f t="shared" si="212"/>
        <v>8.285524710285988E-2</v>
      </c>
      <c r="W331">
        <f t="shared" si="213"/>
        <v>3.7178065962690185</v>
      </c>
      <c r="AN331" s="17">
        <f t="shared" si="214"/>
        <v>8.2855247102859866E-2</v>
      </c>
      <c r="AO331">
        <f t="shared" si="215"/>
        <v>101.56431983335311</v>
      </c>
    </row>
    <row r="332" spans="2:84" x14ac:dyDescent="0.25">
      <c r="B332" t="s">
        <v>10</v>
      </c>
      <c r="C332" s="6">
        <v>103.80900099999999</v>
      </c>
      <c r="D332" s="10">
        <f t="shared" si="200"/>
        <v>1.4337672888841239E-2</v>
      </c>
      <c r="E332" s="13">
        <f t="shared" si="201"/>
        <v>1.3388184429756504</v>
      </c>
      <c r="F332" s="2">
        <v>103.80900099999999</v>
      </c>
      <c r="G332" s="10">
        <f t="shared" si="202"/>
        <v>1.4337672888841239E-2</v>
      </c>
      <c r="H332" s="13">
        <f t="shared" si="203"/>
        <v>6.6143612385662136</v>
      </c>
      <c r="I332" s="2">
        <v>103.80900099999999</v>
      </c>
      <c r="J332" s="9">
        <f t="shared" si="204"/>
        <v>1.4337672888841239E-2</v>
      </c>
      <c r="K332" s="37">
        <f t="shared" si="205"/>
        <v>3.4085501419936153E-2</v>
      </c>
      <c r="L332" s="16">
        <v>103.80900099999999</v>
      </c>
      <c r="M332">
        <f t="shared" si="206"/>
        <v>1.4337672888841239E-2</v>
      </c>
      <c r="N332">
        <f t="shared" si="207"/>
        <v>3.0826668705056726E-2</v>
      </c>
      <c r="O332">
        <v>103.80900099999999</v>
      </c>
      <c r="P332" s="10">
        <f t="shared" si="208"/>
        <v>1.4337672888841239E-2</v>
      </c>
      <c r="Q332">
        <f t="shared" si="209"/>
        <v>0.18172215279054704</v>
      </c>
      <c r="R332">
        <v>103.80900099999999</v>
      </c>
      <c r="S332">
        <f t="shared" si="210"/>
        <v>1.4337672888841239E-2</v>
      </c>
      <c r="T332">
        <f t="shared" si="211"/>
        <v>0.44828713121038066</v>
      </c>
      <c r="U332">
        <v>103.80900099999999</v>
      </c>
      <c r="V332">
        <f t="shared" si="212"/>
        <v>1.4337672888841239E-2</v>
      </c>
      <c r="W332">
        <f t="shared" si="213"/>
        <v>0.64334724359830597</v>
      </c>
      <c r="AN332" s="17">
        <f t="shared" si="214"/>
        <v>1.4337672888841243E-2</v>
      </c>
      <c r="AO332">
        <f t="shared" si="215"/>
        <v>17.575181365888476</v>
      </c>
    </row>
    <row r="333" spans="2:84" x14ac:dyDescent="0.25">
      <c r="B333" t="s">
        <v>11</v>
      </c>
      <c r="C333" s="6">
        <v>339.54853900000001</v>
      </c>
      <c r="D333" s="10">
        <f t="shared" si="200"/>
        <v>4.6897049727566038E-2</v>
      </c>
      <c r="E333" s="13">
        <f t="shared" si="201"/>
        <v>4.3791370875309452</v>
      </c>
      <c r="F333" s="2">
        <v>339.54853900000001</v>
      </c>
      <c r="G333" s="10">
        <f t="shared" si="202"/>
        <v>4.6897049727566038E-2</v>
      </c>
      <c r="H333" s="13">
        <f t="shared" si="203"/>
        <v>21.634893634834114</v>
      </c>
      <c r="I333" s="2">
        <v>339.54853900000001</v>
      </c>
      <c r="J333" s="9">
        <f t="shared" si="204"/>
        <v>4.6897049727566038E-2</v>
      </c>
      <c r="K333" s="37">
        <f t="shared" si="205"/>
        <v>0.11149016074455574</v>
      </c>
      <c r="L333" s="16">
        <v>339.54853900000001</v>
      </c>
      <c r="M333">
        <f t="shared" si="206"/>
        <v>4.6897049727566038E-2</v>
      </c>
      <c r="N333">
        <f t="shared" si="207"/>
        <v>0.10083085493751197</v>
      </c>
      <c r="O333">
        <v>339.54853900000001</v>
      </c>
      <c r="P333" s="10">
        <f t="shared" si="208"/>
        <v>4.6897049727566038E-2</v>
      </c>
      <c r="Q333">
        <f t="shared" si="209"/>
        <v>0.59439442523837627</v>
      </c>
      <c r="R333">
        <v>339.54853900000001</v>
      </c>
      <c r="S333">
        <f t="shared" si="210"/>
        <v>4.6897049727566038E-2</v>
      </c>
      <c r="T333">
        <f t="shared" si="211"/>
        <v>1.4663009853546907</v>
      </c>
      <c r="U333">
        <v>339.54853900000001</v>
      </c>
      <c r="V333">
        <f t="shared" si="212"/>
        <v>4.6897049727566038E-2</v>
      </c>
      <c r="W333">
        <f t="shared" si="213"/>
        <v>2.1043225012201199</v>
      </c>
      <c r="AN333" s="17">
        <f t="shared" si="214"/>
        <v>4.6897049727566038E-2</v>
      </c>
      <c r="AO333">
        <f t="shared" si="215"/>
        <v>57.486606151305274</v>
      </c>
    </row>
    <row r="334" spans="2:84" x14ac:dyDescent="0.25">
      <c r="B334" t="s">
        <v>12</v>
      </c>
      <c r="C334" s="6">
        <v>206.24625800000001</v>
      </c>
      <c r="D334" s="10">
        <f t="shared" si="200"/>
        <v>2.8485886129966283E-2</v>
      </c>
      <c r="E334" s="13">
        <f t="shared" si="201"/>
        <v>2.6599455860779773</v>
      </c>
      <c r="F334" s="2">
        <v>206.24625800000001</v>
      </c>
      <c r="G334" s="10">
        <f t="shared" si="202"/>
        <v>2.8485886129966283E-2</v>
      </c>
      <c r="H334" s="13">
        <f t="shared" si="203"/>
        <v>13.141319551996526</v>
      </c>
      <c r="I334" s="2">
        <v>206.24625800000001</v>
      </c>
      <c r="J334" s="9">
        <f t="shared" si="204"/>
        <v>2.8485886129966283E-2</v>
      </c>
      <c r="K334" s="37">
        <f t="shared" si="205"/>
        <v>6.7720593129641224E-2</v>
      </c>
      <c r="L334" s="16">
        <v>206.24625800000001</v>
      </c>
      <c r="M334">
        <f t="shared" si="206"/>
        <v>2.8485886129966283E-2</v>
      </c>
      <c r="N334">
        <f t="shared" si="207"/>
        <v>6.1245990287717503E-2</v>
      </c>
      <c r="O334">
        <v>206.24625800000001</v>
      </c>
      <c r="P334" s="10">
        <f t="shared" si="208"/>
        <v>2.8485886129966283E-2</v>
      </c>
      <c r="Q334">
        <f t="shared" si="209"/>
        <v>0.3610430082913002</v>
      </c>
      <c r="R334">
        <v>206.24625800000001</v>
      </c>
      <c r="S334">
        <f t="shared" si="210"/>
        <v>2.8485886129966283E-2</v>
      </c>
      <c r="T334">
        <f t="shared" si="211"/>
        <v>0.89065054504951868</v>
      </c>
      <c r="U334">
        <v>206.24625800000001</v>
      </c>
      <c r="V334">
        <f t="shared" si="212"/>
        <v>2.8485886129966283E-2</v>
      </c>
      <c r="W334">
        <f t="shared" si="213"/>
        <v>1.2781932232135158</v>
      </c>
      <c r="AN334" s="17">
        <f t="shared" si="214"/>
        <v>2.8485886129966279E-2</v>
      </c>
      <c r="AO334">
        <f t="shared" si="215"/>
        <v>34.918122277140746</v>
      </c>
    </row>
    <row r="335" spans="2:84" x14ac:dyDescent="0.25">
      <c r="B335" t="s">
        <v>13</v>
      </c>
      <c r="C335" s="6">
        <v>170.78081800000001</v>
      </c>
      <c r="D335" s="10">
        <f t="shared" si="200"/>
        <v>2.3587545208846872E-2</v>
      </c>
      <c r="E335" s="13">
        <f t="shared" si="201"/>
        <v>2.2025499392376191</v>
      </c>
      <c r="F335" s="2">
        <v>170.78081800000001</v>
      </c>
      <c r="G335" s="10">
        <f t="shared" si="202"/>
        <v>2.3587545208846872E-2</v>
      </c>
      <c r="H335" s="13">
        <f t="shared" si="203"/>
        <v>10.881580710615172</v>
      </c>
      <c r="I335" s="2">
        <v>170.78081800000001</v>
      </c>
      <c r="J335" s="9">
        <f t="shared" si="204"/>
        <v>2.3587545208846872E-2</v>
      </c>
      <c r="K335" s="37">
        <f t="shared" si="205"/>
        <v>5.6075578787593366E-2</v>
      </c>
      <c r="L335" s="16">
        <v>170.78081800000001</v>
      </c>
      <c r="M335">
        <f t="shared" si="206"/>
        <v>2.3587545208846872E-2</v>
      </c>
      <c r="N335">
        <f t="shared" si="207"/>
        <v>5.0714327726403892E-2</v>
      </c>
      <c r="O335">
        <v>170.78081800000001</v>
      </c>
      <c r="P335" s="10">
        <f t="shared" si="208"/>
        <v>2.3587545208846872E-2</v>
      </c>
      <c r="Q335">
        <f t="shared" si="209"/>
        <v>0.29895921936760195</v>
      </c>
      <c r="R335">
        <v>170.78081800000001</v>
      </c>
      <c r="S335">
        <f t="shared" si="210"/>
        <v>2.3587545208846872E-2</v>
      </c>
      <c r="T335">
        <f t="shared" si="211"/>
        <v>0.73749715563664986</v>
      </c>
      <c r="U335">
        <v>170.78081800000001</v>
      </c>
      <c r="V335">
        <f t="shared" si="212"/>
        <v>2.3587545208846872E-2</v>
      </c>
      <c r="W335">
        <f t="shared" si="213"/>
        <v>1.0583992472845776</v>
      </c>
      <c r="AN335" s="17">
        <f t="shared" si="214"/>
        <v>2.3587545208846872E-2</v>
      </c>
      <c r="AO335">
        <f t="shared" si="215"/>
        <v>28.913714815199796</v>
      </c>
    </row>
    <row r="336" spans="2:84" x14ac:dyDescent="0.25">
      <c r="B336" t="s">
        <v>14</v>
      </c>
      <c r="C336" s="6">
        <v>469.35374000000002</v>
      </c>
      <c r="D336" s="10">
        <f t="shared" si="200"/>
        <v>6.4825210997592017E-2</v>
      </c>
      <c r="E336" s="13">
        <f t="shared" si="201"/>
        <v>6.0532269585331848</v>
      </c>
      <c r="F336" s="2">
        <v>469.35374000000002</v>
      </c>
      <c r="G336" s="10">
        <f t="shared" si="202"/>
        <v>6.4825210997592017E-2</v>
      </c>
      <c r="H336" s="13">
        <f t="shared" si="203"/>
        <v>29.905645513649485</v>
      </c>
      <c r="I336" s="2">
        <v>469.35374000000002</v>
      </c>
      <c r="J336" s="9">
        <f t="shared" si="204"/>
        <v>6.4825210997592017E-2</v>
      </c>
      <c r="K336" s="37">
        <f t="shared" si="205"/>
        <v>0.1541114683419634</v>
      </c>
      <c r="L336" s="16">
        <v>469.35374000000002</v>
      </c>
      <c r="M336">
        <f t="shared" si="206"/>
        <v>6.4825210997592017E-2</v>
      </c>
      <c r="N336">
        <f t="shared" si="207"/>
        <v>0.13937724194513088</v>
      </c>
      <c r="O336">
        <v>469.35374000000002</v>
      </c>
      <c r="P336" s="10">
        <f t="shared" si="208"/>
        <v>6.4825210997592017E-2</v>
      </c>
      <c r="Q336">
        <f t="shared" si="209"/>
        <v>0.82162405216764112</v>
      </c>
      <c r="R336">
        <v>469.35374000000002</v>
      </c>
      <c r="S336">
        <f t="shared" si="210"/>
        <v>6.4825210997592017E-2</v>
      </c>
      <c r="T336">
        <f t="shared" si="211"/>
        <v>2.0268496912658169</v>
      </c>
      <c r="U336">
        <v>469.35374000000002</v>
      </c>
      <c r="V336">
        <f t="shared" si="212"/>
        <v>6.4825210997592017E-2</v>
      </c>
      <c r="W336">
        <f t="shared" si="213"/>
        <v>2.9087789304663092</v>
      </c>
      <c r="AN336" s="17">
        <f t="shared" si="214"/>
        <v>6.4825210997592017E-2</v>
      </c>
      <c r="AO336">
        <f t="shared" si="215"/>
        <v>79.463023685759808</v>
      </c>
    </row>
    <row r="337" spans="2:41" x14ac:dyDescent="0.25">
      <c r="B337" t="s">
        <v>15</v>
      </c>
      <c r="C337" s="6">
        <v>1011.569328</v>
      </c>
      <c r="D337" s="10">
        <f t="shared" si="200"/>
        <v>0.13971380120736304</v>
      </c>
      <c r="E337" s="13">
        <f t="shared" si="201"/>
        <v>13.046148788917495</v>
      </c>
      <c r="F337" s="2">
        <v>1011.569328</v>
      </c>
      <c r="G337" s="10">
        <f t="shared" si="202"/>
        <v>0.13971380120736304</v>
      </c>
      <c r="H337" s="13">
        <f t="shared" si="203"/>
        <v>64.453803512141221</v>
      </c>
      <c r="I337" s="2">
        <v>1011.569328</v>
      </c>
      <c r="J337" s="9">
        <f t="shared" si="204"/>
        <v>0.13971380120736304</v>
      </c>
      <c r="K337" s="37">
        <f t="shared" si="205"/>
        <v>0.33214699528712216</v>
      </c>
      <c r="L337" s="16">
        <v>1011.569328</v>
      </c>
      <c r="M337">
        <f t="shared" si="206"/>
        <v>0.13971380120736304</v>
      </c>
      <c r="N337">
        <f t="shared" si="207"/>
        <v>0.30039122085813025</v>
      </c>
      <c r="O337">
        <v>1011.569328</v>
      </c>
      <c r="P337" s="10">
        <f t="shared" si="208"/>
        <v>0.13971380120736304</v>
      </c>
      <c r="Q337">
        <f t="shared" si="209"/>
        <v>1.7707959253075463</v>
      </c>
      <c r="R337">
        <v>1011.569328</v>
      </c>
      <c r="S337">
        <f t="shared" si="210"/>
        <v>0.13971380120736304</v>
      </c>
      <c r="T337">
        <f t="shared" si="211"/>
        <v>4.3683448227146755</v>
      </c>
      <c r="U337">
        <v>1011.569328</v>
      </c>
      <c r="V337">
        <f t="shared" si="212"/>
        <v>0.13971380120736304</v>
      </c>
      <c r="W337">
        <f t="shared" si="213"/>
        <v>6.2691128188141478</v>
      </c>
      <c r="AN337" s="17">
        <f t="shared" si="214"/>
        <v>0.13971380120736307</v>
      </c>
      <c r="AO337">
        <f t="shared" si="215"/>
        <v>171.26178108360685</v>
      </c>
    </row>
    <row r="338" spans="2:41" x14ac:dyDescent="0.25">
      <c r="B338" t="s">
        <v>16</v>
      </c>
      <c r="C338" s="6">
        <v>267.07028100000002</v>
      </c>
      <c r="D338" s="10">
        <f t="shared" si="200"/>
        <v>3.6886650390835683E-2</v>
      </c>
      <c r="E338" s="13">
        <f t="shared" si="201"/>
        <v>3.4443893528412768</v>
      </c>
      <c r="F338" s="2">
        <v>267.07028100000002</v>
      </c>
      <c r="G338" s="10">
        <f t="shared" si="202"/>
        <v>3.6886650390835683E-2</v>
      </c>
      <c r="H338" s="13">
        <f t="shared" si="203"/>
        <v>17.016822217751489</v>
      </c>
      <c r="I338" s="2">
        <v>267.07028100000002</v>
      </c>
      <c r="J338" s="9">
        <f t="shared" si="204"/>
        <v>3.6886650390835683E-2</v>
      </c>
      <c r="K338" s="37">
        <f t="shared" si="205"/>
        <v>8.7692053237736559E-2</v>
      </c>
      <c r="L338" s="16">
        <v>267.07028100000002</v>
      </c>
      <c r="M338">
        <f t="shared" si="206"/>
        <v>3.6886650390835683E-2</v>
      </c>
      <c r="N338">
        <f t="shared" si="207"/>
        <v>7.9308027184977981E-2</v>
      </c>
      <c r="O338">
        <v>267.07028100000002</v>
      </c>
      <c r="P338" s="10">
        <f t="shared" si="208"/>
        <v>3.6886650390835683E-2</v>
      </c>
      <c r="Q338">
        <f t="shared" si="209"/>
        <v>0.46751809517650922</v>
      </c>
      <c r="R338">
        <v>267.07028100000002</v>
      </c>
      <c r="S338">
        <f t="shared" si="210"/>
        <v>3.6886650390835683E-2</v>
      </c>
      <c r="T338">
        <f t="shared" si="211"/>
        <v>1.1533120340984713</v>
      </c>
      <c r="U338">
        <v>267.07028100000002</v>
      </c>
      <c r="V338">
        <f t="shared" si="212"/>
        <v>3.6886650390835683E-2</v>
      </c>
      <c r="W338">
        <f t="shared" si="213"/>
        <v>1.6551448089590521</v>
      </c>
      <c r="AN338" s="17">
        <f t="shared" si="214"/>
        <v>3.6886650390835683E-2</v>
      </c>
      <c r="AO338">
        <f t="shared" si="215"/>
        <v>45.215815399416066</v>
      </c>
    </row>
    <row r="339" spans="2:41" x14ac:dyDescent="0.25">
      <c r="B339" t="s">
        <v>17</v>
      </c>
      <c r="C339" s="6">
        <v>113.88308499999999</v>
      </c>
      <c r="D339" s="10">
        <f t="shared" si="200"/>
        <v>1.5729063998044857E-2</v>
      </c>
      <c r="E339" s="13">
        <f t="shared" si="201"/>
        <v>1.4687432984829867</v>
      </c>
      <c r="F339" s="2">
        <v>113.88308499999999</v>
      </c>
      <c r="G339" s="10">
        <f t="shared" si="202"/>
        <v>1.5729063998044857E-2</v>
      </c>
      <c r="H339" s="13">
        <f t="shared" si="203"/>
        <v>7.2562480699755643</v>
      </c>
      <c r="I339" s="2">
        <v>113.88308499999999</v>
      </c>
      <c r="J339" s="9">
        <f t="shared" si="204"/>
        <v>1.5729063998044857E-2</v>
      </c>
      <c r="K339" s="37">
        <f t="shared" si="205"/>
        <v>3.7393309039494657E-2</v>
      </c>
      <c r="L339" s="16">
        <v>113.88308499999999</v>
      </c>
      <c r="M339">
        <f t="shared" si="206"/>
        <v>1.5729063998044857E-2</v>
      </c>
      <c r="N339">
        <f t="shared" si="207"/>
        <v>3.3818224803115249E-2</v>
      </c>
      <c r="O339">
        <v>113.88308499999999</v>
      </c>
      <c r="P339" s="10">
        <f t="shared" si="208"/>
        <v>1.5729063998044857E-2</v>
      </c>
      <c r="Q339">
        <f t="shared" si="209"/>
        <v>0.19935727319665525</v>
      </c>
      <c r="R339">
        <v>113.88308499999999</v>
      </c>
      <c r="S339">
        <f t="shared" si="210"/>
        <v>1.5729063998044857E-2</v>
      </c>
      <c r="T339">
        <f t="shared" si="211"/>
        <v>0.49179089458762765</v>
      </c>
      <c r="U339">
        <v>113.88308499999999</v>
      </c>
      <c r="V339">
        <f t="shared" si="212"/>
        <v>1.5729063998044857E-2</v>
      </c>
      <c r="W339">
        <f t="shared" si="213"/>
        <v>0.70578050189714847</v>
      </c>
      <c r="AN339" s="17">
        <f t="shared" si="214"/>
        <v>1.5729063998044857E-2</v>
      </c>
      <c r="AO339">
        <f t="shared" si="215"/>
        <v>19.280754598359856</v>
      </c>
    </row>
    <row r="340" spans="2:41" x14ac:dyDescent="0.25">
      <c r="B340" t="s">
        <v>18</v>
      </c>
      <c r="C340" s="6">
        <v>74.437922</v>
      </c>
      <c r="D340" s="10">
        <f t="shared" si="200"/>
        <v>1.0281060080340037E-2</v>
      </c>
      <c r="E340" s="13">
        <f t="shared" si="201"/>
        <v>0.96002140344634401</v>
      </c>
      <c r="F340" s="2">
        <v>74.437922</v>
      </c>
      <c r="G340" s="10">
        <f t="shared" si="202"/>
        <v>1.0281060080340037E-2</v>
      </c>
      <c r="H340" s="13">
        <f t="shared" si="203"/>
        <v>4.7429346319999288</v>
      </c>
      <c r="I340" s="2">
        <v>74.437922</v>
      </c>
      <c r="J340" s="9">
        <f t="shared" si="204"/>
        <v>1.0281060080340037E-2</v>
      </c>
      <c r="K340" s="37">
        <f t="shared" si="205"/>
        <v>2.4441559706639474E-2</v>
      </c>
      <c r="L340" s="16">
        <v>74.437922</v>
      </c>
      <c r="M340">
        <f t="shared" si="206"/>
        <v>1.0281060080340037E-2</v>
      </c>
      <c r="N340">
        <f t="shared" si="207"/>
        <v>2.2104761036924474E-2</v>
      </c>
      <c r="O340">
        <v>74.437922</v>
      </c>
      <c r="P340" s="10">
        <f t="shared" si="208"/>
        <v>1.0281060080340037E-2</v>
      </c>
      <c r="Q340">
        <f t="shared" si="209"/>
        <v>0.13030680677771694</v>
      </c>
      <c r="R340">
        <v>74.437922</v>
      </c>
      <c r="S340">
        <f t="shared" si="210"/>
        <v>1.0281060080340037E-2</v>
      </c>
      <c r="T340">
        <f t="shared" si="211"/>
        <v>0.32145153296140555</v>
      </c>
      <c r="U340">
        <v>74.437922</v>
      </c>
      <c r="V340">
        <f t="shared" si="212"/>
        <v>1.0281060080340037E-2</v>
      </c>
      <c r="W340">
        <f t="shared" si="213"/>
        <v>0.46132253924576061</v>
      </c>
      <c r="AN340" s="17">
        <f t="shared" si="214"/>
        <v>1.0281060080340037E-2</v>
      </c>
      <c r="AO340">
        <f t="shared" si="215"/>
        <v>12.602567860660363</v>
      </c>
    </row>
    <row r="341" spans="2:41" x14ac:dyDescent="0.25">
      <c r="B341" t="s">
        <v>19</v>
      </c>
      <c r="C341" s="6">
        <v>304.501668</v>
      </c>
      <c r="D341" s="10">
        <f t="shared" si="200"/>
        <v>4.2056519837721358E-2</v>
      </c>
      <c r="E341" s="13">
        <f t="shared" si="201"/>
        <v>3.9271396999114603</v>
      </c>
      <c r="F341" s="2">
        <v>304.501668</v>
      </c>
      <c r="G341" s="10">
        <f t="shared" si="202"/>
        <v>4.2056519837721358E-2</v>
      </c>
      <c r="H341" s="13">
        <f t="shared" si="203"/>
        <v>19.401824605729111</v>
      </c>
      <c r="I341" s="2">
        <v>304.501668</v>
      </c>
      <c r="J341" s="9">
        <f t="shared" si="204"/>
        <v>4.2056519837721358E-2</v>
      </c>
      <c r="K341" s="37">
        <f t="shared" si="205"/>
        <v>9.998258279151466E-2</v>
      </c>
      <c r="L341" s="16">
        <v>304.501668</v>
      </c>
      <c r="M341">
        <f t="shared" si="206"/>
        <v>4.2056519837721358E-2</v>
      </c>
      <c r="N341">
        <f t="shared" si="207"/>
        <v>9.0423488802990934E-2</v>
      </c>
      <c r="O341">
        <v>304.501668</v>
      </c>
      <c r="P341" s="10">
        <f t="shared" si="208"/>
        <v>4.2056519837721358E-2</v>
      </c>
      <c r="Q341">
        <f t="shared" si="209"/>
        <v>0.53304335947970871</v>
      </c>
      <c r="R341">
        <v>304.501668</v>
      </c>
      <c r="S341">
        <f t="shared" si="210"/>
        <v>4.2056519837721358E-2</v>
      </c>
      <c r="T341">
        <f t="shared" si="211"/>
        <v>1.3149551376233335</v>
      </c>
      <c r="U341">
        <v>304.501668</v>
      </c>
      <c r="V341">
        <f t="shared" si="212"/>
        <v>4.2056519837721358E-2</v>
      </c>
      <c r="W341">
        <f t="shared" si="213"/>
        <v>1.8871225702180345</v>
      </c>
      <c r="AN341" s="17">
        <f t="shared" si="214"/>
        <v>4.2056519837721358E-2</v>
      </c>
      <c r="AO341">
        <f t="shared" si="215"/>
        <v>51.55306370124454</v>
      </c>
    </row>
    <row r="342" spans="2:41" x14ac:dyDescent="0.25">
      <c r="B342" t="s">
        <v>20</v>
      </c>
      <c r="C342" s="6">
        <v>232.609182</v>
      </c>
      <c r="D342" s="10">
        <f t="shared" si="200"/>
        <v>3.2127024923946028E-2</v>
      </c>
      <c r="E342" s="13">
        <f t="shared" si="201"/>
        <v>2.9999466314783221</v>
      </c>
      <c r="F342" s="2">
        <v>232.609182</v>
      </c>
      <c r="G342" s="10">
        <f t="shared" si="202"/>
        <v>3.2127024923946028E-2</v>
      </c>
      <c r="H342" s="13">
        <f t="shared" si="203"/>
        <v>14.821076615074968</v>
      </c>
      <c r="I342" s="2">
        <v>232.609182</v>
      </c>
      <c r="J342" s="9">
        <f t="shared" si="204"/>
        <v>3.2127024923946028E-2</v>
      </c>
      <c r="K342" s="37">
        <f t="shared" si="205"/>
        <v>7.6376812482293208E-2</v>
      </c>
      <c r="L342" s="16">
        <v>232.609182</v>
      </c>
      <c r="M342">
        <f t="shared" si="206"/>
        <v>3.2127024923946028E-2</v>
      </c>
      <c r="N342">
        <f t="shared" si="207"/>
        <v>6.9074609351729002E-2</v>
      </c>
      <c r="O342">
        <v>232.609182</v>
      </c>
      <c r="P342" s="10">
        <f t="shared" si="208"/>
        <v>3.2127024923946028E-2</v>
      </c>
      <c r="Q342">
        <f t="shared" si="209"/>
        <v>0.40719244867685583</v>
      </c>
      <c r="R342">
        <v>232.609182</v>
      </c>
      <c r="S342">
        <f t="shared" si="210"/>
        <v>3.2127024923946028E-2</v>
      </c>
      <c r="T342">
        <f t="shared" si="211"/>
        <v>1.0044957748121797</v>
      </c>
      <c r="U342">
        <v>232.609182</v>
      </c>
      <c r="V342">
        <f t="shared" si="212"/>
        <v>3.2127024923946028E-2</v>
      </c>
      <c r="W342">
        <f t="shared" si="213"/>
        <v>1.4415751489156197</v>
      </c>
      <c r="AN342" s="17">
        <f t="shared" si="214"/>
        <v>3.2127024923946028E-2</v>
      </c>
      <c r="AO342">
        <f t="shared" si="215"/>
        <v>39.381445940520713</v>
      </c>
    </row>
    <row r="343" spans="2:41" x14ac:dyDescent="0.25">
      <c r="B343" t="s">
        <v>21</v>
      </c>
      <c r="C343" s="6">
        <v>364.19229899999999</v>
      </c>
      <c r="D343" s="10">
        <f t="shared" si="200"/>
        <v>5.03007446502357E-2</v>
      </c>
      <c r="E343" s="13">
        <f t="shared" si="201"/>
        <v>4.6969661782112953</v>
      </c>
      <c r="F343" s="2">
        <v>364.19229899999999</v>
      </c>
      <c r="G343" s="10">
        <f t="shared" si="202"/>
        <v>5.03007446502357E-2</v>
      </c>
      <c r="H343" s="13">
        <f t="shared" si="203"/>
        <v>23.20511133605762</v>
      </c>
      <c r="I343" s="2">
        <v>364.19229899999999</v>
      </c>
      <c r="J343" s="9">
        <f t="shared" si="204"/>
        <v>5.03007446502357E-2</v>
      </c>
      <c r="K343" s="37">
        <f t="shared" si="205"/>
        <v>0.1195818956459692</v>
      </c>
      <c r="L343" s="16">
        <v>364.19229899999999</v>
      </c>
      <c r="M343">
        <f t="shared" si="206"/>
        <v>5.03007446502357E-2</v>
      </c>
      <c r="N343">
        <f t="shared" si="207"/>
        <v>0.10814895854942254</v>
      </c>
      <c r="O343">
        <v>364.19229899999999</v>
      </c>
      <c r="P343" s="10">
        <f t="shared" si="208"/>
        <v>5.03007446502357E-2</v>
      </c>
      <c r="Q343">
        <f t="shared" si="209"/>
        <v>0.63753439457546268</v>
      </c>
      <c r="R343">
        <v>364.19229899999999</v>
      </c>
      <c r="S343">
        <f t="shared" si="210"/>
        <v>5.03007446502357E-2</v>
      </c>
      <c r="T343">
        <f t="shared" si="211"/>
        <v>1.5727222047693454</v>
      </c>
      <c r="U343">
        <v>364.19229899999999</v>
      </c>
      <c r="V343">
        <f t="shared" si="212"/>
        <v>5.03007446502357E-2</v>
      </c>
      <c r="W343">
        <f t="shared" si="213"/>
        <v>2.2570500577438377</v>
      </c>
      <c r="AN343" s="17">
        <f t="shared" si="214"/>
        <v>5.03007446502357E-2</v>
      </c>
      <c r="AO343">
        <f t="shared" si="215"/>
        <v>61.658870091475805</v>
      </c>
    </row>
    <row r="344" spans="2:41" x14ac:dyDescent="0.25">
      <c r="B344" t="s">
        <v>22</v>
      </c>
      <c r="C344" s="6">
        <v>120.19762799999999</v>
      </c>
      <c r="D344" s="10">
        <f t="shared" si="200"/>
        <v>1.6601202744245893E-2</v>
      </c>
      <c r="E344" s="13">
        <f t="shared" si="201"/>
        <v>1.5501815798066148</v>
      </c>
      <c r="F344" s="2">
        <v>120.19762799999999</v>
      </c>
      <c r="G344" s="10">
        <f t="shared" si="202"/>
        <v>1.6601202744245893E-2</v>
      </c>
      <c r="H344" s="13">
        <f t="shared" si="203"/>
        <v>7.658589563064969</v>
      </c>
      <c r="I344" s="2">
        <v>120.19762799999999</v>
      </c>
      <c r="J344" s="9">
        <f t="shared" si="204"/>
        <v>1.6601202744245893E-2</v>
      </c>
      <c r="K344" s="37">
        <f t="shared" si="205"/>
        <v>3.9466678037552425E-2</v>
      </c>
      <c r="L344" s="16">
        <v>120.19762799999999</v>
      </c>
      <c r="M344">
        <f t="shared" si="206"/>
        <v>1.6601202744245893E-2</v>
      </c>
      <c r="N344">
        <f t="shared" si="207"/>
        <v>3.5693363983819192E-2</v>
      </c>
      <c r="O344">
        <v>120.19762799999999</v>
      </c>
      <c r="P344" s="10">
        <f t="shared" si="208"/>
        <v>1.6601202744245893E-2</v>
      </c>
      <c r="Q344">
        <f t="shared" si="209"/>
        <v>0.21041115423581946</v>
      </c>
      <c r="R344">
        <v>120.19762799999999</v>
      </c>
      <c r="S344">
        <f t="shared" si="210"/>
        <v>1.6601202744245893E-2</v>
      </c>
      <c r="T344">
        <f t="shared" si="211"/>
        <v>0.51905951618215185</v>
      </c>
      <c r="U344">
        <v>120.19762799999999</v>
      </c>
      <c r="V344">
        <f t="shared" si="212"/>
        <v>1.6601202744245893E-2</v>
      </c>
      <c r="W344">
        <f t="shared" si="213"/>
        <v>0.74491433224421999</v>
      </c>
      <c r="AN344" s="17">
        <f t="shared" si="214"/>
        <v>1.6601202744245893E-2</v>
      </c>
      <c r="AO344">
        <f t="shared" si="215"/>
        <v>20.34982604109247</v>
      </c>
    </row>
    <row r="345" spans="2:41" x14ac:dyDescent="0.25">
      <c r="B345" t="s">
        <v>23</v>
      </c>
      <c r="C345" s="6">
        <v>99.608700999999996</v>
      </c>
      <c r="D345" s="10">
        <f t="shared" si="200"/>
        <v>1.3757544702895207E-2</v>
      </c>
      <c r="E345" s="13">
        <f t="shared" si="201"/>
        <v>1.2846474264755434</v>
      </c>
      <c r="F345" s="2">
        <v>99.608700999999996</v>
      </c>
      <c r="G345" s="10">
        <f t="shared" si="202"/>
        <v>1.3757544702895207E-2</v>
      </c>
      <c r="H345" s="13">
        <f t="shared" si="203"/>
        <v>6.3467322156229171</v>
      </c>
      <c r="I345" s="2">
        <v>99.608700999999996</v>
      </c>
      <c r="J345" s="9">
        <f t="shared" si="204"/>
        <v>1.3757544702895207E-2</v>
      </c>
      <c r="K345" s="37">
        <f t="shared" si="205"/>
        <v>3.2706340362272594E-2</v>
      </c>
      <c r="L345" s="16">
        <v>99.608700999999996</v>
      </c>
      <c r="M345">
        <f t="shared" si="206"/>
        <v>1.3757544702895207E-2</v>
      </c>
      <c r="N345">
        <f t="shared" si="207"/>
        <v>2.9579365915177749E-2</v>
      </c>
      <c r="O345">
        <v>99.608700999999996</v>
      </c>
      <c r="P345" s="10">
        <f t="shared" si="208"/>
        <v>1.3757544702895207E-2</v>
      </c>
      <c r="Q345">
        <f t="shared" si="209"/>
        <v>0.17436934570240126</v>
      </c>
      <c r="R345">
        <v>99.608700999999996</v>
      </c>
      <c r="S345">
        <f t="shared" si="210"/>
        <v>1.3757544702895207E-2</v>
      </c>
      <c r="T345">
        <f t="shared" si="211"/>
        <v>0.43014862280470817</v>
      </c>
      <c r="U345">
        <v>99.608700999999996</v>
      </c>
      <c r="V345">
        <f t="shared" si="212"/>
        <v>1.3757544702895207E-2</v>
      </c>
      <c r="W345">
        <f t="shared" si="213"/>
        <v>0.61731625012707547</v>
      </c>
      <c r="AN345" s="17">
        <f t="shared" si="214"/>
        <v>1.3757544702895209E-2</v>
      </c>
      <c r="AO345">
        <f t="shared" si="215"/>
        <v>16.864057729402063</v>
      </c>
    </row>
    <row r="346" spans="2:41" x14ac:dyDescent="0.25">
      <c r="B346" t="s">
        <v>24</v>
      </c>
      <c r="C346" s="6">
        <v>161.32204999999999</v>
      </c>
      <c r="D346" s="10">
        <f t="shared" si="200"/>
        <v>2.2281139018545133E-2</v>
      </c>
      <c r="E346" s="13">
        <f t="shared" si="201"/>
        <v>2.0805607771780794</v>
      </c>
      <c r="F346" s="2">
        <v>161.32204999999999</v>
      </c>
      <c r="G346" s="10">
        <f t="shared" si="202"/>
        <v>2.2281139018545133E-2</v>
      </c>
      <c r="H346" s="13">
        <f t="shared" si="203"/>
        <v>10.278899750186792</v>
      </c>
      <c r="I346" s="2">
        <v>161.32204999999999</v>
      </c>
      <c r="J346" s="9">
        <f t="shared" si="204"/>
        <v>2.2281139018545133E-2</v>
      </c>
      <c r="K346" s="37">
        <f t="shared" si="205"/>
        <v>5.2969809085649619E-2</v>
      </c>
      <c r="L346" s="16">
        <v>161.32204999999999</v>
      </c>
      <c r="M346">
        <f t="shared" si="206"/>
        <v>2.2281139018545133E-2</v>
      </c>
      <c r="N346">
        <f t="shared" si="207"/>
        <v>4.7905493187152398E-2</v>
      </c>
      <c r="O346">
        <v>161.32204999999999</v>
      </c>
      <c r="P346" s="10">
        <f t="shared" si="208"/>
        <v>2.2281139018545133E-2</v>
      </c>
      <c r="Q346">
        <f t="shared" si="209"/>
        <v>0.28240123627222141</v>
      </c>
      <c r="R346">
        <v>161.32204999999999</v>
      </c>
      <c r="S346">
        <f t="shared" si="210"/>
        <v>2.2281139018545133E-2</v>
      </c>
      <c r="T346">
        <f t="shared" si="211"/>
        <v>0.69665056304200035</v>
      </c>
      <c r="U346">
        <v>161.32204999999999</v>
      </c>
      <c r="V346">
        <f t="shared" si="212"/>
        <v>2.2281139018545133E-2</v>
      </c>
      <c r="W346">
        <f t="shared" si="213"/>
        <v>0.99977935631157933</v>
      </c>
      <c r="AN346" s="17">
        <f t="shared" si="214"/>
        <v>2.2281139018545136E-2</v>
      </c>
      <c r="AO346">
        <f t="shared" si="215"/>
        <v>27.312316463453186</v>
      </c>
    </row>
    <row r="347" spans="2:41" x14ac:dyDescent="0.25">
      <c r="B347" t="s">
        <v>25</v>
      </c>
      <c r="C347" s="6">
        <v>174.66188299999999</v>
      </c>
      <c r="D347" s="10">
        <f t="shared" si="200"/>
        <v>2.4123581967647106E-2</v>
      </c>
      <c r="E347" s="13">
        <f t="shared" si="201"/>
        <v>2.2526038011410514</v>
      </c>
      <c r="F347" s="2">
        <v>174.66188299999999</v>
      </c>
      <c r="G347" s="10">
        <f t="shared" si="202"/>
        <v>2.4123581967647106E-2</v>
      </c>
      <c r="H347" s="13">
        <f t="shared" si="203"/>
        <v>11.128869150471711</v>
      </c>
      <c r="I347" s="2">
        <v>174.66188299999999</v>
      </c>
      <c r="J347" s="9">
        <f t="shared" si="204"/>
        <v>2.4123581967647106E-2</v>
      </c>
      <c r="K347" s="37">
        <f t="shared" si="205"/>
        <v>5.734991959902612E-2</v>
      </c>
      <c r="L347" s="16">
        <v>174.66188299999999</v>
      </c>
      <c r="M347">
        <f t="shared" si="206"/>
        <v>2.4123581967647106E-2</v>
      </c>
      <c r="N347">
        <f t="shared" si="207"/>
        <v>5.1866831881393211E-2</v>
      </c>
      <c r="O347">
        <v>174.66188299999999</v>
      </c>
      <c r="P347" s="10">
        <f t="shared" si="208"/>
        <v>2.4123581967647106E-2</v>
      </c>
      <c r="Q347">
        <f t="shared" si="209"/>
        <v>0.30575319176042021</v>
      </c>
      <c r="R347">
        <v>174.66188299999999</v>
      </c>
      <c r="S347">
        <f t="shared" si="210"/>
        <v>2.4123581967647106E-2</v>
      </c>
      <c r="T347">
        <f t="shared" si="211"/>
        <v>0.75425708471920605</v>
      </c>
      <c r="U347">
        <v>174.66188299999999</v>
      </c>
      <c r="V347">
        <f t="shared" si="212"/>
        <v>2.4123581967647106E-2</v>
      </c>
      <c r="W347">
        <f t="shared" si="213"/>
        <v>1.0824518096435569</v>
      </c>
      <c r="AN347" s="17">
        <f t="shared" si="214"/>
        <v>2.4123581967647106E-2</v>
      </c>
      <c r="AO347">
        <f t="shared" si="215"/>
        <v>29.570790989815922</v>
      </c>
    </row>
    <row r="348" spans="2:41" x14ac:dyDescent="0.25">
      <c r="B348" t="s">
        <v>26</v>
      </c>
      <c r="C348" s="6">
        <v>175.08747099999999</v>
      </c>
      <c r="D348" s="10">
        <f t="shared" si="200"/>
        <v>2.418236243437577E-2</v>
      </c>
      <c r="E348" s="13">
        <f t="shared" si="201"/>
        <v>2.2580925839828123</v>
      </c>
      <c r="F348" s="2">
        <v>175.08747099999999</v>
      </c>
      <c r="G348" s="10">
        <f t="shared" si="202"/>
        <v>2.418236243437577E-2</v>
      </c>
      <c r="H348" s="13">
        <f t="shared" si="203"/>
        <v>11.155986189877561</v>
      </c>
      <c r="I348" s="2">
        <v>175.08747099999999</v>
      </c>
      <c r="J348" s="9">
        <f t="shared" si="204"/>
        <v>2.418236243437577E-2</v>
      </c>
      <c r="K348" s="37">
        <f t="shared" si="205"/>
        <v>5.7489660664237878E-2</v>
      </c>
      <c r="L348" s="16">
        <v>175.08747099999999</v>
      </c>
      <c r="M348">
        <f t="shared" si="206"/>
        <v>2.418236243437577E-2</v>
      </c>
      <c r="N348">
        <f t="shared" si="207"/>
        <v>5.1993212639848324E-2</v>
      </c>
      <c r="O348">
        <v>175.08747099999999</v>
      </c>
      <c r="P348" s="10">
        <f t="shared" si="208"/>
        <v>2.418236243437577E-2</v>
      </c>
      <c r="Q348">
        <f t="shared" si="209"/>
        <v>0.30649820198898242</v>
      </c>
      <c r="R348">
        <v>175.08747099999999</v>
      </c>
      <c r="S348">
        <f t="shared" si="210"/>
        <v>2.418236243437577E-2</v>
      </c>
      <c r="T348">
        <f t="shared" si="211"/>
        <v>0.75609493713816511</v>
      </c>
      <c r="U348">
        <v>175.08747099999999</v>
      </c>
      <c r="V348">
        <f t="shared" si="212"/>
        <v>2.418236243437577E-2</v>
      </c>
      <c r="W348">
        <f t="shared" si="213"/>
        <v>1.0850893542116675</v>
      </c>
      <c r="AN348" s="17">
        <f t="shared" si="214"/>
        <v>2.418236243437577E-2</v>
      </c>
      <c r="AO348">
        <f t="shared" si="215"/>
        <v>29.642844339863537</v>
      </c>
    </row>
    <row r="349" spans="2:41" x14ac:dyDescent="0.25">
      <c r="B349" t="s">
        <v>27</v>
      </c>
      <c r="C349" s="6">
        <v>140.34455299999999</v>
      </c>
      <c r="D349" s="10">
        <f t="shared" si="200"/>
        <v>1.9383813284597956E-2</v>
      </c>
      <c r="E349" s="13">
        <f t="shared" si="201"/>
        <v>1.8100152599250392</v>
      </c>
      <c r="F349" s="2">
        <v>140.34455299999999</v>
      </c>
      <c r="G349" s="10">
        <f t="shared" si="202"/>
        <v>1.9383813284597956E-2</v>
      </c>
      <c r="H349" s="13">
        <f t="shared" si="203"/>
        <v>8.9422840260942458</v>
      </c>
      <c r="I349" s="2">
        <v>140.34455299999999</v>
      </c>
      <c r="J349" s="9">
        <f t="shared" si="204"/>
        <v>1.9383813284597956E-2</v>
      </c>
      <c r="K349" s="37">
        <f t="shared" si="205"/>
        <v>4.608188513982333E-2</v>
      </c>
      <c r="L349" s="16">
        <v>140.34455299999999</v>
      </c>
      <c r="M349">
        <f t="shared" si="206"/>
        <v>1.9383813284597956E-2</v>
      </c>
      <c r="N349">
        <f t="shared" si="207"/>
        <v>4.1676107064071211E-2</v>
      </c>
      <c r="O349">
        <v>140.34455299999999</v>
      </c>
      <c r="P349" s="10">
        <f t="shared" si="208"/>
        <v>1.9383813284597956E-2</v>
      </c>
      <c r="Q349">
        <f t="shared" si="209"/>
        <v>0.24567921912269466</v>
      </c>
      <c r="R349">
        <v>140.34455299999999</v>
      </c>
      <c r="S349">
        <f t="shared" si="210"/>
        <v>1.9383813284597956E-2</v>
      </c>
      <c r="T349">
        <f t="shared" si="211"/>
        <v>0.60606167518530707</v>
      </c>
      <c r="U349">
        <v>140.34455299999999</v>
      </c>
      <c r="V349">
        <f t="shared" si="212"/>
        <v>1.9383813284597956E-2</v>
      </c>
      <c r="W349">
        <f t="shared" si="213"/>
        <v>0.86977314545765028</v>
      </c>
      <c r="AN349" s="17">
        <f t="shared" si="214"/>
        <v>1.9383813284597956E-2</v>
      </c>
      <c r="AO349">
        <f t="shared" si="215"/>
        <v>23.760762062333562</v>
      </c>
    </row>
    <row r="350" spans="2:41" x14ac:dyDescent="0.25">
      <c r="B350" t="s">
        <v>28</v>
      </c>
      <c r="C350" s="6">
        <v>209.62787</v>
      </c>
      <c r="D350" s="10">
        <f t="shared" si="200"/>
        <v>2.8952940491591243E-2</v>
      </c>
      <c r="E350" s="13">
        <f t="shared" si="201"/>
        <v>2.7035580326767819</v>
      </c>
      <c r="F350" s="2">
        <v>209.62787</v>
      </c>
      <c r="G350" s="10">
        <f t="shared" si="202"/>
        <v>2.8952940491591243E-2</v>
      </c>
      <c r="H350" s="13">
        <f t="shared" si="203"/>
        <v>13.356784522482759</v>
      </c>
      <c r="I350" s="2">
        <v>209.62787</v>
      </c>
      <c r="J350" s="9">
        <f t="shared" si="204"/>
        <v>2.8952940491591243E-2</v>
      </c>
      <c r="K350" s="37">
        <f t="shared" si="205"/>
        <v>6.8830939434078475E-2</v>
      </c>
      <c r="L350" s="16">
        <v>209.62787</v>
      </c>
      <c r="M350">
        <f t="shared" si="206"/>
        <v>2.8952940491591243E-2</v>
      </c>
      <c r="N350">
        <f t="shared" si="207"/>
        <v>6.2250179055636033E-2</v>
      </c>
      <c r="O350">
        <v>209.62787</v>
      </c>
      <c r="P350" s="10">
        <f t="shared" si="208"/>
        <v>2.8952940491591243E-2</v>
      </c>
      <c r="Q350">
        <f t="shared" si="209"/>
        <v>0.36696266657355592</v>
      </c>
      <c r="R350">
        <v>209.62787</v>
      </c>
      <c r="S350">
        <f t="shared" si="210"/>
        <v>2.8952940491591243E-2</v>
      </c>
      <c r="T350">
        <f t="shared" si="211"/>
        <v>0.90525364427736488</v>
      </c>
      <c r="U350">
        <v>209.62787</v>
      </c>
      <c r="V350">
        <f t="shared" si="212"/>
        <v>2.8952940491591243E-2</v>
      </c>
      <c r="W350">
        <f t="shared" si="213"/>
        <v>1.2991504690993416</v>
      </c>
      <c r="AN350" s="17">
        <f t="shared" si="214"/>
        <v>2.8952940491591247E-2</v>
      </c>
      <c r="AO350">
        <f t="shared" si="215"/>
        <v>35.490639531295471</v>
      </c>
    </row>
    <row r="351" spans="2:41" x14ac:dyDescent="0.25">
      <c r="B351" t="s">
        <v>29</v>
      </c>
      <c r="C351" s="6">
        <v>76.361813999999995</v>
      </c>
      <c r="D351" s="10">
        <f t="shared" si="200"/>
        <v>1.0546780142220397E-2</v>
      </c>
      <c r="E351" s="13">
        <f t="shared" si="201"/>
        <v>0.98483372287029547</v>
      </c>
      <c r="F351" s="2">
        <v>76.361813999999995</v>
      </c>
      <c r="G351" s="10">
        <f t="shared" si="202"/>
        <v>1.0546780142220397E-2</v>
      </c>
      <c r="H351" s="13">
        <f t="shared" si="203"/>
        <v>4.8655185751012358</v>
      </c>
      <c r="I351" s="2">
        <v>76.361813999999995</v>
      </c>
      <c r="J351" s="9">
        <f t="shared" si="204"/>
        <v>1.0546780142220397E-2</v>
      </c>
      <c r="K351" s="37">
        <f t="shared" si="205"/>
        <v>2.5073266233685269E-2</v>
      </c>
      <c r="L351" s="16">
        <v>76.361813999999995</v>
      </c>
      <c r="M351">
        <f t="shared" si="206"/>
        <v>1.0546780142220397E-2</v>
      </c>
      <c r="N351">
        <f t="shared" si="207"/>
        <v>2.2676071624031548E-2</v>
      </c>
      <c r="O351">
        <v>76.361813999999995</v>
      </c>
      <c r="P351" s="10">
        <f t="shared" si="208"/>
        <v>1.0546780142220397E-2</v>
      </c>
      <c r="Q351">
        <f t="shared" si="209"/>
        <v>0.13367466305808429</v>
      </c>
      <c r="R351">
        <v>76.361813999999995</v>
      </c>
      <c r="S351">
        <f t="shared" si="210"/>
        <v>1.0546780142220397E-2</v>
      </c>
      <c r="T351">
        <f t="shared" si="211"/>
        <v>0.32975963743337322</v>
      </c>
      <c r="U351">
        <v>76.361813999999995</v>
      </c>
      <c r="V351">
        <f t="shared" si="212"/>
        <v>1.0546780142220397E-2</v>
      </c>
      <c r="W351">
        <f t="shared" si="213"/>
        <v>0.47324569237562097</v>
      </c>
      <c r="AN351" s="17">
        <f t="shared" si="214"/>
        <v>1.0546780142220396E-2</v>
      </c>
      <c r="AO351">
        <f t="shared" si="215"/>
        <v>12.928288660423975</v>
      </c>
    </row>
    <row r="352" spans="2:41" x14ac:dyDescent="0.25">
      <c r="B352" t="s">
        <v>30</v>
      </c>
      <c r="C352" s="6">
        <v>468.77657199999999</v>
      </c>
      <c r="D352" s="10">
        <f t="shared" si="200"/>
        <v>6.4745494923781552E-2</v>
      </c>
      <c r="E352" s="13">
        <f t="shared" si="201"/>
        <v>6.0457832575472237</v>
      </c>
      <c r="F352" s="2">
        <v>468.77657199999999</v>
      </c>
      <c r="G352" s="10">
        <f t="shared" si="202"/>
        <v>6.4745494923781552E-2</v>
      </c>
      <c r="H352" s="13">
        <f t="shared" si="203"/>
        <v>29.868870305232434</v>
      </c>
      <c r="I352" s="2">
        <v>468.77657199999999</v>
      </c>
      <c r="J352" s="9">
        <f t="shared" si="204"/>
        <v>6.4745494923781552E-2</v>
      </c>
      <c r="K352" s="37">
        <f t="shared" si="205"/>
        <v>0.15392195625251037</v>
      </c>
      <c r="L352" s="16">
        <v>468.77657199999999</v>
      </c>
      <c r="M352">
        <f t="shared" si="206"/>
        <v>6.4745494923781552E-2</v>
      </c>
      <c r="N352">
        <f t="shared" si="207"/>
        <v>0.13920584865021651</v>
      </c>
      <c r="O352">
        <v>468.77657199999999</v>
      </c>
      <c r="P352" s="10">
        <f t="shared" si="208"/>
        <v>6.4745494923781552E-2</v>
      </c>
      <c r="Q352">
        <f t="shared" si="209"/>
        <v>0.82061369458331357</v>
      </c>
      <c r="R352">
        <v>468.77657199999999</v>
      </c>
      <c r="S352">
        <f t="shared" si="210"/>
        <v>6.4745494923781552E-2</v>
      </c>
      <c r="T352">
        <f t="shared" si="211"/>
        <v>2.0243572581968734</v>
      </c>
      <c r="U352">
        <v>468.77657199999999</v>
      </c>
      <c r="V352">
        <f t="shared" si="212"/>
        <v>6.4745494923781552E-2</v>
      </c>
      <c r="W352">
        <f t="shared" si="213"/>
        <v>2.9052019820483856</v>
      </c>
      <c r="AN352" s="17">
        <f t="shared" si="214"/>
        <v>6.4745494923781552E-2</v>
      </c>
      <c r="AO352">
        <f t="shared" si="215"/>
        <v>79.365307378109492</v>
      </c>
    </row>
    <row r="353" spans="2:84" x14ac:dyDescent="0.25">
      <c r="B353" t="s">
        <v>31</v>
      </c>
      <c r="C353" s="6">
        <v>126.195654</v>
      </c>
      <c r="D353" s="10">
        <f t="shared" si="200"/>
        <v>1.7429625462298686E-2</v>
      </c>
      <c r="E353" s="13">
        <f t="shared" si="201"/>
        <v>1.6275377604161121</v>
      </c>
      <c r="F353" s="2">
        <v>126.195654</v>
      </c>
      <c r="G353" s="10">
        <f t="shared" si="202"/>
        <v>1.7429625462298686E-2</v>
      </c>
      <c r="H353" s="13">
        <f t="shared" si="203"/>
        <v>8.0407636549080497</v>
      </c>
      <c r="I353" s="2">
        <v>126.195654</v>
      </c>
      <c r="J353" s="9">
        <f t="shared" si="204"/>
        <v>1.7429625462298686E-2</v>
      </c>
      <c r="K353" s="37">
        <f t="shared" si="205"/>
        <v>4.143611923986025E-2</v>
      </c>
      <c r="L353" s="16">
        <v>126.195654</v>
      </c>
      <c r="M353">
        <f t="shared" si="206"/>
        <v>1.7429625462298686E-2</v>
      </c>
      <c r="N353">
        <f t="shared" si="207"/>
        <v>3.7474511655072831E-2</v>
      </c>
      <c r="O353">
        <v>126.195654</v>
      </c>
      <c r="P353" s="10">
        <f t="shared" si="208"/>
        <v>1.7429625462298686E-2</v>
      </c>
      <c r="Q353">
        <f t="shared" si="209"/>
        <v>0.22091095855638773</v>
      </c>
      <c r="R353">
        <v>126.195654</v>
      </c>
      <c r="S353">
        <f t="shared" si="210"/>
        <v>1.7429625462298686E-2</v>
      </c>
      <c r="T353">
        <f t="shared" si="211"/>
        <v>0.54496129582133057</v>
      </c>
      <c r="U353">
        <v>126.195654</v>
      </c>
      <c r="V353">
        <f t="shared" si="212"/>
        <v>1.7429625462298686E-2</v>
      </c>
      <c r="W353">
        <f t="shared" si="213"/>
        <v>0.78208657604734633</v>
      </c>
      <c r="AN353" s="17">
        <f t="shared" si="214"/>
        <v>1.7429625462298686E-2</v>
      </c>
      <c r="AO353">
        <f t="shared" si="215"/>
        <v>21.365310187667728</v>
      </c>
    </row>
    <row r="354" spans="2:84" x14ac:dyDescent="0.25">
      <c r="B354" t="s">
        <v>32</v>
      </c>
      <c r="C354" s="6">
        <v>91.954678999999999</v>
      </c>
      <c r="D354" s="10">
        <f t="shared" si="200"/>
        <v>1.2700402618270056E-2</v>
      </c>
      <c r="E354" s="13">
        <f t="shared" si="201"/>
        <v>1.1859339650432215</v>
      </c>
      <c r="F354" s="2">
        <v>91.954678999999999</v>
      </c>
      <c r="G354" s="10">
        <f t="shared" si="202"/>
        <v>1.2700402618270056E-2</v>
      </c>
      <c r="H354" s="13">
        <f t="shared" si="203"/>
        <v>5.8590436149404672</v>
      </c>
      <c r="I354" s="2">
        <v>91.954678999999999</v>
      </c>
      <c r="J354" s="9">
        <f t="shared" si="204"/>
        <v>1.2700402618270056E-2</v>
      </c>
      <c r="K354" s="37">
        <f t="shared" si="205"/>
        <v>3.0193155809526317E-2</v>
      </c>
      <c r="L354" s="16">
        <v>91.954678999999999</v>
      </c>
      <c r="M354">
        <f t="shared" si="206"/>
        <v>1.2700402618270056E-2</v>
      </c>
      <c r="N354">
        <f t="shared" si="207"/>
        <v>2.7306460885919103E-2</v>
      </c>
      <c r="O354">
        <v>91.954678999999999</v>
      </c>
      <c r="P354" s="10">
        <f t="shared" si="208"/>
        <v>1.2700402618270056E-2</v>
      </c>
      <c r="Q354">
        <f t="shared" si="209"/>
        <v>0.16097064865351809</v>
      </c>
      <c r="R354">
        <v>91.954678999999999</v>
      </c>
      <c r="S354">
        <f t="shared" si="210"/>
        <v>1.2700402618270056E-2</v>
      </c>
      <c r="T354">
        <f t="shared" si="211"/>
        <v>0.39709561649939618</v>
      </c>
      <c r="U354">
        <v>91.954678999999999</v>
      </c>
      <c r="V354">
        <f t="shared" si="212"/>
        <v>1.2700402618270056E-2</v>
      </c>
      <c r="W354">
        <f t="shared" si="213"/>
        <v>0.56988111532464347</v>
      </c>
      <c r="AN354" s="17">
        <f t="shared" si="214"/>
        <v>1.2700402618270058E-2</v>
      </c>
      <c r="AO354">
        <f t="shared" si="215"/>
        <v>15.568208395214748</v>
      </c>
    </row>
    <row r="355" spans="2:84" ht="15.75" x14ac:dyDescent="0.25">
      <c r="B355" s="4" t="s">
        <v>41</v>
      </c>
      <c r="C355" s="15">
        <f>SUM(C323:C354)</f>
        <v>7240.2963720000007</v>
      </c>
      <c r="D355" s="15">
        <f t="shared" ref="D355:O355" si="216">SUM(D323:D354)</f>
        <v>1</v>
      </c>
      <c r="E355" s="15">
        <f t="shared" si="216"/>
        <v>93.377666888859594</v>
      </c>
      <c r="F355" s="15">
        <f t="shared" si="216"/>
        <v>7240.2963720000007</v>
      </c>
      <c r="G355" s="15">
        <f t="shared" si="216"/>
        <v>1</v>
      </c>
      <c r="H355" s="15">
        <f t="shared" si="216"/>
        <v>461.32739181921596</v>
      </c>
      <c r="I355" s="15">
        <f t="shared" si="216"/>
        <v>7240.2963720000007</v>
      </c>
      <c r="J355" s="15">
        <f t="shared" si="216"/>
        <v>1</v>
      </c>
      <c r="K355" s="15">
        <f t="shared" si="216"/>
        <v>2.3773384763481595</v>
      </c>
      <c r="L355" s="15">
        <f t="shared" si="216"/>
        <v>7240.2963720000007</v>
      </c>
      <c r="M355" s="15">
        <f t="shared" si="216"/>
        <v>1</v>
      </c>
      <c r="N355" s="15">
        <f t="shared" si="216"/>
        <v>2.1500468691156001</v>
      </c>
      <c r="O355" s="15">
        <f t="shared" si="216"/>
        <v>7240.2963720000007</v>
      </c>
      <c r="P355" s="15">
        <f t="shared" ref="P355:W355" si="217">SUM(P323:P354)</f>
        <v>1</v>
      </c>
      <c r="Q355" s="15">
        <f t="shared" si="217"/>
        <v>12.674452416331677</v>
      </c>
      <c r="R355" s="15">
        <f t="shared" si="217"/>
        <v>7240.2963720000007</v>
      </c>
      <c r="S355" s="15">
        <f t="shared" si="217"/>
        <v>1</v>
      </c>
      <c r="T355" s="15">
        <f t="shared" si="217"/>
        <v>31.266380164055395</v>
      </c>
      <c r="U355" s="15">
        <f t="shared" si="217"/>
        <v>7240.2963720000007</v>
      </c>
      <c r="V355" s="15">
        <f t="shared" si="217"/>
        <v>1</v>
      </c>
      <c r="W355" s="15">
        <f t="shared" si="217"/>
        <v>44.871106251769213</v>
      </c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15">
        <f>SUM(AN323:AN354)</f>
        <v>1</v>
      </c>
      <c r="AO355" s="15">
        <f>SUM(AO323:AO354)</f>
        <v>1225.8043199999997</v>
      </c>
    </row>
    <row r="356" spans="2:84" ht="15.75" x14ac:dyDescent="0.25">
      <c r="AP356" s="4"/>
      <c r="CE356" s="4"/>
      <c r="CF356" s="4"/>
    </row>
    <row r="358" spans="2:84" x14ac:dyDescent="0.25">
      <c r="B358" s="24" t="s">
        <v>83</v>
      </c>
      <c r="C358" s="24"/>
    </row>
    <row r="359" spans="2:84" x14ac:dyDescent="0.25">
      <c r="C359" s="1" t="s">
        <v>35</v>
      </c>
      <c r="D359" s="1" t="s">
        <v>35</v>
      </c>
      <c r="E359" s="1" t="s">
        <v>35</v>
      </c>
      <c r="F359" s="1" t="s">
        <v>36</v>
      </c>
      <c r="G359" s="1" t="s">
        <v>36</v>
      </c>
      <c r="H359" s="1" t="s">
        <v>36</v>
      </c>
      <c r="I359" s="1" t="s">
        <v>37</v>
      </c>
      <c r="J359" s="1" t="s">
        <v>37</v>
      </c>
      <c r="K359" s="1" t="s">
        <v>37</v>
      </c>
      <c r="L359" s="1" t="s">
        <v>38</v>
      </c>
      <c r="M359" s="1" t="s">
        <v>38</v>
      </c>
      <c r="N359" s="1" t="s">
        <v>38</v>
      </c>
      <c r="O359" s="1" t="s">
        <v>39</v>
      </c>
      <c r="P359" s="1" t="s">
        <v>39</v>
      </c>
      <c r="Q359" s="1" t="s">
        <v>39</v>
      </c>
      <c r="R359" s="1" t="s">
        <v>46</v>
      </c>
      <c r="S359" s="1" t="s">
        <v>46</v>
      </c>
      <c r="T359" s="1" t="s">
        <v>46</v>
      </c>
      <c r="U359" s="1" t="s">
        <v>47</v>
      </c>
      <c r="V359" s="1" t="s">
        <v>47</v>
      </c>
      <c r="W359" s="1" t="s">
        <v>47</v>
      </c>
      <c r="X359" s="1" t="s">
        <v>48</v>
      </c>
      <c r="Y359" s="1" t="s">
        <v>48</v>
      </c>
      <c r="Z359" s="1" t="s">
        <v>48</v>
      </c>
      <c r="AA359" s="1" t="s">
        <v>49</v>
      </c>
      <c r="AB359" s="1" t="s">
        <v>49</v>
      </c>
      <c r="AC359" s="1" t="s">
        <v>49</v>
      </c>
      <c r="AD359" s="1" t="s">
        <v>50</v>
      </c>
      <c r="AE359" s="1" t="s">
        <v>50</v>
      </c>
      <c r="AF359" s="1" t="s">
        <v>50</v>
      </c>
      <c r="AG359" s="1" t="s">
        <v>51</v>
      </c>
      <c r="AH359" s="1" t="s">
        <v>51</v>
      </c>
      <c r="AI359" s="1" t="s">
        <v>51</v>
      </c>
      <c r="AJ359" s="1" t="s">
        <v>52</v>
      </c>
      <c r="AK359" s="1" t="s">
        <v>52</v>
      </c>
      <c r="AL359" s="1" t="s">
        <v>52</v>
      </c>
      <c r="AM359" s="18" t="s">
        <v>53</v>
      </c>
      <c r="AN359" s="18" t="s">
        <v>53</v>
      </c>
      <c r="AO359" s="18" t="s">
        <v>53</v>
      </c>
    </row>
    <row r="360" spans="2:84" x14ac:dyDescent="0.25">
      <c r="B360" s="1" t="s">
        <v>0</v>
      </c>
      <c r="C360" s="7" t="s">
        <v>84</v>
      </c>
      <c r="D360" s="7" t="s">
        <v>43</v>
      </c>
      <c r="E360" s="1" t="s">
        <v>44</v>
      </c>
      <c r="F360" s="7" t="s">
        <v>84</v>
      </c>
      <c r="G360" s="7" t="s">
        <v>43</v>
      </c>
      <c r="H360" s="7" t="s">
        <v>34</v>
      </c>
      <c r="I360" s="7" t="s">
        <v>84</v>
      </c>
      <c r="J360" s="7" t="s">
        <v>45</v>
      </c>
      <c r="K360" s="1" t="s">
        <v>44</v>
      </c>
      <c r="L360" s="7" t="s">
        <v>84</v>
      </c>
      <c r="M360" s="7" t="s">
        <v>45</v>
      </c>
      <c r="N360" s="1" t="s">
        <v>44</v>
      </c>
      <c r="O360" s="7" t="s">
        <v>84</v>
      </c>
      <c r="P360" s="7" t="s">
        <v>45</v>
      </c>
      <c r="Q360" s="1" t="s">
        <v>44</v>
      </c>
      <c r="R360" s="7" t="s">
        <v>84</v>
      </c>
      <c r="S360" s="7" t="s">
        <v>45</v>
      </c>
      <c r="T360" s="1" t="s">
        <v>44</v>
      </c>
      <c r="U360" s="7" t="s">
        <v>84</v>
      </c>
      <c r="V360" s="7" t="s">
        <v>45</v>
      </c>
      <c r="W360" s="1" t="s">
        <v>44</v>
      </c>
      <c r="X360" s="7" t="s">
        <v>84</v>
      </c>
      <c r="Y360" s="7" t="s">
        <v>45</v>
      </c>
      <c r="Z360" s="1" t="s">
        <v>44</v>
      </c>
      <c r="AA360" s="7" t="s">
        <v>84</v>
      </c>
      <c r="AB360" s="7" t="s">
        <v>45</v>
      </c>
      <c r="AC360" s="1" t="s">
        <v>44</v>
      </c>
      <c r="AD360" s="7" t="s">
        <v>84</v>
      </c>
      <c r="AE360" s="7" t="s">
        <v>45</v>
      </c>
      <c r="AF360" s="1" t="s">
        <v>44</v>
      </c>
      <c r="AG360" s="7" t="s">
        <v>84</v>
      </c>
      <c r="AH360" s="7" t="s">
        <v>45</v>
      </c>
      <c r="AI360" s="1" t="s">
        <v>44</v>
      </c>
      <c r="AJ360" s="7" t="s">
        <v>84</v>
      </c>
      <c r="AK360" s="7" t="s">
        <v>45</v>
      </c>
      <c r="AL360" s="1" t="s">
        <v>44</v>
      </c>
      <c r="AM360" s="19" t="s">
        <v>84</v>
      </c>
      <c r="AN360" s="19" t="s">
        <v>45</v>
      </c>
      <c r="AO360" s="20" t="s">
        <v>44</v>
      </c>
    </row>
    <row r="361" spans="2:84" x14ac:dyDescent="0.25">
      <c r="B361" t="s">
        <v>1</v>
      </c>
      <c r="C361" s="6">
        <v>76.738555000000005</v>
      </c>
      <c r="D361" s="10">
        <f t="shared" ref="D361:D392" si="218">C361/C$393</f>
        <v>1.0598814061916966E-2</v>
      </c>
      <c r="E361" s="13">
        <f t="shared" ref="E361:E392" si="219">D361*C$13</f>
        <v>0.54075226961983403</v>
      </c>
      <c r="F361" s="2">
        <v>76.738555000000005</v>
      </c>
      <c r="G361" s="10">
        <f t="shared" ref="G361:G392" si="220">F361/F$393</f>
        <v>1.0598814061916966E-2</v>
      </c>
      <c r="H361" s="13">
        <f t="shared" ref="H361:H392" si="221">G361*D$13</f>
        <v>2.671557798300503</v>
      </c>
      <c r="I361" s="2">
        <v>76.738555000000005</v>
      </c>
      <c r="J361" s="9">
        <f t="shared" ref="J361:J392" si="222">I361/I$393</f>
        <v>1.0598814061916966E-2</v>
      </c>
      <c r="K361" s="37">
        <f t="shared" ref="K361:K392" si="223">J361*$E$13</f>
        <v>1.3767223144158446E-2</v>
      </c>
      <c r="L361" s="16">
        <v>76.738555000000005</v>
      </c>
      <c r="M361">
        <f t="shared" ref="M361:M392" si="224">L361/L$393</f>
        <v>1.0598814061916966E-2</v>
      </c>
      <c r="N361">
        <f t="shared" ref="N361:N392" si="225">M361*$F$13</f>
        <v>1.2450972090008255E-2</v>
      </c>
      <c r="O361">
        <v>76.738555000000005</v>
      </c>
      <c r="P361" s="10">
        <f t="shared" ref="P361:P392" si="226">O361/O$393</f>
        <v>1.0598814061916966E-2</v>
      </c>
      <c r="Q361">
        <f>P361*$G$13</f>
        <v>7.3398052646543782E-2</v>
      </c>
      <c r="R361">
        <v>31.130863999999999</v>
      </c>
      <c r="S361">
        <f t="shared" ref="S361:S392" si="227">R361/R$393</f>
        <v>7.8693121238549348E-3</v>
      </c>
      <c r="T361">
        <f t="shared" ref="T361:T392" si="228">S361*H$13</f>
        <v>0.13443502567680679</v>
      </c>
      <c r="U361">
        <v>31.130863999999999</v>
      </c>
      <c r="V361">
        <f t="shared" ref="V361:V392" si="229">U361/U$393</f>
        <v>7.8693121238549348E-3</v>
      </c>
      <c r="W361">
        <f t="shared" ref="W361:W392" si="230">V361*I$13</f>
        <v>0.19293081864456249</v>
      </c>
      <c r="AN361" s="17">
        <f t="shared" ref="AN361:AN392" si="231">AVERAGE(P361,M361,J361,G361,D361,S361,V361)</f>
        <v>9.8189563653278151E-3</v>
      </c>
      <c r="AO361">
        <f>AN361*$O$13</f>
        <v>6.5763442152419573</v>
      </c>
    </row>
    <row r="362" spans="2:84" x14ac:dyDescent="0.25">
      <c r="B362" t="s">
        <v>2</v>
      </c>
      <c r="C362" s="14">
        <v>208.75461899999999</v>
      </c>
      <c r="D362" s="10">
        <f t="shared" si="218"/>
        <v>2.8832330649792903E-2</v>
      </c>
      <c r="E362" s="13">
        <f t="shared" si="219"/>
        <v>1.471027621224738</v>
      </c>
      <c r="F362" s="2">
        <v>208.75461899999999</v>
      </c>
      <c r="G362" s="10">
        <f t="shared" si="220"/>
        <v>2.8832330649792903E-2</v>
      </c>
      <c r="H362" s="13">
        <f t="shared" si="221"/>
        <v>7.2675336448633976</v>
      </c>
      <c r="I362" s="2">
        <v>208.75461899999999</v>
      </c>
      <c r="J362" s="9">
        <f t="shared" si="222"/>
        <v>2.8832330649792903E-2</v>
      </c>
      <c r="K362" s="37">
        <f t="shared" si="223"/>
        <v>3.7451466503985884E-2</v>
      </c>
      <c r="L362" s="16">
        <v>208.75461899999999</v>
      </c>
      <c r="M362">
        <f t="shared" si="224"/>
        <v>2.8832330649792903E-2</v>
      </c>
      <c r="N362">
        <f t="shared" si="225"/>
        <v>3.3870821972466214E-2</v>
      </c>
      <c r="O362">
        <v>208.75461899999999</v>
      </c>
      <c r="P362" s="10">
        <f t="shared" si="226"/>
        <v>2.8832330649792903E-2</v>
      </c>
      <c r="Q362">
        <f t="shared" ref="Q362:Q392" si="232">P362*$G$13</f>
        <v>0.19966733170270393</v>
      </c>
      <c r="R362">
        <v>114.346131</v>
      </c>
      <c r="S362">
        <f t="shared" si="227"/>
        <v>2.8904607176794214E-2</v>
      </c>
      <c r="T362">
        <f t="shared" si="228"/>
        <v>0.49379050504439947</v>
      </c>
      <c r="U362">
        <v>114.346131</v>
      </c>
      <c r="V362">
        <f t="shared" si="229"/>
        <v>2.8904607176794214E-2</v>
      </c>
      <c r="W362">
        <f t="shared" si="230"/>
        <v>0.70865018917137623</v>
      </c>
      <c r="AN362" s="17">
        <f t="shared" si="231"/>
        <v>2.8852981086078994E-2</v>
      </c>
      <c r="AO362">
        <f t="shared" ref="AO362:AO392" si="233">AN362*$O$13</f>
        <v>19.324572612212268</v>
      </c>
    </row>
    <row r="363" spans="2:84" x14ac:dyDescent="0.25">
      <c r="B363" t="s">
        <v>3</v>
      </c>
      <c r="C363" s="14">
        <v>48.606149000000002</v>
      </c>
      <c r="D363" s="10">
        <f t="shared" si="218"/>
        <v>6.713281681116243E-3</v>
      </c>
      <c r="E363" s="13">
        <f t="shared" si="219"/>
        <v>0.34251212300296541</v>
      </c>
      <c r="F363" s="2">
        <v>48.606149000000002</v>
      </c>
      <c r="G363" s="10">
        <f t="shared" si="220"/>
        <v>6.713281681116243E-3</v>
      </c>
      <c r="H363" s="13">
        <f t="shared" si="221"/>
        <v>1.6921629082839285</v>
      </c>
      <c r="I363" s="2">
        <v>48.606149000000002</v>
      </c>
      <c r="J363" s="9">
        <f t="shared" si="222"/>
        <v>6.713281681116243E-3</v>
      </c>
      <c r="K363" s="37">
        <f t="shared" si="223"/>
        <v>8.7201498576721173E-3</v>
      </c>
      <c r="L363" s="16">
        <v>48.606149000000002</v>
      </c>
      <c r="M363">
        <f t="shared" si="224"/>
        <v>6.713281681116243E-3</v>
      </c>
      <c r="N363">
        <f t="shared" si="225"/>
        <v>7.8864373273875524E-3</v>
      </c>
      <c r="O363">
        <v>48.606149000000002</v>
      </c>
      <c r="P363" s="10">
        <f t="shared" si="226"/>
        <v>6.713281681116243E-3</v>
      </c>
      <c r="Q363">
        <f t="shared" si="232"/>
        <v>4.6490277061481698E-2</v>
      </c>
      <c r="R363">
        <v>17.482168999999999</v>
      </c>
      <c r="S363">
        <f t="shared" si="227"/>
        <v>4.41917206226531E-3</v>
      </c>
      <c r="T363">
        <f t="shared" si="228"/>
        <v>7.5494719272850105E-2</v>
      </c>
      <c r="U363">
        <v>17.482168999999999</v>
      </c>
      <c r="V363">
        <f t="shared" si="229"/>
        <v>4.41917206226531E-3</v>
      </c>
      <c r="W363">
        <f t="shared" si="230"/>
        <v>0.10834421996294714</v>
      </c>
      <c r="AN363" s="17">
        <f t="shared" si="231"/>
        <v>6.0578217900159759E-3</v>
      </c>
      <c r="AO363">
        <f t="shared" si="233"/>
        <v>4.0572867220811002</v>
      </c>
    </row>
    <row r="364" spans="2:84" x14ac:dyDescent="0.25">
      <c r="B364" t="s">
        <v>4</v>
      </c>
      <c r="C364" s="6">
        <v>54.527819000000001</v>
      </c>
      <c r="D364" s="10">
        <f t="shared" si="218"/>
        <v>7.5311584220326159E-3</v>
      </c>
      <c r="E364" s="13">
        <f t="shared" si="219"/>
        <v>0.38424025421992258</v>
      </c>
      <c r="F364" s="2">
        <v>54.527819000000001</v>
      </c>
      <c r="G364" s="10">
        <f t="shared" si="220"/>
        <v>7.5311584220326159E-3</v>
      </c>
      <c r="H364" s="13">
        <f t="shared" si="221"/>
        <v>1.8983185189474618</v>
      </c>
      <c r="I364" s="2">
        <v>54.527819000000001</v>
      </c>
      <c r="J364" s="9">
        <f t="shared" si="222"/>
        <v>7.5311584220326159E-3</v>
      </c>
      <c r="K364" s="37">
        <f t="shared" si="223"/>
        <v>9.7825226411584459E-3</v>
      </c>
      <c r="L364" s="16">
        <v>54.527819000000001</v>
      </c>
      <c r="M364">
        <f t="shared" si="224"/>
        <v>7.5311584220326159E-3</v>
      </c>
      <c r="N364">
        <f t="shared" si="225"/>
        <v>8.84723920717587E-3</v>
      </c>
      <c r="O364">
        <v>54.527819000000001</v>
      </c>
      <c r="P364" s="10">
        <f t="shared" si="226"/>
        <v>7.5311584220326159E-3</v>
      </c>
      <c r="Q364">
        <f t="shared" si="232"/>
        <v>5.2154171129013445E-2</v>
      </c>
      <c r="R364" s="1">
        <v>21.931249999999999</v>
      </c>
      <c r="S364">
        <f t="shared" si="227"/>
        <v>5.5438182350574508E-3</v>
      </c>
      <c r="T364">
        <f t="shared" si="228"/>
        <v>9.4707559574140607E-2</v>
      </c>
      <c r="U364" s="1">
        <v>21.931249999999999</v>
      </c>
      <c r="V364">
        <f t="shared" si="229"/>
        <v>5.5438182350574508E-3</v>
      </c>
      <c r="W364">
        <f t="shared" si="230"/>
        <v>0.13591701201735235</v>
      </c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7">
        <f t="shared" si="231"/>
        <v>6.9633469400397123E-3</v>
      </c>
      <c r="AO364">
        <f t="shared" si="233"/>
        <v>4.663771246560998</v>
      </c>
    </row>
    <row r="365" spans="2:84" x14ac:dyDescent="0.25">
      <c r="B365" t="s">
        <v>5</v>
      </c>
      <c r="C365" s="6">
        <v>175.534851</v>
      </c>
      <c r="D365" s="10">
        <f t="shared" si="218"/>
        <v>2.424415272264769E-2</v>
      </c>
      <c r="E365" s="13">
        <f t="shared" si="219"/>
        <v>1.2369384473766727</v>
      </c>
      <c r="F365" s="2">
        <v>175.534851</v>
      </c>
      <c r="G365" s="10">
        <f t="shared" si="220"/>
        <v>2.424415272264769E-2</v>
      </c>
      <c r="H365" s="13">
        <f t="shared" si="221"/>
        <v>6.1110285444202965</v>
      </c>
      <c r="I365" s="2">
        <v>175.534851</v>
      </c>
      <c r="J365" s="9">
        <f t="shared" si="222"/>
        <v>2.424415272264769E-2</v>
      </c>
      <c r="K365" s="37">
        <f t="shared" si="223"/>
        <v>3.149169883761304E-2</v>
      </c>
      <c r="L365" s="16">
        <v>175.534851</v>
      </c>
      <c r="M365">
        <f t="shared" si="224"/>
        <v>2.424415272264769E-2</v>
      </c>
      <c r="N365">
        <f t="shared" si="225"/>
        <v>2.8480853341905615E-2</v>
      </c>
      <c r="O365">
        <v>175.534851</v>
      </c>
      <c r="P365" s="10">
        <f t="shared" si="226"/>
        <v>2.424415272264769E-2</v>
      </c>
      <c r="Q365">
        <f t="shared" si="232"/>
        <v>0.16789365182861757</v>
      </c>
      <c r="R365">
        <v>67.596455000000006</v>
      </c>
      <c r="S365">
        <f t="shared" si="227"/>
        <v>1.7087145504895547E-2</v>
      </c>
      <c r="T365">
        <f t="shared" si="228"/>
        <v>0.2919074511901153</v>
      </c>
      <c r="U365">
        <v>67.596455000000006</v>
      </c>
      <c r="V365">
        <f t="shared" si="229"/>
        <v>1.7087145504895547E-2</v>
      </c>
      <c r="W365">
        <f t="shared" si="230"/>
        <v>0.41892314330306835</v>
      </c>
      <c r="AN365" s="17">
        <f t="shared" si="231"/>
        <v>2.2199293517575647E-2</v>
      </c>
      <c r="AO365">
        <f t="shared" si="233"/>
        <v>14.868198826331465</v>
      </c>
      <c r="AP365" s="1"/>
      <c r="CE365" s="1"/>
    </row>
    <row r="366" spans="2:84" x14ac:dyDescent="0.25">
      <c r="B366" t="s">
        <v>6</v>
      </c>
      <c r="C366" s="6">
        <v>43.745080999999999</v>
      </c>
      <c r="D366" s="10">
        <f t="shared" si="218"/>
        <v>6.0418909326934375E-3</v>
      </c>
      <c r="E366" s="13">
        <f t="shared" si="219"/>
        <v>0.30825771785060951</v>
      </c>
      <c r="F366" s="2">
        <v>43.745080999999999</v>
      </c>
      <c r="G366" s="10">
        <f t="shared" si="220"/>
        <v>6.0418909326934375E-3</v>
      </c>
      <c r="H366" s="13">
        <f t="shared" si="221"/>
        <v>1.5229308433399242</v>
      </c>
      <c r="I366" s="2">
        <v>43.745080999999999</v>
      </c>
      <c r="J366" s="9">
        <f t="shared" si="222"/>
        <v>6.0418909326934375E-3</v>
      </c>
      <c r="K366" s="37">
        <f t="shared" si="223"/>
        <v>7.8480535838378225E-3</v>
      </c>
      <c r="L366" s="16">
        <v>43.745080999999999</v>
      </c>
      <c r="M366">
        <f t="shared" si="224"/>
        <v>6.0418909326934375E-3</v>
      </c>
      <c r="N366">
        <f t="shared" si="225"/>
        <v>7.0977200783380713E-3</v>
      </c>
      <c r="O366">
        <v>43.745080999999999</v>
      </c>
      <c r="P366" s="10">
        <f t="shared" si="226"/>
        <v>6.0418909326934375E-3</v>
      </c>
      <c r="Q366">
        <f t="shared" si="232"/>
        <v>4.1840815979207871E-2</v>
      </c>
      <c r="R366">
        <v>23.449943999999999</v>
      </c>
      <c r="S366">
        <f t="shared" si="227"/>
        <v>5.927716256860692E-3</v>
      </c>
      <c r="T366">
        <f t="shared" si="228"/>
        <v>0.10126586347746985</v>
      </c>
      <c r="U366">
        <v>23.449943999999999</v>
      </c>
      <c r="V366">
        <f t="shared" si="229"/>
        <v>5.927716256860692E-3</v>
      </c>
      <c r="W366">
        <f t="shared" si="230"/>
        <v>0.14532898582863443</v>
      </c>
      <c r="AN366" s="17">
        <f t="shared" si="231"/>
        <v>6.0092695967412244E-3</v>
      </c>
      <c r="AO366">
        <f t="shared" si="233"/>
        <v>4.0247684051134023</v>
      </c>
    </row>
    <row r="367" spans="2:84" x14ac:dyDescent="0.25">
      <c r="B367" t="s">
        <v>7</v>
      </c>
      <c r="C367" s="6">
        <v>312.17419899999999</v>
      </c>
      <c r="D367" s="10">
        <f t="shared" si="218"/>
        <v>4.3116218309412591E-2</v>
      </c>
      <c r="E367" s="13">
        <f t="shared" si="219"/>
        <v>2.1997926156676226</v>
      </c>
      <c r="F367" s="2">
        <v>312.17419899999999</v>
      </c>
      <c r="G367" s="10">
        <f t="shared" si="220"/>
        <v>4.3116218309412591E-2</v>
      </c>
      <c r="H367" s="13">
        <f t="shared" si="221"/>
        <v>10.867958300318048</v>
      </c>
      <c r="I367" s="2">
        <v>312.17419899999999</v>
      </c>
      <c r="J367" s="9">
        <f t="shared" si="222"/>
        <v>4.3116218309412591E-2</v>
      </c>
      <c r="K367" s="37">
        <f t="shared" si="223"/>
        <v>5.6005379010354371E-2</v>
      </c>
      <c r="L367" s="16">
        <v>312.17419899999999</v>
      </c>
      <c r="M367">
        <f t="shared" si="224"/>
        <v>4.3116218309412591E-2</v>
      </c>
      <c r="N367">
        <f t="shared" si="225"/>
        <v>5.0650839580829776E-2</v>
      </c>
      <c r="O367">
        <v>312.17419899999999</v>
      </c>
      <c r="P367" s="10">
        <f t="shared" si="226"/>
        <v>4.3116218309412591E-2</v>
      </c>
      <c r="Q367">
        <f t="shared" si="232"/>
        <v>0.29858495893093939</v>
      </c>
      <c r="R367">
        <v>310.03204499999998</v>
      </c>
      <c r="S367">
        <f t="shared" si="227"/>
        <v>7.837042140886416E-2</v>
      </c>
      <c r="T367">
        <f t="shared" si="228"/>
        <v>1.3388374293179888</v>
      </c>
      <c r="U367">
        <v>310.03204499999998</v>
      </c>
      <c r="V367">
        <f t="shared" si="229"/>
        <v>7.837042140886416E-2</v>
      </c>
      <c r="W367">
        <f t="shared" si="230"/>
        <v>1.9213966001039302</v>
      </c>
      <c r="AN367" s="17">
        <f t="shared" si="231"/>
        <v>5.3188847766398761E-2</v>
      </c>
      <c r="AO367">
        <f t="shared" si="233"/>
        <v>35.623762680023233</v>
      </c>
    </row>
    <row r="368" spans="2:84" x14ac:dyDescent="0.25">
      <c r="B368" t="s">
        <v>8</v>
      </c>
      <c r="C368" s="6">
        <v>218.177558</v>
      </c>
      <c r="D368" s="10">
        <f t="shared" si="218"/>
        <v>3.0133788285759414E-2</v>
      </c>
      <c r="E368" s="13">
        <f t="shared" si="219"/>
        <v>1.5374280851211362</v>
      </c>
      <c r="F368" s="2">
        <v>218.177558</v>
      </c>
      <c r="G368" s="10">
        <f t="shared" si="220"/>
        <v>3.0133788285759414E-2</v>
      </c>
      <c r="H368" s="13">
        <f t="shared" si="221"/>
        <v>7.595581601569906</v>
      </c>
      <c r="I368" s="2">
        <v>218.177558</v>
      </c>
      <c r="J368" s="9">
        <f t="shared" si="222"/>
        <v>3.0133788285759414E-2</v>
      </c>
      <c r="K368" s="37">
        <f t="shared" si="223"/>
        <v>3.9141981837338115E-2</v>
      </c>
      <c r="L368" s="16">
        <v>218.177558</v>
      </c>
      <c r="M368">
        <f t="shared" si="224"/>
        <v>3.0133788285759414E-2</v>
      </c>
      <c r="N368">
        <f t="shared" si="225"/>
        <v>3.5399711205458033E-2</v>
      </c>
      <c r="O368">
        <v>218.177558</v>
      </c>
      <c r="P368" s="10">
        <f t="shared" si="226"/>
        <v>3.0133788285759414E-2</v>
      </c>
      <c r="Q368">
        <f t="shared" si="232"/>
        <v>0.20868008119749401</v>
      </c>
      <c r="R368">
        <v>115.856635</v>
      </c>
      <c r="S368">
        <f t="shared" si="227"/>
        <v>2.9286434916632444E-2</v>
      </c>
      <c r="T368">
        <f t="shared" si="228"/>
        <v>0.50031344138259159</v>
      </c>
      <c r="U368">
        <v>115.856635</v>
      </c>
      <c r="V368">
        <f t="shared" si="229"/>
        <v>2.9286434916632444E-2</v>
      </c>
      <c r="W368">
        <f t="shared" si="230"/>
        <v>0.718011406170875</v>
      </c>
      <c r="AN368" s="17">
        <f t="shared" si="231"/>
        <v>2.9891687323151707E-2</v>
      </c>
      <c r="AO368">
        <f t="shared" si="233"/>
        <v>20.020256501554087</v>
      </c>
    </row>
    <row r="369" spans="2:41" x14ac:dyDescent="0.25">
      <c r="B369" t="s">
        <v>9</v>
      </c>
      <c r="C369" s="6">
        <v>599.89654499999995</v>
      </c>
      <c r="D369" s="10">
        <f t="shared" si="218"/>
        <v>8.285524710285988E-2</v>
      </c>
      <c r="E369" s="13">
        <f t="shared" si="219"/>
        <v>4.2272807749096515</v>
      </c>
      <c r="F369" s="2">
        <v>599.89654499999995</v>
      </c>
      <c r="G369" s="10">
        <f t="shared" si="220"/>
        <v>8.285524710285988E-2</v>
      </c>
      <c r="H369" s="13">
        <f t="shared" si="221"/>
        <v>20.884655607188311</v>
      </c>
      <c r="I369" s="2">
        <v>599.89654499999995</v>
      </c>
      <c r="J369" s="9">
        <f t="shared" si="222"/>
        <v>8.285524710285988E-2</v>
      </c>
      <c r="K369" s="37">
        <f t="shared" si="223"/>
        <v>0.10762399159620205</v>
      </c>
      <c r="L369" s="16">
        <v>599.89654499999995</v>
      </c>
      <c r="M369">
        <f t="shared" si="224"/>
        <v>8.285524710285988E-2</v>
      </c>
      <c r="N369">
        <f t="shared" si="225"/>
        <v>9.7334320911924663E-2</v>
      </c>
      <c r="O369">
        <v>599.89654499999995</v>
      </c>
      <c r="P369" s="10">
        <f t="shared" si="226"/>
        <v>8.285524710285988E-2</v>
      </c>
      <c r="Q369">
        <f t="shared" si="232"/>
        <v>0.57378247730087861</v>
      </c>
      <c r="R369">
        <v>183.11243400000001</v>
      </c>
      <c r="S369">
        <f t="shared" si="227"/>
        <v>4.6287468825304261E-2</v>
      </c>
      <c r="T369">
        <f t="shared" si="228"/>
        <v>0.79074980914543813</v>
      </c>
      <c r="U369">
        <v>183.11243400000001</v>
      </c>
      <c r="V369">
        <f t="shared" si="229"/>
        <v>4.6287468825304261E-2</v>
      </c>
      <c r="W369">
        <f t="shared" si="230"/>
        <v>1.1348233635795788</v>
      </c>
      <c r="AN369" s="17">
        <f t="shared" si="231"/>
        <v>7.2407310452129697E-2</v>
      </c>
      <c r="AO369">
        <f t="shared" si="233"/>
        <v>48.495520248418387</v>
      </c>
    </row>
    <row r="370" spans="2:41" x14ac:dyDescent="0.25">
      <c r="B370" t="s">
        <v>10</v>
      </c>
      <c r="C370" s="6">
        <v>103.80900099999999</v>
      </c>
      <c r="D370" s="10">
        <f t="shared" si="218"/>
        <v>1.4337672888841239E-2</v>
      </c>
      <c r="E370" s="13">
        <f t="shared" si="219"/>
        <v>0.73150912077661123</v>
      </c>
      <c r="F370" s="2">
        <v>103.80900099999999</v>
      </c>
      <c r="G370" s="10">
        <f t="shared" si="220"/>
        <v>1.4337672888841239E-2</v>
      </c>
      <c r="H370" s="13">
        <f t="shared" si="221"/>
        <v>3.6139818655086051</v>
      </c>
      <c r="I370" s="2">
        <v>103.80900099999999</v>
      </c>
      <c r="J370" s="9">
        <f t="shared" si="222"/>
        <v>1.4337672888841239E-2</v>
      </c>
      <c r="K370" s="37">
        <f t="shared" si="223"/>
        <v>1.8623776290017022E-2</v>
      </c>
      <c r="L370" s="16">
        <v>103.80900099999999</v>
      </c>
      <c r="M370">
        <f t="shared" si="224"/>
        <v>1.4337672888841239E-2</v>
      </c>
      <c r="N370">
        <f t="shared" si="225"/>
        <v>1.6843201883885342E-2</v>
      </c>
      <c r="O370">
        <v>103.80900099999999</v>
      </c>
      <c r="P370" s="10">
        <f t="shared" si="226"/>
        <v>1.4337672888841239E-2</v>
      </c>
      <c r="Q370">
        <f t="shared" si="232"/>
        <v>9.9290096361380739E-2</v>
      </c>
      <c r="R370">
        <v>63.827311999999999</v>
      </c>
      <c r="S370">
        <f t="shared" si="227"/>
        <v>1.6134375202521575E-2</v>
      </c>
      <c r="T370">
        <f t="shared" si="228"/>
        <v>0.27563084428371665</v>
      </c>
      <c r="U370">
        <v>63.827311999999999</v>
      </c>
      <c r="V370">
        <f t="shared" si="229"/>
        <v>1.6134375202521575E-2</v>
      </c>
      <c r="W370">
        <f t="shared" si="230"/>
        <v>0.39556420779204549</v>
      </c>
      <c r="AN370" s="17">
        <f t="shared" si="231"/>
        <v>1.4851016407035622E-2</v>
      </c>
      <c r="AO370">
        <f t="shared" si="233"/>
        <v>9.9466167487761776</v>
      </c>
    </row>
    <row r="371" spans="2:41" x14ac:dyDescent="0.25">
      <c r="B371" t="s">
        <v>11</v>
      </c>
      <c r="C371" s="6">
        <v>339.54853900000001</v>
      </c>
      <c r="D371" s="10">
        <f t="shared" si="218"/>
        <v>4.6897049727566038E-2</v>
      </c>
      <c r="E371" s="13">
        <f t="shared" si="219"/>
        <v>2.3926909115026826</v>
      </c>
      <c r="F371" s="2">
        <v>339.54853900000001</v>
      </c>
      <c r="G371" s="10">
        <f t="shared" si="220"/>
        <v>4.6897049727566038E-2</v>
      </c>
      <c r="H371" s="13">
        <f t="shared" si="221"/>
        <v>11.820962060948274</v>
      </c>
      <c r="I371" s="2">
        <v>339.54853900000001</v>
      </c>
      <c r="J371" s="9">
        <f t="shared" si="222"/>
        <v>4.6897049727566038E-2</v>
      </c>
      <c r="K371" s="37">
        <f t="shared" si="223"/>
        <v>6.0916452032306147E-2</v>
      </c>
      <c r="L371" s="16">
        <v>339.54853900000001</v>
      </c>
      <c r="M371">
        <f t="shared" si="224"/>
        <v>4.6897049727566038E-2</v>
      </c>
      <c r="N371">
        <f t="shared" si="225"/>
        <v>5.5092376736727448E-2</v>
      </c>
      <c r="O371">
        <v>339.54853900000001</v>
      </c>
      <c r="P371" s="10">
        <f t="shared" si="226"/>
        <v>4.6897049727566038E-2</v>
      </c>
      <c r="Q371">
        <f t="shared" si="232"/>
        <v>0.32476766785065248</v>
      </c>
      <c r="R371">
        <v>159.83537100000001</v>
      </c>
      <c r="S371">
        <f t="shared" si="227"/>
        <v>4.0403453718186287E-2</v>
      </c>
      <c r="T371">
        <f t="shared" si="228"/>
        <v>0.69023051221600995</v>
      </c>
      <c r="U371">
        <v>159.83537100000001</v>
      </c>
      <c r="V371">
        <f t="shared" si="229"/>
        <v>4.0403453718186287E-2</v>
      </c>
      <c r="W371">
        <f t="shared" si="230"/>
        <v>0.99056579269330169</v>
      </c>
      <c r="AN371" s="17">
        <f t="shared" si="231"/>
        <v>4.5041736582028966E-2</v>
      </c>
      <c r="AO371">
        <f t="shared" si="233"/>
        <v>30.167153493179718</v>
      </c>
    </row>
    <row r="372" spans="2:41" x14ac:dyDescent="0.25">
      <c r="B372" t="s">
        <v>12</v>
      </c>
      <c r="C372" s="6">
        <v>206.24625800000001</v>
      </c>
      <c r="D372" s="10">
        <f t="shared" si="218"/>
        <v>2.8485886129966283E-2</v>
      </c>
      <c r="E372" s="13">
        <f t="shared" si="219"/>
        <v>1.4533519964520816</v>
      </c>
      <c r="F372" s="2">
        <v>206.24625800000001</v>
      </c>
      <c r="G372" s="10">
        <f t="shared" si="220"/>
        <v>2.8485886129966283E-2</v>
      </c>
      <c r="H372" s="13">
        <f t="shared" si="221"/>
        <v>7.1802081617277986</v>
      </c>
      <c r="I372" s="2">
        <v>206.24625800000001</v>
      </c>
      <c r="J372" s="9">
        <f t="shared" si="222"/>
        <v>2.8485886129966283E-2</v>
      </c>
      <c r="K372" s="37">
        <f t="shared" si="223"/>
        <v>3.7001455872262314E-2</v>
      </c>
      <c r="L372" s="16">
        <v>206.24625800000001</v>
      </c>
      <c r="M372">
        <f t="shared" si="224"/>
        <v>2.8485886129966283E-2</v>
      </c>
      <c r="N372">
        <f t="shared" si="225"/>
        <v>3.3463835773642626E-2</v>
      </c>
      <c r="O372">
        <v>206.24625800000001</v>
      </c>
      <c r="P372" s="10">
        <f t="shared" si="226"/>
        <v>2.8485886129966283E-2</v>
      </c>
      <c r="Q372">
        <f t="shared" si="232"/>
        <v>0.19726816204496753</v>
      </c>
      <c r="R372">
        <v>159.56405699999999</v>
      </c>
      <c r="S372">
        <f t="shared" si="227"/>
        <v>4.0334870509266298E-2</v>
      </c>
      <c r="T372">
        <f t="shared" si="228"/>
        <v>0.68905887417356815</v>
      </c>
      <c r="U372">
        <v>159.56405699999999</v>
      </c>
      <c r="V372">
        <f t="shared" si="229"/>
        <v>4.0334870509266298E-2</v>
      </c>
      <c r="W372">
        <f t="shared" si="230"/>
        <v>0.98888434780536871</v>
      </c>
      <c r="AN372" s="17">
        <f t="shared" si="231"/>
        <v>3.1871310238337711E-2</v>
      </c>
      <c r="AO372">
        <f t="shared" si="233"/>
        <v>21.346128745229066</v>
      </c>
    </row>
    <row r="373" spans="2:41" x14ac:dyDescent="0.25">
      <c r="B373" t="s">
        <v>13</v>
      </c>
      <c r="C373" s="6">
        <v>170.78081800000001</v>
      </c>
      <c r="D373" s="10">
        <f t="shared" si="218"/>
        <v>2.3587545208846872E-2</v>
      </c>
      <c r="E373" s="13">
        <f t="shared" si="219"/>
        <v>1.2034382839373483</v>
      </c>
      <c r="F373" s="2">
        <v>170.78081800000001</v>
      </c>
      <c r="G373" s="10">
        <f t="shared" si="220"/>
        <v>2.3587545208846872E-2</v>
      </c>
      <c r="H373" s="13">
        <f t="shared" si="221"/>
        <v>5.9455227705035485</v>
      </c>
      <c r="I373" s="2">
        <v>170.78081800000001</v>
      </c>
      <c r="J373" s="9">
        <f t="shared" si="222"/>
        <v>2.3587545208846872E-2</v>
      </c>
      <c r="K373" s="37">
        <f t="shared" si="223"/>
        <v>3.063880509800988E-2</v>
      </c>
      <c r="L373" s="16">
        <v>170.78081800000001</v>
      </c>
      <c r="M373">
        <f t="shared" si="224"/>
        <v>2.3587545208846872E-2</v>
      </c>
      <c r="N373">
        <f t="shared" si="225"/>
        <v>2.7709502719027997E-2</v>
      </c>
      <c r="O373">
        <v>170.78081800000001</v>
      </c>
      <c r="P373" s="10">
        <f t="shared" si="226"/>
        <v>2.3587545208846872E-2</v>
      </c>
      <c r="Q373">
        <f t="shared" si="232"/>
        <v>0.16334656641089754</v>
      </c>
      <c r="R373">
        <v>98.032601999999997</v>
      </c>
      <c r="S373">
        <f t="shared" si="227"/>
        <v>2.4780845897873105E-2</v>
      </c>
      <c r="T373">
        <f t="shared" si="228"/>
        <v>0.42334242207457468</v>
      </c>
      <c r="U373">
        <v>98.032601999999997</v>
      </c>
      <c r="V373">
        <f t="shared" si="229"/>
        <v>2.4780845897873105E-2</v>
      </c>
      <c r="W373">
        <f t="shared" si="230"/>
        <v>0.60754851383876063</v>
      </c>
      <c r="AN373" s="17">
        <f t="shared" si="231"/>
        <v>2.3928488262854368E-2</v>
      </c>
      <c r="AO373">
        <f t="shared" si="233"/>
        <v>16.026344298929342</v>
      </c>
    </row>
    <row r="374" spans="2:41" x14ac:dyDescent="0.25">
      <c r="B374" t="s">
        <v>14</v>
      </c>
      <c r="C374" s="6">
        <v>469.35374000000002</v>
      </c>
      <c r="D374" s="10">
        <f t="shared" si="218"/>
        <v>6.4825210997592017E-2</v>
      </c>
      <c r="E374" s="13">
        <f t="shared" si="219"/>
        <v>3.3073870124288569</v>
      </c>
      <c r="F374" s="2">
        <v>469.35374000000002</v>
      </c>
      <c r="G374" s="10">
        <f t="shared" si="220"/>
        <v>6.4825210997592017E-2</v>
      </c>
      <c r="H374" s="13">
        <f t="shared" si="221"/>
        <v>16.33996944897525</v>
      </c>
      <c r="I374" s="2">
        <v>469.35374000000002</v>
      </c>
      <c r="J374" s="9">
        <f t="shared" si="222"/>
        <v>6.4825210997592017E-2</v>
      </c>
      <c r="K374" s="37">
        <f t="shared" si="223"/>
        <v>8.420405716690034E-2</v>
      </c>
      <c r="L374" s="16">
        <v>469.35374000000002</v>
      </c>
      <c r="M374">
        <f t="shared" si="224"/>
        <v>6.4825210997592017E-2</v>
      </c>
      <c r="N374">
        <f t="shared" si="225"/>
        <v>7.615351001958523E-2</v>
      </c>
      <c r="O374">
        <v>469.35374000000002</v>
      </c>
      <c r="P374" s="10">
        <f t="shared" si="226"/>
        <v>6.4825210997592017E-2</v>
      </c>
      <c r="Q374">
        <f t="shared" si="232"/>
        <v>0.44892232487792122</v>
      </c>
      <c r="R374">
        <v>225.038014</v>
      </c>
      <c r="S374">
        <f t="shared" si="227"/>
        <v>5.6885487402419561E-2</v>
      </c>
      <c r="T374">
        <f t="shared" si="228"/>
        <v>0.97180056391456426</v>
      </c>
      <c r="U374">
        <v>225.038014</v>
      </c>
      <c r="V374">
        <f t="shared" si="229"/>
        <v>5.6885487402419561E-2</v>
      </c>
      <c r="W374">
        <f t="shared" si="230"/>
        <v>1.394653494588731</v>
      </c>
      <c r="AN374" s="17">
        <f t="shared" si="231"/>
        <v>6.2556718541828454E-2</v>
      </c>
      <c r="AO374">
        <f t="shared" si="233"/>
        <v>41.897987810575025</v>
      </c>
    </row>
    <row r="375" spans="2:41" x14ac:dyDescent="0.25">
      <c r="B375" t="s">
        <v>15</v>
      </c>
      <c r="C375" s="6">
        <v>1011.569328</v>
      </c>
      <c r="D375" s="10">
        <f t="shared" si="218"/>
        <v>0.13971380120736304</v>
      </c>
      <c r="E375" s="13">
        <f t="shared" si="219"/>
        <v>7.1282083692325235</v>
      </c>
      <c r="F375" s="2">
        <v>1011.569328</v>
      </c>
      <c r="G375" s="10">
        <f t="shared" si="220"/>
        <v>0.13971380120736304</v>
      </c>
      <c r="H375" s="13">
        <f t="shared" si="221"/>
        <v>35.216533940989628</v>
      </c>
      <c r="I375" s="2">
        <v>1011.569328</v>
      </c>
      <c r="J375" s="9">
        <f t="shared" si="222"/>
        <v>0.13971380120736304</v>
      </c>
      <c r="K375" s="37">
        <f t="shared" si="223"/>
        <v>0.18147983975411586</v>
      </c>
      <c r="L375" s="16">
        <v>1011.569328</v>
      </c>
      <c r="M375">
        <f t="shared" si="224"/>
        <v>0.13971380120736304</v>
      </c>
      <c r="N375">
        <f t="shared" si="225"/>
        <v>0.16412898926799449</v>
      </c>
      <c r="O375">
        <v>1011.569328</v>
      </c>
      <c r="P375" s="10">
        <f t="shared" si="226"/>
        <v>0.13971380120736304</v>
      </c>
      <c r="Q375">
        <f t="shared" si="232"/>
        <v>0.9675347521486809</v>
      </c>
      <c r="R375">
        <v>612.48397399999999</v>
      </c>
      <c r="S375">
        <f t="shared" si="227"/>
        <v>0.15482472835527633</v>
      </c>
      <c r="T375">
        <f t="shared" si="228"/>
        <v>2.6449410068195562</v>
      </c>
      <c r="U375">
        <v>612.48397399999999</v>
      </c>
      <c r="V375">
        <f t="shared" si="229"/>
        <v>0.15482472835527633</v>
      </c>
      <c r="W375">
        <f t="shared" si="230"/>
        <v>3.7958160914035326</v>
      </c>
      <c r="AN375" s="17">
        <f t="shared" si="231"/>
        <v>0.14403120896390972</v>
      </c>
      <c r="AO375">
        <f t="shared" si="233"/>
        <v>96.466342515668174</v>
      </c>
    </row>
    <row r="376" spans="2:41" x14ac:dyDescent="0.25">
      <c r="B376" t="s">
        <v>16</v>
      </c>
      <c r="C376" s="6">
        <v>267.07028100000002</v>
      </c>
      <c r="D376" s="10">
        <f t="shared" si="218"/>
        <v>3.6886650390835683E-2</v>
      </c>
      <c r="E376" s="13">
        <f t="shared" si="219"/>
        <v>1.8819596042531272</v>
      </c>
      <c r="F376" s="2">
        <v>267.07028100000002</v>
      </c>
      <c r="G376" s="10">
        <f t="shared" si="220"/>
        <v>3.6886650390835683E-2</v>
      </c>
      <c r="H376" s="13">
        <f t="shared" si="221"/>
        <v>9.2977212289162434</v>
      </c>
      <c r="I376" s="2">
        <v>267.07028100000002</v>
      </c>
      <c r="J376" s="9">
        <f t="shared" si="222"/>
        <v>3.6886650390835683E-2</v>
      </c>
      <c r="K376" s="37">
        <f t="shared" si="223"/>
        <v>4.7913544289439641E-2</v>
      </c>
      <c r="L376" s="16">
        <v>267.07028100000002</v>
      </c>
      <c r="M376">
        <f t="shared" si="224"/>
        <v>3.6886650390835683E-2</v>
      </c>
      <c r="N376">
        <f t="shared" si="225"/>
        <v>4.3332645692920099E-2</v>
      </c>
      <c r="O376">
        <v>267.07028100000002</v>
      </c>
      <c r="P376" s="10">
        <f t="shared" si="226"/>
        <v>3.6886650390835683E-2</v>
      </c>
      <c r="Q376">
        <f t="shared" si="232"/>
        <v>0.25544445741994026</v>
      </c>
      <c r="R376">
        <v>162.176694</v>
      </c>
      <c r="S376">
        <f t="shared" si="227"/>
        <v>4.0995297281209798E-2</v>
      </c>
      <c r="T376">
        <f t="shared" si="228"/>
        <v>0.70034124404865994</v>
      </c>
      <c r="U376">
        <v>162.176694</v>
      </c>
      <c r="V376">
        <f t="shared" si="229"/>
        <v>4.0995297281209798E-2</v>
      </c>
      <c r="W376">
        <f t="shared" si="230"/>
        <v>1.0050759380943848</v>
      </c>
      <c r="AN376" s="17">
        <f t="shared" si="231"/>
        <v>3.8060549502371144E-2</v>
      </c>
      <c r="AO376">
        <f t="shared" si="233"/>
        <v>25.491433634708098</v>
      </c>
    </row>
    <row r="377" spans="2:41" x14ac:dyDescent="0.25">
      <c r="B377" t="s">
        <v>17</v>
      </c>
      <c r="C377" s="6">
        <v>113.88308499999999</v>
      </c>
      <c r="D377" s="10">
        <f t="shared" si="218"/>
        <v>1.5729063998044857E-2</v>
      </c>
      <c r="E377" s="13">
        <f t="shared" si="219"/>
        <v>0.80249799706364655</v>
      </c>
      <c r="F377" s="2">
        <v>113.88308499999999</v>
      </c>
      <c r="G377" s="10">
        <f t="shared" si="220"/>
        <v>1.5729063998044857E-2</v>
      </c>
      <c r="H377" s="13">
        <f t="shared" si="221"/>
        <v>3.9646986293430864</v>
      </c>
      <c r="I377" s="2">
        <v>113.88308499999999</v>
      </c>
      <c r="J377" s="9">
        <f t="shared" si="222"/>
        <v>1.5729063998044857E-2</v>
      </c>
      <c r="K377" s="37">
        <f t="shared" si="223"/>
        <v>2.043110980575753E-2</v>
      </c>
      <c r="L377" s="16">
        <v>113.88308499999999</v>
      </c>
      <c r="M377">
        <f t="shared" si="224"/>
        <v>1.5729063998044857E-2</v>
      </c>
      <c r="N377">
        <f t="shared" si="225"/>
        <v>1.8477740594138602E-2</v>
      </c>
      <c r="O377">
        <v>113.88308499999999</v>
      </c>
      <c r="P377" s="10">
        <f t="shared" si="226"/>
        <v>1.5729063998044857E-2</v>
      </c>
      <c r="Q377">
        <f t="shared" si="232"/>
        <v>0.10892564589443757</v>
      </c>
      <c r="R377">
        <v>61.738961000000003</v>
      </c>
      <c r="S377">
        <f t="shared" si="227"/>
        <v>1.5606478326830474E-2</v>
      </c>
      <c r="T377">
        <f t="shared" si="228"/>
        <v>0.26661254269378371</v>
      </c>
      <c r="U377">
        <v>61.738961000000003</v>
      </c>
      <c r="V377">
        <f t="shared" si="229"/>
        <v>1.5606478326830474E-2</v>
      </c>
      <c r="W377">
        <f t="shared" si="230"/>
        <v>0.38262183433118718</v>
      </c>
      <c r="AN377" s="17">
        <f t="shared" si="231"/>
        <v>1.5694039520555033E-2</v>
      </c>
      <c r="AO377">
        <f t="shared" si="233"/>
        <v>10.511239909286939</v>
      </c>
    </row>
    <row r="378" spans="2:41" x14ac:dyDescent="0.25">
      <c r="B378" t="s">
        <v>18</v>
      </c>
      <c r="C378" s="6">
        <v>74.437922</v>
      </c>
      <c r="D378" s="10">
        <f t="shared" si="218"/>
        <v>1.0281060080340037E-2</v>
      </c>
      <c r="E378" s="13">
        <f t="shared" si="219"/>
        <v>0.52454043820976537</v>
      </c>
      <c r="F378" s="2">
        <v>74.437922</v>
      </c>
      <c r="G378" s="10">
        <f t="shared" si="220"/>
        <v>1.0281060080340037E-2</v>
      </c>
      <c r="H378" s="13">
        <f t="shared" si="221"/>
        <v>2.5914641083401242</v>
      </c>
      <c r="I378" s="2">
        <v>74.437922</v>
      </c>
      <c r="J378" s="9">
        <f t="shared" si="222"/>
        <v>1.0281060080340037E-2</v>
      </c>
      <c r="K378" s="37">
        <f t="shared" si="223"/>
        <v>1.3354479799123938E-2</v>
      </c>
      <c r="L378" s="16">
        <v>74.437922</v>
      </c>
      <c r="M378">
        <f t="shared" si="224"/>
        <v>1.0281060080340037E-2</v>
      </c>
      <c r="N378">
        <f t="shared" si="225"/>
        <v>1.2077690142330821E-2</v>
      </c>
      <c r="O378">
        <v>74.437922</v>
      </c>
      <c r="P378" s="10">
        <f t="shared" si="226"/>
        <v>1.0281060080340037E-2</v>
      </c>
      <c r="Q378">
        <f t="shared" si="232"/>
        <v>7.1197568391212482E-2</v>
      </c>
      <c r="R378">
        <v>47.345607000000001</v>
      </c>
      <c r="S378">
        <f t="shared" si="227"/>
        <v>1.1968102111665487E-2</v>
      </c>
      <c r="T378">
        <f t="shared" si="228"/>
        <v>0.20445651276267193</v>
      </c>
      <c r="U378">
        <v>47.345607000000001</v>
      </c>
      <c r="V378">
        <f t="shared" si="229"/>
        <v>1.1968102111665487E-2</v>
      </c>
      <c r="W378">
        <f t="shared" si="230"/>
        <v>0.29342027634484313</v>
      </c>
      <c r="AN378" s="17">
        <f t="shared" si="231"/>
        <v>1.0763072089290166E-2</v>
      </c>
      <c r="AO378">
        <f t="shared" si="233"/>
        <v>7.2086751625229812</v>
      </c>
    </row>
    <row r="379" spans="2:41" x14ac:dyDescent="0.25">
      <c r="B379" t="s">
        <v>19</v>
      </c>
      <c r="C379" s="6">
        <v>304.501668</v>
      </c>
      <c r="D379" s="10">
        <f t="shared" si="218"/>
        <v>4.2056519837721358E-2</v>
      </c>
      <c r="E379" s="13">
        <f t="shared" si="219"/>
        <v>2.1457267220372498</v>
      </c>
      <c r="F379" s="2">
        <v>304.501668</v>
      </c>
      <c r="G379" s="10">
        <f t="shared" si="220"/>
        <v>4.2056519837721358E-2</v>
      </c>
      <c r="H379" s="13">
        <f t="shared" si="221"/>
        <v>10.600848631315911</v>
      </c>
      <c r="I379" s="2">
        <v>304.501668</v>
      </c>
      <c r="J379" s="9">
        <f t="shared" si="222"/>
        <v>4.2056519837721358E-2</v>
      </c>
      <c r="K379" s="37">
        <f t="shared" si="223"/>
        <v>5.4628894316871762E-2</v>
      </c>
      <c r="L379" s="16">
        <v>304.501668</v>
      </c>
      <c r="M379">
        <f t="shared" si="224"/>
        <v>4.2056519837721358E-2</v>
      </c>
      <c r="N379">
        <f t="shared" si="225"/>
        <v>4.9405957274396943E-2</v>
      </c>
      <c r="O379">
        <v>304.501668</v>
      </c>
      <c r="P379" s="10">
        <f t="shared" si="226"/>
        <v>4.2056519837721358E-2</v>
      </c>
      <c r="Q379">
        <f t="shared" si="232"/>
        <v>0.29124642050953914</v>
      </c>
      <c r="R379">
        <v>116.11469200000001</v>
      </c>
      <c r="S379">
        <f t="shared" si="227"/>
        <v>2.9351666998811265E-2</v>
      </c>
      <c r="T379">
        <f t="shared" si="228"/>
        <v>0.50142783060805873</v>
      </c>
      <c r="U379">
        <v>116.11469200000001</v>
      </c>
      <c r="V379">
        <f t="shared" si="229"/>
        <v>2.9351666998811265E-2</v>
      </c>
      <c r="W379">
        <f t="shared" si="230"/>
        <v>0.71961069195577843</v>
      </c>
      <c r="AN379" s="17">
        <f t="shared" si="231"/>
        <v>3.8426561883747046E-2</v>
      </c>
      <c r="AO379">
        <f t="shared" si="233"/>
        <v>25.736574087258422</v>
      </c>
    </row>
    <row r="380" spans="2:41" x14ac:dyDescent="0.25">
      <c r="B380" t="s">
        <v>20</v>
      </c>
      <c r="C380" s="6">
        <v>232.609182</v>
      </c>
      <c r="D380" s="10">
        <f t="shared" si="218"/>
        <v>3.2127024923946028E-2</v>
      </c>
      <c r="E380" s="13">
        <f t="shared" si="219"/>
        <v>1.6391231643717172</v>
      </c>
      <c r="F380" s="2">
        <v>232.609182</v>
      </c>
      <c r="G380" s="10">
        <f t="shared" si="220"/>
        <v>3.2127024923946028E-2</v>
      </c>
      <c r="H380" s="13">
        <f t="shared" si="221"/>
        <v>8.0980007263415512</v>
      </c>
      <c r="I380" s="2">
        <v>232.609182</v>
      </c>
      <c r="J380" s="9">
        <f t="shared" si="222"/>
        <v>3.2127024923946028E-2</v>
      </c>
      <c r="K380" s="37">
        <f t="shared" si="223"/>
        <v>4.1731076562155286E-2</v>
      </c>
      <c r="L380" s="16">
        <v>232.609182</v>
      </c>
      <c r="M380">
        <f t="shared" si="224"/>
        <v>3.2127024923946028E-2</v>
      </c>
      <c r="N380">
        <f t="shared" si="225"/>
        <v>3.7741268818023102E-2</v>
      </c>
      <c r="O380">
        <v>232.609182</v>
      </c>
      <c r="P380" s="10">
        <f t="shared" si="226"/>
        <v>3.2127024923946028E-2</v>
      </c>
      <c r="Q380">
        <f t="shared" si="232"/>
        <v>0.2224834828660181</v>
      </c>
      <c r="R380">
        <v>167.891502</v>
      </c>
      <c r="S380">
        <f t="shared" si="227"/>
        <v>4.2439896052381174E-2</v>
      </c>
      <c r="T380">
        <f t="shared" si="228"/>
        <v>0.72501997960248266</v>
      </c>
      <c r="U380">
        <v>167.891502</v>
      </c>
      <c r="V380">
        <f t="shared" si="229"/>
        <v>4.2439896052381174E-2</v>
      </c>
      <c r="W380">
        <f t="shared" si="230"/>
        <v>1.040492963006912</v>
      </c>
      <c r="AN380" s="17">
        <f t="shared" si="231"/>
        <v>3.5073559532070357E-2</v>
      </c>
      <c r="AO380">
        <f t="shared" si="233"/>
        <v>23.490867232199442</v>
      </c>
    </row>
    <row r="381" spans="2:41" x14ac:dyDescent="0.25">
      <c r="B381" t="s">
        <v>21</v>
      </c>
      <c r="C381" s="6">
        <v>364.19229899999999</v>
      </c>
      <c r="D381" s="10">
        <f t="shared" si="218"/>
        <v>5.03007446502357E-2</v>
      </c>
      <c r="E381" s="13">
        <f t="shared" si="219"/>
        <v>2.5663476757193981</v>
      </c>
      <c r="F381" s="2">
        <v>364.19229899999999</v>
      </c>
      <c r="G381" s="10">
        <f t="shared" si="220"/>
        <v>5.03007446502357E-2</v>
      </c>
      <c r="H381" s="13">
        <f t="shared" si="221"/>
        <v>12.678904059040967</v>
      </c>
      <c r="I381" s="2">
        <v>364.19229899999999</v>
      </c>
      <c r="J381" s="9">
        <f t="shared" si="222"/>
        <v>5.03007446502357E-2</v>
      </c>
      <c r="K381" s="37">
        <f t="shared" si="223"/>
        <v>6.5337647388813522E-2</v>
      </c>
      <c r="L381" s="16">
        <v>364.19229899999999</v>
      </c>
      <c r="M381">
        <f t="shared" si="224"/>
        <v>5.03007446502357E-2</v>
      </c>
      <c r="N381">
        <f t="shared" si="225"/>
        <v>5.9090872251177276E-2</v>
      </c>
      <c r="O381">
        <v>364.19229899999999</v>
      </c>
      <c r="P381" s="10">
        <f t="shared" si="226"/>
        <v>5.03007446502357E-2</v>
      </c>
      <c r="Q381">
        <f t="shared" si="232"/>
        <v>0.34833866151724924</v>
      </c>
      <c r="R381">
        <v>217.45695599999999</v>
      </c>
      <c r="S381">
        <f t="shared" si="227"/>
        <v>5.4969134819624316E-2</v>
      </c>
      <c r="T381">
        <f t="shared" si="228"/>
        <v>0.93906264418039431</v>
      </c>
      <c r="U381">
        <v>217.45695599999999</v>
      </c>
      <c r="V381">
        <f t="shared" si="229"/>
        <v>5.4969134819624316E-2</v>
      </c>
      <c r="W381">
        <f t="shared" si="230"/>
        <v>1.3476705478214355</v>
      </c>
      <c r="AN381" s="17">
        <f t="shared" si="231"/>
        <v>5.1634570412918156E-2</v>
      </c>
      <c r="AO381">
        <f t="shared" si="233"/>
        <v>34.582769879756064</v>
      </c>
    </row>
    <row r="382" spans="2:41" x14ac:dyDescent="0.25">
      <c r="B382" t="s">
        <v>22</v>
      </c>
      <c r="C382" s="6">
        <v>120.19762799999999</v>
      </c>
      <c r="D382" s="10">
        <f t="shared" si="218"/>
        <v>1.6601202744245893E-2</v>
      </c>
      <c r="E382" s="13">
        <f t="shared" si="219"/>
        <v>0.84699457976398584</v>
      </c>
      <c r="F382" s="2">
        <v>120.19762799999999</v>
      </c>
      <c r="G382" s="10">
        <f t="shared" si="220"/>
        <v>1.6601202744245893E-2</v>
      </c>
      <c r="H382" s="13">
        <f t="shared" si="221"/>
        <v>4.184531627167372</v>
      </c>
      <c r="I382" s="2">
        <v>120.19762799999999</v>
      </c>
      <c r="J382" s="9">
        <f t="shared" si="222"/>
        <v>1.6601202744245893E-2</v>
      </c>
      <c r="K382" s="37">
        <f t="shared" si="223"/>
        <v>2.1563965676374114E-2</v>
      </c>
      <c r="L382" s="16">
        <v>120.19762799999999</v>
      </c>
      <c r="M382">
        <f t="shared" si="224"/>
        <v>1.6601202744245893E-2</v>
      </c>
      <c r="N382">
        <f t="shared" si="225"/>
        <v>1.9502286842815776E-2</v>
      </c>
      <c r="O382">
        <v>120.19762799999999</v>
      </c>
      <c r="P382" s="10">
        <f t="shared" si="226"/>
        <v>1.6601202744245893E-2</v>
      </c>
      <c r="Q382">
        <f t="shared" si="232"/>
        <v>0.11496531082626829</v>
      </c>
      <c r="R382">
        <v>47.654152000000003</v>
      </c>
      <c r="S382">
        <f t="shared" si="227"/>
        <v>1.2046096635339962E-2</v>
      </c>
      <c r="T382">
        <f t="shared" si="228"/>
        <v>0.2057889285606225</v>
      </c>
      <c r="U382">
        <v>47.654152000000003</v>
      </c>
      <c r="V382">
        <f t="shared" si="229"/>
        <v>1.2046096635339962E-2</v>
      </c>
      <c r="W382">
        <f t="shared" si="230"/>
        <v>0.29533245711305722</v>
      </c>
      <c r="AN382" s="17">
        <f t="shared" si="231"/>
        <v>1.5299743855987058E-2</v>
      </c>
      <c r="AO382">
        <f t="shared" si="233"/>
        <v>10.247156444985892</v>
      </c>
    </row>
    <row r="383" spans="2:41" x14ac:dyDescent="0.25">
      <c r="B383" t="s">
        <v>23</v>
      </c>
      <c r="C383" s="6">
        <v>99.608700999999996</v>
      </c>
      <c r="D383" s="10">
        <f t="shared" si="218"/>
        <v>1.3757544702895207E-2</v>
      </c>
      <c r="E383" s="13">
        <f t="shared" si="219"/>
        <v>0.70191093824523321</v>
      </c>
      <c r="F383" s="2">
        <v>99.608700999999996</v>
      </c>
      <c r="G383" s="10">
        <f t="shared" si="220"/>
        <v>1.3757544702895207E-2</v>
      </c>
      <c r="H383" s="13">
        <f t="shared" si="221"/>
        <v>3.4677536205253423</v>
      </c>
      <c r="I383" s="2">
        <v>99.608700999999996</v>
      </c>
      <c r="J383" s="9">
        <f t="shared" si="222"/>
        <v>1.3757544702895207E-2</v>
      </c>
      <c r="K383" s="37">
        <f t="shared" si="223"/>
        <v>1.7870224605698641E-2</v>
      </c>
      <c r="L383" s="16">
        <v>99.608700999999996</v>
      </c>
      <c r="M383">
        <f t="shared" si="224"/>
        <v>1.3757544702895207E-2</v>
      </c>
      <c r="N383">
        <f t="shared" si="225"/>
        <v>1.6161695461596553E-2</v>
      </c>
      <c r="O383">
        <v>99.608700999999996</v>
      </c>
      <c r="P383" s="10">
        <f t="shared" si="226"/>
        <v>1.3757544702895207E-2</v>
      </c>
      <c r="Q383">
        <f t="shared" si="232"/>
        <v>9.5272639419022656E-2</v>
      </c>
      <c r="R383">
        <v>36.628464999999998</v>
      </c>
      <c r="S383">
        <f t="shared" si="227"/>
        <v>9.2590049445044689E-3</v>
      </c>
      <c r="T383">
        <f t="shared" si="228"/>
        <v>0.15817577799244567</v>
      </c>
      <c r="U383">
        <v>36.628464999999998</v>
      </c>
      <c r="V383">
        <f t="shared" si="229"/>
        <v>9.2590049445044689E-3</v>
      </c>
      <c r="W383">
        <f t="shared" si="230"/>
        <v>0.22700172208981112</v>
      </c>
      <c r="AN383" s="17">
        <f t="shared" si="231"/>
        <v>1.247224762906928E-2</v>
      </c>
      <c r="AO383">
        <f t="shared" si="233"/>
        <v>8.3534125720454409</v>
      </c>
    </row>
    <row r="384" spans="2:41" x14ac:dyDescent="0.25">
      <c r="B384" t="s">
        <v>24</v>
      </c>
      <c r="C384" s="6">
        <v>161.32204999999999</v>
      </c>
      <c r="D384" s="10">
        <f t="shared" si="218"/>
        <v>2.2281139018545133E-2</v>
      </c>
      <c r="E384" s="13">
        <f t="shared" si="219"/>
        <v>1.1367853444363702</v>
      </c>
      <c r="F384" s="2">
        <v>161.32204999999999</v>
      </c>
      <c r="G384" s="10">
        <f t="shared" si="220"/>
        <v>2.2281139018545133E-2</v>
      </c>
      <c r="H384" s="13">
        <f t="shared" si="221"/>
        <v>5.6162274715144633</v>
      </c>
      <c r="I384" s="2">
        <v>161.32204999999999</v>
      </c>
      <c r="J384" s="9">
        <f t="shared" si="222"/>
        <v>2.2281139018545133E-2</v>
      </c>
      <c r="K384" s="37">
        <f t="shared" si="223"/>
        <v>2.8941861889673133E-2</v>
      </c>
      <c r="L384" s="16">
        <v>161.32204999999999</v>
      </c>
      <c r="M384">
        <f t="shared" si="224"/>
        <v>2.2281139018545133E-2</v>
      </c>
      <c r="N384">
        <f t="shared" si="225"/>
        <v>2.617480016470099E-2</v>
      </c>
      <c r="O384">
        <v>161.32204999999999</v>
      </c>
      <c r="P384" s="10">
        <f t="shared" si="226"/>
        <v>2.2281139018545133E-2</v>
      </c>
      <c r="Q384">
        <f t="shared" si="232"/>
        <v>0.15429954758658626</v>
      </c>
      <c r="R384">
        <v>73.675617000000003</v>
      </c>
      <c r="S384">
        <f t="shared" si="227"/>
        <v>1.8623846292560104E-2</v>
      </c>
      <c r="T384">
        <f t="shared" si="228"/>
        <v>0.31815960723575115</v>
      </c>
      <c r="U384">
        <v>73.675617000000003</v>
      </c>
      <c r="V384">
        <f t="shared" si="229"/>
        <v>1.8623846292560104E-2</v>
      </c>
      <c r="W384">
        <f t="shared" si="230"/>
        <v>0.45659822040124709</v>
      </c>
      <c r="AN384" s="17">
        <f t="shared" si="231"/>
        <v>2.1236198239692271E-2</v>
      </c>
      <c r="AO384">
        <f t="shared" si="233"/>
        <v>14.223156133016294</v>
      </c>
    </row>
    <row r="385" spans="2:83" x14ac:dyDescent="0.25">
      <c r="B385" t="s">
        <v>25</v>
      </c>
      <c r="C385" s="6">
        <v>174.66188299999999</v>
      </c>
      <c r="D385" s="10">
        <f t="shared" si="218"/>
        <v>2.4123581967647106E-2</v>
      </c>
      <c r="E385" s="13">
        <f t="shared" si="219"/>
        <v>1.230786918626809</v>
      </c>
      <c r="F385" s="2">
        <v>174.66188299999999</v>
      </c>
      <c r="G385" s="10">
        <f t="shared" si="220"/>
        <v>2.4123581967647106E-2</v>
      </c>
      <c r="H385" s="13">
        <f t="shared" si="221"/>
        <v>6.0806372441401848</v>
      </c>
      <c r="I385" s="2">
        <v>174.66188299999999</v>
      </c>
      <c r="J385" s="9">
        <f t="shared" si="222"/>
        <v>2.4123581967647106E-2</v>
      </c>
      <c r="K385" s="37">
        <f t="shared" si="223"/>
        <v>3.1335084665588167E-2</v>
      </c>
      <c r="L385" s="16">
        <v>174.66188299999999</v>
      </c>
      <c r="M385">
        <f t="shared" si="224"/>
        <v>2.4123581967647106E-2</v>
      </c>
      <c r="N385">
        <f t="shared" si="225"/>
        <v>2.8339212673750336E-2</v>
      </c>
      <c r="O385">
        <v>174.66188299999999</v>
      </c>
      <c r="P385" s="10">
        <f t="shared" si="226"/>
        <v>2.4123581967647106E-2</v>
      </c>
      <c r="Q385">
        <f t="shared" si="232"/>
        <v>0.167058684956714</v>
      </c>
      <c r="R385">
        <v>97.361722</v>
      </c>
      <c r="S385">
        <f t="shared" si="227"/>
        <v>2.4611259723918803E-2</v>
      </c>
      <c r="T385">
        <f t="shared" si="228"/>
        <v>0.42044530460215068</v>
      </c>
      <c r="U385">
        <v>97.361722</v>
      </c>
      <c r="V385">
        <f t="shared" si="229"/>
        <v>2.4611259723918803E-2</v>
      </c>
      <c r="W385">
        <f t="shared" si="230"/>
        <v>0.60339079346157287</v>
      </c>
      <c r="AN385" s="17">
        <f t="shared" si="231"/>
        <v>2.426291846943902E-2</v>
      </c>
      <c r="AO385">
        <f t="shared" si="233"/>
        <v>16.250332274091477</v>
      </c>
    </row>
    <row r="386" spans="2:83" x14ac:dyDescent="0.25">
      <c r="B386" t="s">
        <v>26</v>
      </c>
      <c r="C386" s="6">
        <v>175.08747099999999</v>
      </c>
      <c r="D386" s="10">
        <f t="shared" si="218"/>
        <v>2.418236243437577E-2</v>
      </c>
      <c r="E386" s="13">
        <f t="shared" si="219"/>
        <v>1.2337859023439635</v>
      </c>
      <c r="F386" s="2">
        <v>175.08747099999999</v>
      </c>
      <c r="G386" s="10">
        <f t="shared" si="220"/>
        <v>2.418236243437577E-2</v>
      </c>
      <c r="H386" s="13">
        <f t="shared" si="221"/>
        <v>6.0954535635283094</v>
      </c>
      <c r="I386" s="2">
        <v>175.08747099999999</v>
      </c>
      <c r="J386" s="9">
        <f t="shared" si="222"/>
        <v>2.418236243437577E-2</v>
      </c>
      <c r="K386" s="37">
        <f t="shared" si="223"/>
        <v>3.1411436962858773E-2</v>
      </c>
      <c r="L386" s="16">
        <v>175.08747099999999</v>
      </c>
      <c r="M386">
        <f t="shared" si="224"/>
        <v>2.418236243437577E-2</v>
      </c>
      <c r="N386">
        <f t="shared" si="225"/>
        <v>2.8408265111730731E-2</v>
      </c>
      <c r="O386">
        <v>175.08747099999999</v>
      </c>
      <c r="P386" s="10">
        <f t="shared" si="226"/>
        <v>2.418236243437577E-2</v>
      </c>
      <c r="Q386">
        <f t="shared" si="232"/>
        <v>0.16746574670591866</v>
      </c>
      <c r="R386">
        <v>81.548880999999994</v>
      </c>
      <c r="S386">
        <f t="shared" si="227"/>
        <v>2.0614063199148706E-2</v>
      </c>
      <c r="T386">
        <f t="shared" si="228"/>
        <v>0.35215938469134239</v>
      </c>
      <c r="U386">
        <v>81.548880999999994</v>
      </c>
      <c r="V386">
        <f t="shared" si="229"/>
        <v>2.0614063199148706E-2</v>
      </c>
      <c r="W386">
        <f t="shared" si="230"/>
        <v>0.50539208840711936</v>
      </c>
      <c r="AN386" s="17">
        <f t="shared" si="231"/>
        <v>2.3162848367168039E-2</v>
      </c>
      <c r="AO386">
        <f t="shared" si="233"/>
        <v>15.513549322394466</v>
      </c>
    </row>
    <row r="387" spans="2:83" x14ac:dyDescent="0.25">
      <c r="B387" t="s">
        <v>27</v>
      </c>
      <c r="C387" s="6">
        <v>140.34455299999999</v>
      </c>
      <c r="D387" s="10">
        <f t="shared" si="218"/>
        <v>1.9383813284597956E-2</v>
      </c>
      <c r="E387" s="13">
        <f t="shared" si="219"/>
        <v>0.98896357331110929</v>
      </c>
      <c r="F387" s="2">
        <v>140.34455299999999</v>
      </c>
      <c r="G387" s="10">
        <f t="shared" si="220"/>
        <v>1.9383813284597956E-2</v>
      </c>
      <c r="H387" s="13">
        <f t="shared" si="221"/>
        <v>4.8859218813300336</v>
      </c>
      <c r="I387" s="2">
        <v>140.34455299999999</v>
      </c>
      <c r="J387" s="9">
        <f t="shared" si="222"/>
        <v>1.9383813284597956E-2</v>
      </c>
      <c r="K387" s="37">
        <f t="shared" si="223"/>
        <v>2.5178409708368519E-2</v>
      </c>
      <c r="L387" s="16">
        <v>140.34455299999999</v>
      </c>
      <c r="M387">
        <f t="shared" si="224"/>
        <v>1.9383813284597956E-2</v>
      </c>
      <c r="N387">
        <f t="shared" si="225"/>
        <v>2.2771162584279629E-2</v>
      </c>
      <c r="O387">
        <v>140.34455299999999</v>
      </c>
      <c r="P387" s="10">
        <f t="shared" si="226"/>
        <v>1.9383813284597956E-2</v>
      </c>
      <c r="Q387">
        <f t="shared" si="232"/>
        <v>0.13423522100135524</v>
      </c>
      <c r="R387">
        <v>71.271118000000001</v>
      </c>
      <c r="S387">
        <f t="shared" si="227"/>
        <v>1.8016032994076094E-2</v>
      </c>
      <c r="T387">
        <f t="shared" si="228"/>
        <v>0.30777605717415124</v>
      </c>
      <c r="U387">
        <v>71.271118000000001</v>
      </c>
      <c r="V387">
        <f t="shared" si="229"/>
        <v>1.8016032994076094E-2</v>
      </c>
      <c r="W387">
        <f t="shared" si="230"/>
        <v>0.4416965472417731</v>
      </c>
      <c r="AN387" s="17">
        <f t="shared" si="231"/>
        <v>1.8993018915877423E-2</v>
      </c>
      <c r="AO387">
        <f t="shared" si="233"/>
        <v>12.720764349098063</v>
      </c>
    </row>
    <row r="388" spans="2:83" x14ac:dyDescent="0.25">
      <c r="B388" t="s">
        <v>28</v>
      </c>
      <c r="C388" s="6">
        <v>209.62787</v>
      </c>
      <c r="D388" s="10">
        <f t="shared" si="218"/>
        <v>2.8952940491591243E-2</v>
      </c>
      <c r="E388" s="13">
        <f t="shared" si="219"/>
        <v>1.4771811441858858</v>
      </c>
      <c r="F388" s="2">
        <v>209.62787</v>
      </c>
      <c r="G388" s="10">
        <f t="shared" si="220"/>
        <v>2.8952940491591243E-2</v>
      </c>
      <c r="H388" s="13">
        <f t="shared" si="221"/>
        <v>7.2979347974381854</v>
      </c>
      <c r="I388" s="2">
        <v>209.62787</v>
      </c>
      <c r="J388" s="9">
        <f t="shared" si="222"/>
        <v>2.8952940491591243E-2</v>
      </c>
      <c r="K388" s="37">
        <f t="shared" si="223"/>
        <v>3.7608131447414379E-2</v>
      </c>
      <c r="L388" s="16">
        <v>209.62787</v>
      </c>
      <c r="M388">
        <f t="shared" si="224"/>
        <v>2.8952940491591243E-2</v>
      </c>
      <c r="N388">
        <f t="shared" si="225"/>
        <v>3.4012508557893471E-2</v>
      </c>
      <c r="O388">
        <v>209.62787</v>
      </c>
      <c r="P388" s="10">
        <f t="shared" si="226"/>
        <v>2.8952940491591243E-2</v>
      </c>
      <c r="Q388">
        <f t="shared" si="232"/>
        <v>0.20050256925534807</v>
      </c>
      <c r="R388">
        <v>101.237572</v>
      </c>
      <c r="S388">
        <f t="shared" si="227"/>
        <v>2.5591003601096229E-2</v>
      </c>
      <c r="T388">
        <f t="shared" si="228"/>
        <v>0.43718271331234426</v>
      </c>
      <c r="U388">
        <v>101.237572</v>
      </c>
      <c r="V388">
        <f t="shared" si="229"/>
        <v>2.5591003601096229E-2</v>
      </c>
      <c r="W388">
        <f t="shared" si="230"/>
        <v>0.6274110363126395</v>
      </c>
      <c r="AN388" s="17">
        <f t="shared" si="231"/>
        <v>2.7992387094306955E-2</v>
      </c>
      <c r="AO388">
        <f t="shared" si="233"/>
        <v>18.748181180283026</v>
      </c>
    </row>
    <row r="389" spans="2:83" x14ac:dyDescent="0.25">
      <c r="B389" t="s">
        <v>29</v>
      </c>
      <c r="C389" s="6">
        <v>76.361813999999995</v>
      </c>
      <c r="D389" s="10">
        <f t="shared" si="218"/>
        <v>1.0546780142220397E-2</v>
      </c>
      <c r="E389" s="13">
        <f t="shared" si="219"/>
        <v>0.53809749522632544</v>
      </c>
      <c r="F389" s="2">
        <v>76.361813999999995</v>
      </c>
      <c r="G389" s="10">
        <f t="shared" si="220"/>
        <v>1.0546780142220397E-2</v>
      </c>
      <c r="H389" s="13">
        <f t="shared" si="221"/>
        <v>2.6584420267500803</v>
      </c>
      <c r="I389" s="2">
        <v>76.361813999999995</v>
      </c>
      <c r="J389" s="9">
        <f t="shared" si="222"/>
        <v>1.0546780142220397E-2</v>
      </c>
      <c r="K389" s="37">
        <f t="shared" si="223"/>
        <v>1.3699634206439285E-2</v>
      </c>
      <c r="L389" s="16">
        <v>76.361813999999995</v>
      </c>
      <c r="M389">
        <f t="shared" si="224"/>
        <v>1.0546780142220397E-2</v>
      </c>
      <c r="N389">
        <f t="shared" si="225"/>
        <v>1.2389845167874241E-2</v>
      </c>
      <c r="O389">
        <v>76.361813999999995</v>
      </c>
      <c r="P389" s="10">
        <f t="shared" si="226"/>
        <v>1.0546780142220397E-2</v>
      </c>
      <c r="Q389">
        <f t="shared" si="232"/>
        <v>7.3037711540927294E-2</v>
      </c>
      <c r="R389">
        <v>53.400823000000003</v>
      </c>
      <c r="S389">
        <f t="shared" si="227"/>
        <v>1.3498749789203778E-2</v>
      </c>
      <c r="T389">
        <f t="shared" si="228"/>
        <v>0.23060526078452612</v>
      </c>
      <c r="U389">
        <v>53.400823000000003</v>
      </c>
      <c r="V389">
        <f t="shared" si="229"/>
        <v>1.3498749789203778E-2</v>
      </c>
      <c r="W389">
        <f t="shared" si="230"/>
        <v>0.3309469501933317</v>
      </c>
      <c r="AN389" s="17">
        <f t="shared" si="231"/>
        <v>1.1390200041358505E-2</v>
      </c>
      <c r="AO389">
        <f t="shared" si="233"/>
        <v>7.6287003797002724</v>
      </c>
    </row>
    <row r="390" spans="2:83" x14ac:dyDescent="0.25">
      <c r="B390" t="s">
        <v>30</v>
      </c>
      <c r="C390" s="6">
        <v>468.77657199999999</v>
      </c>
      <c r="D390" s="10">
        <f t="shared" si="218"/>
        <v>6.4745494923781552E-2</v>
      </c>
      <c r="E390" s="13">
        <f t="shared" si="219"/>
        <v>3.3033198925052156</v>
      </c>
      <c r="F390" s="2">
        <v>468.77657199999999</v>
      </c>
      <c r="G390" s="10">
        <f t="shared" si="220"/>
        <v>6.4745494923781552E-2</v>
      </c>
      <c r="H390" s="13">
        <f t="shared" si="221"/>
        <v>16.319876059526756</v>
      </c>
      <c r="I390" s="2">
        <v>468.77657199999999</v>
      </c>
      <c r="J390" s="9">
        <f t="shared" si="222"/>
        <v>6.4745494923781552E-2</v>
      </c>
      <c r="K390" s="37">
        <f t="shared" si="223"/>
        <v>8.4100510772944045E-2</v>
      </c>
      <c r="L390" s="16">
        <v>468.77657199999999</v>
      </c>
      <c r="M390">
        <f t="shared" si="224"/>
        <v>6.4745494923781552E-2</v>
      </c>
      <c r="N390">
        <f t="shared" si="225"/>
        <v>7.6059863447021467E-2</v>
      </c>
      <c r="O390">
        <v>468.77657199999999</v>
      </c>
      <c r="P390" s="10">
        <f t="shared" si="226"/>
        <v>6.4745494923781552E-2</v>
      </c>
      <c r="Q390">
        <f t="shared" si="232"/>
        <v>0.44837028155041914</v>
      </c>
      <c r="R390">
        <v>285.95824699999997</v>
      </c>
      <c r="S390">
        <f t="shared" si="227"/>
        <v>7.2285006289366197E-2</v>
      </c>
      <c r="T390">
        <f t="shared" si="228"/>
        <v>1.2348775246950954</v>
      </c>
      <c r="U390">
        <v>285.95824699999997</v>
      </c>
      <c r="V390">
        <f t="shared" si="229"/>
        <v>7.2285006289366197E-2</v>
      </c>
      <c r="W390">
        <f t="shared" si="230"/>
        <v>1.7722013334379028</v>
      </c>
      <c r="AN390" s="17">
        <f t="shared" si="231"/>
        <v>6.68996410282343E-2</v>
      </c>
      <c r="AO390">
        <f t="shared" si="233"/>
        <v>44.806703575070202</v>
      </c>
    </row>
    <row r="391" spans="2:83" x14ac:dyDescent="0.25">
      <c r="B391" t="s">
        <v>31</v>
      </c>
      <c r="C391" s="6">
        <v>126.195654</v>
      </c>
      <c r="D391" s="10">
        <f t="shared" si="218"/>
        <v>1.7429625462298686E-2</v>
      </c>
      <c r="E391" s="13">
        <f t="shared" si="219"/>
        <v>0.88926076750675453</v>
      </c>
      <c r="F391" s="2">
        <v>126.195654</v>
      </c>
      <c r="G391" s="10">
        <f t="shared" si="220"/>
        <v>1.7429625462298686E-2</v>
      </c>
      <c r="H391" s="13">
        <f t="shared" si="221"/>
        <v>4.3933454774504437</v>
      </c>
      <c r="I391" s="2">
        <v>126.195654</v>
      </c>
      <c r="J391" s="9">
        <f t="shared" si="222"/>
        <v>1.7429625462298686E-2</v>
      </c>
      <c r="K391" s="37">
        <f t="shared" si="223"/>
        <v>2.2640037051010559E-2</v>
      </c>
      <c r="L391" s="16">
        <v>126.195654</v>
      </c>
      <c r="M391">
        <f t="shared" si="224"/>
        <v>1.7429625462298686E-2</v>
      </c>
      <c r="N391">
        <f t="shared" si="225"/>
        <v>2.0475477624439745E-2</v>
      </c>
      <c r="O391">
        <v>126.195654</v>
      </c>
      <c r="P391" s="10">
        <f t="shared" si="226"/>
        <v>1.7429625462298686E-2</v>
      </c>
      <c r="Q391">
        <f t="shared" si="232"/>
        <v>0.12070223704442995</v>
      </c>
      <c r="R391">
        <v>72.618211000000002</v>
      </c>
      <c r="S391">
        <f t="shared" si="227"/>
        <v>1.8356553426687926E-2</v>
      </c>
      <c r="T391">
        <f t="shared" si="228"/>
        <v>0.31359332206098661</v>
      </c>
      <c r="U391">
        <v>72.618211000000002</v>
      </c>
      <c r="V391">
        <f t="shared" si="229"/>
        <v>1.8356553426687926E-2</v>
      </c>
      <c r="W391">
        <f t="shared" si="230"/>
        <v>0.45004503879923069</v>
      </c>
      <c r="AN391" s="17">
        <f t="shared" si="231"/>
        <v>1.7694462023552758E-2</v>
      </c>
      <c r="AO391">
        <f t="shared" si="233"/>
        <v>11.851042884894696</v>
      </c>
    </row>
    <row r="392" spans="2:83" x14ac:dyDescent="0.25">
      <c r="B392" t="s">
        <v>32</v>
      </c>
      <c r="C392" s="6">
        <v>91.954678999999999</v>
      </c>
      <c r="D392" s="10">
        <f t="shared" si="218"/>
        <v>1.2700402618270056E-2</v>
      </c>
      <c r="E392" s="13">
        <f t="shared" si="219"/>
        <v>0.6479754716701831</v>
      </c>
      <c r="F392" s="2">
        <v>91.954678999999999</v>
      </c>
      <c r="G392" s="10">
        <f t="shared" si="220"/>
        <v>1.2700402618270056E-2</v>
      </c>
      <c r="H392" s="13">
        <f t="shared" si="221"/>
        <v>3.201288319446066</v>
      </c>
      <c r="I392" s="2">
        <v>91.954678999999999</v>
      </c>
      <c r="J392" s="9">
        <f t="shared" si="222"/>
        <v>1.2700402618270056E-2</v>
      </c>
      <c r="K392" s="37">
        <f t="shared" si="223"/>
        <v>1.6497060505536763E-2</v>
      </c>
      <c r="L392" s="16">
        <v>91.954678999999999</v>
      </c>
      <c r="M392">
        <f t="shared" si="224"/>
        <v>1.2700402618270056E-2</v>
      </c>
      <c r="N392">
        <f t="shared" si="225"/>
        <v>1.4919816274552839E-2</v>
      </c>
      <c r="O392">
        <v>91.954678999999999</v>
      </c>
      <c r="P392" s="10">
        <f t="shared" si="226"/>
        <v>1.2700402618270056E-2</v>
      </c>
      <c r="Q392">
        <f t="shared" si="232"/>
        <v>8.7951804283232002E-2</v>
      </c>
      <c r="R392">
        <v>58.184398000000002</v>
      </c>
      <c r="S392">
        <f t="shared" si="227"/>
        <v>1.470794991750312E-2</v>
      </c>
      <c r="T392">
        <f t="shared" si="228"/>
        <v>0.25126257463074414</v>
      </c>
      <c r="U392">
        <v>58.184398000000002</v>
      </c>
      <c r="V392">
        <f t="shared" si="229"/>
        <v>1.470794991750312E-2</v>
      </c>
      <c r="W392">
        <f t="shared" si="230"/>
        <v>0.36059273968371214</v>
      </c>
      <c r="AN392" s="17">
        <f t="shared" si="231"/>
        <v>1.3273987560908076E-2</v>
      </c>
      <c r="AO392">
        <f t="shared" si="233"/>
        <v>8.8903859087937924</v>
      </c>
    </row>
    <row r="393" spans="2:83" ht="15.75" x14ac:dyDescent="0.25">
      <c r="B393" s="4" t="s">
        <v>41</v>
      </c>
      <c r="C393" s="15">
        <f>SUM(C361:C392)</f>
        <v>7240.2963720000007</v>
      </c>
      <c r="D393" s="15">
        <f t="shared" ref="D393:O393" si="234">SUM(D361:D392)</f>
        <v>1</v>
      </c>
      <c r="E393" s="15">
        <f t="shared" si="234"/>
        <v>51.020073232800002</v>
      </c>
      <c r="F393" s="15">
        <f t="shared" si="234"/>
        <v>7240.2963720000007</v>
      </c>
      <c r="G393" s="15">
        <f t="shared" si="234"/>
        <v>1</v>
      </c>
      <c r="H393" s="15">
        <f t="shared" si="234"/>
        <v>252.061955488</v>
      </c>
      <c r="I393" s="15">
        <f t="shared" si="234"/>
        <v>7240.2963720000007</v>
      </c>
      <c r="J393" s="15">
        <f t="shared" si="234"/>
        <v>1</v>
      </c>
      <c r="K393" s="15">
        <f t="shared" si="234"/>
        <v>1.2989399628799998</v>
      </c>
      <c r="L393" s="15">
        <f t="shared" si="234"/>
        <v>7240.2963720000007</v>
      </c>
      <c r="M393" s="15">
        <f t="shared" si="234"/>
        <v>1</v>
      </c>
      <c r="N393" s="15">
        <f t="shared" si="234"/>
        <v>1.1747514407999999</v>
      </c>
      <c r="O393" s="15">
        <f t="shared" si="234"/>
        <v>7240.2963720000007</v>
      </c>
      <c r="P393" s="15">
        <f t="shared" ref="P393:W393" si="235">SUM(P361:P392)</f>
        <v>1</v>
      </c>
      <c r="Q393" s="15">
        <f t="shared" si="235"/>
        <v>6.925119378239998</v>
      </c>
      <c r="R393" s="15">
        <f t="shared" si="235"/>
        <v>3955.9828749999997</v>
      </c>
      <c r="S393" s="15">
        <f t="shared" si="235"/>
        <v>0.99999999999999989</v>
      </c>
      <c r="T393" s="15">
        <f t="shared" si="235"/>
        <v>17.083453237199997</v>
      </c>
      <c r="U393" s="15">
        <f t="shared" si="235"/>
        <v>3955.9828749999997</v>
      </c>
      <c r="V393" s="15">
        <f t="shared" si="235"/>
        <v>0.99999999999999989</v>
      </c>
      <c r="W393" s="15">
        <f t="shared" si="235"/>
        <v>24.516859365600006</v>
      </c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15">
        <f>SUM(AN361:AN392)</f>
        <v>1.0000000000000002</v>
      </c>
      <c r="AO393" s="15">
        <f>SUM(AO361:AO392)</f>
        <v>669.76</v>
      </c>
    </row>
    <row r="394" spans="2:83" ht="15.75" x14ac:dyDescent="0.25">
      <c r="AP394" s="4"/>
      <c r="CE39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380A-F5A3-48ED-957A-DB23AE2851EE}">
  <dimension ref="A1:AO203"/>
  <sheetViews>
    <sheetView zoomScale="70" zoomScaleNormal="70" workbookViewId="0">
      <pane xSplit="2" ySplit="26" topLeftCell="C93" activePane="bottomRight" state="frozen"/>
      <selection pane="topRight" activeCell="C1" sqref="C1"/>
      <selection pane="bottomLeft" activeCell="A27" sqref="A27"/>
      <selection pane="bottomRight" activeCell="C102" sqref="C102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42578125" customWidth="1"/>
    <col min="6" max="6" width="17.28515625" bestFit="1" customWidth="1"/>
    <col min="7" max="7" width="14.85546875" bestFit="1" customWidth="1"/>
    <col min="8" max="8" width="15.28515625" bestFit="1" customWidth="1"/>
    <col min="15" max="15" width="26" bestFit="1" customWidth="1"/>
    <col min="24" max="24" width="15.42578125" bestFit="1" customWidth="1"/>
    <col min="27" max="27" width="13.5703125" bestFit="1" customWidth="1"/>
    <col min="30" max="30" width="14.85546875" bestFit="1" customWidth="1"/>
    <col min="40" max="40" width="21.7109375" bestFit="1" customWidth="1"/>
    <col min="41" max="41" width="24.85546875" bestFit="1" customWidth="1"/>
  </cols>
  <sheetData>
    <row r="1" spans="1:41" x14ac:dyDescent="0.25">
      <c r="A1">
        <f>20+0.136+1+8+1.25</f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103</v>
      </c>
      <c r="Q1" s="1" t="s">
        <v>162</v>
      </c>
    </row>
    <row r="2" spans="1:41" x14ac:dyDescent="0.25">
      <c r="A2" s="37">
        <f>18.4+0.1256+0.92+1.15</f>
        <v>20.595599999999997</v>
      </c>
      <c r="B2" t="s">
        <v>66</v>
      </c>
      <c r="C2" s="6">
        <v>3928.5240199999998</v>
      </c>
      <c r="D2" s="6">
        <v>13472.180039999999</v>
      </c>
      <c r="E2" s="6">
        <v>1293.130934</v>
      </c>
      <c r="F2" s="6">
        <v>1175.387352</v>
      </c>
      <c r="G2" s="6">
        <v>1111.5999999999999</v>
      </c>
      <c r="H2" s="6">
        <v>2347.9800110000001</v>
      </c>
      <c r="I2" s="6">
        <v>2977.535691</v>
      </c>
      <c r="J2" s="6">
        <v>3985.4420399999999</v>
      </c>
      <c r="K2" s="6">
        <v>3921.2703660000002</v>
      </c>
      <c r="L2" s="6">
        <v>4057.5</v>
      </c>
      <c r="M2" s="6">
        <v>3515.6</v>
      </c>
      <c r="N2" s="6">
        <v>3794.3</v>
      </c>
      <c r="O2" s="21">
        <v>42649.9</v>
      </c>
      <c r="Q2" s="2">
        <f>SUM(C2:N2)</f>
        <v>45580.450453999998</v>
      </c>
    </row>
    <row r="3" spans="1:41" x14ac:dyDescent="0.25">
      <c r="A3" s="27" t="s">
        <v>68</v>
      </c>
      <c r="B3" s="38" t="s">
        <v>64</v>
      </c>
      <c r="C3" s="39">
        <v>314.28192159999998</v>
      </c>
      <c r="D3" s="39">
        <v>1077.7744032000001</v>
      </c>
      <c r="E3" s="39">
        <v>103.45047472</v>
      </c>
      <c r="F3" s="39">
        <v>94.030988159999993</v>
      </c>
      <c r="G3" s="39">
        <f>G2*0.08</f>
        <v>88.927999999999997</v>
      </c>
      <c r="H3" s="39">
        <v>187.83840088000002</v>
      </c>
      <c r="I3" s="39">
        <v>238.20285527999999</v>
      </c>
      <c r="J3" s="39">
        <v>318.83536320000002</v>
      </c>
      <c r="K3" s="39">
        <v>313.70162928000002</v>
      </c>
      <c r="L3" s="39">
        <f>L2*0.08</f>
        <v>324.60000000000002</v>
      </c>
      <c r="M3" s="39">
        <f t="shared" ref="M3:N3" si="0">M2*0.08</f>
        <v>281.24799999999999</v>
      </c>
      <c r="N3" s="39">
        <f t="shared" si="0"/>
        <v>303.54400000000004</v>
      </c>
      <c r="O3" s="39">
        <v>3411.9920000000002</v>
      </c>
      <c r="Q3">
        <f>Q2*0.08</f>
        <v>3646.4360363199999</v>
      </c>
    </row>
    <row r="4" spans="1:41" x14ac:dyDescent="0.25">
      <c r="B4" s="22" t="s">
        <v>143</v>
      </c>
      <c r="C4" s="23">
        <v>3614.2420984</v>
      </c>
      <c r="D4" s="23">
        <v>12394.4056368</v>
      </c>
      <c r="E4" s="23">
        <v>1189.6804592800002</v>
      </c>
      <c r="F4" s="23">
        <v>1081.3563638400001</v>
      </c>
      <c r="G4" s="23">
        <f t="shared" ref="G4" si="1">G2*0.92</f>
        <v>1022.6719999999999</v>
      </c>
      <c r="H4" s="23">
        <v>2160.1416101200002</v>
      </c>
      <c r="I4" s="23">
        <v>2739.3328357200003</v>
      </c>
      <c r="J4" s="23">
        <v>3666.6066768000001</v>
      </c>
      <c r="K4" s="23">
        <v>3607.5687367200003</v>
      </c>
      <c r="L4" s="23">
        <f t="shared" ref="L4:N4" si="2">L2*0.92</f>
        <v>3732.9</v>
      </c>
      <c r="M4" s="23">
        <f t="shared" si="2"/>
        <v>3234.3519999999999</v>
      </c>
      <c r="N4" s="23">
        <f t="shared" si="2"/>
        <v>3490.7560000000003</v>
      </c>
      <c r="O4" s="23">
        <v>39237.908000000003</v>
      </c>
    </row>
    <row r="5" spans="1:41" x14ac:dyDescent="0.25">
      <c r="A5" s="27" t="s">
        <v>68</v>
      </c>
      <c r="B5" t="s">
        <v>62</v>
      </c>
      <c r="C5" s="6">
        <v>722.84841968000001</v>
      </c>
      <c r="D5" s="6">
        <v>2478.8811273599999</v>
      </c>
      <c r="E5" s="6">
        <v>237.93609185600005</v>
      </c>
      <c r="F5" s="6">
        <v>216.27127276800002</v>
      </c>
      <c r="G5" s="6">
        <f t="shared" ref="G5" si="3">G$4*0.2</f>
        <v>204.53440000000001</v>
      </c>
      <c r="H5" s="6">
        <v>432.02832202400009</v>
      </c>
      <c r="I5" s="6">
        <v>547.8665671440001</v>
      </c>
      <c r="J5" s="6">
        <v>733.32133536000003</v>
      </c>
      <c r="K5" s="6">
        <v>721.51374734399997</v>
      </c>
      <c r="L5" s="6">
        <f t="shared" ref="L5:M5" si="4">L$4*0.2</f>
        <v>746.58</v>
      </c>
      <c r="M5" s="6">
        <f t="shared" si="4"/>
        <v>646.87040000000002</v>
      </c>
      <c r="N5" s="6">
        <f>N$4*0.2</f>
        <v>698.15120000000013</v>
      </c>
      <c r="O5" s="6">
        <v>7847.5816000000004</v>
      </c>
    </row>
    <row r="6" spans="1:41" x14ac:dyDescent="0.25">
      <c r="A6" s="27" t="s">
        <v>68</v>
      </c>
      <c r="B6" t="s">
        <v>90</v>
      </c>
      <c r="C6" s="6">
        <v>4.9153692538240001</v>
      </c>
      <c r="D6" s="6">
        <v>16.856391666048001</v>
      </c>
      <c r="E6" s="6">
        <v>1.6179654246208004</v>
      </c>
      <c r="F6" s="6">
        <v>1.4706446548224001</v>
      </c>
      <c r="G6" s="6">
        <f t="shared" ref="G6" si="5">G$4*0.00136</f>
        <v>1.3908339199999999</v>
      </c>
      <c r="H6" s="6">
        <v>2.9377925897632005</v>
      </c>
      <c r="I6" s="6">
        <v>3.7254926565792008</v>
      </c>
      <c r="J6" s="6">
        <v>4.9865850804480001</v>
      </c>
      <c r="K6" s="6">
        <v>4.9062934819392003</v>
      </c>
      <c r="L6" s="6">
        <f t="shared" ref="L6:N6" si="6">L$4*0.00136</f>
        <v>5.0767440000000006</v>
      </c>
      <c r="M6" s="6">
        <f t="shared" si="6"/>
        <v>4.3987187199999997</v>
      </c>
      <c r="N6" s="6">
        <f t="shared" si="6"/>
        <v>4.747428160000001</v>
      </c>
      <c r="O6" s="6">
        <v>53.363554880000009</v>
      </c>
    </row>
    <row r="7" spans="1:41" x14ac:dyDescent="0.25">
      <c r="A7" s="27" t="s">
        <v>68</v>
      </c>
      <c r="B7" t="s">
        <v>63</v>
      </c>
      <c r="C7" s="6">
        <v>36.142420984000005</v>
      </c>
      <c r="D7" s="6">
        <v>123.94405636800001</v>
      </c>
      <c r="E7" s="6">
        <v>11.896804592800002</v>
      </c>
      <c r="F7" s="6">
        <v>10.813563638400002</v>
      </c>
      <c r="G7" s="6">
        <f t="shared" ref="G7" si="7">G$4*0.01</f>
        <v>10.226719999999998</v>
      </c>
      <c r="H7" s="6">
        <v>21.601416101200002</v>
      </c>
      <c r="I7" s="6">
        <v>27.393328357200005</v>
      </c>
      <c r="J7" s="6">
        <v>36.666066768</v>
      </c>
      <c r="K7" s="6">
        <v>36.075687367200004</v>
      </c>
      <c r="L7" s="6">
        <f t="shared" ref="L7:N7" si="8">L$4*0.01</f>
        <v>37.329000000000001</v>
      </c>
      <c r="M7" s="6">
        <f t="shared" si="8"/>
        <v>32.343519999999998</v>
      </c>
      <c r="N7" s="6">
        <f t="shared" si="8"/>
        <v>34.907560000000004</v>
      </c>
      <c r="O7" s="6">
        <v>392.37908000000004</v>
      </c>
    </row>
    <row r="8" spans="1:41" x14ac:dyDescent="0.25">
      <c r="A8" s="27" t="s">
        <v>68</v>
      </c>
      <c r="B8" t="s">
        <v>65</v>
      </c>
      <c r="C8" s="6">
        <v>45.17802623</v>
      </c>
      <c r="D8" s="6">
        <v>154.93007046000002</v>
      </c>
      <c r="E8" s="6">
        <v>14.871005741000003</v>
      </c>
      <c r="F8" s="6">
        <v>13.516954548000001</v>
      </c>
      <c r="G8" s="6">
        <f t="shared" ref="G8" si="9">G$4*0.0125</f>
        <v>12.7834</v>
      </c>
      <c r="H8" s="6">
        <v>27.001770126500006</v>
      </c>
      <c r="I8" s="6">
        <v>34.241660446500006</v>
      </c>
      <c r="J8" s="6">
        <v>45.832583460000002</v>
      </c>
      <c r="K8" s="6">
        <v>45.094609209000005</v>
      </c>
      <c r="L8" s="6">
        <f t="shared" ref="L8:N8" si="10">L$4*0.0125</f>
        <v>46.661250000000003</v>
      </c>
      <c r="M8" s="6">
        <f t="shared" si="10"/>
        <v>40.429400000000001</v>
      </c>
      <c r="N8" s="6">
        <f t="shared" si="10"/>
        <v>43.634450000000008</v>
      </c>
      <c r="O8" s="6">
        <v>490.47385000000008</v>
      </c>
    </row>
    <row r="9" spans="1:41" x14ac:dyDescent="0.25">
      <c r="A9" s="29" t="s">
        <v>69</v>
      </c>
      <c r="B9" t="s">
        <v>74</v>
      </c>
      <c r="C9" s="6">
        <v>11.0812662736944</v>
      </c>
      <c r="D9" s="6">
        <v>38.001247682428804</v>
      </c>
      <c r="E9" s="6">
        <v>3.6475602881524805</v>
      </c>
      <c r="F9" s="6">
        <v>3.3154386115334402</v>
      </c>
      <c r="G9" s="6">
        <f t="shared" ref="G9" si="11">G$4*0.003066</f>
        <v>3.1355123519999997</v>
      </c>
      <c r="H9" s="6">
        <v>6.6229941766279214</v>
      </c>
      <c r="I9" s="6">
        <v>8.3987944743175209</v>
      </c>
      <c r="J9" s="6">
        <v>11.241816071068801</v>
      </c>
      <c r="K9" s="6">
        <v>11.060805746783521</v>
      </c>
      <c r="L9" s="6">
        <f t="shared" ref="L9:N9" si="12">L$4*0.003066</f>
        <v>11.445071400000002</v>
      </c>
      <c r="M9" s="6">
        <f t="shared" si="12"/>
        <v>9.9165232319999994</v>
      </c>
      <c r="N9" s="6">
        <f t="shared" si="12"/>
        <v>10.702657896000002</v>
      </c>
      <c r="O9" s="6">
        <v>120.30342592800001</v>
      </c>
    </row>
    <row r="10" spans="1:41" x14ac:dyDescent="0.25">
      <c r="A10" s="29" t="s">
        <v>69</v>
      </c>
      <c r="B10" t="s">
        <v>75</v>
      </c>
      <c r="C10" s="6">
        <v>80.337373363235201</v>
      </c>
      <c r="D10" s="6">
        <v>275.50284849479044</v>
      </c>
      <c r="E10" s="6">
        <v>26.444217248875844</v>
      </c>
      <c r="F10" s="6">
        <v>24.036389255435523</v>
      </c>
      <c r="G10" s="6">
        <f t="shared" ref="G10" si="13">G$4*0.022228</f>
        <v>22.731953216000001</v>
      </c>
      <c r="H10" s="6">
        <v>48.01562770974737</v>
      </c>
      <c r="I10" s="6">
        <v>60.889890272384172</v>
      </c>
      <c r="J10" s="6">
        <v>81.501333211910406</v>
      </c>
      <c r="K10" s="6">
        <v>80.189037879812176</v>
      </c>
      <c r="L10" s="6">
        <f t="shared" ref="L10:N10" si="14">L$4*0.022228</f>
        <v>82.974901200000005</v>
      </c>
      <c r="M10" s="6">
        <f t="shared" si="14"/>
        <v>71.893176256000004</v>
      </c>
      <c r="N10" s="6">
        <f t="shared" si="14"/>
        <v>77.592524368000014</v>
      </c>
      <c r="O10" s="6">
        <v>872.18021902400017</v>
      </c>
    </row>
    <row r="11" spans="1:41" x14ac:dyDescent="0.25">
      <c r="A11" s="29" t="s">
        <v>69</v>
      </c>
      <c r="B11" t="s">
        <v>81</v>
      </c>
      <c r="C11" s="6">
        <v>92.607725287303197</v>
      </c>
      <c r="D11" s="6">
        <v>317.5818556317264</v>
      </c>
      <c r="E11" s="6">
        <v>30.483182408131444</v>
      </c>
      <c r="F11" s="6">
        <v>27.707594110672321</v>
      </c>
      <c r="G11" s="6">
        <f t="shared" ref="G11" si="15">G$4*0.025623</f>
        <v>26.203924655999998</v>
      </c>
      <c r="H11" s="6">
        <v>55.349308476104767</v>
      </c>
      <c r="I11" s="6">
        <v>70.189925249653569</v>
      </c>
      <c r="J11" s="6">
        <v>93.949462879646404</v>
      </c>
      <c r="K11" s="6">
        <v>92.436733740976564</v>
      </c>
      <c r="L11" s="6">
        <f t="shared" ref="L11:N11" si="16">L$4*0.025623</f>
        <v>95.648096699999996</v>
      </c>
      <c r="M11" s="6">
        <f t="shared" si="16"/>
        <v>82.873801295999996</v>
      </c>
      <c r="N11" s="6">
        <f t="shared" si="16"/>
        <v>89.443640988000013</v>
      </c>
      <c r="O11" s="6">
        <v>1005.3929166840001</v>
      </c>
    </row>
    <row r="12" spans="1:41" x14ac:dyDescent="0.25">
      <c r="A12" s="29" t="s">
        <v>69</v>
      </c>
      <c r="B12" t="s">
        <v>78</v>
      </c>
      <c r="C12" s="6">
        <v>29.419930680975998</v>
      </c>
      <c r="D12" s="6">
        <v>100.89046188355199</v>
      </c>
      <c r="E12" s="6">
        <v>9.6839989385392009</v>
      </c>
      <c r="F12" s="6">
        <v>8.8022408016576001</v>
      </c>
      <c r="G12" s="6">
        <f t="shared" ref="G12" si="17">G$4*0.00814</f>
        <v>8.3245500799999981</v>
      </c>
      <c r="H12" s="6">
        <v>17.5835527063768</v>
      </c>
      <c r="I12" s="6">
        <v>22.298169282760803</v>
      </c>
      <c r="J12" s="6">
        <v>29.846178349151998</v>
      </c>
      <c r="K12" s="6">
        <v>29.3656095169008</v>
      </c>
      <c r="L12" s="6">
        <f t="shared" ref="L12:N12" si="18">L$4*0.00814</f>
        <v>30.385805999999999</v>
      </c>
      <c r="M12" s="6">
        <f t="shared" si="18"/>
        <v>26.327625279999999</v>
      </c>
      <c r="N12" s="6">
        <f t="shared" si="18"/>
        <v>28.414753840000003</v>
      </c>
      <c r="O12" s="6">
        <v>319.39657112000003</v>
      </c>
    </row>
    <row r="13" spans="1:41" x14ac:dyDescent="0.25">
      <c r="A13" s="29" t="s">
        <v>69</v>
      </c>
      <c r="B13" t="s">
        <v>82</v>
      </c>
      <c r="C13" s="6">
        <v>50.599389377600005</v>
      </c>
      <c r="D13" s="6">
        <v>173.5216789152</v>
      </c>
      <c r="E13" s="6">
        <v>16.655526429920002</v>
      </c>
      <c r="F13" s="6">
        <v>15.138989093760001</v>
      </c>
      <c r="G13" s="6">
        <f t="shared" ref="G13" si="19">G$4*0.014</f>
        <v>14.317407999999999</v>
      </c>
      <c r="H13" s="6">
        <v>30.241982541680002</v>
      </c>
      <c r="I13" s="6">
        <v>38.350659700080001</v>
      </c>
      <c r="J13" s="6">
        <v>51.332493475200003</v>
      </c>
      <c r="K13" s="6">
        <v>50.505962314080008</v>
      </c>
      <c r="L13" s="6">
        <f t="shared" ref="L13:N13" si="20">L$4*0.014</f>
        <v>52.260600000000004</v>
      </c>
      <c r="M13" s="6">
        <f t="shared" si="20"/>
        <v>45.280927999999996</v>
      </c>
      <c r="N13" s="6">
        <f t="shared" si="20"/>
        <v>48.870584000000008</v>
      </c>
      <c r="O13" s="6">
        <v>549.33071200000006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 t="s">
        <v>86</v>
      </c>
      <c r="D16" s="41" t="s">
        <v>86</v>
      </c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101</v>
      </c>
      <c r="AN17" s="18" t="s">
        <v>101</v>
      </c>
      <c r="AO17" s="18" t="s">
        <v>101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42">
        <v>3877662</v>
      </c>
      <c r="D19">
        <f t="shared" ref="D19:D50" si="21">C19/C$51</f>
        <v>1.2338164370581151E-2</v>
      </c>
      <c r="E19">
        <f>D19*$C$3</f>
        <v>3.8776620074028982</v>
      </c>
      <c r="F19" s="42">
        <v>13297757</v>
      </c>
      <c r="G19">
        <f>F19/F$51</f>
        <v>1.2338163708158068E-2</v>
      </c>
      <c r="H19">
        <f>G19*$D$3</f>
        <v>13.297757027143961</v>
      </c>
      <c r="I19" s="42">
        <v>1276389</v>
      </c>
      <c r="J19">
        <f t="shared" ref="J19:J50" si="22">I19/I$51</f>
        <v>1.2338164949714634E-2</v>
      </c>
      <c r="K19">
        <f t="shared" ref="K19:K50" si="23">J19*$E$3</f>
        <v>1.2763890212216438</v>
      </c>
      <c r="L19" s="42">
        <v>1160170</v>
      </c>
      <c r="M19">
        <f t="shared" ref="M19:M50" si="24">L19/L$51</f>
        <v>1.2338166385358699E-2</v>
      </c>
      <c r="N19">
        <f t="shared" ref="N19:N50" si="25">M19*$F$3</f>
        <v>1.1601699772977738</v>
      </c>
      <c r="O19" s="42">
        <v>1097198</v>
      </c>
      <c r="P19">
        <f t="shared" ref="P19:P50" si="26">O19/O$51</f>
        <v>1.2338160446868925E-2</v>
      </c>
      <c r="R19" s="42">
        <v>2200434</v>
      </c>
      <c r="S19">
        <f t="shared" ref="S19:S50" si="27">R19/R$51</f>
        <v>1.1714505535454885E-2</v>
      </c>
      <c r="T19">
        <f>S19*'2020'!AB$8</f>
        <v>0</v>
      </c>
      <c r="U19" s="42">
        <v>2790429</v>
      </c>
      <c r="V19">
        <f t="shared" ref="V19:V50" si="28">U19/U$51</f>
        <v>1.1714506849932535E-2</v>
      </c>
      <c r="W19">
        <f>V19*'2020'!AC$8</f>
        <v>0</v>
      </c>
      <c r="X19" s="42">
        <v>3734999</v>
      </c>
      <c r="Y19">
        <f>X19/X$51</f>
        <v>1.1714506859322337E-2</v>
      </c>
      <c r="Z19">
        <f>Y19*'2020'!AD$8</f>
        <v>0</v>
      </c>
      <c r="AA19">
        <v>3674860</v>
      </c>
      <c r="AB19">
        <f>AA19/AA$51</f>
        <v>1.1714507152179901E-2</v>
      </c>
      <c r="AC19">
        <f>AB19*'2020'!AG$8</f>
        <v>0</v>
      </c>
      <c r="AD19">
        <v>3802488</v>
      </c>
      <c r="AE19">
        <f>AD19/AD$51</f>
        <v>1.1714505030932907E-2</v>
      </c>
      <c r="AF19">
        <f>AE19*'2020'!AJ$8</f>
        <v>0</v>
      </c>
      <c r="AG19">
        <v>3294702</v>
      </c>
      <c r="AH19">
        <f>AG19/AG$51</f>
        <v>1.1714506287939744E-2</v>
      </c>
      <c r="AI19">
        <f>AH19*'2020'!AM$8</f>
        <v>0</v>
      </c>
      <c r="AJ19">
        <v>3555884</v>
      </c>
      <c r="AK19">
        <f>AJ19/AJ$51</f>
        <v>1.1714506232987736E-2</v>
      </c>
      <c r="AL19">
        <f>AK19*'2020'!AP$8</f>
        <v>0</v>
      </c>
      <c r="AN19" s="72">
        <f>AVERAGE(P19,M19,J19,G19,D19, S19, V19,Y19,AB19,AE19,AH19,AK19)</f>
        <v>1.1974363650785962E-2</v>
      </c>
      <c r="AO19" s="12">
        <f>AN19*SUM($C$2:$N$2)</f>
        <v>545.796889102828</v>
      </c>
    </row>
    <row r="20" spans="1:41" x14ac:dyDescent="0.25">
      <c r="A20" s="29"/>
      <c r="B20" t="s">
        <v>2</v>
      </c>
      <c r="C20" s="42">
        <v>13089793</v>
      </c>
      <c r="D20">
        <f t="shared" si="21"/>
        <v>4.1649844058322401E-2</v>
      </c>
      <c r="E20">
        <f>D20*$C$3</f>
        <v>13.089793024989905</v>
      </c>
      <c r="F20" s="42">
        <v>44889137</v>
      </c>
      <c r="G20">
        <f t="shared" ref="G20:G50" si="29">F20/F$51</f>
        <v>4.1649845235097578E-2</v>
      </c>
      <c r="H20">
        <f t="shared" ref="H20:H50" si="30">G20*$D$3</f>
        <v>44.889137091629657</v>
      </c>
      <c r="I20" s="42">
        <v>4308696</v>
      </c>
      <c r="J20">
        <f t="shared" si="22"/>
        <v>4.1649843398976052E-2</v>
      </c>
      <c r="K20">
        <f t="shared" si="23"/>
        <v>4.3086960716377307</v>
      </c>
      <c r="L20" s="68">
        <v>3916376</v>
      </c>
      <c r="M20">
        <f t="shared" si="24"/>
        <v>4.1649843312295237E-2</v>
      </c>
      <c r="N20">
        <f t="shared" si="25"/>
        <v>3.9163759233642885</v>
      </c>
      <c r="O20" s="42">
        <v>3703804</v>
      </c>
      <c r="P20">
        <f t="shared" si="26"/>
        <v>4.1649846259066196E-2</v>
      </c>
      <c r="R20" s="68">
        <v>8457056</v>
      </c>
      <c r="S20">
        <f t="shared" si="27"/>
        <v>4.5023040602741073E-2</v>
      </c>
      <c r="T20">
        <f>S20*'2020'!AB$8</f>
        <v>0</v>
      </c>
      <c r="U20" s="42">
        <v>10724616</v>
      </c>
      <c r="V20">
        <f t="shared" si="28"/>
        <v>4.5023036814373724E-2</v>
      </c>
      <c r="W20">
        <f>V20*'2020'!AC$8</f>
        <v>0</v>
      </c>
      <c r="X20" s="42">
        <v>14354937</v>
      </c>
      <c r="Y20">
        <f t="shared" ref="Y20:Y50" si="31">X20/X$51</f>
        <v>4.5023039618388119E-2</v>
      </c>
      <c r="Z20">
        <f>Y20*'2020'!AD$8</f>
        <v>0</v>
      </c>
      <c r="AA20">
        <v>14123801</v>
      </c>
      <c r="AB20">
        <f t="shared" ref="AB20:AB50" si="32">AA20/AA$51</f>
        <v>4.5023039743137323E-2</v>
      </c>
      <c r="AC20">
        <f>AB20*'2020'!AG$8</f>
        <v>0</v>
      </c>
      <c r="AD20">
        <v>14614324</v>
      </c>
      <c r="AE20">
        <f t="shared" ref="AE20:AE50" si="33">AD20/AD$51</f>
        <v>4.5023040709578445E-2</v>
      </c>
      <c r="AF20">
        <f>AE20*'2020'!AJ$8</f>
        <v>0</v>
      </c>
      <c r="AG20">
        <v>12662719</v>
      </c>
      <c r="AH20">
        <f t="shared" ref="AH20:AH50" si="34">AG20/AG$51</f>
        <v>4.5023040429123508E-2</v>
      </c>
      <c r="AI20">
        <f>AH20*'2020'!AM$8</f>
        <v>0</v>
      </c>
      <c r="AJ20">
        <v>13666535</v>
      </c>
      <c r="AK20">
        <f t="shared" ref="AK20:AK50" si="35">AJ20/AJ$51</f>
        <v>4.5023040526869E-2</v>
      </c>
      <c r="AL20">
        <f>AK20*'2020'!AP$8</f>
        <v>0</v>
      </c>
      <c r="AN20" s="72">
        <f t="shared" ref="AN20:AN50" si="36">AVERAGE(P20,M20,J20,G20,D20, S20, V20,Y20,AB20,AE20,AH20,AK20)</f>
        <v>4.3617541725664059E-2</v>
      </c>
      <c r="AO20" s="12">
        <f t="shared" ref="AO20:AO50" si="37">AN20*SUM($C$2:$N$2)</f>
        <v>1988.1071995519083</v>
      </c>
    </row>
    <row r="21" spans="1:41" x14ac:dyDescent="0.25">
      <c r="A21" s="29"/>
      <c r="B21" t="s">
        <v>3</v>
      </c>
      <c r="C21" s="42">
        <v>2819362</v>
      </c>
      <c r="D21">
        <f t="shared" si="21"/>
        <v>8.9708055462725776E-3</v>
      </c>
      <c r="E21">
        <f>D21*$C$3</f>
        <v>2.8193620053824833</v>
      </c>
      <c r="F21" s="42">
        <v>9668505</v>
      </c>
      <c r="G21">
        <f t="shared" si="29"/>
        <v>8.970805941418903E-3</v>
      </c>
      <c r="H21">
        <f t="shared" si="30"/>
        <v>9.6685050197357736</v>
      </c>
      <c r="I21" s="42">
        <v>928034</v>
      </c>
      <c r="J21">
        <f t="shared" si="22"/>
        <v>8.9708048024101355E-3</v>
      </c>
      <c r="K21">
        <f t="shared" si="23"/>
        <v>0.92803401542978436</v>
      </c>
      <c r="L21" s="42">
        <v>843534</v>
      </c>
      <c r="M21">
        <f t="shared" si="24"/>
        <v>8.9708084536810687E-3</v>
      </c>
      <c r="N21">
        <f t="shared" si="25"/>
        <v>0.84353398349371245</v>
      </c>
      <c r="O21" s="42">
        <v>797749</v>
      </c>
      <c r="P21">
        <f t="shared" si="26"/>
        <v>8.9708103353535445E-3</v>
      </c>
      <c r="R21" s="42">
        <v>1835309</v>
      </c>
      <c r="S21">
        <f t="shared" si="27"/>
        <v>9.7706804383908673E-3</v>
      </c>
      <c r="T21">
        <f>S21*'2020'!AB$8</f>
        <v>0</v>
      </c>
      <c r="U21" s="42">
        <v>2327404</v>
      </c>
      <c r="V21">
        <f t="shared" si="28"/>
        <v>9.770680458295258E-3</v>
      </c>
      <c r="W21">
        <f>V21*'2020'!AC$8</f>
        <v>0</v>
      </c>
      <c r="X21" s="68">
        <v>3115239</v>
      </c>
      <c r="Y21">
        <f t="shared" si="31"/>
        <v>9.770682303777983E-3</v>
      </c>
      <c r="Z21">
        <f>Y21*'2020'!AD$8</f>
        <v>0</v>
      </c>
      <c r="AA21">
        <v>3065079</v>
      </c>
      <c r="AB21">
        <f t="shared" si="32"/>
        <v>9.7706823844980265E-3</v>
      </c>
      <c r="AC21">
        <f>AB21*'2020'!AG$8</f>
        <v>0</v>
      </c>
      <c r="AD21">
        <v>3171530</v>
      </c>
      <c r="AE21">
        <f t="shared" si="33"/>
        <v>9.7706828110317879E-3</v>
      </c>
      <c r="AF21">
        <f>AE21*'2020'!AJ$8</f>
        <v>0</v>
      </c>
      <c r="AG21">
        <v>2748002</v>
      </c>
      <c r="AH21">
        <f t="shared" si="34"/>
        <v>9.7706823586081511E-3</v>
      </c>
      <c r="AI21">
        <f>AH21*'2020'!AM$8</f>
        <v>0</v>
      </c>
      <c r="AJ21">
        <v>2965845</v>
      </c>
      <c r="AK21">
        <f t="shared" si="35"/>
        <v>9.7706814222779798E-3</v>
      </c>
      <c r="AL21">
        <f>AK21*'2020'!AP$8</f>
        <v>0</v>
      </c>
      <c r="AN21" s="72">
        <f t="shared" si="36"/>
        <v>9.4374006046680226E-3</v>
      </c>
      <c r="AO21" s="12">
        <f t="shared" si="37"/>
        <v>430.16097067562043</v>
      </c>
    </row>
    <row r="22" spans="1:41" x14ac:dyDescent="0.25">
      <c r="A22" s="29"/>
      <c r="B22" t="s">
        <v>4</v>
      </c>
      <c r="C22" s="50">
        <v>524288</v>
      </c>
      <c r="D22">
        <f t="shared" si="21"/>
        <v>1.6682092254361651E-3</v>
      </c>
      <c r="E22">
        <f t="shared" ref="E22:E50" si="38">D22*$C$3</f>
        <v>0.52428800100092554</v>
      </c>
      <c r="F22" s="50">
        <v>1797953</v>
      </c>
      <c r="G22">
        <f t="shared" si="29"/>
        <v>1.6682090410866978E-3</v>
      </c>
      <c r="H22">
        <f t="shared" si="30"/>
        <v>1.7979530036700599</v>
      </c>
      <c r="I22" s="50">
        <v>172577</v>
      </c>
      <c r="J22">
        <f t="shared" si="22"/>
        <v>1.6682089022444586E-3</v>
      </c>
      <c r="K22">
        <f t="shared" si="23"/>
        <v>0.17257700286931932</v>
      </c>
      <c r="L22" s="42">
        <v>156863</v>
      </c>
      <c r="M22">
        <f t="shared" si="24"/>
        <v>1.6682053437914457E-3</v>
      </c>
      <c r="N22">
        <f t="shared" si="25"/>
        <v>0.15686299693050215</v>
      </c>
      <c r="O22" s="50">
        <v>148349</v>
      </c>
      <c r="P22">
        <f t="shared" si="26"/>
        <v>1.6682073464703345E-3</v>
      </c>
      <c r="Q22" s="1"/>
      <c r="R22" s="50">
        <v>244065</v>
      </c>
      <c r="S22">
        <f t="shared" si="27"/>
        <v>1.299334946429112E-3</v>
      </c>
      <c r="T22">
        <f>S22*'2020'!AB$8</f>
        <v>0</v>
      </c>
      <c r="U22" s="50">
        <v>309505</v>
      </c>
      <c r="V22">
        <f t="shared" si="28"/>
        <v>1.2993337019463205E-3</v>
      </c>
      <c r="W22">
        <f>V22*'2020'!AC$8</f>
        <v>0</v>
      </c>
      <c r="X22" s="50">
        <v>414274</v>
      </c>
      <c r="Y22">
        <f t="shared" si="31"/>
        <v>1.2993351844642802E-3</v>
      </c>
      <c r="Z22">
        <f>Y22*'2020'!AD$8</f>
        <v>0</v>
      </c>
      <c r="AA22">
        <v>407603</v>
      </c>
      <c r="AB22">
        <f t="shared" si="32"/>
        <v>1.2993333783463815E-3</v>
      </c>
      <c r="AC22">
        <f>AB22*'2020'!AG$8</f>
        <v>0</v>
      </c>
      <c r="AD22">
        <v>421759</v>
      </c>
      <c r="AE22">
        <f t="shared" si="33"/>
        <v>1.2993329439412384E-3</v>
      </c>
      <c r="AF22">
        <f>AE22*'2020'!AJ$8</f>
        <v>0</v>
      </c>
      <c r="AG22">
        <v>365437</v>
      </c>
      <c r="AH22">
        <f t="shared" si="34"/>
        <v>1.2993326966584038E-3</v>
      </c>
      <c r="AI22">
        <f>AH22*'2020'!AM$8</f>
        <v>0</v>
      </c>
      <c r="AJ22">
        <v>394407</v>
      </c>
      <c r="AK22">
        <f t="shared" si="35"/>
        <v>1.2993346407908677E-3</v>
      </c>
      <c r="AL22">
        <f>AK22*'2020'!AP$8</f>
        <v>0</v>
      </c>
      <c r="AN22" s="72">
        <f t="shared" si="36"/>
        <v>1.4530314459671421E-3</v>
      </c>
      <c r="AO22" s="12">
        <f t="shared" si="37"/>
        <v>66.229827831009302</v>
      </c>
    </row>
    <row r="23" spans="1:41" x14ac:dyDescent="0.25">
      <c r="A23" s="29"/>
      <c r="B23" t="s">
        <v>5</v>
      </c>
      <c r="C23" s="42">
        <v>9413418</v>
      </c>
      <c r="D23">
        <f>C23/C$51</f>
        <v>2.9952146054242807E-2</v>
      </c>
      <c r="E23">
        <f t="shared" si="38"/>
        <v>9.4134180179712867</v>
      </c>
      <c r="F23" s="42">
        <v>32281656</v>
      </c>
      <c r="G23">
        <f t="shared" si="29"/>
        <v>2.995214580161475E-2</v>
      </c>
      <c r="H23">
        <f t="shared" si="30"/>
        <v>32.281656065894722</v>
      </c>
      <c r="I23" s="42">
        <v>3098564</v>
      </c>
      <c r="J23">
        <f t="shared" si="22"/>
        <v>2.9952149179636907E-2</v>
      </c>
      <c r="K23">
        <f t="shared" si="23"/>
        <v>3.0985640515176969</v>
      </c>
      <c r="L23" s="68">
        <v>2816430</v>
      </c>
      <c r="M23">
        <f t="shared" si="24"/>
        <v>2.9952146627404433E-2</v>
      </c>
      <c r="N23">
        <f t="shared" si="25"/>
        <v>2.8164299448880499</v>
      </c>
      <c r="O23" s="42">
        <v>2663560</v>
      </c>
      <c r="P23">
        <f t="shared" si="26"/>
        <v>2.9952142311471759E-2</v>
      </c>
      <c r="R23" s="68">
        <v>5599418</v>
      </c>
      <c r="S23">
        <f t="shared" si="27"/>
        <v>2.9809761690796327E-2</v>
      </c>
      <c r="T23">
        <f>S23*'2020'!AB$8</f>
        <v>0</v>
      </c>
      <c r="U23" s="42">
        <v>7100770</v>
      </c>
      <c r="V23">
        <f t="shared" si="28"/>
        <v>2.9809760006362981E-2</v>
      </c>
      <c r="W23">
        <f>V23*'2020'!AC$8</f>
        <v>0</v>
      </c>
      <c r="X23" s="42">
        <v>9504406</v>
      </c>
      <c r="Y23">
        <f t="shared" si="31"/>
        <v>2.9809761470025661E-2</v>
      </c>
      <c r="Z23">
        <f>Y23*'2020'!AD$8</f>
        <v>0</v>
      </c>
      <c r="AA23">
        <v>9351371</v>
      </c>
      <c r="AB23">
        <f t="shared" si="32"/>
        <v>2.9809762130309104E-2</v>
      </c>
      <c r="AC23">
        <f>AB23*'2020'!AG$8</f>
        <v>0</v>
      </c>
      <c r="AD23">
        <v>9676146</v>
      </c>
      <c r="AE23">
        <f t="shared" si="33"/>
        <v>2.9809761660534187E-2</v>
      </c>
      <c r="AF23">
        <f>AE23*'2020'!AJ$8</f>
        <v>0</v>
      </c>
      <c r="AG23">
        <v>8383988</v>
      </c>
      <c r="AH23">
        <f t="shared" si="34"/>
        <v>2.9809761290705915E-2</v>
      </c>
      <c r="AI23">
        <f>AH23*'2020'!AM$8</f>
        <v>0</v>
      </c>
      <c r="AJ23">
        <v>9048615</v>
      </c>
      <c r="AK23">
        <f t="shared" si="35"/>
        <v>2.9809762303102779E-2</v>
      </c>
      <c r="AL23">
        <f>AK23*'2020'!AP$8</f>
        <v>0</v>
      </c>
      <c r="AN23" s="72">
        <f t="shared" si="36"/>
        <v>2.9869088377183967E-2</v>
      </c>
      <c r="AO23" s="12">
        <f t="shared" si="37"/>
        <v>1361.4465028823811</v>
      </c>
    </row>
    <row r="24" spans="1:41" x14ac:dyDescent="0.25">
      <c r="A24" s="29"/>
      <c r="B24" t="s">
        <v>6</v>
      </c>
      <c r="C24" s="42">
        <v>2032118</v>
      </c>
      <c r="D24">
        <f t="shared" si="21"/>
        <v>6.4659080405710008E-3</v>
      </c>
      <c r="E24">
        <f t="shared" si="38"/>
        <v>2.0321180038795448</v>
      </c>
      <c r="F24" s="42">
        <v>6968790</v>
      </c>
      <c r="G24">
        <f t="shared" si="29"/>
        <v>6.4659078871553196E-3</v>
      </c>
      <c r="H24">
        <f t="shared" si="30"/>
        <v>6.9687900142249974</v>
      </c>
      <c r="I24" s="42">
        <v>668901</v>
      </c>
      <c r="J24">
        <f t="shared" si="22"/>
        <v>6.4659056706294618E-3</v>
      </c>
      <c r="K24">
        <f t="shared" si="23"/>
        <v>0.6689010111213578</v>
      </c>
      <c r="L24" s="42">
        <v>607996</v>
      </c>
      <c r="M24">
        <f t="shared" si="24"/>
        <v>6.4659108661942197E-3</v>
      </c>
      <c r="N24">
        <f t="shared" si="25"/>
        <v>0.60799598810272393</v>
      </c>
      <c r="O24" s="42">
        <v>574995</v>
      </c>
      <c r="P24">
        <f t="shared" si="26"/>
        <v>6.4659073076576857E-3</v>
      </c>
      <c r="R24" s="42">
        <v>1716277</v>
      </c>
      <c r="S24">
        <f t="shared" si="27"/>
        <v>9.1369868020917261E-3</v>
      </c>
      <c r="T24">
        <f>S24*'2020'!AB$8</f>
        <v>0</v>
      </c>
      <c r="U24" s="42">
        <v>2176456</v>
      </c>
      <c r="V24">
        <f t="shared" si="28"/>
        <v>9.136985288131956E-3</v>
      </c>
      <c r="W24">
        <f>V24*'2020'!AC$8</f>
        <v>0</v>
      </c>
      <c r="X24" s="42">
        <v>2913194</v>
      </c>
      <c r="Y24">
        <f t="shared" si="31"/>
        <v>9.1369853366859485E-3</v>
      </c>
      <c r="Z24">
        <f>Y24*'2020'!AD$8</f>
        <v>0</v>
      </c>
      <c r="AA24">
        <v>2866288</v>
      </c>
      <c r="AB24">
        <f t="shared" si="32"/>
        <v>9.1369878787783548E-3</v>
      </c>
      <c r="AC24">
        <f>AB24*'2020'!AG$8</f>
        <v>0</v>
      </c>
      <c r="AD24">
        <v>2965834</v>
      </c>
      <c r="AE24">
        <f t="shared" si="33"/>
        <v>9.1369853932246111E-3</v>
      </c>
      <c r="AF24">
        <f>AE24*'2020'!AJ$8</f>
        <v>0</v>
      </c>
      <c r="AG24">
        <v>2569775</v>
      </c>
      <c r="AH24">
        <f t="shared" si="34"/>
        <v>9.1369858020817537E-3</v>
      </c>
      <c r="AI24">
        <f>AH24*'2020'!AM$8</f>
        <v>0</v>
      </c>
      <c r="AJ24">
        <v>2773490</v>
      </c>
      <c r="AK24">
        <f t="shared" si="35"/>
        <v>9.1369870029869241E-3</v>
      </c>
      <c r="AL24">
        <f>AK24*'2020'!AP$8</f>
        <v>0</v>
      </c>
      <c r="AN24" s="72">
        <f t="shared" si="36"/>
        <v>8.0240369396824135E-3</v>
      </c>
      <c r="AO24" s="12">
        <f t="shared" si="37"/>
        <v>365.73921817026002</v>
      </c>
    </row>
    <row r="25" spans="1:41" x14ac:dyDescent="0.25">
      <c r="A25" s="29"/>
      <c r="B25" t="s">
        <v>7</v>
      </c>
      <c r="C25" s="42">
        <v>1472757</v>
      </c>
      <c r="D25">
        <f t="shared" si="21"/>
        <v>4.6861015591157726E-3</v>
      </c>
      <c r="E25">
        <f t="shared" si="38"/>
        <v>1.472757002811661</v>
      </c>
      <c r="F25" s="42">
        <v>5050561</v>
      </c>
      <c r="G25">
        <f t="shared" si="29"/>
        <v>4.6861022077662054E-3</v>
      </c>
      <c r="H25">
        <f t="shared" si="30"/>
        <v>5.0505610103094245</v>
      </c>
      <c r="I25" s="42">
        <v>484779</v>
      </c>
      <c r="J25">
        <f t="shared" si="22"/>
        <v>4.6860974719757928E-3</v>
      </c>
      <c r="K25">
        <f t="shared" si="23"/>
        <v>0.48477900806008767</v>
      </c>
      <c r="L25" s="42">
        <v>440639</v>
      </c>
      <c r="M25">
        <f t="shared" si="24"/>
        <v>4.6861040174095798E-3</v>
      </c>
      <c r="N25">
        <f t="shared" si="25"/>
        <v>0.44063899137756862</v>
      </c>
      <c r="O25" s="42">
        <v>416722</v>
      </c>
      <c r="P25">
        <f t="shared" si="26"/>
        <v>4.6861030531773771E-3</v>
      </c>
      <c r="R25" s="42">
        <v>986255</v>
      </c>
      <c r="S25">
        <f t="shared" si="27"/>
        <v>5.2505504172677105E-3</v>
      </c>
      <c r="T25">
        <f>S25*'2020'!AB$8</f>
        <v>0</v>
      </c>
      <c r="U25" s="42">
        <v>1250696</v>
      </c>
      <c r="V25">
        <f t="shared" si="28"/>
        <v>5.2505499545708635E-3</v>
      </c>
      <c r="W25">
        <f>V25*'2020'!AC$8</f>
        <v>0</v>
      </c>
      <c r="X25" s="42">
        <v>1674062</v>
      </c>
      <c r="Y25">
        <f t="shared" si="31"/>
        <v>5.2505531546141971E-3</v>
      </c>
      <c r="Z25">
        <f>Y25*'2020'!AD$8</f>
        <v>0</v>
      </c>
      <c r="AA25">
        <v>1647107</v>
      </c>
      <c r="AB25">
        <f t="shared" si="32"/>
        <v>5.2505528732810442E-3</v>
      </c>
      <c r="AC25">
        <f>AB25*'2020'!AG$8</f>
        <v>0</v>
      </c>
      <c r="AD25">
        <v>1704311</v>
      </c>
      <c r="AE25">
        <f t="shared" si="33"/>
        <v>5.2505516871517522E-3</v>
      </c>
      <c r="AF25">
        <f>AE25*'2020'!AJ$8</f>
        <v>0</v>
      </c>
      <c r="AG25">
        <v>1476716</v>
      </c>
      <c r="AH25">
        <f t="shared" si="34"/>
        <v>5.250550388927808E-3</v>
      </c>
      <c r="AI25">
        <f>AH25*'2020'!AM$8</f>
        <v>0</v>
      </c>
      <c r="AJ25">
        <v>1593781</v>
      </c>
      <c r="AK25">
        <f t="shared" si="35"/>
        <v>5.2505530153732312E-3</v>
      </c>
      <c r="AL25">
        <f>AK25*'2020'!AP$8</f>
        <v>0</v>
      </c>
      <c r="AN25" s="72">
        <f t="shared" si="36"/>
        <v>5.0153641500526097E-3</v>
      </c>
      <c r="AO25" s="12">
        <f t="shared" si="37"/>
        <v>228.60255715024078</v>
      </c>
    </row>
    <row r="26" spans="1:41" x14ac:dyDescent="0.25">
      <c r="A26" s="29"/>
      <c r="B26" t="s">
        <v>8</v>
      </c>
      <c r="C26" s="42">
        <v>12614334</v>
      </c>
      <c r="D26">
        <f t="shared" si="21"/>
        <v>4.0137001708093797E-2</v>
      </c>
      <c r="E26">
        <f t="shared" si="38"/>
        <v>12.614334024082201</v>
      </c>
      <c r="F26" s="42">
        <v>43258632</v>
      </c>
      <c r="G26">
        <f t="shared" si="29"/>
        <v>4.0137000804493964E-2</v>
      </c>
      <c r="H26">
        <f t="shared" si="30"/>
        <v>43.258632088301404</v>
      </c>
      <c r="I26" s="42">
        <v>4152192</v>
      </c>
      <c r="J26">
        <f t="shared" si="22"/>
        <v>4.0137003530182021E-2</v>
      </c>
      <c r="K26">
        <f t="shared" si="23"/>
        <v>4.152192069035646</v>
      </c>
      <c r="L26" s="42">
        <v>3774122</v>
      </c>
      <c r="M26">
        <f t="shared" si="24"/>
        <v>4.0137001641692809E-2</v>
      </c>
      <c r="N26">
        <f t="shared" si="25"/>
        <v>3.7741219261479166</v>
      </c>
      <c r="O26" s="42">
        <v>3569271</v>
      </c>
      <c r="P26">
        <f t="shared" si="26"/>
        <v>4.0137001959861661E-2</v>
      </c>
      <c r="R26" s="42">
        <v>7247511</v>
      </c>
      <c r="S26">
        <f t="shared" si="27"/>
        <v>3.8583755626285618E-2</v>
      </c>
      <c r="T26">
        <f>S26*'2020'!AB$8</f>
        <v>0</v>
      </c>
      <c r="U26" s="42">
        <v>9190761</v>
      </c>
      <c r="V26">
        <f t="shared" si="28"/>
        <v>3.8583756365273149E-2</v>
      </c>
      <c r="W26">
        <f>V26*'2020'!AC$8</f>
        <v>0</v>
      </c>
      <c r="X26" s="42">
        <v>12301866</v>
      </c>
      <c r="Y26">
        <f t="shared" si="31"/>
        <v>3.8583756954008355E-2</v>
      </c>
      <c r="Z26">
        <f>Y26*'2020'!AD$8</f>
        <v>0</v>
      </c>
      <c r="AA26">
        <v>12103787</v>
      </c>
      <c r="AB26">
        <f t="shared" si="32"/>
        <v>3.85837554029166E-2</v>
      </c>
      <c r="AC26">
        <f>AB26*'2020'!AG$8</f>
        <v>0</v>
      </c>
      <c r="AD26">
        <v>12524154</v>
      </c>
      <c r="AE26">
        <f t="shared" si="33"/>
        <v>3.85837549102531E-2</v>
      </c>
      <c r="AF26">
        <f>AE26*'2020'!AJ$8</f>
        <v>0</v>
      </c>
      <c r="AG26">
        <v>10851672</v>
      </c>
      <c r="AH26">
        <f t="shared" si="34"/>
        <v>3.8583756551779085E-2</v>
      </c>
      <c r="AI26">
        <f>AH26*'2020'!AM$8</f>
        <v>0</v>
      </c>
      <c r="AJ26">
        <v>11711920</v>
      </c>
      <c r="AK26">
        <f t="shared" si="35"/>
        <v>3.8583755780631127E-2</v>
      </c>
      <c r="AL26">
        <f>AK26*'2020'!AP$8</f>
        <v>0</v>
      </c>
      <c r="AN26" s="72">
        <f t="shared" si="36"/>
        <v>3.9230941769622614E-2</v>
      </c>
      <c r="AO26" s="12">
        <f t="shared" si="37"/>
        <v>1788.1639975940425</v>
      </c>
    </row>
    <row r="27" spans="1:41" x14ac:dyDescent="0.25">
      <c r="A27" s="29"/>
      <c r="B27" t="s">
        <v>9</v>
      </c>
      <c r="C27" s="42">
        <v>32260580</v>
      </c>
      <c r="D27">
        <f t="shared" si="21"/>
        <v>0.10264853892120636</v>
      </c>
      <c r="E27">
        <f t="shared" si="38"/>
        <v>32.260580061589124</v>
      </c>
      <c r="F27" s="42">
        <v>110631967</v>
      </c>
      <c r="G27">
        <f t="shared" si="29"/>
        <v>0.10264853841151865</v>
      </c>
      <c r="H27">
        <f t="shared" si="30"/>
        <v>110.6319672258268</v>
      </c>
      <c r="I27" s="42">
        <v>10619040</v>
      </c>
      <c r="J27">
        <f t="shared" si="22"/>
        <v>0.10264853984766217</v>
      </c>
      <c r="K27">
        <f t="shared" si="23"/>
        <v>10.619040176555488</v>
      </c>
      <c r="L27" s="42">
        <v>9652143</v>
      </c>
      <c r="M27">
        <f t="shared" si="24"/>
        <v>0.10264853108533686</v>
      </c>
      <c r="N27">
        <f t="shared" si="25"/>
        <v>9.6521428111267014</v>
      </c>
      <c r="O27" s="42">
        <v>9128247</v>
      </c>
      <c r="P27">
        <f t="shared" si="26"/>
        <v>0.1026485430019467</v>
      </c>
      <c r="R27" s="68">
        <v>20927011</v>
      </c>
      <c r="S27">
        <f t="shared" si="27"/>
        <v>0.11140965200502505</v>
      </c>
      <c r="T27">
        <f>S27*'2020'!AB$8</f>
        <v>0</v>
      </c>
      <c r="U27" s="42">
        <v>26538097</v>
      </c>
      <c r="V27">
        <f t="shared" si="28"/>
        <v>0.11140965030490797</v>
      </c>
      <c r="W27">
        <f>V27*'2020'!AC$8</f>
        <v>0</v>
      </c>
      <c r="X27" s="42">
        <v>35521336</v>
      </c>
      <c r="Y27">
        <f t="shared" si="31"/>
        <v>0.11140965077214036</v>
      </c>
      <c r="Z27">
        <f>Y27*'2020'!AD$8</f>
        <v>0</v>
      </c>
      <c r="AA27">
        <v>34949389</v>
      </c>
      <c r="AB27">
        <f t="shared" si="32"/>
        <v>0.11140965027370227</v>
      </c>
      <c r="AC27">
        <f>AB27*'2020'!AG$8</f>
        <v>0</v>
      </c>
      <c r="AD27">
        <v>36163189</v>
      </c>
      <c r="AE27">
        <f t="shared" si="33"/>
        <v>0.11140965059589342</v>
      </c>
      <c r="AF27">
        <f>AE27*'2020'!AJ$8</f>
        <v>0</v>
      </c>
      <c r="AG27">
        <v>31333937</v>
      </c>
      <c r="AH27">
        <f t="shared" si="34"/>
        <v>0.1114096516202096</v>
      </c>
      <c r="AI27">
        <f>AH27*'2020'!AM$8</f>
        <v>0</v>
      </c>
      <c r="AJ27">
        <v>33817882</v>
      </c>
      <c r="AK27">
        <f t="shared" si="35"/>
        <v>0.11140964932361229</v>
      </c>
      <c r="AL27">
        <f>AK27*'2020'!AP$8</f>
        <v>0</v>
      </c>
      <c r="AN27" s="72">
        <f t="shared" si="36"/>
        <v>0.10775918718026349</v>
      </c>
      <c r="AO27" s="12">
        <f t="shared" si="37"/>
        <v>4911.7122922333119</v>
      </c>
    </row>
    <row r="28" spans="1:41" x14ac:dyDescent="0.25">
      <c r="A28" s="29"/>
      <c r="B28" t="s">
        <v>10</v>
      </c>
      <c r="C28" s="42">
        <v>3883103</v>
      </c>
      <c r="D28">
        <f t="shared" si="21"/>
        <v>1.2355476852262208E-2</v>
      </c>
      <c r="E28">
        <f t="shared" si="38"/>
        <v>3.8831030074132857</v>
      </c>
      <c r="F28" s="42">
        <v>13316416</v>
      </c>
      <c r="G28">
        <f t="shared" si="29"/>
        <v>1.235547623662663E-2</v>
      </c>
      <c r="H28">
        <f t="shared" si="30"/>
        <v>13.316416027182049</v>
      </c>
      <c r="I28" s="42">
        <v>1278180</v>
      </c>
      <c r="J28">
        <f t="shared" si="22"/>
        <v>1.2355477582011635E-2</v>
      </c>
      <c r="K28">
        <f t="shared" si="23"/>
        <v>1.2781800212514214</v>
      </c>
      <c r="L28" s="42">
        <v>1161798</v>
      </c>
      <c r="M28">
        <f t="shared" si="24"/>
        <v>1.2355479826384897E-2</v>
      </c>
      <c r="N28">
        <f t="shared" si="25"/>
        <v>1.161797977265917</v>
      </c>
      <c r="O28" s="42">
        <v>1098738</v>
      </c>
      <c r="P28">
        <f t="shared" si="26"/>
        <v>1.235547798398454E-2</v>
      </c>
      <c r="R28" s="68">
        <v>2065274</v>
      </c>
      <c r="S28">
        <f t="shared" si="27"/>
        <v>1.0994950862071324E-2</v>
      </c>
      <c r="T28">
        <f>S28*'2020'!AB$8</f>
        <v>0</v>
      </c>
      <c r="U28" s="42">
        <v>2619029</v>
      </c>
      <c r="V28">
        <f t="shared" si="28"/>
        <v>1.0994952088253081E-2</v>
      </c>
      <c r="W28">
        <f>V28*'2020'!AC$8</f>
        <v>0</v>
      </c>
      <c r="X28" s="42">
        <v>3505579</v>
      </c>
      <c r="Y28">
        <f t="shared" si="31"/>
        <v>1.0994950531819779E-2</v>
      </c>
      <c r="Z28">
        <f>Y28*'2020'!AD$8</f>
        <v>0</v>
      </c>
      <c r="AA28">
        <v>3449134</v>
      </c>
      <c r="AB28">
        <f t="shared" si="32"/>
        <v>1.0994950804065153E-2</v>
      </c>
      <c r="AC28">
        <f>AB28*'2020'!AG$8</f>
        <v>0</v>
      </c>
      <c r="AD28">
        <v>3568923</v>
      </c>
      <c r="AE28">
        <f t="shared" si="33"/>
        <v>1.0994950263751566E-2</v>
      </c>
      <c r="AF28">
        <f>AE28*'2020'!AJ$8</f>
        <v>0</v>
      </c>
      <c r="AG28">
        <v>3092327</v>
      </c>
      <c r="AH28">
        <f t="shared" si="34"/>
        <v>1.0994950100453954E-2</v>
      </c>
      <c r="AI28">
        <f>AH28*'2020'!AM$8</f>
        <v>0</v>
      </c>
      <c r="AJ28">
        <v>3337467</v>
      </c>
      <c r="AK28">
        <f t="shared" si="35"/>
        <v>1.0994953146359916E-2</v>
      </c>
      <c r="AL28">
        <f>AK28*'2020'!AP$8</f>
        <v>0</v>
      </c>
      <c r="AN28" s="72">
        <f t="shared" si="36"/>
        <v>1.1561837189837056E-2</v>
      </c>
      <c r="AO28" s="12">
        <f t="shared" si="37"/>
        <v>526.99374718858246</v>
      </c>
    </row>
    <row r="29" spans="1:41" x14ac:dyDescent="0.25">
      <c r="A29" s="29"/>
      <c r="B29" t="s">
        <v>11</v>
      </c>
      <c r="C29" s="42">
        <v>14991084</v>
      </c>
      <c r="D29">
        <f t="shared" si="21"/>
        <v>4.769947934739778E-2</v>
      </c>
      <c r="E29">
        <f t="shared" si="38"/>
        <v>14.991084028619687</v>
      </c>
      <c r="F29" s="42">
        <v>51409278</v>
      </c>
      <c r="G29">
        <f t="shared" si="29"/>
        <v>4.769947954998794E-2</v>
      </c>
      <c r="H29">
        <f t="shared" si="30"/>
        <v>51.409278104938856</v>
      </c>
      <c r="I29" s="42">
        <v>4934534</v>
      </c>
      <c r="J29">
        <f t="shared" si="22"/>
        <v>4.769948224402995E-2</v>
      </c>
      <c r="K29">
        <f t="shared" si="23"/>
        <v>4.9345340820431094</v>
      </c>
      <c r="L29" s="68">
        <v>4485229</v>
      </c>
      <c r="M29">
        <f t="shared" si="24"/>
        <v>4.7699476523643959E-2</v>
      </c>
      <c r="N29">
        <f t="shared" si="25"/>
        <v>4.4852289122329632</v>
      </c>
      <c r="O29" s="42">
        <v>4241781</v>
      </c>
      <c r="P29">
        <f t="shared" si="26"/>
        <v>4.76994804570188E-2</v>
      </c>
      <c r="R29" s="42">
        <v>8870790</v>
      </c>
      <c r="S29">
        <f t="shared" si="27"/>
        <v>4.7225646649187318E-2</v>
      </c>
      <c r="T29">
        <f>S29*'2020'!AB$8</f>
        <v>0</v>
      </c>
      <c r="U29" s="42">
        <v>11249284</v>
      </c>
      <c r="V29">
        <f t="shared" si="28"/>
        <v>4.7225646835965529E-2</v>
      </c>
      <c r="W29">
        <f>V29*'2020'!AC$8</f>
        <v>0</v>
      </c>
      <c r="X29" s="42">
        <v>15057206</v>
      </c>
      <c r="Y29">
        <f t="shared" si="31"/>
        <v>4.7225646638521045E-2</v>
      </c>
      <c r="Z29">
        <f>Y29*'2020'!AD$8</f>
        <v>0</v>
      </c>
      <c r="AA29">
        <v>14814763</v>
      </c>
      <c r="AB29">
        <f t="shared" si="32"/>
        <v>4.7225648629158706E-2</v>
      </c>
      <c r="AC29">
        <f>AB29*'2020'!AG$8</f>
        <v>0</v>
      </c>
      <c r="AD29">
        <v>15329283</v>
      </c>
      <c r="AE29">
        <f t="shared" si="33"/>
        <v>4.7225648792078842E-2</v>
      </c>
      <c r="AF29">
        <f>AE29*'2020'!AJ$8</f>
        <v>0</v>
      </c>
      <c r="AG29">
        <v>13282202</v>
      </c>
      <c r="AH29">
        <f t="shared" si="34"/>
        <v>4.7225648585725158E-2</v>
      </c>
      <c r="AI29">
        <f>AH29*'2020'!AM$8</f>
        <v>0</v>
      </c>
      <c r="AJ29">
        <v>14335126</v>
      </c>
      <c r="AK29">
        <f t="shared" si="35"/>
        <v>4.7225647090193196E-2</v>
      </c>
      <c r="AL29">
        <f>AK29*'2020'!AP$8</f>
        <v>0</v>
      </c>
      <c r="AN29" s="72">
        <f t="shared" si="36"/>
        <v>4.7423077611909011E-2</v>
      </c>
      <c r="AO29" s="12">
        <f t="shared" si="37"/>
        <v>2161.565239465815</v>
      </c>
    </row>
    <row r="30" spans="1:41" x14ac:dyDescent="0.25">
      <c r="A30" s="29"/>
      <c r="B30" t="s">
        <v>12</v>
      </c>
      <c r="C30" s="42">
        <v>2689555</v>
      </c>
      <c r="D30">
        <f t="shared" si="21"/>
        <v>8.5577782884940432E-3</v>
      </c>
      <c r="E30">
        <f t="shared" si="38"/>
        <v>2.6895550051346668</v>
      </c>
      <c r="F30" s="42">
        <v>9223355</v>
      </c>
      <c r="G30">
        <f t="shared" si="29"/>
        <v>8.5577788741709043E-3</v>
      </c>
      <c r="H30">
        <f t="shared" si="30"/>
        <v>9.2233550188271156</v>
      </c>
      <c r="I30" s="42">
        <v>885306</v>
      </c>
      <c r="J30">
        <f t="shared" si="22"/>
        <v>8.557776241390409E-3</v>
      </c>
      <c r="K30">
        <f t="shared" si="23"/>
        <v>0.88530601471937509</v>
      </c>
      <c r="L30" s="42">
        <v>804696</v>
      </c>
      <c r="M30">
        <f t="shared" si="24"/>
        <v>8.5577744103300414E-3</v>
      </c>
      <c r="N30">
        <f t="shared" si="25"/>
        <v>0.80469598425369504</v>
      </c>
      <c r="O30" s="42">
        <v>761019</v>
      </c>
      <c r="P30">
        <f t="shared" si="26"/>
        <v>8.5577758299921636E-3</v>
      </c>
      <c r="R30" s="42">
        <v>1756564</v>
      </c>
      <c r="S30">
        <f t="shared" si="27"/>
        <v>9.3514637118771917E-3</v>
      </c>
      <c r="T30">
        <f>S30*'2020'!AB$8</f>
        <v>0</v>
      </c>
      <c r="U30" s="68">
        <v>2227546</v>
      </c>
      <c r="V30">
        <f t="shared" si="28"/>
        <v>9.351466342823923E-3</v>
      </c>
      <c r="W30">
        <f>V30*'2020'!AC$8</f>
        <v>0</v>
      </c>
      <c r="X30" s="42">
        <v>2981578</v>
      </c>
      <c r="Y30">
        <f t="shared" si="31"/>
        <v>9.3514659395101778E-3</v>
      </c>
      <c r="Z30">
        <f>Y30*'2020'!AD$8</f>
        <v>0</v>
      </c>
      <c r="AA30">
        <v>2933570</v>
      </c>
      <c r="AB30">
        <f t="shared" si="32"/>
        <v>9.351465565061088E-3</v>
      </c>
      <c r="AC30">
        <f>AB30*'2020'!AG$8</f>
        <v>0</v>
      </c>
      <c r="AD30">
        <v>3035453</v>
      </c>
      <c r="AE30">
        <f t="shared" si="33"/>
        <v>9.3514639466739623E-3</v>
      </c>
      <c r="AF30">
        <f>AE30*'2020'!AJ$8</f>
        <v>0</v>
      </c>
      <c r="AG30">
        <v>2630097</v>
      </c>
      <c r="AH30">
        <f t="shared" si="34"/>
        <v>9.3514642126636821E-3</v>
      </c>
      <c r="AI30">
        <f>AH30*'2020'!AM$8</f>
        <v>0</v>
      </c>
      <c r="AJ30">
        <v>2838594</v>
      </c>
      <c r="AK30">
        <f t="shared" si="35"/>
        <v>9.3514656569003915E-3</v>
      </c>
      <c r="AL30">
        <f>AK30*'2020'!AP$8</f>
        <v>0</v>
      </c>
      <c r="AN30" s="72">
        <f t="shared" si="36"/>
        <v>9.020761584990664E-3</v>
      </c>
      <c r="AO30" s="12">
        <f t="shared" si="37"/>
        <v>411.17037648201347</v>
      </c>
    </row>
    <row r="31" spans="1:41" x14ac:dyDescent="0.25">
      <c r="A31" s="29"/>
      <c r="B31" t="s">
        <v>13</v>
      </c>
      <c r="C31" s="42">
        <v>3452678</v>
      </c>
      <c r="D31">
        <f t="shared" si="21"/>
        <v>1.0985926231499648E-2</v>
      </c>
      <c r="E31">
        <f t="shared" si="38"/>
        <v>3.4526780065915554</v>
      </c>
      <c r="F31" s="42">
        <v>11840350</v>
      </c>
      <c r="G31">
        <f t="shared" si="29"/>
        <v>1.0985926172503331E-2</v>
      </c>
      <c r="H31">
        <f t="shared" si="30"/>
        <v>11.840350024169039</v>
      </c>
      <c r="I31" s="42">
        <v>1136499</v>
      </c>
      <c r="J31">
        <f t="shared" si="22"/>
        <v>1.0985923669967174E-2</v>
      </c>
      <c r="K31">
        <f t="shared" si="23"/>
        <v>1.1364990188957886</v>
      </c>
      <c r="L31" s="42">
        <v>1033017</v>
      </c>
      <c r="M31">
        <f t="shared" si="24"/>
        <v>1.0985920705503579E-2</v>
      </c>
      <c r="N31">
        <f t="shared" si="25"/>
        <v>1.0330169797859059</v>
      </c>
      <c r="O31" s="42">
        <v>976948</v>
      </c>
      <c r="P31">
        <f t="shared" si="26"/>
        <v>1.0985930681834731E-2</v>
      </c>
      <c r="R31" s="42">
        <v>2302637</v>
      </c>
      <c r="S31">
        <f t="shared" si="27"/>
        <v>1.2258606203432247E-2</v>
      </c>
      <c r="T31">
        <f>S31*'2020'!AB$8</f>
        <v>0</v>
      </c>
      <c r="U31" s="42">
        <v>2920034</v>
      </c>
      <c r="V31">
        <f t="shared" si="28"/>
        <v>1.2258601919287643E-2</v>
      </c>
      <c r="W31">
        <f>V31*'2020'!AC$8</f>
        <v>0</v>
      </c>
      <c r="X31" s="42">
        <v>3908476</v>
      </c>
      <c r="Y31">
        <f t="shared" si="31"/>
        <v>1.2258602722918194E-2</v>
      </c>
      <c r="Z31">
        <f>Y31*'2020'!AD$8</f>
        <v>0</v>
      </c>
      <c r="AA31">
        <v>3845544</v>
      </c>
      <c r="AB31">
        <f t="shared" si="32"/>
        <v>1.2258603781374666E-2</v>
      </c>
      <c r="AC31">
        <f>AB31*'2020'!AG$8</f>
        <v>0</v>
      </c>
      <c r="AD31">
        <v>3979101</v>
      </c>
      <c r="AE31">
        <f t="shared" si="33"/>
        <v>1.2258605072018678E-2</v>
      </c>
      <c r="AF31">
        <f>AE31*'2020'!AJ$8</f>
        <v>0</v>
      </c>
      <c r="AG31">
        <v>3447729</v>
      </c>
      <c r="AH31">
        <f t="shared" si="34"/>
        <v>1.2258602765777362E-2</v>
      </c>
      <c r="AI31">
        <f>AH31*'2020'!AM$8</f>
        <v>0</v>
      </c>
      <c r="AJ31">
        <v>3721042</v>
      </c>
      <c r="AK31">
        <f t="shared" si="35"/>
        <v>1.225860284030895E-2</v>
      </c>
      <c r="AL31">
        <f>AK31*'2020'!AP$8</f>
        <v>0</v>
      </c>
      <c r="AN31" s="72">
        <f t="shared" si="36"/>
        <v>1.1728321063868848E-2</v>
      </c>
      <c r="AO31" s="12">
        <f t="shared" si="37"/>
        <v>534.5821571602786</v>
      </c>
    </row>
    <row r="32" spans="1:41" x14ac:dyDescent="0.25">
      <c r="A32" s="29"/>
      <c r="B32" t="s">
        <v>14</v>
      </c>
      <c r="C32" s="42">
        <v>29640580</v>
      </c>
      <c r="D32">
        <f t="shared" si="21"/>
        <v>9.4312074667508475E-2</v>
      </c>
      <c r="E32">
        <f t="shared" si="38"/>
        <v>29.640580056587243</v>
      </c>
      <c r="F32" s="42">
        <v>101647139</v>
      </c>
      <c r="G32">
        <f t="shared" si="29"/>
        <v>9.4312073942086516E-2</v>
      </c>
      <c r="H32">
        <f t="shared" si="30"/>
        <v>101.64713920748657</v>
      </c>
      <c r="I32" s="42">
        <v>9756629</v>
      </c>
      <c r="J32">
        <f t="shared" si="22"/>
        <v>9.4312077239124853E-2</v>
      </c>
      <c r="K32">
        <f t="shared" si="23"/>
        <v>9.7566291622167736</v>
      </c>
      <c r="L32" s="42">
        <v>8868257</v>
      </c>
      <c r="M32">
        <f t="shared" si="24"/>
        <v>9.4312066692055455E-2</v>
      </c>
      <c r="N32">
        <f t="shared" si="25"/>
        <v>8.8682568264657959</v>
      </c>
      <c r="O32" s="42">
        <v>8386908</v>
      </c>
      <c r="P32">
        <f t="shared" si="26"/>
        <v>9.4312071802107336E-2</v>
      </c>
      <c r="R32" s="68">
        <v>16132932</v>
      </c>
      <c r="S32">
        <f t="shared" si="27"/>
        <v>8.5887293696205957E-2</v>
      </c>
      <c r="T32">
        <f>S32*'2020'!AB$8</f>
        <v>0</v>
      </c>
      <c r="U32" s="42">
        <v>20458599</v>
      </c>
      <c r="V32">
        <f t="shared" si="28"/>
        <v>8.5887294794285363E-2</v>
      </c>
      <c r="W32">
        <f>V32*'2020'!AC$8</f>
        <v>0</v>
      </c>
      <c r="X32" s="42">
        <v>27383907</v>
      </c>
      <c r="Y32">
        <f t="shared" si="31"/>
        <v>8.5887296458859827E-2</v>
      </c>
      <c r="Z32">
        <f>Y32*'2020'!AD$8</f>
        <v>0</v>
      </c>
      <c r="AA32">
        <v>26942985</v>
      </c>
      <c r="AB32">
        <f t="shared" si="32"/>
        <v>8.5887296518391387E-2</v>
      </c>
      <c r="AC32">
        <f>AB32*'2020'!AG$8</f>
        <v>0</v>
      </c>
      <c r="AD32">
        <v>27878721</v>
      </c>
      <c r="AE32">
        <f t="shared" si="33"/>
        <v>8.5887297319669348E-2</v>
      </c>
      <c r="AF32">
        <f>AE32*'2020'!AJ$8</f>
        <v>0</v>
      </c>
      <c r="AG32">
        <v>24155781</v>
      </c>
      <c r="AH32">
        <f t="shared" si="34"/>
        <v>8.5887296761465962E-2</v>
      </c>
      <c r="AI32">
        <f>AH32*'2020'!AM$8</f>
        <v>0</v>
      </c>
      <c r="AJ32">
        <v>26070690</v>
      </c>
      <c r="AK32">
        <f t="shared" si="35"/>
        <v>8.5887295677612385E-2</v>
      </c>
      <c r="AL32">
        <f>AK32*'2020'!AP$8</f>
        <v>0</v>
      </c>
      <c r="AN32" s="72">
        <f t="shared" si="36"/>
        <v>8.9397619630781078E-2</v>
      </c>
      <c r="AO32" s="12">
        <f t="shared" si="37"/>
        <v>4074.7837722863546</v>
      </c>
    </row>
    <row r="33" spans="1:41" x14ac:dyDescent="0.25">
      <c r="A33" s="29"/>
      <c r="B33" t="s">
        <v>15</v>
      </c>
      <c r="C33" s="42">
        <v>60639846</v>
      </c>
      <c r="D33">
        <f t="shared" si="21"/>
        <v>0.19294729333158175</v>
      </c>
      <c r="E33">
        <f t="shared" si="38"/>
        <v>60.639846115768378</v>
      </c>
      <c r="F33" s="42">
        <v>207953652</v>
      </c>
      <c r="G33">
        <f t="shared" si="29"/>
        <v>0.1929472919444484</v>
      </c>
      <c r="H33">
        <f t="shared" si="30"/>
        <v>207.95365242448406</v>
      </c>
      <c r="I33" s="42">
        <v>19960489</v>
      </c>
      <c r="J33">
        <f t="shared" si="22"/>
        <v>0.19294729565905416</v>
      </c>
      <c r="K33">
        <f t="shared" si="23"/>
        <v>19.960489331869351</v>
      </c>
      <c r="L33" s="42">
        <v>18143025</v>
      </c>
      <c r="M33">
        <f t="shared" si="24"/>
        <v>0.19294729322747745</v>
      </c>
      <c r="N33">
        <f t="shared" si="25"/>
        <v>18.143024644976979</v>
      </c>
      <c r="O33" s="42">
        <v>17158262</v>
      </c>
      <c r="P33">
        <f t="shared" si="26"/>
        <v>0.1929472980678183</v>
      </c>
      <c r="R33" s="42">
        <v>35929141</v>
      </c>
      <c r="S33">
        <f t="shared" si="27"/>
        <v>0.19127686680383918</v>
      </c>
      <c r="T33">
        <f>S33*'2020'!AB$8</f>
        <v>0</v>
      </c>
      <c r="U33" s="42">
        <v>45562696</v>
      </c>
      <c r="V33">
        <f t="shared" si="28"/>
        <v>0.19127686617125672</v>
      </c>
      <c r="W33">
        <f>V33*'2020'!AC$8</f>
        <v>0</v>
      </c>
      <c r="X33" s="68">
        <v>60985829</v>
      </c>
      <c r="Y33">
        <f t="shared" si="31"/>
        <v>0.19127686838522825</v>
      </c>
      <c r="Z33">
        <f>Y33*'2020'!AD$8</f>
        <v>0</v>
      </c>
      <c r="AA33">
        <v>60003864</v>
      </c>
      <c r="AB33">
        <f t="shared" si="32"/>
        <v>0.19127686333259772</v>
      </c>
      <c r="AC33">
        <f>AB33*'2020'!AG$8</f>
        <v>0</v>
      </c>
      <c r="AD33">
        <v>62087812</v>
      </c>
      <c r="AE33">
        <f t="shared" si="33"/>
        <v>0.19127686557685822</v>
      </c>
      <c r="AF33">
        <f>AE33*'2020'!AJ$8</f>
        <v>0</v>
      </c>
      <c r="AG33">
        <v>53796571</v>
      </c>
      <c r="AH33">
        <f t="shared" si="34"/>
        <v>0.19127686487248222</v>
      </c>
      <c r="AI33">
        <f>AH33*'2020'!AM$8</f>
        <v>0</v>
      </c>
      <c r="AJ33">
        <v>58061205</v>
      </c>
      <c r="AK33">
        <f t="shared" si="35"/>
        <v>0.19127686613716272</v>
      </c>
      <c r="AL33">
        <f>AK33*'2020'!AP$8</f>
        <v>0</v>
      </c>
      <c r="AN33" s="72">
        <f t="shared" si="36"/>
        <v>0.19197287779248373</v>
      </c>
      <c r="AO33" s="12">
        <f t="shared" si="37"/>
        <v>8750.2102447321013</v>
      </c>
    </row>
    <row r="34" spans="1:41" x14ac:dyDescent="0.25">
      <c r="A34" s="29"/>
      <c r="B34" t="s">
        <v>16</v>
      </c>
      <c r="C34" s="42">
        <v>11621133</v>
      </c>
      <c r="D34">
        <f t="shared" si="21"/>
        <v>3.6976778565636935E-2</v>
      </c>
      <c r="E34">
        <f t="shared" si="38"/>
        <v>11.621133022186067</v>
      </c>
      <c r="F34" s="42">
        <v>39852624</v>
      </c>
      <c r="G34">
        <f t="shared" si="29"/>
        <v>3.6976777294973069E-2</v>
      </c>
      <c r="H34">
        <f t="shared" si="30"/>
        <v>39.852624081348914</v>
      </c>
      <c r="I34" s="42">
        <v>3825265</v>
      </c>
      <c r="J34">
        <f t="shared" si="22"/>
        <v>3.697677631691447E-2</v>
      </c>
      <c r="K34">
        <f t="shared" si="23"/>
        <v>3.8252650636000554</v>
      </c>
      <c r="L34" s="42">
        <v>3476963</v>
      </c>
      <c r="M34">
        <f t="shared" si="24"/>
        <v>3.6976777549614231E-2</v>
      </c>
      <c r="N34">
        <f t="shared" si="25"/>
        <v>3.4769629319627295</v>
      </c>
      <c r="O34" s="42">
        <v>3288241</v>
      </c>
      <c r="P34">
        <f t="shared" si="26"/>
        <v>3.6976776339341412E-2</v>
      </c>
      <c r="R34" s="42">
        <v>7930267</v>
      </c>
      <c r="S34">
        <f t="shared" si="27"/>
        <v>4.2218560824426092E-2</v>
      </c>
      <c r="T34">
        <f>S34*'2020'!AB$8</f>
        <v>0</v>
      </c>
      <c r="U34" s="42">
        <v>10056582</v>
      </c>
      <c r="V34">
        <f t="shared" si="28"/>
        <v>4.2218561635471906E-2</v>
      </c>
      <c r="W34">
        <f>V34*'2020'!AC$8</f>
        <v>0</v>
      </c>
      <c r="X34" s="42">
        <v>13460770</v>
      </c>
      <c r="Y34">
        <f t="shared" si="31"/>
        <v>4.2218560834088668E-2</v>
      </c>
      <c r="Z34">
        <f>Y34*'2020'!AD$8</f>
        <v>0</v>
      </c>
      <c r="AA34">
        <v>13244031</v>
      </c>
      <c r="AB34">
        <f t="shared" si="32"/>
        <v>4.221855958409091E-2</v>
      </c>
      <c r="AC34">
        <f>AB34*'2020'!AG$8</f>
        <v>0</v>
      </c>
      <c r="AD34">
        <v>13704000</v>
      </c>
      <c r="AE34">
        <f t="shared" si="33"/>
        <v>4.2218562410691253E-2</v>
      </c>
      <c r="AF34">
        <f>AE34*'2020'!AJ$8</f>
        <v>0</v>
      </c>
      <c r="AG34">
        <v>11873960</v>
      </c>
      <c r="AH34">
        <f t="shared" si="34"/>
        <v>4.2218561521723361E-2</v>
      </c>
      <c r="AI34">
        <f>AH34*'2020'!AM$8</f>
        <v>0</v>
      </c>
      <c r="AJ34">
        <v>12815248</v>
      </c>
      <c r="AK34">
        <f t="shared" si="35"/>
        <v>4.221856015924131E-2</v>
      </c>
      <c r="AL34">
        <f>AK34*'2020'!AP$8</f>
        <v>0</v>
      </c>
      <c r="AN34" s="72">
        <f t="shared" si="36"/>
        <v>4.003448441968447E-2</v>
      </c>
      <c r="AO34" s="12">
        <f t="shared" si="37"/>
        <v>1824.7898335428629</v>
      </c>
    </row>
    <row r="35" spans="1:41" x14ac:dyDescent="0.25">
      <c r="A35" s="29"/>
      <c r="B35" t="s">
        <v>17</v>
      </c>
      <c r="C35" s="42">
        <v>3145876</v>
      </c>
      <c r="D35">
        <f t="shared" si="21"/>
        <v>1.0009726267391626E-2</v>
      </c>
      <c r="E35">
        <f t="shared" si="38"/>
        <v>3.1458760060058353</v>
      </c>
      <c r="F35" s="42">
        <v>10788228</v>
      </c>
      <c r="G35">
        <f t="shared" si="29"/>
        <v>1.0009727443879046E-2</v>
      </c>
      <c r="H35">
        <f t="shared" si="30"/>
        <v>10.7882280220214</v>
      </c>
      <c r="I35" s="42">
        <v>1035511</v>
      </c>
      <c r="J35">
        <f t="shared" si="22"/>
        <v>1.0009727070073426E-2</v>
      </c>
      <c r="K35">
        <f t="shared" si="23"/>
        <v>1.0355110172167306</v>
      </c>
      <c r="L35" s="42">
        <v>941225</v>
      </c>
      <c r="M35">
        <f t="shared" si="24"/>
        <v>1.0009731897962577E-2</v>
      </c>
      <c r="N35">
        <f t="shared" si="25"/>
        <v>0.94122498158209333</v>
      </c>
      <c r="O35" s="42">
        <v>890137</v>
      </c>
      <c r="P35">
        <f t="shared" si="26"/>
        <v>1.0009727620442768E-2</v>
      </c>
      <c r="R35" s="42">
        <v>1930080</v>
      </c>
      <c r="S35">
        <f t="shared" si="27"/>
        <v>1.0275215182037164E-2</v>
      </c>
      <c r="T35">
        <f>S35*'2020'!AB$8</f>
        <v>0</v>
      </c>
      <c r="U35" s="42">
        <v>2447585</v>
      </c>
      <c r="V35">
        <f t="shared" si="28"/>
        <v>1.0275212610065377E-2</v>
      </c>
      <c r="W35">
        <f>V35*'2020'!AC$8</f>
        <v>0</v>
      </c>
      <c r="X35" s="42">
        <v>3276101</v>
      </c>
      <c r="Y35">
        <f t="shared" si="31"/>
        <v>1.0275212292247675E-2</v>
      </c>
      <c r="Z35">
        <f>Y35*'2020'!AD$8</f>
        <v>0</v>
      </c>
      <c r="AA35">
        <v>3223351</v>
      </c>
      <c r="AB35">
        <f t="shared" si="32"/>
        <v>1.0275212754631806E-2</v>
      </c>
      <c r="AC35">
        <f>AB35*'2020'!AG$8</f>
        <v>0</v>
      </c>
      <c r="AD35">
        <v>3335299</v>
      </c>
      <c r="AE35">
        <f t="shared" si="33"/>
        <v>1.0275213732473447E-2</v>
      </c>
      <c r="AF35">
        <f>AE35*'2020'!AJ$8</f>
        <v>0</v>
      </c>
      <c r="AG35">
        <v>2889901</v>
      </c>
      <c r="AH35">
        <f t="shared" si="34"/>
        <v>1.0275212579475581E-2</v>
      </c>
      <c r="AI35">
        <f>AH35*'2020'!AM$8</f>
        <v>0</v>
      </c>
      <c r="AJ35">
        <v>3118993</v>
      </c>
      <c r="AK35">
        <f t="shared" si="35"/>
        <v>1.0275212278900301E-2</v>
      </c>
      <c r="AL35">
        <f>AK35*'2020'!AP$8</f>
        <v>0</v>
      </c>
      <c r="AN35" s="72">
        <f t="shared" si="36"/>
        <v>1.01645943107984E-2</v>
      </c>
      <c r="AO35" s="12">
        <f t="shared" si="37"/>
        <v>463.30678736835671</v>
      </c>
    </row>
    <row r="36" spans="1:41" x14ac:dyDescent="0.25">
      <c r="A36" s="29"/>
      <c r="B36" t="s">
        <v>18</v>
      </c>
      <c r="C36" s="42">
        <v>2393376</v>
      </c>
      <c r="D36">
        <f t="shared" si="21"/>
        <v>7.6153791868925225E-3</v>
      </c>
      <c r="E36">
        <f t="shared" si="38"/>
        <v>2.3933760045692272</v>
      </c>
      <c r="F36" s="42">
        <v>8207659</v>
      </c>
      <c r="G36">
        <f t="shared" si="29"/>
        <v>7.6153775710247175E-3</v>
      </c>
      <c r="H36">
        <f t="shared" si="30"/>
        <v>8.2076590167538317</v>
      </c>
      <c r="I36" s="42">
        <v>787814</v>
      </c>
      <c r="J36">
        <f t="shared" si="22"/>
        <v>7.6153735904136467E-3</v>
      </c>
      <c r="K36">
        <f t="shared" si="23"/>
        <v>0.78781401309844257</v>
      </c>
      <c r="L36" s="42">
        <v>716082</v>
      </c>
      <c r="M36">
        <f t="shared" si="24"/>
        <v>7.6153829710821934E-3</v>
      </c>
      <c r="N36">
        <f t="shared" si="25"/>
        <v>0.71608198598769524</v>
      </c>
      <c r="O36" s="42">
        <v>677214</v>
      </c>
      <c r="P36">
        <f t="shared" si="26"/>
        <v>7.615375701437564E-3</v>
      </c>
      <c r="R36" s="42">
        <v>1252761</v>
      </c>
      <c r="S36">
        <f t="shared" si="27"/>
        <v>6.6693550768175723E-3</v>
      </c>
      <c r="T36">
        <f>S36*'2020'!AB$8</f>
        <v>0</v>
      </c>
      <c r="U36" s="42">
        <v>1588660</v>
      </c>
      <c r="V36">
        <f t="shared" si="28"/>
        <v>6.6693574544322114E-3</v>
      </c>
      <c r="W36">
        <f>V36*'2020'!AC$8</f>
        <v>0</v>
      </c>
      <c r="X36" s="42">
        <v>2126426</v>
      </c>
      <c r="Y36">
        <f t="shared" si="31"/>
        <v>6.669354386130053E-3</v>
      </c>
      <c r="Z36">
        <f>Y36*'2020'!AD$8</f>
        <v>0</v>
      </c>
      <c r="AA36">
        <v>2092188</v>
      </c>
      <c r="AB36">
        <f t="shared" si="32"/>
        <v>6.6693564624788326E-3</v>
      </c>
      <c r="AC36">
        <f>AB36*'2020'!AG$8</f>
        <v>0</v>
      </c>
      <c r="AD36">
        <v>2164850</v>
      </c>
      <c r="AE36">
        <f t="shared" si="33"/>
        <v>6.6693560153812722E-3</v>
      </c>
      <c r="AF36">
        <f>AE36*'2020'!AJ$8</f>
        <v>0</v>
      </c>
      <c r="AG36">
        <v>1875755</v>
      </c>
      <c r="AH36">
        <f t="shared" si="34"/>
        <v>6.6693569682886086E-3</v>
      </c>
      <c r="AI36">
        <f>AH36*'2020'!AM$8</f>
        <v>0</v>
      </c>
      <c r="AJ36">
        <v>2024452</v>
      </c>
      <c r="AK36">
        <f t="shared" si="35"/>
        <v>6.6693557979912981E-3</v>
      </c>
      <c r="AL36">
        <f>AK36*'2020'!AP$8</f>
        <v>0</v>
      </c>
      <c r="AN36" s="72">
        <f t="shared" si="36"/>
        <v>7.0635317651975395E-3</v>
      </c>
      <c r="AO36" s="12">
        <f t="shared" si="37"/>
        <v>321.95895965384159</v>
      </c>
    </row>
    <row r="37" spans="1:41" x14ac:dyDescent="0.25">
      <c r="A37" s="29"/>
      <c r="B37" t="s">
        <v>19</v>
      </c>
      <c r="C37" s="42">
        <v>24892095</v>
      </c>
      <c r="D37">
        <f t="shared" si="21"/>
        <v>7.9203076399676206E-2</v>
      </c>
      <c r="E37">
        <f t="shared" si="38"/>
        <v>24.892095047521845</v>
      </c>
      <c r="F37" s="42">
        <v>85363049</v>
      </c>
      <c r="G37">
        <f t="shared" si="29"/>
        <v>7.9203077119661514E-2</v>
      </c>
      <c r="H37">
        <f t="shared" si="30"/>
        <v>85.363049174246768</v>
      </c>
      <c r="I37" s="42">
        <v>8193596</v>
      </c>
      <c r="J37">
        <f t="shared" si="22"/>
        <v>7.920307913913549E-2</v>
      </c>
      <c r="K37">
        <f t="shared" si="23"/>
        <v>8.1935961362292957</v>
      </c>
      <c r="L37" s="68">
        <v>7447544</v>
      </c>
      <c r="M37">
        <f t="shared" si="24"/>
        <v>7.9203079750622643E-2</v>
      </c>
      <c r="N37">
        <f t="shared" si="25"/>
        <v>7.4475438542663328</v>
      </c>
      <c r="O37" s="42">
        <v>7043308</v>
      </c>
      <c r="P37">
        <f t="shared" si="26"/>
        <v>7.920308292643212E-2</v>
      </c>
      <c r="R37" s="42">
        <v>14258261</v>
      </c>
      <c r="S37">
        <f t="shared" si="27"/>
        <v>7.5907060793670933E-2</v>
      </c>
      <c r="T37">
        <f>S37*'2020'!AB$8</f>
        <v>0</v>
      </c>
      <c r="U37" s="42">
        <v>18081278</v>
      </c>
      <c r="V37">
        <f t="shared" si="28"/>
        <v>7.5907057655483959E-2</v>
      </c>
      <c r="W37">
        <f>V37*'2020'!AC$8</f>
        <v>0</v>
      </c>
      <c r="X37" s="42">
        <v>24201855</v>
      </c>
      <c r="Y37">
        <f t="shared" si="31"/>
        <v>7.5907060860210304E-2</v>
      </c>
      <c r="Z37">
        <f>Y37*'2020'!AD$8</f>
        <v>0</v>
      </c>
      <c r="AA37">
        <v>23812168</v>
      </c>
      <c r="AB37">
        <f t="shared" si="32"/>
        <v>7.5907058321925014E-2</v>
      </c>
      <c r="AC37">
        <f>AB37*'2020'!AG$8</f>
        <v>0</v>
      </c>
      <c r="AD37">
        <v>24639170</v>
      </c>
      <c r="AE37">
        <f t="shared" si="33"/>
        <v>7.5907058989538201E-2</v>
      </c>
      <c r="AF37">
        <f>AE37*'2020'!AJ$8</f>
        <v>0</v>
      </c>
      <c r="AG37">
        <v>21348842</v>
      </c>
      <c r="AH37">
        <f t="shared" si="34"/>
        <v>7.5907060441045074E-2</v>
      </c>
      <c r="AI37">
        <f>AH37*'2020'!AM$8</f>
        <v>0</v>
      </c>
      <c r="AJ37">
        <v>23041235</v>
      </c>
      <c r="AK37">
        <f t="shared" si="35"/>
        <v>7.5907057435854255E-2</v>
      </c>
      <c r="AL37">
        <f>AK37*'2020'!AP$8</f>
        <v>0</v>
      </c>
      <c r="AN37" s="72">
        <f t="shared" si="36"/>
        <v>7.7280400819437975E-2</v>
      </c>
      <c r="AO37" s="12">
        <f t="shared" si="37"/>
        <v>3522.4754806156534</v>
      </c>
    </row>
    <row r="38" spans="1:41" x14ac:dyDescent="0.25">
      <c r="A38" s="29"/>
      <c r="B38" t="s">
        <v>20</v>
      </c>
      <c r="C38" s="42">
        <v>2144084</v>
      </c>
      <c r="D38">
        <f t="shared" si="21"/>
        <v>6.8221677950097547E-3</v>
      </c>
      <c r="E38">
        <f t="shared" si="38"/>
        <v>2.1440840040933002</v>
      </c>
      <c r="F38" s="42">
        <v>7352757</v>
      </c>
      <c r="G38">
        <f t="shared" si="29"/>
        <v>6.8221670445854279E-3</v>
      </c>
      <c r="H38">
        <f t="shared" si="30"/>
        <v>7.352757015008768</v>
      </c>
      <c r="I38" s="42">
        <v>705756</v>
      </c>
      <c r="J38">
        <f t="shared" si="22"/>
        <v>6.8221631040778323E-3</v>
      </c>
      <c r="K38">
        <f t="shared" si="23"/>
        <v>0.7057560117341205</v>
      </c>
      <c r="L38" s="68">
        <v>641495</v>
      </c>
      <c r="M38">
        <f t="shared" si="24"/>
        <v>6.8221657562044175E-3</v>
      </c>
      <c r="N38">
        <f t="shared" si="25"/>
        <v>0.641494987447215</v>
      </c>
      <c r="O38" s="42">
        <v>606676</v>
      </c>
      <c r="P38">
        <f t="shared" si="26"/>
        <v>6.8221650306185865E-3</v>
      </c>
      <c r="R38" s="68">
        <v>1288973</v>
      </c>
      <c r="S38">
        <f t="shared" si="27"/>
        <v>6.8621378071561743E-3</v>
      </c>
      <c r="T38">
        <f>S38*'2020'!AB$8</f>
        <v>0</v>
      </c>
      <c r="U38" s="42">
        <v>1634581</v>
      </c>
      <c r="V38">
        <f t="shared" si="28"/>
        <v>6.8621385175073697E-3</v>
      </c>
      <c r="W38">
        <f>V38*'2020'!AC$8</f>
        <v>0</v>
      </c>
      <c r="X38" s="42">
        <v>2187893</v>
      </c>
      <c r="Y38">
        <f t="shared" si="31"/>
        <v>6.862140406453476E-3</v>
      </c>
      <c r="Z38">
        <f>Y38*'2020'!AD$8</f>
        <v>0</v>
      </c>
      <c r="AA38">
        <v>2152664</v>
      </c>
      <c r="AB38">
        <f t="shared" si="32"/>
        <v>6.8621383737721151E-3</v>
      </c>
      <c r="AC38">
        <f>AB38*'2020'!AG$8</f>
        <v>0</v>
      </c>
      <c r="AD38">
        <v>2227427</v>
      </c>
      <c r="AE38">
        <f t="shared" si="33"/>
        <v>6.8621399456187081E-3</v>
      </c>
      <c r="AF38">
        <f>AE38*'2020'!AJ$8</f>
        <v>0</v>
      </c>
      <c r="AG38">
        <v>1929975</v>
      </c>
      <c r="AH38">
        <f t="shared" si="34"/>
        <v>6.8621393598166111E-3</v>
      </c>
      <c r="AI38">
        <f>AH38*'2020'!AM$8</f>
        <v>0</v>
      </c>
      <c r="AJ38">
        <v>2082970</v>
      </c>
      <c r="AK38">
        <f t="shared" si="35"/>
        <v>6.86213752983125E-3</v>
      </c>
      <c r="AL38">
        <f>AK38*'2020'!AP$8</f>
        <v>0</v>
      </c>
      <c r="AN38" s="72">
        <f t="shared" si="36"/>
        <v>6.8454833892209769E-3</v>
      </c>
      <c r="AO38" s="12">
        <f t="shared" si="37"/>
        <v>312.02021645606675</v>
      </c>
    </row>
    <row r="39" spans="1:41" x14ac:dyDescent="0.25">
      <c r="A39" s="29"/>
      <c r="B39" t="s">
        <v>21</v>
      </c>
      <c r="C39" s="42">
        <v>10426710</v>
      </c>
      <c r="D39">
        <f t="shared" si="21"/>
        <v>3.3176295877356557E-2</v>
      </c>
      <c r="E39">
        <f t="shared" si="38"/>
        <v>10.426710019905777</v>
      </c>
      <c r="F39" s="42">
        <v>35756564</v>
      </c>
      <c r="G39">
        <f t="shared" si="29"/>
        <v>3.3176297346479658E-2</v>
      </c>
      <c r="H39">
        <f t="shared" si="30"/>
        <v>35.756564072987857</v>
      </c>
      <c r="I39" s="42">
        <v>3432104</v>
      </c>
      <c r="J39">
        <f t="shared" si="22"/>
        <v>3.3176300701882724E-2</v>
      </c>
      <c r="K39">
        <f t="shared" si="23"/>
        <v>3.4321040570632371</v>
      </c>
      <c r="L39" s="42">
        <v>3119600</v>
      </c>
      <c r="M39">
        <f t="shared" si="24"/>
        <v>3.3176296452903452E-2</v>
      </c>
      <c r="N39">
        <f t="shared" si="25"/>
        <v>3.1195999389556142</v>
      </c>
      <c r="O39" s="42">
        <v>2950275</v>
      </c>
      <c r="P39">
        <f t="shared" si="26"/>
        <v>3.3176296632318157E-2</v>
      </c>
      <c r="R39" s="42">
        <v>6205568</v>
      </c>
      <c r="S39">
        <f t="shared" si="27"/>
        <v>3.3036737610235845E-2</v>
      </c>
      <c r="T39">
        <f>S39*'2020'!AB$8</f>
        <v>0</v>
      </c>
      <c r="U39" s="42">
        <v>7869445</v>
      </c>
      <c r="V39">
        <f t="shared" si="28"/>
        <v>3.3036736414962478E-2</v>
      </c>
      <c r="W39">
        <f>V39*'2020'!AC$8</f>
        <v>0</v>
      </c>
      <c r="X39" s="42">
        <v>10533280</v>
      </c>
      <c r="Y39">
        <f t="shared" si="31"/>
        <v>3.3036737308674728E-2</v>
      </c>
      <c r="Z39">
        <f>Y39*'2020'!AD$8</f>
        <v>0</v>
      </c>
      <c r="AA39">
        <v>10363678</v>
      </c>
      <c r="AB39">
        <f t="shared" si="32"/>
        <v>3.3036736108012138E-2</v>
      </c>
      <c r="AC39">
        <f>AB39*'2020'!AG$8</f>
        <v>0</v>
      </c>
      <c r="AD39">
        <v>10723611</v>
      </c>
      <c r="AE39">
        <f t="shared" si="33"/>
        <v>3.3036736739015998E-2</v>
      </c>
      <c r="AF39">
        <f>AE39*'2020'!AJ$8</f>
        <v>0</v>
      </c>
      <c r="AG39">
        <v>9291574</v>
      </c>
      <c r="AH39">
        <f t="shared" si="34"/>
        <v>3.3036736569151758E-2</v>
      </c>
      <c r="AI39">
        <f>AH39*'2020'!AM$8</f>
        <v>0</v>
      </c>
      <c r="AJ39">
        <v>10028148</v>
      </c>
      <c r="AK39">
        <f t="shared" si="35"/>
        <v>3.3036736364663047E-2</v>
      </c>
      <c r="AL39">
        <f>AK39*'2020'!AP$8</f>
        <v>0</v>
      </c>
      <c r="AN39" s="72">
        <f t="shared" si="36"/>
        <v>3.309488701047137E-2</v>
      </c>
      <c r="AO39" s="12">
        <f t="shared" si="37"/>
        <v>1508.4798576615185</v>
      </c>
    </row>
    <row r="40" spans="1:41" x14ac:dyDescent="0.25">
      <c r="A40" s="29"/>
      <c r="B40" t="s">
        <v>22</v>
      </c>
      <c r="C40" s="42">
        <v>9423335</v>
      </c>
      <c r="D40">
        <f t="shared" si="21"/>
        <v>2.998370052600003E-2</v>
      </c>
      <c r="E40">
        <f t="shared" si="38"/>
        <v>9.4233350179902189</v>
      </c>
      <c r="F40" s="42">
        <v>32315666</v>
      </c>
      <c r="G40">
        <f t="shared" si="29"/>
        <v>2.9983701570584994E-2</v>
      </c>
      <c r="H40">
        <f t="shared" si="30"/>
        <v>32.315666065964145</v>
      </c>
      <c r="I40" s="42">
        <v>3101828</v>
      </c>
      <c r="J40">
        <f t="shared" si="22"/>
        <v>2.9983700509518211E-2</v>
      </c>
      <c r="K40">
        <f t="shared" si="23"/>
        <v>3.1018280515719647</v>
      </c>
      <c r="L40" s="42">
        <v>2819397</v>
      </c>
      <c r="M40">
        <f t="shared" si="24"/>
        <v>2.9983700054630927E-2</v>
      </c>
      <c r="N40">
        <f t="shared" si="25"/>
        <v>2.8193969448299918</v>
      </c>
      <c r="O40" s="42">
        <v>2666367</v>
      </c>
      <c r="P40">
        <f t="shared" si="26"/>
        <v>2.9983707458668858E-2</v>
      </c>
      <c r="R40" s="42">
        <v>6081735</v>
      </c>
      <c r="S40">
        <f t="shared" si="27"/>
        <v>3.2377484770127037E-2</v>
      </c>
      <c r="T40">
        <f>S40*'2020'!AB$8</f>
        <v>0</v>
      </c>
      <c r="U40" s="68">
        <v>7712409</v>
      </c>
      <c r="V40">
        <f t="shared" si="28"/>
        <v>3.2377483197021439E-2</v>
      </c>
      <c r="W40">
        <f>V40*'2020'!AC$8</f>
        <v>0</v>
      </c>
      <c r="X40" s="42">
        <v>10323086</v>
      </c>
      <c r="Y40">
        <f t="shared" si="31"/>
        <v>3.2377481695811533E-2</v>
      </c>
      <c r="Z40">
        <f>Y40*'2020'!AD$8</f>
        <v>0</v>
      </c>
      <c r="AA40">
        <v>10156869</v>
      </c>
      <c r="AB40">
        <f t="shared" si="32"/>
        <v>3.2377482283475915E-2</v>
      </c>
      <c r="AC40">
        <f>AB40*'2020'!AG$8</f>
        <v>0</v>
      </c>
      <c r="AD40">
        <v>10509619</v>
      </c>
      <c r="AE40">
        <f t="shared" si="33"/>
        <v>3.2377481440753544E-2</v>
      </c>
      <c r="AF40">
        <f>AE40*'2020'!AJ$8</f>
        <v>0</v>
      </c>
      <c r="AG40">
        <v>9106159</v>
      </c>
      <c r="AH40">
        <f t="shared" si="34"/>
        <v>3.2377482656846993E-2</v>
      </c>
      <c r="AI40">
        <f>AH40*'2020'!AM$8</f>
        <v>0</v>
      </c>
      <c r="AJ40">
        <v>9828035</v>
      </c>
      <c r="AK40">
        <f t="shared" si="35"/>
        <v>3.2377483985844766E-2</v>
      </c>
      <c r="AL40">
        <f>AK40*'2020'!AP$8</f>
        <v>0</v>
      </c>
      <c r="AN40" s="72">
        <f t="shared" si="36"/>
        <v>3.1380074179107022E-2</v>
      </c>
      <c r="AO40" s="12">
        <f t="shared" si="37"/>
        <v>1430.3179163636323</v>
      </c>
    </row>
    <row r="41" spans="1:41" x14ac:dyDescent="0.25">
      <c r="A41" s="29"/>
      <c r="B41" t="s">
        <v>23</v>
      </c>
      <c r="C41" s="42">
        <v>2372901</v>
      </c>
      <c r="D41">
        <f t="shared" si="21"/>
        <v>7.5502306733068493E-3</v>
      </c>
      <c r="E41">
        <f t="shared" si="38"/>
        <v>2.3729010045301382</v>
      </c>
      <c r="F41" s="42">
        <v>8137446</v>
      </c>
      <c r="G41">
        <f t="shared" si="29"/>
        <v>7.5502312844411305E-3</v>
      </c>
      <c r="H41">
        <f t="shared" si="30"/>
        <v>8.1374460166105091</v>
      </c>
      <c r="I41" s="42">
        <v>781075</v>
      </c>
      <c r="J41">
        <f t="shared" si="22"/>
        <v>7.5502313073039307E-3</v>
      </c>
      <c r="K41">
        <f t="shared" si="23"/>
        <v>0.78107501298639781</v>
      </c>
      <c r="L41" s="42">
        <v>709956</v>
      </c>
      <c r="M41">
        <f t="shared" si="24"/>
        <v>7.5502342366064639E-3</v>
      </c>
      <c r="N41">
        <f t="shared" si="25"/>
        <v>0.70995598610756894</v>
      </c>
      <c r="O41" s="42">
        <v>671421</v>
      </c>
      <c r="P41">
        <f t="shared" si="26"/>
        <v>7.5502325244825273E-3</v>
      </c>
      <c r="R41" s="42">
        <v>1138867</v>
      </c>
      <c r="S41">
        <f t="shared" si="27"/>
        <v>6.0630147396590391E-3</v>
      </c>
      <c r="T41">
        <f>S41*'2020'!AB$8</f>
        <v>0</v>
      </c>
      <c r="U41" s="68">
        <v>1444228</v>
      </c>
      <c r="V41">
        <f t="shared" si="28"/>
        <v>6.0630171198996158E-3</v>
      </c>
      <c r="W41">
        <f>V41*'2020'!AC$8</f>
        <v>0</v>
      </c>
      <c r="X41" s="42">
        <v>1933104</v>
      </c>
      <c r="Y41">
        <f t="shared" si="31"/>
        <v>6.0630163670146757E-3</v>
      </c>
      <c r="Z41">
        <f>Y41*'2020'!AD$8</f>
        <v>0</v>
      </c>
      <c r="AA41">
        <v>1901978</v>
      </c>
      <c r="AB41">
        <f t="shared" si="32"/>
        <v>6.0630159745646969E-3</v>
      </c>
      <c r="AC41">
        <f>AB41*'2020'!AG$8</f>
        <v>0</v>
      </c>
      <c r="AD41">
        <v>1968034</v>
      </c>
      <c r="AE41">
        <f t="shared" si="33"/>
        <v>6.0630156345127225E-3</v>
      </c>
      <c r="AF41">
        <f>AE41*'2020'!AJ$8</f>
        <v>0</v>
      </c>
      <c r="AG41">
        <v>1705222</v>
      </c>
      <c r="AH41">
        <f t="shared" si="34"/>
        <v>6.0630168802317131E-3</v>
      </c>
      <c r="AI41">
        <f>AH41*'2020'!AM$8</f>
        <v>0</v>
      </c>
      <c r="AJ41">
        <v>1840401</v>
      </c>
      <c r="AK41">
        <f t="shared" si="35"/>
        <v>6.0630180809320162E-3</v>
      </c>
      <c r="AL41">
        <f>AK41*'2020'!AP$8</f>
        <v>0</v>
      </c>
      <c r="AN41" s="72">
        <f t="shared" si="36"/>
        <v>6.6826895685796152E-3</v>
      </c>
      <c r="AO41" s="12">
        <f t="shared" si="37"/>
        <v>304.60000078010574</v>
      </c>
    </row>
    <row r="42" spans="1:41" x14ac:dyDescent="0.25">
      <c r="A42" s="29"/>
      <c r="B42" t="s">
        <v>24</v>
      </c>
      <c r="C42" s="42">
        <v>6513939</v>
      </c>
      <c r="D42">
        <f t="shared" si="21"/>
        <v>2.0726419703919273E-2</v>
      </c>
      <c r="E42">
        <f t="shared" si="38"/>
        <v>6.513939012435852</v>
      </c>
      <c r="F42" s="42">
        <v>22338405</v>
      </c>
      <c r="G42">
        <f t="shared" si="29"/>
        <v>2.0726420092436394E-2</v>
      </c>
      <c r="H42">
        <f t="shared" si="30"/>
        <v>22.338405045598126</v>
      </c>
      <c r="I42" s="42">
        <v>2144158</v>
      </c>
      <c r="J42">
        <f t="shared" si="22"/>
        <v>2.0726420458222556E-2</v>
      </c>
      <c r="K42">
        <f t="shared" si="23"/>
        <v>2.1441580356494434</v>
      </c>
      <c r="L42" s="42">
        <v>1948926</v>
      </c>
      <c r="M42">
        <f t="shared" si="24"/>
        <v>2.0726422214633708E-2</v>
      </c>
      <c r="N42">
        <f t="shared" si="25"/>
        <v>1.948925961863383</v>
      </c>
      <c r="O42" s="42">
        <v>1843142</v>
      </c>
      <c r="P42">
        <f t="shared" si="26"/>
        <v>2.0726415580745575E-2</v>
      </c>
      <c r="R42" s="42">
        <v>3197381</v>
      </c>
      <c r="S42">
        <f t="shared" si="27"/>
        <v>1.7021977220611152E-2</v>
      </c>
      <c r="T42">
        <f>S42*'2020'!AB$8</f>
        <v>0</v>
      </c>
      <c r="U42" s="42">
        <v>4054684</v>
      </c>
      <c r="V42">
        <f t="shared" si="28"/>
        <v>1.7021978875761342E-2</v>
      </c>
      <c r="W42">
        <f>V42*'2020'!AC$8</f>
        <v>0</v>
      </c>
      <c r="X42" s="42">
        <v>5427208</v>
      </c>
      <c r="Y42">
        <f t="shared" si="31"/>
        <v>1.702197653679936E-2</v>
      </c>
      <c r="Z42">
        <f>Y42*'2020'!AD$8</f>
        <v>0</v>
      </c>
      <c r="AA42">
        <v>5339822</v>
      </c>
      <c r="AB42">
        <f t="shared" si="32"/>
        <v>1.7021977166577117E-2</v>
      </c>
      <c r="AC42">
        <f>AB42*'2020'!AG$8</f>
        <v>0</v>
      </c>
      <c r="AD42">
        <v>5525275</v>
      </c>
      <c r="AE42">
        <f t="shared" si="33"/>
        <v>1.702197660710246E-2</v>
      </c>
      <c r="AF42">
        <f>AE42*'2020'!AJ$8</f>
        <v>0</v>
      </c>
      <c r="AG42">
        <v>4787427</v>
      </c>
      <c r="AH42">
        <f t="shared" si="34"/>
        <v>1.7021977615745674E-2</v>
      </c>
      <c r="AI42">
        <f>AH42*'2020'!AM$8</f>
        <v>0</v>
      </c>
      <c r="AJ42">
        <v>5166942</v>
      </c>
      <c r="AK42">
        <f t="shared" si="35"/>
        <v>1.7021976606797669E-2</v>
      </c>
      <c r="AL42">
        <f>AK42*'2020'!AP$8</f>
        <v>0</v>
      </c>
      <c r="AN42" s="72">
        <f t="shared" si="36"/>
        <v>1.8565494889946018E-2</v>
      </c>
      <c r="AO42" s="12">
        <f t="shared" si="37"/>
        <v>846.22361998517465</v>
      </c>
    </row>
    <row r="43" spans="1:41" x14ac:dyDescent="0.25">
      <c r="A43" s="29"/>
      <c r="B43" t="s">
        <v>25</v>
      </c>
      <c r="C43" s="42">
        <v>6726919</v>
      </c>
      <c r="D43">
        <f t="shared" si="21"/>
        <v>2.140409151947369E-2</v>
      </c>
      <c r="E43">
        <f t="shared" si="38"/>
        <v>6.7269190128424547</v>
      </c>
      <c r="F43" s="42">
        <v>23068783</v>
      </c>
      <c r="G43">
        <f t="shared" si="29"/>
        <v>2.1404092524925353E-2</v>
      </c>
      <c r="H43">
        <f t="shared" si="30"/>
        <v>23.068783047089003</v>
      </c>
      <c r="I43" s="42">
        <v>2214264</v>
      </c>
      <c r="J43">
        <f t="shared" si="22"/>
        <v>2.1404097398375357E-2</v>
      </c>
      <c r="K43">
        <f t="shared" si="23"/>
        <v>2.2142640368150479</v>
      </c>
      <c r="L43" s="42">
        <v>2012648</v>
      </c>
      <c r="M43">
        <f t="shared" si="24"/>
        <v>2.1404092416766003E-2</v>
      </c>
      <c r="N43">
        <f t="shared" si="25"/>
        <v>2.0126479606164698</v>
      </c>
      <c r="O43" s="42">
        <v>1903406</v>
      </c>
      <c r="P43">
        <f t="shared" si="26"/>
        <v>2.1404093539664666E-2</v>
      </c>
      <c r="R43" s="42">
        <v>3900185</v>
      </c>
      <c r="S43">
        <f t="shared" si="27"/>
        <v>2.0763512457905173E-2</v>
      </c>
      <c r="T43">
        <f>S43*'2020'!AB$8</f>
        <v>0</v>
      </c>
      <c r="U43" s="42">
        <v>4945928</v>
      </c>
      <c r="V43">
        <f t="shared" si="28"/>
        <v>2.0763512504805934E-2</v>
      </c>
      <c r="W43">
        <f>V43*'2020'!AC$8</f>
        <v>0</v>
      </c>
      <c r="X43" s="42">
        <v>6620141</v>
      </c>
      <c r="Y43">
        <f t="shared" si="31"/>
        <v>2.0763509482648063E-2</v>
      </c>
      <c r="Z43">
        <f>Y43*'2020'!AD$8</f>
        <v>0</v>
      </c>
      <c r="AA43">
        <v>6513547</v>
      </c>
      <c r="AB43">
        <f t="shared" si="32"/>
        <v>2.0763510152103735E-2</v>
      </c>
      <c r="AC43">
        <f>AB43*'2020'!AG$8</f>
        <v>0</v>
      </c>
      <c r="AD43">
        <v>6739764</v>
      </c>
      <c r="AE43">
        <f t="shared" si="33"/>
        <v>2.0763510439822688E-2</v>
      </c>
      <c r="AF43">
        <f>AE43*'2020'!AJ$8</f>
        <v>0</v>
      </c>
      <c r="AG43">
        <v>5839732</v>
      </c>
      <c r="AH43">
        <f t="shared" si="34"/>
        <v>2.0763509790531265E-2</v>
      </c>
      <c r="AI43">
        <f>AH43*'2020'!AM$8</f>
        <v>0</v>
      </c>
      <c r="AJ43">
        <v>6302667</v>
      </c>
      <c r="AK43">
        <f t="shared" si="35"/>
        <v>2.0763509680278128E-2</v>
      </c>
      <c r="AL43">
        <f>AK43*'2020'!AP$8</f>
        <v>0</v>
      </c>
      <c r="AN43" s="72">
        <f t="shared" si="36"/>
        <v>2.1030420158941673E-2</v>
      </c>
      <c r="AO43" s="12">
        <f t="shared" si="37"/>
        <v>958.57602408144373</v>
      </c>
    </row>
    <row r="44" spans="1:41" x14ac:dyDescent="0.25">
      <c r="A44" s="29"/>
      <c r="B44" t="s">
        <v>26</v>
      </c>
      <c r="C44" s="42">
        <v>8361253</v>
      </c>
      <c r="D44">
        <f t="shared" si="21"/>
        <v>2.6604307920085547E-2</v>
      </c>
      <c r="E44">
        <f t="shared" si="38"/>
        <v>8.3612530159625837</v>
      </c>
      <c r="F44" s="42">
        <v>28673441</v>
      </c>
      <c r="G44">
        <f t="shared" si="29"/>
        <v>2.6604306962009574E-2</v>
      </c>
      <c r="H44">
        <f t="shared" si="30"/>
        <v>28.673441058529473</v>
      </c>
      <c r="I44" s="42">
        <v>2752228</v>
      </c>
      <c r="J44">
        <f t="shared" si="22"/>
        <v>2.6604305617819651E-2</v>
      </c>
      <c r="K44">
        <f t="shared" si="23"/>
        <v>2.7522280457594057</v>
      </c>
      <c r="L44" s="68">
        <v>2501629</v>
      </c>
      <c r="M44">
        <f t="shared" si="24"/>
        <v>2.6604303538652525E-2</v>
      </c>
      <c r="N44">
        <f t="shared" si="25"/>
        <v>2.5016289510480814</v>
      </c>
      <c r="O44" s="42">
        <v>2365846</v>
      </c>
      <c r="P44">
        <f t="shared" si="26"/>
        <v>2.6604302542096375E-2</v>
      </c>
      <c r="R44" s="42">
        <v>4951058</v>
      </c>
      <c r="S44">
        <f t="shared" si="27"/>
        <v>2.6358071338362429E-2</v>
      </c>
      <c r="T44">
        <f>S44*'2020'!AB$8</f>
        <v>0</v>
      </c>
      <c r="U44" s="42">
        <v>6278568</v>
      </c>
      <c r="V44">
        <f t="shared" si="28"/>
        <v>2.6358071767375989E-2</v>
      </c>
      <c r="W44">
        <f>V44*'2020'!AC$8</f>
        <v>0</v>
      </c>
      <c r="X44" s="42">
        <v>8403885</v>
      </c>
      <c r="Y44">
        <f t="shared" si="31"/>
        <v>2.6358070906432933E-2</v>
      </c>
      <c r="Z44">
        <f>Y44*'2020'!AD$8</f>
        <v>0</v>
      </c>
      <c r="AA44">
        <v>8268570</v>
      </c>
      <c r="AB44">
        <f t="shared" si="32"/>
        <v>2.6358071437633041E-2</v>
      </c>
      <c r="AC44">
        <f>AB44*'2020'!AG$8</f>
        <v>0</v>
      </c>
      <c r="AD44">
        <v>8555739</v>
      </c>
      <c r="AE44">
        <f t="shared" si="33"/>
        <v>2.6358070704982861E-2</v>
      </c>
      <c r="AF44">
        <f>AE44*'2020'!AJ$8</f>
        <v>0</v>
      </c>
      <c r="AG44">
        <v>7413201</v>
      </c>
      <c r="AH44">
        <f t="shared" si="34"/>
        <v>2.6358071148243817E-2</v>
      </c>
      <c r="AI44">
        <f>AH44*'2020'!AM$8</f>
        <v>0</v>
      </c>
      <c r="AJ44">
        <v>8000870</v>
      </c>
      <c r="AK44">
        <f t="shared" si="35"/>
        <v>2.6358070590695476E-2</v>
      </c>
      <c r="AL44">
        <f>AK44*'2020'!AP$8</f>
        <v>0</v>
      </c>
      <c r="AN44" s="72">
        <f t="shared" si="36"/>
        <v>2.6460668706199193E-2</v>
      </c>
      <c r="AO44" s="12">
        <f t="shared" si="37"/>
        <v>1206.0891989426204</v>
      </c>
    </row>
    <row r="45" spans="1:41" x14ac:dyDescent="0.25">
      <c r="A45" s="29"/>
      <c r="B45" t="s">
        <v>27</v>
      </c>
      <c r="C45" s="42">
        <v>4819964</v>
      </c>
      <c r="D45">
        <f t="shared" si="21"/>
        <v>1.5336434194698715E-2</v>
      </c>
      <c r="E45">
        <f t="shared" si="38"/>
        <v>4.8199640092018603</v>
      </c>
      <c r="F45" s="42">
        <v>16529217</v>
      </c>
      <c r="G45">
        <f t="shared" si="29"/>
        <v>1.5336434957690185E-2</v>
      </c>
      <c r="H45">
        <f t="shared" si="30"/>
        <v>16.529217033740156</v>
      </c>
      <c r="I45" s="42">
        <v>1586561</v>
      </c>
      <c r="J45">
        <f t="shared" si="22"/>
        <v>1.5336430602883758E-2</v>
      </c>
      <c r="K45">
        <f t="shared" si="23"/>
        <v>1.5865610263786607</v>
      </c>
      <c r="L45" s="42">
        <v>1442100</v>
      </c>
      <c r="M45">
        <f t="shared" si="24"/>
        <v>1.5336433233341476E-2</v>
      </c>
      <c r="N45">
        <f t="shared" si="25"/>
        <v>1.4420999717809628</v>
      </c>
      <c r="O45" s="42">
        <v>1363826</v>
      </c>
      <c r="P45">
        <f t="shared" si="26"/>
        <v>1.533643335989626E-2</v>
      </c>
      <c r="R45" s="42">
        <v>2868789</v>
      </c>
      <c r="S45">
        <f t="shared" si="27"/>
        <v>1.5272643769616396E-2</v>
      </c>
      <c r="T45">
        <f>S45*'2020'!AB$8</f>
        <v>0</v>
      </c>
      <c r="U45" s="42">
        <v>3637988</v>
      </c>
      <c r="V45">
        <f t="shared" si="28"/>
        <v>1.527264637300299E-2</v>
      </c>
      <c r="W45">
        <f>V45*'2020'!AC$8</f>
        <v>0</v>
      </c>
      <c r="X45" s="42">
        <v>4869459</v>
      </c>
      <c r="Y45">
        <f t="shared" si="31"/>
        <v>1.5272644211334164E-2</v>
      </c>
      <c r="Z45">
        <f>Y45*'2020'!AD$8</f>
        <v>0</v>
      </c>
      <c r="AA45">
        <v>4791054</v>
      </c>
      <c r="AB45">
        <f t="shared" si="32"/>
        <v>1.5272646127874292E-2</v>
      </c>
      <c r="AC45">
        <f>AB45*'2020'!AG$8</f>
        <v>0</v>
      </c>
      <c r="AD45">
        <v>4957448</v>
      </c>
      <c r="AE45">
        <f t="shared" si="33"/>
        <v>1.5272645051500038E-2</v>
      </c>
      <c r="AF45">
        <f>AE45*'2020'!AJ$8</f>
        <v>0</v>
      </c>
      <c r="AG45">
        <v>4295428</v>
      </c>
      <c r="AH45">
        <f t="shared" si="34"/>
        <v>1.5272646301666264E-2</v>
      </c>
      <c r="AI45">
        <f>AH45*'2020'!AM$8</f>
        <v>0</v>
      </c>
      <c r="AJ45">
        <v>4635941</v>
      </c>
      <c r="AK45">
        <f t="shared" si="35"/>
        <v>1.5272646616217907E-2</v>
      </c>
      <c r="AL45">
        <f>AK45*'2020'!AP$8</f>
        <v>0</v>
      </c>
      <c r="AN45" s="72">
        <f t="shared" si="36"/>
        <v>1.5299223733310205E-2</v>
      </c>
      <c r="AO45" s="12">
        <f t="shared" si="37"/>
        <v>697.34550936080666</v>
      </c>
    </row>
    <row r="46" spans="1:41" x14ac:dyDescent="0.25">
      <c r="A46" s="29"/>
      <c r="B46" t="s">
        <v>28</v>
      </c>
      <c r="C46" s="42">
        <v>9426178</v>
      </c>
      <c r="D46">
        <f t="shared" si="21"/>
        <v>2.9992746544272267E-2</v>
      </c>
      <c r="E46">
        <f t="shared" si="38"/>
        <v>9.426178017995646</v>
      </c>
      <c r="F46" s="42">
        <v>32325414</v>
      </c>
      <c r="G46">
        <f t="shared" si="29"/>
        <v>2.9992746135004928E-2</v>
      </c>
      <c r="H46">
        <f t="shared" si="30"/>
        <v>32.325414065984042</v>
      </c>
      <c r="I46" s="42">
        <v>3102764</v>
      </c>
      <c r="J46">
        <f t="shared" si="22"/>
        <v>2.9992748317351822E-2</v>
      </c>
      <c r="K46">
        <f t="shared" si="23"/>
        <v>3.1027640515875272</v>
      </c>
      <c r="L46" s="68">
        <v>2820248</v>
      </c>
      <c r="M46">
        <f t="shared" si="24"/>
        <v>2.9992750262440075E-2</v>
      </c>
      <c r="N46">
        <f t="shared" si="25"/>
        <v>2.8202479448133393</v>
      </c>
      <c r="O46" s="42">
        <v>2667171</v>
      </c>
      <c r="P46">
        <f t="shared" si="26"/>
        <v>2.9992748562461684E-2</v>
      </c>
      <c r="R46" s="42">
        <v>5361868</v>
      </c>
      <c r="S46">
        <f t="shared" si="27"/>
        <v>2.8545110812857107E-2</v>
      </c>
      <c r="T46">
        <f>S46*'2020'!AB$8</f>
        <v>0</v>
      </c>
      <c r="U46" s="68">
        <v>6799527</v>
      </c>
      <c r="V46">
        <f t="shared" si="28"/>
        <v>2.8545111026942887E-2</v>
      </c>
      <c r="W46">
        <f>V46*'2020'!AC$8</f>
        <v>0</v>
      </c>
      <c r="X46" s="42">
        <v>9101190</v>
      </c>
      <c r="Y46">
        <f t="shared" si="31"/>
        <v>2.8545108762544746E-2</v>
      </c>
      <c r="Z46">
        <f>Y46*'2020'!AD$8</f>
        <v>0</v>
      </c>
      <c r="AA46">
        <v>8954647</v>
      </c>
      <c r="AB46">
        <f t="shared" si="32"/>
        <v>2.8545108201876068E-2</v>
      </c>
      <c r="AC46">
        <f>AB46*'2020'!AG$8</f>
        <v>0</v>
      </c>
      <c r="AD46">
        <v>9265644</v>
      </c>
      <c r="AE46">
        <f t="shared" si="33"/>
        <v>2.8545108690108501E-2</v>
      </c>
      <c r="AF46">
        <f>AE46*'2020'!AJ$8</f>
        <v>0</v>
      </c>
      <c r="AG46">
        <v>8028305</v>
      </c>
      <c r="AH46">
        <f t="shared" si="34"/>
        <v>2.8545109513393955E-2</v>
      </c>
      <c r="AI46">
        <f>AH46*'2020'!AM$8</f>
        <v>0</v>
      </c>
      <c r="AJ46">
        <v>8664735</v>
      </c>
      <c r="AK46">
        <f t="shared" si="35"/>
        <v>2.8545107816983623E-2</v>
      </c>
      <c r="AL46">
        <f>AK46*'2020'!AP$8</f>
        <v>0</v>
      </c>
      <c r="AN46" s="72">
        <f t="shared" si="36"/>
        <v>2.9148292053853136E-2</v>
      </c>
      <c r="AO46" s="12">
        <f t="shared" si="37"/>
        <v>1328.5922817793746</v>
      </c>
    </row>
    <row r="47" spans="1:41" x14ac:dyDescent="0.25">
      <c r="A47" s="29"/>
      <c r="B47" t="s">
        <v>29</v>
      </c>
      <c r="C47" s="42">
        <v>1717767</v>
      </c>
      <c r="D47">
        <f t="shared" si="21"/>
        <v>5.4656882410999393E-3</v>
      </c>
      <c r="E47">
        <f t="shared" si="38"/>
        <v>1.7177670032794128</v>
      </c>
      <c r="F47" s="42">
        <v>5890779</v>
      </c>
      <c r="G47">
        <f t="shared" si="29"/>
        <v>5.4656883616221652E-3</v>
      </c>
      <c r="H47">
        <f t="shared" si="30"/>
        <v>5.8907790120245149</v>
      </c>
      <c r="I47" s="42">
        <v>565428</v>
      </c>
      <c r="J47">
        <f t="shared" si="22"/>
        <v>5.4656879142543895E-3</v>
      </c>
      <c r="K47">
        <f t="shared" si="23"/>
        <v>0.56542800940098326</v>
      </c>
      <c r="L47" s="42">
        <v>513944</v>
      </c>
      <c r="M47">
        <f t="shared" si="24"/>
        <v>5.4656874292188136E-3</v>
      </c>
      <c r="N47">
        <f t="shared" si="25"/>
        <v>0.51394398994313506</v>
      </c>
      <c r="O47" s="42">
        <v>486048</v>
      </c>
      <c r="P47">
        <f t="shared" si="26"/>
        <v>5.4656845973832862E-3</v>
      </c>
      <c r="R47" s="42">
        <v>1199685</v>
      </c>
      <c r="S47">
        <f t="shared" si="27"/>
        <v>6.3867930477815712E-3</v>
      </c>
      <c r="T47">
        <f>S47*'2020'!AB$8</f>
        <v>0</v>
      </c>
      <c r="U47" s="42">
        <v>1521353</v>
      </c>
      <c r="V47">
        <f t="shared" si="28"/>
        <v>6.3867957721430689E-3</v>
      </c>
      <c r="W47">
        <f>V47*'2020'!AC$8</f>
        <v>0</v>
      </c>
      <c r="X47" s="68">
        <v>2036336</v>
      </c>
      <c r="Y47">
        <f t="shared" si="31"/>
        <v>6.3867947594858825E-3</v>
      </c>
      <c r="Z47">
        <f>Y47*'2020'!AD$8</f>
        <v>0</v>
      </c>
      <c r="AA47">
        <v>2003548</v>
      </c>
      <c r="AB47">
        <f t="shared" si="32"/>
        <v>6.3867949733420418E-3</v>
      </c>
      <c r="AC47">
        <f>AB47*'2020'!AG$8</f>
        <v>0</v>
      </c>
      <c r="AD47">
        <v>2073132</v>
      </c>
      <c r="AE47">
        <f t="shared" si="33"/>
        <v>6.3867960250730575E-3</v>
      </c>
      <c r="AF47">
        <f>AE47*'2020'!AJ$8</f>
        <v>0</v>
      </c>
      <c r="AG47">
        <v>1796284</v>
      </c>
      <c r="AH47">
        <f t="shared" si="34"/>
        <v>6.3867931645792417E-3</v>
      </c>
      <c r="AI47">
        <f>AH47*'2020'!AM$8</f>
        <v>0</v>
      </c>
      <c r="AJ47">
        <v>1938682</v>
      </c>
      <c r="AK47">
        <f t="shared" si="35"/>
        <v>6.3867950621508268E-3</v>
      </c>
      <c r="AL47">
        <f>AK47*'2020'!AP$8</f>
        <v>0</v>
      </c>
      <c r="AN47" s="72">
        <f t="shared" si="36"/>
        <v>6.0029999456778565E-3</v>
      </c>
      <c r="AO47" s="12">
        <f t="shared" si="37"/>
        <v>273.61944159933421</v>
      </c>
    </row>
    <row r="48" spans="1:41" x14ac:dyDescent="0.25">
      <c r="A48" s="29"/>
      <c r="B48" t="s">
        <v>30</v>
      </c>
      <c r="C48" s="42">
        <v>8161538</v>
      </c>
      <c r="D48">
        <f t="shared" si="21"/>
        <v>2.5968843432136207E-2</v>
      </c>
      <c r="E48">
        <f t="shared" si="38"/>
        <v>8.1615380155813053</v>
      </c>
      <c r="F48" s="42">
        <v>27988555</v>
      </c>
      <c r="G48">
        <f t="shared" si="29"/>
        <v>2.5968843733930918E-2</v>
      </c>
      <c r="H48">
        <f t="shared" si="30"/>
        <v>27.988555057131457</v>
      </c>
      <c r="I48" s="42">
        <v>2686489</v>
      </c>
      <c r="J48">
        <f t="shared" si="22"/>
        <v>2.5968842114429E-2</v>
      </c>
      <c r="K48">
        <f t="shared" si="23"/>
        <v>2.6864890446664087</v>
      </c>
      <c r="L48" s="42">
        <v>2441876</v>
      </c>
      <c r="M48">
        <f t="shared" si="24"/>
        <v>2.5968842825115423E-2</v>
      </c>
      <c r="N48">
        <f t="shared" si="25"/>
        <v>2.441875952217329</v>
      </c>
      <c r="O48" s="42">
        <v>2309336</v>
      </c>
      <c r="P48">
        <f t="shared" si="26"/>
        <v>2.5968838891185089E-2</v>
      </c>
      <c r="R48" s="42">
        <v>5033028</v>
      </c>
      <c r="S48">
        <f t="shared" si="27"/>
        <v>2.6794457078057977E-2</v>
      </c>
      <c r="T48">
        <f>S48*'2020'!AB$8</f>
        <v>0</v>
      </c>
      <c r="U48" s="42">
        <v>6382516</v>
      </c>
      <c r="V48">
        <f t="shared" si="28"/>
        <v>2.679445612190957E-2</v>
      </c>
      <c r="W48">
        <f>V48*'2020'!AC$8</f>
        <v>0</v>
      </c>
      <c r="X48" s="68">
        <v>8543020</v>
      </c>
      <c r="Y48">
        <f t="shared" si="31"/>
        <v>2.6794456006367852E-2</v>
      </c>
      <c r="Z48">
        <f>Y48*'2020'!AD$8</f>
        <v>0</v>
      </c>
      <c r="AA48">
        <v>8405465</v>
      </c>
      <c r="AB48">
        <f t="shared" si="32"/>
        <v>2.6794457437806563E-2</v>
      </c>
      <c r="AC48">
        <f>AB48*'2020'!AG$8</f>
        <v>0</v>
      </c>
      <c r="AD48">
        <v>8697388</v>
      </c>
      <c r="AE48">
        <f t="shared" si="33"/>
        <v>2.6794455493870196E-2</v>
      </c>
      <c r="AF48">
        <f>AE48*'2020'!AJ$8</f>
        <v>0</v>
      </c>
      <c r="AG48">
        <v>7535934</v>
      </c>
      <c r="AH48">
        <f t="shared" si="34"/>
        <v>2.679445553148628E-2</v>
      </c>
      <c r="AI48">
        <f>AH48*'2020'!AM$8</f>
        <v>0</v>
      </c>
      <c r="AJ48">
        <v>8133333</v>
      </c>
      <c r="AK48">
        <f t="shared" si="35"/>
        <v>2.6794456771780193E-2</v>
      </c>
      <c r="AL48">
        <f>AK48*'2020'!AP$8</f>
        <v>0</v>
      </c>
      <c r="AN48" s="72">
        <f t="shared" si="36"/>
        <v>2.6450450453172944E-2</v>
      </c>
      <c r="AO48" s="12">
        <f t="shared" si="37"/>
        <v>1205.6234463668311</v>
      </c>
    </row>
    <row r="49" spans="1:41" x14ac:dyDescent="0.25">
      <c r="A49" s="29"/>
      <c r="B49" t="s">
        <v>31</v>
      </c>
      <c r="C49" s="42">
        <v>6093858</v>
      </c>
      <c r="D49">
        <f t="shared" si="21"/>
        <v>1.9389782207675892E-2</v>
      </c>
      <c r="E49">
        <f t="shared" si="38"/>
        <v>6.093858011633869</v>
      </c>
      <c r="F49" s="42">
        <v>20897812</v>
      </c>
      <c r="G49">
        <f t="shared" si="29"/>
        <v>1.9389783224216698E-2</v>
      </c>
      <c r="H49">
        <f t="shared" si="30"/>
        <v>20.897812042657524</v>
      </c>
      <c r="I49" s="42">
        <v>2005882</v>
      </c>
      <c r="J49">
        <f t="shared" si="22"/>
        <v>1.9389780847111255E-2</v>
      </c>
      <c r="K49">
        <f t="shared" si="23"/>
        <v>2.005882033350423</v>
      </c>
      <c r="L49" s="42">
        <v>1823241</v>
      </c>
      <c r="M49">
        <f t="shared" si="24"/>
        <v>1.9389788409119164E-2</v>
      </c>
      <c r="N49">
        <f t="shared" si="25"/>
        <v>1.8232409643227891</v>
      </c>
      <c r="O49" s="42">
        <v>1724279</v>
      </c>
      <c r="P49">
        <f t="shared" si="26"/>
        <v>1.9389782844269406E-2</v>
      </c>
      <c r="R49" s="42">
        <v>3408025</v>
      </c>
      <c r="S49">
        <f t="shared" si="27"/>
        <v>1.8143387953225881E-2</v>
      </c>
      <c r="T49">
        <f>S49*'2020'!AB$8</f>
        <v>0</v>
      </c>
      <c r="U49" s="42">
        <v>4321807</v>
      </c>
      <c r="V49">
        <f t="shared" si="28"/>
        <v>1.8143388599239176E-2</v>
      </c>
      <c r="W49">
        <f>V49*'2020'!AC$8</f>
        <v>0</v>
      </c>
      <c r="X49" s="42">
        <v>5784754</v>
      </c>
      <c r="Y49">
        <f t="shared" si="31"/>
        <v>1.8143389171588087E-2</v>
      </c>
      <c r="Z49">
        <f>Y49*'2020'!AD$8</f>
        <v>0</v>
      </c>
      <c r="AA49">
        <v>5691611</v>
      </c>
      <c r="AB49">
        <f t="shared" si="32"/>
        <v>1.8143389888846322E-2</v>
      </c>
      <c r="AC49">
        <f>AB49*'2020'!AG$8</f>
        <v>0</v>
      </c>
      <c r="AD49">
        <v>5889282</v>
      </c>
      <c r="AE49">
        <f t="shared" si="33"/>
        <v>1.814339022702573E-2</v>
      </c>
      <c r="AF49">
        <f>AE49*'2020'!AJ$8</f>
        <v>0</v>
      </c>
      <c r="AG49">
        <v>5102824</v>
      </c>
      <c r="AH49">
        <f t="shared" si="34"/>
        <v>1.8143390156150643E-2</v>
      </c>
      <c r="AI49">
        <f>AH49*'2020'!AM$8</f>
        <v>0</v>
      </c>
      <c r="AJ49">
        <v>5507342</v>
      </c>
      <c r="AK49">
        <f t="shared" si="35"/>
        <v>1.8143390556664713E-2</v>
      </c>
      <c r="AL49">
        <f>AK49*'2020'!AP$8</f>
        <v>0</v>
      </c>
      <c r="AN49" s="72">
        <f t="shared" si="36"/>
        <v>1.8662720340427746E-2</v>
      </c>
      <c r="AO49" s="12">
        <f t="shared" si="37"/>
        <v>850.65519981372483</v>
      </c>
    </row>
    <row r="50" spans="1:41" x14ac:dyDescent="0.25">
      <c r="A50" s="29"/>
      <c r="B50" t="s">
        <v>32</v>
      </c>
      <c r="C50" s="42">
        <v>2639837</v>
      </c>
      <c r="D50">
        <f t="shared" si="21"/>
        <v>8.3995827427820764E-3</v>
      </c>
      <c r="E50">
        <f t="shared" si="38"/>
        <v>2.6398370050397495</v>
      </c>
      <c r="F50" s="42">
        <v>9052854</v>
      </c>
      <c r="G50">
        <f t="shared" si="29"/>
        <v>8.3995815744003742E-3</v>
      </c>
      <c r="H50">
        <f t="shared" si="30"/>
        <v>9.0528540184790796</v>
      </c>
      <c r="I50" s="42">
        <v>868941</v>
      </c>
      <c r="J50">
        <f t="shared" si="22"/>
        <v>8.3995846012226549E-3</v>
      </c>
      <c r="K50">
        <f t="shared" si="23"/>
        <v>0.86894101444728555</v>
      </c>
      <c r="L50" s="42">
        <v>789821</v>
      </c>
      <c r="M50">
        <f t="shared" si="24"/>
        <v>8.3995818825261751E-3</v>
      </c>
      <c r="N50">
        <f t="shared" si="25"/>
        <v>0.78982098454476923</v>
      </c>
      <c r="O50" s="42">
        <v>746951</v>
      </c>
      <c r="P50">
        <f t="shared" si="26"/>
        <v>8.3995790039256262E-3</v>
      </c>
      <c r="R50" s="42">
        <v>1561197</v>
      </c>
      <c r="S50">
        <f t="shared" si="27"/>
        <v>8.3113835263568733E-3</v>
      </c>
      <c r="T50">
        <f>S50*'2020'!AB$8</f>
        <v>0</v>
      </c>
      <c r="U50" s="42">
        <v>1979796</v>
      </c>
      <c r="V50">
        <f t="shared" si="28"/>
        <v>8.311386458307677E-3</v>
      </c>
      <c r="W50">
        <f>V50*'2020'!AC$8</f>
        <v>0</v>
      </c>
      <c r="X50" s="42">
        <v>2649963</v>
      </c>
      <c r="Y50">
        <f t="shared" si="31"/>
        <v>8.311383681883288E-3</v>
      </c>
      <c r="Z50">
        <f>Y50*'2020'!AD$8</f>
        <v>0</v>
      </c>
      <c r="AA50">
        <v>2607295</v>
      </c>
      <c r="AB50">
        <f t="shared" si="32"/>
        <v>8.3113849031916567E-3</v>
      </c>
      <c r="AC50">
        <f>AB50*'2020'!AG$8</f>
        <v>0</v>
      </c>
      <c r="AD50">
        <v>2697847</v>
      </c>
      <c r="AE50">
        <f t="shared" si="33"/>
        <v>8.3113851389372568E-3</v>
      </c>
      <c r="AF50">
        <f>AE50*'2020'!AJ$8</f>
        <v>0</v>
      </c>
      <c r="AG50">
        <v>2337575</v>
      </c>
      <c r="AH50">
        <f t="shared" si="34"/>
        <v>8.311385077020849E-3</v>
      </c>
      <c r="AI50">
        <f>AH50*'2020'!AM$8</f>
        <v>0</v>
      </c>
      <c r="AJ50">
        <v>2522882</v>
      </c>
      <c r="AK50">
        <f t="shared" si="35"/>
        <v>8.3113838680037265E-3</v>
      </c>
      <c r="AL50">
        <f>AK50*'2020'!AP$8</f>
        <v>0</v>
      </c>
      <c r="AN50" s="72">
        <f t="shared" si="36"/>
        <v>8.3481335382131865E-3</v>
      </c>
      <c r="AO50" s="12">
        <f t="shared" si="37"/>
        <v>380.51168712190184</v>
      </c>
    </row>
    <row r="51" spans="1:41" ht="15.75" x14ac:dyDescent="0.25">
      <c r="A51" s="29"/>
      <c r="B51" s="4" t="s">
        <v>41</v>
      </c>
      <c r="C51" s="15">
        <f>SUM(C19:C50)</f>
        <v>314281921</v>
      </c>
      <c r="D51" s="15">
        <f t="shared" ref="D51:P51" si="39">SUM(D19:D50)</f>
        <v>1</v>
      </c>
      <c r="E51" s="15">
        <f t="shared" si="39"/>
        <v>314.28192159999998</v>
      </c>
      <c r="F51" s="15">
        <f t="shared" si="39"/>
        <v>1077774401</v>
      </c>
      <c r="G51" s="15">
        <f t="shared" si="39"/>
        <v>1</v>
      </c>
      <c r="H51" s="15">
        <f t="shared" si="39"/>
        <v>1077.7744032000001</v>
      </c>
      <c r="I51" s="15">
        <f t="shared" si="39"/>
        <v>103450473</v>
      </c>
      <c r="J51" s="15">
        <f t="shared" si="39"/>
        <v>1</v>
      </c>
      <c r="K51" s="15">
        <f t="shared" si="39"/>
        <v>103.45047472000003</v>
      </c>
      <c r="L51" s="15">
        <f t="shared" si="39"/>
        <v>94030990</v>
      </c>
      <c r="M51" s="15">
        <f t="shared" si="39"/>
        <v>1.0000000000000002</v>
      </c>
      <c r="N51" s="15">
        <f t="shared" si="39"/>
        <v>94.030988160000007</v>
      </c>
      <c r="O51" s="15">
        <f t="shared" si="39"/>
        <v>88927195</v>
      </c>
      <c r="P51" s="15">
        <f t="shared" si="39"/>
        <v>0.99999999999999978</v>
      </c>
      <c r="Q51" s="4"/>
      <c r="R51" s="15">
        <f t="shared" ref="R51:Z51" si="40">SUM(R19:R50)</f>
        <v>187838402</v>
      </c>
      <c r="S51" s="15">
        <f t="shared" si="40"/>
        <v>0.99999999999999989</v>
      </c>
      <c r="T51" s="15">
        <f t="shared" si="40"/>
        <v>0</v>
      </c>
      <c r="U51" s="15">
        <f t="shared" si="40"/>
        <v>238202857</v>
      </c>
      <c r="V51" s="15">
        <f t="shared" si="40"/>
        <v>1</v>
      </c>
      <c r="W51" s="15">
        <f t="shared" si="40"/>
        <v>0</v>
      </c>
      <c r="X51" s="15">
        <f>SUM(X19:X50)</f>
        <v>318835359</v>
      </c>
      <c r="Y51" s="15">
        <f t="shared" si="40"/>
        <v>1</v>
      </c>
      <c r="Z51" s="15">
        <f t="shared" si="40"/>
        <v>0</v>
      </c>
      <c r="AA51" s="85">
        <f>SUM(AA19:AA50)</f>
        <v>313701631</v>
      </c>
      <c r="AB51" s="15">
        <f t="shared" ref="AB51:AM51" si="41">SUM(AB19:AB50)</f>
        <v>1.0000000000000002</v>
      </c>
      <c r="AC51" s="15">
        <f t="shared" si="41"/>
        <v>0</v>
      </c>
      <c r="AD51" s="15">
        <f>SUM(AD19:AD50)</f>
        <v>324596557</v>
      </c>
      <c r="AE51" s="85">
        <f t="shared" si="41"/>
        <v>1.0000000000000002</v>
      </c>
      <c r="AF51" s="15">
        <f t="shared" si="41"/>
        <v>0</v>
      </c>
      <c r="AG51" s="15">
        <f t="shared" si="41"/>
        <v>281249753</v>
      </c>
      <c r="AH51" s="15">
        <f t="shared" si="41"/>
        <v>0.99999999999999989</v>
      </c>
      <c r="AI51" s="85">
        <f t="shared" si="41"/>
        <v>0</v>
      </c>
      <c r="AJ51" s="15">
        <f t="shared" si="41"/>
        <v>303545359</v>
      </c>
      <c r="AK51" s="15">
        <f t="shared" si="41"/>
        <v>0.99999999999999978</v>
      </c>
      <c r="AL51" s="15">
        <f t="shared" si="41"/>
        <v>0</v>
      </c>
      <c r="AM51" s="85">
        <f t="shared" si="41"/>
        <v>0</v>
      </c>
      <c r="AN51" s="81">
        <f>SUM(AN19:AN50)</f>
        <v>1</v>
      </c>
      <c r="AO51" s="65">
        <f>SUM(AO19:AO50)</f>
        <v>45580.450454000005</v>
      </c>
    </row>
    <row r="52" spans="1:41" x14ac:dyDescent="0.25">
      <c r="A52" s="29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41" x14ac:dyDescent="0.25">
      <c r="C53" s="2"/>
      <c r="D53" s="2"/>
      <c r="E53" s="2"/>
      <c r="F53" s="2"/>
      <c r="G53" s="2"/>
      <c r="H53" s="2"/>
      <c r="I53" s="2"/>
      <c r="O53" s="2"/>
    </row>
    <row r="54" spans="1:41" x14ac:dyDescent="0.25">
      <c r="C54" s="26" t="s">
        <v>58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41" x14ac:dyDescent="0.25">
      <c r="C55" s="1" t="s">
        <v>35</v>
      </c>
      <c r="D55" s="1" t="s">
        <v>35</v>
      </c>
      <c r="E55" s="1" t="s">
        <v>35</v>
      </c>
      <c r="F55" s="1" t="s">
        <v>36</v>
      </c>
      <c r="G55" s="1" t="s">
        <v>36</v>
      </c>
      <c r="H55" s="1" t="s">
        <v>36</v>
      </c>
      <c r="I55" s="1" t="s">
        <v>37</v>
      </c>
      <c r="J55" s="1" t="s">
        <v>37</v>
      </c>
      <c r="K55" s="1" t="s">
        <v>37</v>
      </c>
      <c r="L55" s="1" t="s">
        <v>38</v>
      </c>
      <c r="M55" s="1" t="s">
        <v>38</v>
      </c>
      <c r="N55" s="1" t="s">
        <v>38</v>
      </c>
      <c r="O55" s="1" t="s">
        <v>39</v>
      </c>
      <c r="P55" s="1" t="s">
        <v>39</v>
      </c>
      <c r="Q55" s="1" t="s">
        <v>39</v>
      </c>
      <c r="R55" s="1" t="s">
        <v>46</v>
      </c>
      <c r="S55" s="1" t="s">
        <v>46</v>
      </c>
      <c r="T55" s="1" t="s">
        <v>46</v>
      </c>
      <c r="U55" s="1" t="s">
        <v>47</v>
      </c>
      <c r="V55" s="1" t="s">
        <v>47</v>
      </c>
      <c r="W55" s="1" t="s">
        <v>47</v>
      </c>
      <c r="X55" s="1" t="s">
        <v>48</v>
      </c>
      <c r="Y55" s="1" t="s">
        <v>48</v>
      </c>
      <c r="Z55" s="1" t="s">
        <v>48</v>
      </c>
      <c r="AA55" s="1" t="s">
        <v>49</v>
      </c>
      <c r="AB55" s="1" t="s">
        <v>49</v>
      </c>
      <c r="AC55" s="1" t="s">
        <v>49</v>
      </c>
      <c r="AD55" s="1" t="s">
        <v>50</v>
      </c>
      <c r="AE55" s="1" t="s">
        <v>50</v>
      </c>
      <c r="AF55" s="1" t="s">
        <v>50</v>
      </c>
      <c r="AG55" s="1" t="s">
        <v>51</v>
      </c>
      <c r="AH55" s="1" t="s">
        <v>51</v>
      </c>
      <c r="AI55" s="1" t="s">
        <v>51</v>
      </c>
      <c r="AJ55" s="1" t="s">
        <v>52</v>
      </c>
      <c r="AK55" s="1" t="s">
        <v>52</v>
      </c>
      <c r="AL55" s="1" t="s">
        <v>52</v>
      </c>
      <c r="AM55" s="18" t="s">
        <v>101</v>
      </c>
      <c r="AN55" s="18" t="s">
        <v>101</v>
      </c>
      <c r="AO55" s="18" t="s">
        <v>101</v>
      </c>
    </row>
    <row r="56" spans="1:41" x14ac:dyDescent="0.25">
      <c r="B56" s="1" t="s">
        <v>0</v>
      </c>
      <c r="C56" s="6" t="str">
        <f>'2020'!C56</f>
        <v>FGP</v>
      </c>
      <c r="D56" s="6" t="str">
        <f>'2020'!D56</f>
        <v>coeficiente</v>
      </c>
      <c r="E56" s="60" t="str">
        <f>'2020'!E56</f>
        <v>IEPS Tabaco estado</v>
      </c>
      <c r="F56" s="6" t="str">
        <f>'2020'!F56</f>
        <v>FGP</v>
      </c>
      <c r="G56" s="6" t="str">
        <f>'2020'!G56</f>
        <v>coeficiente</v>
      </c>
      <c r="H56" s="6" t="str">
        <f>'2020'!H56</f>
        <v>IEPS Tabaco</v>
      </c>
      <c r="I56" s="6" t="str">
        <f>'2020'!I56</f>
        <v>FGP</v>
      </c>
      <c r="J56" s="6" t="str">
        <f>'2020'!J56</f>
        <v>Coeficiente</v>
      </c>
      <c r="K56" s="6" t="str">
        <f>'2020'!K56</f>
        <v>IEPS Tabaco estado</v>
      </c>
      <c r="L56" s="6" t="str">
        <f>'2020'!L56</f>
        <v>FGP</v>
      </c>
      <c r="M56" s="6" t="str">
        <f>'2020'!M56</f>
        <v>Coeficiente</v>
      </c>
      <c r="N56" s="6" t="str">
        <f>'2020'!N56</f>
        <v>IEPS Tabaco estado</v>
      </c>
      <c r="O56" s="6" t="str">
        <f>'2020'!O56</f>
        <v>FGP</v>
      </c>
      <c r="P56" s="6" t="str">
        <f>'2020'!P56</f>
        <v>Coeficiente</v>
      </c>
      <c r="Q56" s="6" t="str">
        <f>'2020'!Q56</f>
        <v>IEPS Tabaco estado</v>
      </c>
      <c r="R56" s="6" t="str">
        <f>'2020'!R56</f>
        <v>FGP</v>
      </c>
      <c r="S56" s="6" t="str">
        <f>'2020'!S56</f>
        <v>Coeficiente</v>
      </c>
      <c r="T56" s="6" t="str">
        <f>'2020'!T56</f>
        <v>IEPS Tabaco estado</v>
      </c>
      <c r="U56" s="6" t="str">
        <f>'2020'!U56</f>
        <v>FGP</v>
      </c>
      <c r="V56" s="6" t="str">
        <f>'2020'!V56</f>
        <v>Coeficiente</v>
      </c>
      <c r="W56" s="6" t="str">
        <f>'2020'!W56</f>
        <v>IEPS Tabaco estado</v>
      </c>
      <c r="X56" s="6" t="str">
        <f>'2020'!X56</f>
        <v>FGP</v>
      </c>
      <c r="Y56" s="6" t="str">
        <f>'2020'!Y56</f>
        <v>Coeficiente</v>
      </c>
      <c r="Z56" s="6" t="str">
        <f>'2020'!Z56</f>
        <v>IEPS Tabaco estado</v>
      </c>
      <c r="AA56" s="6" t="str">
        <f>'2020'!AA56</f>
        <v>FGP</v>
      </c>
      <c r="AB56" s="6" t="str">
        <f>'2020'!AB56</f>
        <v>Coeficiente</v>
      </c>
      <c r="AC56" s="6" t="str">
        <f>'2020'!AC56</f>
        <v>IEPS Tabaco estado</v>
      </c>
      <c r="AD56" s="6" t="str">
        <f>'2020'!AD56</f>
        <v>FGP</v>
      </c>
      <c r="AE56" s="6" t="str">
        <f>'2020'!AE56</f>
        <v>Coeficiente</v>
      </c>
      <c r="AF56" s="6" t="str">
        <f>'2020'!AF56</f>
        <v>IEPS Tabaco estado</v>
      </c>
      <c r="AG56" s="6" t="str">
        <f>'2020'!AG56</f>
        <v>FGP</v>
      </c>
      <c r="AH56" s="6" t="str">
        <f>'2020'!AH56</f>
        <v>Coeficiente</v>
      </c>
      <c r="AI56" s="6" t="str">
        <f>'2020'!AI56</f>
        <v>IEPS Tabaco estado</v>
      </c>
      <c r="AJ56" s="6" t="str">
        <f>'2020'!AJ56</f>
        <v>FGP</v>
      </c>
      <c r="AK56" s="6" t="str">
        <f>'2020'!AK56</f>
        <v>Coeficiente</v>
      </c>
      <c r="AL56" s="6" t="str">
        <f>'2020'!AL56</f>
        <v>IEPS Tabaco estado</v>
      </c>
      <c r="AM56" s="6" t="str">
        <f>'2020'!AM56</f>
        <v>FGP</v>
      </c>
      <c r="AN56" s="6" t="str">
        <f>'2020'!AN56</f>
        <v>Coeficiente</v>
      </c>
      <c r="AO56" s="6" t="str">
        <f>'2020'!AO56</f>
        <v>IEPS Tabaco estado</v>
      </c>
    </row>
    <row r="57" spans="1:41" x14ac:dyDescent="0.25">
      <c r="B57" t="s">
        <v>1</v>
      </c>
      <c r="C57" s="6">
        <v>539.90560700000003</v>
      </c>
      <c r="D57" s="10">
        <f t="shared" ref="D57:D88" si="42">C57/C$89</f>
        <v>1.0627805132210955E-2</v>
      </c>
      <c r="E57" s="13">
        <f>'2020'!W$5*D57</f>
        <v>0</v>
      </c>
      <c r="F57" s="11">
        <v>762.10913500000004</v>
      </c>
      <c r="G57" s="10">
        <f t="shared" ref="G57:G88" si="43">F57/F$89</f>
        <v>1.0305807484289015E-2</v>
      </c>
      <c r="H57" s="13">
        <f>G57*'2020'!X$5</f>
        <v>0</v>
      </c>
      <c r="I57" s="2">
        <v>511.25679400000001</v>
      </c>
      <c r="J57" s="9">
        <f t="shared" ref="J57:J88" si="44">I57/I$89</f>
        <v>1.0668216004661812E-2</v>
      </c>
      <c r="K57" s="12">
        <f>J57*'2020'!Y$5</f>
        <v>0</v>
      </c>
      <c r="L57" s="16">
        <v>810.94214599999998</v>
      </c>
      <c r="M57" s="9">
        <f t="shared" ref="M57:M88" si="45">L57/L$89</f>
        <v>1.0415091547146671E-2</v>
      </c>
      <c r="N57">
        <f>M57*'2020'!Z$5</f>
        <v>0</v>
      </c>
      <c r="O57">
        <v>521.37613199999998</v>
      </c>
      <c r="P57" s="9">
        <f t="shared" ref="P57:P88" si="46">O57/O$89</f>
        <v>1.0242846510955842E-2</v>
      </c>
      <c r="R57">
        <v>708.83567300000004</v>
      </c>
      <c r="S57" s="9">
        <f t="shared" ref="S57:S88" si="47">R57/R$89</f>
        <v>1.2669408015365388E-2</v>
      </c>
      <c r="T57">
        <f>S57*'2020'!AB$5</f>
        <v>0</v>
      </c>
      <c r="U57">
        <v>555.92734700000005</v>
      </c>
      <c r="V57" s="9">
        <f t="shared" ref="V57:V88" si="48">U57/U$89</f>
        <v>1.0966913164518392E-2</v>
      </c>
      <c r="W57" s="49">
        <f>V57*'2020'!AC$5</f>
        <v>0</v>
      </c>
      <c r="X57">
        <v>620.68721600000003</v>
      </c>
      <c r="Y57" s="9">
        <f t="shared" ref="Y57:Y88" si="49">X57/X$89</f>
        <v>1.0900310560581857E-2</v>
      </c>
      <c r="Z57" s="49">
        <f>Y57*'2020'!AD$5</f>
        <v>0</v>
      </c>
      <c r="AA57">
        <v>549.000586</v>
      </c>
      <c r="AB57" s="9">
        <f t="shared" ref="AB57:AB88" si="50">AA57/AA$89</f>
        <v>1.0946017881799469E-2</v>
      </c>
      <c r="AC57" s="49">
        <f>AB57*'2020'!AE$5</f>
        <v>0</v>
      </c>
      <c r="AD57">
        <v>516.48423300000002</v>
      </c>
      <c r="AF57" s="49"/>
      <c r="AG57">
        <v>560.53676800000005</v>
      </c>
      <c r="AI57" s="49"/>
      <c r="AJ57">
        <v>554.811374</v>
      </c>
      <c r="AL57" s="49"/>
      <c r="AN57" s="73">
        <f t="shared" ref="AN57:AN89" si="51">AVERAGE(Y57,AB57,AE57,AH57,AK57,P57,M57,J57,G57,D57,S57,V57)</f>
        <v>1.086026847794771E-2</v>
      </c>
      <c r="AO57">
        <f>AN57*'2020'!AI$5</f>
        <v>0</v>
      </c>
    </row>
    <row r="58" spans="1:41" x14ac:dyDescent="0.25">
      <c r="B58" t="s">
        <v>2</v>
      </c>
      <c r="C58" s="14">
        <v>1477.8819309999999</v>
      </c>
      <c r="D58" s="10">
        <f t="shared" si="42"/>
        <v>2.9091457779736731E-2</v>
      </c>
      <c r="E58" s="13">
        <f>'2020'!W$5*D58</f>
        <v>0</v>
      </c>
      <c r="F58" s="11">
        <v>2189.7451430000001</v>
      </c>
      <c r="G58" s="10">
        <f t="shared" si="43"/>
        <v>2.9611365153646818E-2</v>
      </c>
      <c r="H58" s="13">
        <f>G58*'2020'!X$5</f>
        <v>0</v>
      </c>
      <c r="I58" s="2">
        <v>1393.9933880000001</v>
      </c>
      <c r="J58" s="9">
        <f t="shared" si="44"/>
        <v>2.9087970559574301E-2</v>
      </c>
      <c r="K58" s="12">
        <f>J58*'2020'!Y$5</f>
        <v>0</v>
      </c>
      <c r="L58" s="16">
        <v>2274.6082630000001</v>
      </c>
      <c r="M58" s="9">
        <f t="shared" si="45"/>
        <v>2.9213247097705137E-2</v>
      </c>
      <c r="N58">
        <f>M58*'2020'!Z$5</f>
        <v>0</v>
      </c>
      <c r="O58">
        <v>1601.8504270000001</v>
      </c>
      <c r="P58" s="9">
        <f t="shared" si="46"/>
        <v>3.1469618669214564E-2</v>
      </c>
      <c r="R58">
        <v>1875.83872</v>
      </c>
      <c r="S58" s="9">
        <f t="shared" si="47"/>
        <v>3.352789231687095E-2</v>
      </c>
      <c r="T58">
        <f>S58*'2020'!AB$5</f>
        <v>0</v>
      </c>
      <c r="U58">
        <v>1511.999675</v>
      </c>
      <c r="V58" s="9">
        <f t="shared" si="48"/>
        <v>2.9827583100539626E-2</v>
      </c>
      <c r="W58" s="49">
        <f>V58*'2020'!AC$5</f>
        <v>0</v>
      </c>
      <c r="X58">
        <v>1692.0756759999999</v>
      </c>
      <c r="Y58" s="9">
        <f t="shared" si="49"/>
        <v>2.9715692356722362E-2</v>
      </c>
      <c r="Z58" s="49">
        <f>Y58*'2020'!AD$5</f>
        <v>0</v>
      </c>
      <c r="AA58">
        <v>1486.0265119999999</v>
      </c>
      <c r="AB58" s="9">
        <f t="shared" si="50"/>
        <v>2.9628516231092132E-2</v>
      </c>
      <c r="AC58" s="49">
        <f>AB58*'2020'!AE$5</f>
        <v>0</v>
      </c>
      <c r="AD58">
        <v>1391.4466010000001</v>
      </c>
      <c r="AF58" s="49"/>
      <c r="AG58">
        <v>1513.805024</v>
      </c>
      <c r="AI58" s="49"/>
      <c r="AJ58">
        <v>1480.2684750000001</v>
      </c>
      <c r="AL58" s="49"/>
      <c r="AN58" s="73">
        <f t="shared" si="51"/>
        <v>3.013037147390029E-2</v>
      </c>
      <c r="AO58">
        <f>AN58*'2020'!AI$5</f>
        <v>0</v>
      </c>
    </row>
    <row r="59" spans="1:41" x14ac:dyDescent="0.25">
      <c r="B59" t="s">
        <v>3</v>
      </c>
      <c r="C59" s="14">
        <v>333.49754200000001</v>
      </c>
      <c r="D59" s="10">
        <f t="shared" si="42"/>
        <v>6.5647528799369151E-3</v>
      </c>
      <c r="E59" s="13">
        <f>'2020'!W$5*D59</f>
        <v>0</v>
      </c>
      <c r="F59" s="11">
        <v>401.52833500000003</v>
      </c>
      <c r="G59" s="10">
        <f t="shared" si="43"/>
        <v>5.4297652789545778E-3</v>
      </c>
      <c r="H59" s="13">
        <f>G59*'2020'!X$5</f>
        <v>0</v>
      </c>
      <c r="I59" s="2">
        <v>316.78926100000001</v>
      </c>
      <c r="J59" s="9">
        <f t="shared" si="44"/>
        <v>6.6103302762274647E-3</v>
      </c>
      <c r="K59" s="12">
        <f>J59*'2020'!Y$5</f>
        <v>0</v>
      </c>
      <c r="L59" s="16">
        <v>498.29319199999998</v>
      </c>
      <c r="M59" s="9">
        <f t="shared" si="45"/>
        <v>6.3996787410774596E-3</v>
      </c>
      <c r="N59">
        <f>M59*'2020'!Z$5</f>
        <v>0</v>
      </c>
      <c r="O59">
        <v>72.445228999999998</v>
      </c>
      <c r="P59" s="9">
        <f t="shared" si="46"/>
        <v>1.4232438263937386E-3</v>
      </c>
      <c r="R59">
        <v>257.16053399999998</v>
      </c>
      <c r="S59" s="9">
        <f t="shared" si="47"/>
        <v>4.5963709993687672E-3</v>
      </c>
      <c r="T59">
        <f>S59*'2020'!AB$5</f>
        <v>0</v>
      </c>
      <c r="U59">
        <v>317.85403500000001</v>
      </c>
      <c r="V59" s="9">
        <f t="shared" si="48"/>
        <v>6.2703833866924151E-3</v>
      </c>
      <c r="W59" s="49">
        <f>V59*'2020'!AC$5</f>
        <v>0</v>
      </c>
      <c r="X59">
        <v>351.39272199999999</v>
      </c>
      <c r="Y59" s="9">
        <f t="shared" si="49"/>
        <v>6.1710467040265319E-3</v>
      </c>
      <c r="Z59" s="49">
        <f>Y59*'2020'!AD$5</f>
        <v>0</v>
      </c>
      <c r="AA59">
        <v>314.178561</v>
      </c>
      <c r="AB59" s="9">
        <f t="shared" si="50"/>
        <v>6.2641174426433591E-3</v>
      </c>
      <c r="AC59" s="49">
        <f>AB59*'2020'!AE$5</f>
        <v>0</v>
      </c>
      <c r="AD59">
        <v>293.50079399999998</v>
      </c>
      <c r="AF59" s="49"/>
      <c r="AG59">
        <v>319.83283999999998</v>
      </c>
      <c r="AI59" s="49"/>
      <c r="AJ59">
        <v>303.24935399999998</v>
      </c>
      <c r="AL59" s="49"/>
      <c r="AN59" s="73">
        <f t="shared" si="51"/>
        <v>5.5255210594801363E-3</v>
      </c>
      <c r="AO59">
        <f>AN59*'2020'!AI$5</f>
        <v>0</v>
      </c>
    </row>
    <row r="60" spans="1:41" x14ac:dyDescent="0.25">
      <c r="B60" t="s">
        <v>4</v>
      </c>
      <c r="C60" s="6">
        <v>438.14609000000002</v>
      </c>
      <c r="D60" s="10">
        <f t="shared" si="42"/>
        <v>8.624713660290181E-3</v>
      </c>
      <c r="E60" s="13">
        <f>'2020'!W$5*D60</f>
        <v>0</v>
      </c>
      <c r="F60" s="11">
        <v>625.62171699999999</v>
      </c>
      <c r="G60" s="10">
        <f t="shared" si="43"/>
        <v>8.4601229368446596E-3</v>
      </c>
      <c r="H60" s="13">
        <f>G60*'2020'!X$5</f>
        <v>0</v>
      </c>
      <c r="I60" s="2">
        <v>417.10589099999999</v>
      </c>
      <c r="J60" s="9">
        <f t="shared" si="44"/>
        <v>8.7036021706245036E-3</v>
      </c>
      <c r="K60" s="12">
        <f>J60*'2020'!Y$5</f>
        <v>0</v>
      </c>
      <c r="L60" s="16">
        <v>638.37782200000004</v>
      </c>
      <c r="M60" s="9">
        <f t="shared" si="45"/>
        <v>8.1988135535849965E-3</v>
      </c>
      <c r="N60">
        <f>M60*'2020'!Z$5</f>
        <v>0</v>
      </c>
      <c r="O60">
        <v>486.91636999999997</v>
      </c>
      <c r="P60" s="9">
        <f t="shared" si="46"/>
        <v>9.5658572295016057E-3</v>
      </c>
      <c r="R60" s="1">
        <v>426.37073800000002</v>
      </c>
      <c r="S60" s="9">
        <f t="shared" si="47"/>
        <v>7.620757604752287E-3</v>
      </c>
      <c r="T60">
        <f>S60*'2020'!AB$5</f>
        <v>0</v>
      </c>
      <c r="U60" s="1">
        <v>429.89164299999999</v>
      </c>
      <c r="V60" s="9">
        <f t="shared" si="48"/>
        <v>8.4805763637548492E-3</v>
      </c>
      <c r="W60" s="49">
        <f>V60*'2020'!AC$5</f>
        <v>0</v>
      </c>
      <c r="X60" s="1">
        <v>472.244056</v>
      </c>
      <c r="Y60" s="9">
        <f t="shared" si="49"/>
        <v>8.2933992163756916E-3</v>
      </c>
      <c r="Z60" s="49">
        <f>Y60*'2020'!AD$5</f>
        <v>0</v>
      </c>
      <c r="AA60" s="1">
        <v>424.33945399999999</v>
      </c>
      <c r="AB60" s="9">
        <f t="shared" si="50"/>
        <v>8.4605141959484594E-3</v>
      </c>
      <c r="AC60" s="49">
        <f>AB60*'2020'!AE$5</f>
        <v>0</v>
      </c>
      <c r="AD60" s="1">
        <v>398.88749000000001</v>
      </c>
      <c r="AF60" s="49"/>
      <c r="AG60" s="1">
        <v>431.20209499999999</v>
      </c>
      <c r="AI60" s="49"/>
      <c r="AJ60" s="1">
        <v>381.88901800000002</v>
      </c>
      <c r="AL60" s="49"/>
      <c r="AN60" s="73">
        <f t="shared" si="51"/>
        <v>8.4898174368530262E-3</v>
      </c>
      <c r="AO60">
        <f>AN60*'2020'!AI$5</f>
        <v>0</v>
      </c>
    </row>
    <row r="61" spans="1:41" x14ac:dyDescent="0.25">
      <c r="B61" t="s">
        <v>5</v>
      </c>
      <c r="C61" s="6">
        <v>1207.723833</v>
      </c>
      <c r="D61" s="10">
        <f t="shared" si="42"/>
        <v>2.3773514081417726E-2</v>
      </c>
      <c r="E61" s="13">
        <f>'2020'!W$5*D61</f>
        <v>0</v>
      </c>
      <c r="F61" s="11">
        <v>1752.206338</v>
      </c>
      <c r="G61" s="10">
        <f t="shared" si="43"/>
        <v>2.3694639472047592E-2</v>
      </c>
      <c r="H61" s="13">
        <f>G61*'2020'!X$5</f>
        <v>0</v>
      </c>
      <c r="I61" s="2">
        <v>1140.7065680000001</v>
      </c>
      <c r="J61" s="9">
        <f t="shared" si="44"/>
        <v>2.3802723422312991E-2</v>
      </c>
      <c r="K61" s="12">
        <f>J61*'2020'!Y$5</f>
        <v>0</v>
      </c>
      <c r="L61" s="16">
        <v>1840.449466</v>
      </c>
      <c r="M61" s="9">
        <f t="shared" si="45"/>
        <v>2.36372591692715E-2</v>
      </c>
      <c r="N61">
        <f>M61*'2020'!Z$5</f>
        <v>0</v>
      </c>
      <c r="O61">
        <v>1224.2339870000001</v>
      </c>
      <c r="P61" s="9">
        <f t="shared" si="46"/>
        <v>2.4051045018563508E-2</v>
      </c>
      <c r="R61">
        <v>1490.299311</v>
      </c>
      <c r="S61" s="9">
        <f t="shared" si="47"/>
        <v>2.6636935407280092E-2</v>
      </c>
      <c r="T61">
        <f>S61*'2020'!AB$5</f>
        <v>0</v>
      </c>
      <c r="U61">
        <v>1228.3821620000001</v>
      </c>
      <c r="V61" s="9">
        <f t="shared" si="48"/>
        <v>2.4232591859700982E-2</v>
      </c>
      <c r="W61" s="49">
        <f>V61*'2020'!AC$5</f>
        <v>0</v>
      </c>
      <c r="X61">
        <v>1374.6881000000001</v>
      </c>
      <c r="Y61" s="9">
        <f t="shared" si="49"/>
        <v>2.4141833161158918E-2</v>
      </c>
      <c r="Z61" s="49">
        <f>Y61*'2020'!AD$5</f>
        <v>0</v>
      </c>
      <c r="AA61">
        <v>1211.522682</v>
      </c>
      <c r="AB61" s="9">
        <f t="shared" si="50"/>
        <v>2.4155436769201649E-2</v>
      </c>
      <c r="AC61" s="49">
        <f>AB61*'2020'!AE$5</f>
        <v>0</v>
      </c>
      <c r="AD61">
        <v>1137.8836220000001</v>
      </c>
      <c r="AF61" s="49"/>
      <c r="AG61">
        <v>1237.1057209999999</v>
      </c>
      <c r="AI61" s="49"/>
      <c r="AJ61">
        <v>1193.997388</v>
      </c>
      <c r="AL61" s="49"/>
      <c r="AN61" s="73">
        <f t="shared" si="51"/>
        <v>2.4236219817883885E-2</v>
      </c>
      <c r="AO61">
        <f>AN61*'2020'!AI$5</f>
        <v>0</v>
      </c>
    </row>
    <row r="62" spans="1:41" x14ac:dyDescent="0.25">
      <c r="B62" t="s">
        <v>6</v>
      </c>
      <c r="C62" s="6">
        <v>331.51788299999998</v>
      </c>
      <c r="D62" s="10">
        <f t="shared" si="42"/>
        <v>6.525784160576629E-3</v>
      </c>
      <c r="E62" s="13">
        <f>'2020'!W$5*D62</f>
        <v>0</v>
      </c>
      <c r="F62" s="11">
        <v>484.26221600000002</v>
      </c>
      <c r="G62" s="10">
        <f t="shared" si="43"/>
        <v>6.5485544534395106E-3</v>
      </c>
      <c r="H62" s="13">
        <f>G62*'2020'!X$5</f>
        <v>0</v>
      </c>
      <c r="I62" s="2">
        <v>314.89634100000001</v>
      </c>
      <c r="J62" s="9">
        <f t="shared" si="44"/>
        <v>6.5708313792415705E-3</v>
      </c>
      <c r="K62" s="12">
        <f>J62*'2020'!Y$5</f>
        <v>0</v>
      </c>
      <c r="L62" s="16">
        <v>490.24657200000001</v>
      </c>
      <c r="M62" s="9">
        <f t="shared" si="45"/>
        <v>6.2963343972688686E-3</v>
      </c>
      <c r="N62">
        <f>M62*'2020'!Z$5</f>
        <v>0</v>
      </c>
      <c r="O62">
        <v>380.29763200000002</v>
      </c>
      <c r="P62" s="9">
        <f t="shared" si="46"/>
        <v>7.4712477882588777E-3</v>
      </c>
      <c r="R62">
        <v>301.92408799999998</v>
      </c>
      <c r="S62" s="9">
        <f t="shared" si="47"/>
        <v>5.3964545045394243E-3</v>
      </c>
      <c r="T62">
        <f>S62*'2020'!AB$5</f>
        <v>0</v>
      </c>
      <c r="U62">
        <v>321.87938300000002</v>
      </c>
      <c r="V62" s="9">
        <f t="shared" si="48"/>
        <v>6.3497923997787378E-3</v>
      </c>
      <c r="W62" s="49">
        <f>V62*'2020'!AC$5</f>
        <v>0</v>
      </c>
      <c r="X62">
        <v>354.73986100000002</v>
      </c>
      <c r="Y62" s="9">
        <f t="shared" si="49"/>
        <v>6.229828089640628E-3</v>
      </c>
      <c r="Z62" s="49">
        <f>Y62*'2020'!AD$5</f>
        <v>0</v>
      </c>
      <c r="AA62">
        <v>317.52957900000001</v>
      </c>
      <c r="AB62" s="9">
        <f t="shared" si="50"/>
        <v>6.3309303093061859E-3</v>
      </c>
      <c r="AC62" s="49">
        <f>AB62*'2020'!AE$5</f>
        <v>0</v>
      </c>
      <c r="AD62">
        <v>296.66646400000002</v>
      </c>
      <c r="AF62" s="49"/>
      <c r="AG62">
        <v>324.62012499999997</v>
      </c>
      <c r="AI62" s="49"/>
      <c r="AJ62">
        <v>310.07594499999999</v>
      </c>
      <c r="AL62" s="49"/>
      <c r="AN62" s="73">
        <f t="shared" si="51"/>
        <v>6.4133063868944927E-3</v>
      </c>
      <c r="AO62">
        <f>AN62*'2020'!AI$5</f>
        <v>0</v>
      </c>
    </row>
    <row r="63" spans="1:41" x14ac:dyDescent="0.25">
      <c r="B63" t="s">
        <v>7</v>
      </c>
      <c r="C63" s="6">
        <v>2135.4863369999998</v>
      </c>
      <c r="D63" s="10">
        <f t="shared" si="42"/>
        <v>4.2036112160870685E-2</v>
      </c>
      <c r="E63" s="13">
        <f>'2020'!W$5*D63</f>
        <v>0</v>
      </c>
      <c r="F63" s="11">
        <v>3091.500141</v>
      </c>
      <c r="G63" s="10">
        <f t="shared" si="43"/>
        <v>4.1805568031668253E-2</v>
      </c>
      <c r="H63" s="13">
        <f>G63*'2020'!X$5</f>
        <v>0</v>
      </c>
      <c r="I63" s="2">
        <v>2022.85545</v>
      </c>
      <c r="J63" s="9">
        <f t="shared" si="44"/>
        <v>4.2210214397282654E-2</v>
      </c>
      <c r="K63" s="12">
        <f>J63*'2020'!Y$5</f>
        <v>0</v>
      </c>
      <c r="L63" s="16">
        <v>3200.142863</v>
      </c>
      <c r="M63" s="9">
        <f t="shared" si="45"/>
        <v>4.110007236212021E-2</v>
      </c>
      <c r="N63">
        <f>M63*'2020'!Z$5</f>
        <v>0</v>
      </c>
      <c r="O63">
        <v>2299.0409960000002</v>
      </c>
      <c r="P63" s="9">
        <f t="shared" si="46"/>
        <v>4.5166478860645357E-2</v>
      </c>
      <c r="R63">
        <v>2512.7927890000001</v>
      </c>
      <c r="S63" s="9">
        <f t="shared" si="47"/>
        <v>4.491252107441402E-2</v>
      </c>
      <c r="T63">
        <f>S63*'2020'!AB$5</f>
        <v>0</v>
      </c>
      <c r="U63">
        <v>2159.376843</v>
      </c>
      <c r="V63" s="9">
        <f t="shared" si="48"/>
        <v>4.2598548991066028E-2</v>
      </c>
      <c r="W63" s="49">
        <f>V63*'2020'!AC$5</f>
        <v>0</v>
      </c>
      <c r="X63">
        <v>2400.8029839999999</v>
      </c>
      <c r="Y63" s="9">
        <f t="shared" si="49"/>
        <v>4.21621348817528E-2</v>
      </c>
      <c r="Z63" s="49">
        <f>Y63*'2020'!AD$5</f>
        <v>0</v>
      </c>
      <c r="AA63">
        <v>2129.379359</v>
      </c>
      <c r="AB63" s="9">
        <f t="shared" si="50"/>
        <v>4.2455737088682617E-2</v>
      </c>
      <c r="AC63" s="49">
        <f>AB63*'2020'!AE$5</f>
        <v>0</v>
      </c>
      <c r="AD63">
        <v>2012.78988</v>
      </c>
      <c r="AF63" s="49"/>
      <c r="AG63">
        <v>2170.464297</v>
      </c>
      <c r="AI63" s="49"/>
      <c r="AJ63">
        <v>2167.0073699999998</v>
      </c>
      <c r="AL63" s="49"/>
      <c r="AN63" s="73">
        <f t="shared" si="51"/>
        <v>4.2716376427611398E-2</v>
      </c>
      <c r="AO63">
        <f>AN63*'2020'!AI$5</f>
        <v>0</v>
      </c>
    </row>
    <row r="64" spans="1:41" x14ac:dyDescent="0.25">
      <c r="B64" t="s">
        <v>8</v>
      </c>
      <c r="C64" s="6">
        <v>1518.8934509999999</v>
      </c>
      <c r="D64" s="10">
        <f t="shared" si="42"/>
        <v>2.9898751567918807E-2</v>
      </c>
      <c r="E64" s="13">
        <f>'2020'!W$5*D64</f>
        <v>0</v>
      </c>
      <c r="F64" s="11">
        <v>2262.7982240000001</v>
      </c>
      <c r="G64" s="10">
        <f t="shared" si="43"/>
        <v>3.0599243338468959E-2</v>
      </c>
      <c r="H64" s="13">
        <f>G64*'2020'!X$5</f>
        <v>0</v>
      </c>
      <c r="I64" s="2">
        <v>1430.1995730000001</v>
      </c>
      <c r="J64" s="9">
        <f t="shared" si="44"/>
        <v>2.9843472309023417E-2</v>
      </c>
      <c r="K64" s="12">
        <f>J64*'2020'!Y$5</f>
        <v>0</v>
      </c>
      <c r="L64" s="16">
        <v>2351.3075090000002</v>
      </c>
      <c r="M64" s="9">
        <f t="shared" si="45"/>
        <v>3.0198310795069221E-2</v>
      </c>
      <c r="N64">
        <f>M64*'2020'!Z$5</f>
        <v>0</v>
      </c>
      <c r="O64">
        <v>1608.31621</v>
      </c>
      <c r="P64" s="9">
        <f t="shared" si="46"/>
        <v>3.1596644090551157E-2</v>
      </c>
      <c r="R64">
        <v>1505.3939330000001</v>
      </c>
      <c r="S64" s="9">
        <f t="shared" si="47"/>
        <v>2.6906729849405626E-2</v>
      </c>
      <c r="T64">
        <f>S64*'2020'!AB$5</f>
        <v>0</v>
      </c>
      <c r="U64">
        <v>1489.534944</v>
      </c>
      <c r="V64" s="9">
        <f t="shared" si="48"/>
        <v>2.93844159214635E-2</v>
      </c>
      <c r="W64" s="49">
        <f>V64*'2020'!AC$5</f>
        <v>0</v>
      </c>
      <c r="X64">
        <v>1665.448785</v>
      </c>
      <c r="Y64" s="9">
        <f t="shared" si="49"/>
        <v>2.9248079405011819E-2</v>
      </c>
      <c r="Z64" s="49">
        <f>Y64*'2020'!AD$5</f>
        <v>0</v>
      </c>
      <c r="AA64">
        <v>1464.936686</v>
      </c>
      <c r="AB64" s="9">
        <f t="shared" si="50"/>
        <v>2.9208025582435453E-2</v>
      </c>
      <c r="AC64" s="49">
        <f>AB64*'2020'!AE$5</f>
        <v>0</v>
      </c>
      <c r="AD64">
        <v>1352.1953020000001</v>
      </c>
      <c r="AF64" s="49"/>
      <c r="AG64">
        <v>1493.602699</v>
      </c>
      <c r="AI64" s="49"/>
      <c r="AJ64">
        <v>1462.7106289999999</v>
      </c>
      <c r="AL64" s="49"/>
      <c r="AN64" s="73">
        <f t="shared" si="51"/>
        <v>2.9653741428816438E-2</v>
      </c>
      <c r="AO64">
        <f>AN64*'2020'!AI$5</f>
        <v>0</v>
      </c>
    </row>
    <row r="65" spans="2:41" x14ac:dyDescent="0.25">
      <c r="B65" t="s">
        <v>9</v>
      </c>
      <c r="C65" s="6">
        <v>5235.6456310000003</v>
      </c>
      <c r="D65" s="10">
        <f t="shared" si="42"/>
        <v>0.10306138848374594</v>
      </c>
      <c r="E65" s="13">
        <f>'2020'!W$5*D65</f>
        <v>0</v>
      </c>
      <c r="F65" s="11">
        <v>7217.9959909999998</v>
      </c>
      <c r="G65" s="10">
        <f t="shared" si="43"/>
        <v>9.7607119097996242E-2</v>
      </c>
      <c r="H65" s="13">
        <f>G65*'2020'!X$5</f>
        <v>0</v>
      </c>
      <c r="I65" s="2">
        <v>4978.0942949999999</v>
      </c>
      <c r="J65" s="9">
        <f t="shared" si="44"/>
        <v>0.10387614571364436</v>
      </c>
      <c r="K65" s="12">
        <f>J65*'2020'!Y$5</f>
        <v>0</v>
      </c>
      <c r="L65" s="16">
        <v>7583.5814339999997</v>
      </c>
      <c r="M65" s="9">
        <f t="shared" si="45"/>
        <v>9.7397447253101371E-2</v>
      </c>
      <c r="N65">
        <f>M65*'2020'!Z$5</f>
        <v>0</v>
      </c>
      <c r="O65">
        <v>5247.9011559999999</v>
      </c>
      <c r="P65" s="9">
        <f t="shared" si="46"/>
        <v>0.10309916919168775</v>
      </c>
      <c r="R65">
        <v>6507.7488620000004</v>
      </c>
      <c r="S65" s="9">
        <f t="shared" si="47"/>
        <v>0.11631655789170163</v>
      </c>
      <c r="T65">
        <f>S65*'2020'!AB$5</f>
        <v>0</v>
      </c>
      <c r="U65">
        <v>5342.4834449999998</v>
      </c>
      <c r="V65" s="9">
        <f t="shared" si="48"/>
        <v>0.10539246241504299</v>
      </c>
      <c r="W65" s="49">
        <f>V65*'2020'!AC$5</f>
        <v>0</v>
      </c>
      <c r="X65">
        <v>5872.9384630000004</v>
      </c>
      <c r="Y65" s="9">
        <f t="shared" si="49"/>
        <v>0.10313866872019849</v>
      </c>
      <c r="Z65" s="49">
        <f>Y65*'2020'!AD$5</f>
        <v>0</v>
      </c>
      <c r="AA65">
        <v>5260.7313640000002</v>
      </c>
      <c r="AB65" s="9">
        <f t="shared" si="50"/>
        <v>0.10488888545865288</v>
      </c>
      <c r="AC65" s="49">
        <f>AB65*'2020'!AE$5</f>
        <v>0</v>
      </c>
      <c r="AD65">
        <v>4864.5911050000004</v>
      </c>
      <c r="AF65" s="49"/>
      <c r="AG65">
        <v>5342.8624929999996</v>
      </c>
      <c r="AI65" s="49"/>
      <c r="AJ65">
        <v>5209.4390149999999</v>
      </c>
      <c r="AL65" s="49"/>
      <c r="AN65" s="73">
        <f t="shared" si="51"/>
        <v>0.10386420491397462</v>
      </c>
      <c r="AO65">
        <f>AN65*'2020'!AI$5</f>
        <v>0</v>
      </c>
    </row>
    <row r="66" spans="2:41" x14ac:dyDescent="0.25">
      <c r="B66" t="s">
        <v>10</v>
      </c>
      <c r="C66" s="6">
        <v>682.25042800000006</v>
      </c>
      <c r="D66" s="10">
        <f t="shared" si="42"/>
        <v>1.342980051724397E-2</v>
      </c>
      <c r="E66" s="13">
        <f>'2020'!W$5*D66</f>
        <v>0</v>
      </c>
      <c r="F66" s="11">
        <v>1024.640073</v>
      </c>
      <c r="G66" s="10">
        <f t="shared" si="43"/>
        <v>1.385594640986142E-2</v>
      </c>
      <c r="H66" s="13">
        <f>G66*'2020'!X$5</f>
        <v>0</v>
      </c>
      <c r="I66" s="2">
        <v>643.04983200000004</v>
      </c>
      <c r="J66" s="9">
        <f t="shared" si="44"/>
        <v>1.3418295052598343E-2</v>
      </c>
      <c r="K66" s="12">
        <f>J66*'2020'!Y$5</f>
        <v>0</v>
      </c>
      <c r="L66" s="16">
        <v>1050.1513709999999</v>
      </c>
      <c r="M66" s="9">
        <f t="shared" si="45"/>
        <v>1.3487303282084672E-2</v>
      </c>
      <c r="N66">
        <f>M66*'2020'!Z$5</f>
        <v>0</v>
      </c>
      <c r="O66">
        <v>787.332989</v>
      </c>
      <c r="P66" s="9">
        <f t="shared" si="46"/>
        <v>1.5467779333134268E-2</v>
      </c>
      <c r="R66">
        <v>731.16252899999995</v>
      </c>
      <c r="S66" s="9">
        <f t="shared" si="47"/>
        <v>1.3068468134852781E-2</v>
      </c>
      <c r="T66">
        <f>S66*'2020'!AB$5</f>
        <v>0</v>
      </c>
      <c r="U66">
        <v>677.67156899999998</v>
      </c>
      <c r="V66" s="9">
        <f t="shared" si="48"/>
        <v>1.3368590862442197E-2</v>
      </c>
      <c r="W66" s="49">
        <f>V66*'2020'!AC$5</f>
        <v>0</v>
      </c>
      <c r="X66">
        <v>757.56832499999996</v>
      </c>
      <c r="Y66" s="9">
        <f t="shared" si="49"/>
        <v>1.3304172859522545E-2</v>
      </c>
      <c r="Z66" s="49">
        <f>Y66*'2020'!AD$5</f>
        <v>0</v>
      </c>
      <c r="AA66">
        <v>666.88669600000003</v>
      </c>
      <c r="AB66" s="9">
        <f t="shared" si="50"/>
        <v>1.3296440633580976E-2</v>
      </c>
      <c r="AC66" s="49">
        <f>AB66*'2020'!AE$5</f>
        <v>0</v>
      </c>
      <c r="AD66">
        <v>612.84613100000001</v>
      </c>
      <c r="AF66" s="49"/>
      <c r="AG66">
        <v>679.37293399999999</v>
      </c>
      <c r="AI66" s="49"/>
      <c r="AJ66">
        <v>659.50580100000002</v>
      </c>
      <c r="AL66" s="49"/>
      <c r="AN66" s="73">
        <f t="shared" si="51"/>
        <v>1.3632977453924576E-2</v>
      </c>
      <c r="AO66">
        <f>AN66*'2020'!AI$5</f>
        <v>0</v>
      </c>
    </row>
    <row r="67" spans="2:41" x14ac:dyDescent="0.25">
      <c r="B67" t="s">
        <v>11</v>
      </c>
      <c r="C67" s="6">
        <v>2165.951458</v>
      </c>
      <c r="D67" s="10">
        <f t="shared" si="42"/>
        <v>4.2635804709196506E-2</v>
      </c>
      <c r="E67" s="13">
        <f>'2020'!W$5*D67</f>
        <v>0</v>
      </c>
      <c r="F67" s="11">
        <v>3177.5768480000002</v>
      </c>
      <c r="G67" s="10">
        <f t="shared" si="43"/>
        <v>4.2969561389684559E-2</v>
      </c>
      <c r="H67" s="13">
        <f>G67*'2020'!X$5</f>
        <v>0</v>
      </c>
      <c r="I67" s="2">
        <v>2033.3654590000001</v>
      </c>
      <c r="J67" s="9">
        <f t="shared" si="44"/>
        <v>4.242952306474447E-2</v>
      </c>
      <c r="K67" s="12">
        <f>J67*'2020'!Y$5</f>
        <v>0</v>
      </c>
      <c r="L67" s="16">
        <v>3404.4158929999999</v>
      </c>
      <c r="M67" s="9">
        <f t="shared" si="45"/>
        <v>4.3723591584246123E-2</v>
      </c>
      <c r="N67">
        <f>M67*'2020'!Z$5</f>
        <v>0</v>
      </c>
      <c r="O67">
        <v>2028.978032</v>
      </c>
      <c r="P67" s="9">
        <f t="shared" si="46"/>
        <v>3.9860878318605596E-2</v>
      </c>
      <c r="R67">
        <v>2789.939809</v>
      </c>
      <c r="S67" s="9">
        <f t="shared" si="47"/>
        <v>4.9866121479091495E-2</v>
      </c>
      <c r="T67">
        <f>S67*'2020'!AB$5</f>
        <v>0</v>
      </c>
      <c r="U67">
        <v>2215.3456820000001</v>
      </c>
      <c r="V67" s="9">
        <f t="shared" si="48"/>
        <v>4.3702659807963673E-2</v>
      </c>
      <c r="W67" s="49">
        <f>V67*'2020'!AC$5</f>
        <v>0</v>
      </c>
      <c r="X67">
        <v>2496.9010880000001</v>
      </c>
      <c r="Y67" s="9">
        <f t="shared" si="49"/>
        <v>4.3849779078186664E-2</v>
      </c>
      <c r="Z67" s="49">
        <f>Y67*'2020'!AD$5</f>
        <v>0</v>
      </c>
      <c r="AA67">
        <v>2176.1964950000001</v>
      </c>
      <c r="AB67" s="9">
        <f t="shared" si="50"/>
        <v>4.338918091533573E-2</v>
      </c>
      <c r="AC67" s="49">
        <f>AB67*'2020'!AE$5</f>
        <v>0</v>
      </c>
      <c r="AD67">
        <v>2006.397612</v>
      </c>
      <c r="AF67" s="49"/>
      <c r="AG67">
        <v>2218.9543359999998</v>
      </c>
      <c r="AI67" s="49"/>
      <c r="AJ67">
        <v>2193.560849</v>
      </c>
      <c r="AL67" s="49"/>
      <c r="AN67" s="73">
        <f t="shared" si="51"/>
        <v>4.360301114967275E-2</v>
      </c>
      <c r="AO67">
        <f>AN67*'2020'!AI$5</f>
        <v>0</v>
      </c>
    </row>
    <row r="68" spans="2:41" x14ac:dyDescent="0.25">
      <c r="B68" t="s">
        <v>12</v>
      </c>
      <c r="C68" s="6">
        <v>1258.0290749999999</v>
      </c>
      <c r="D68" s="10">
        <f t="shared" si="42"/>
        <v>2.4763750711993621E-2</v>
      </c>
      <c r="E68" s="13">
        <f>'2020'!W$5*D68</f>
        <v>0</v>
      </c>
      <c r="F68" s="11">
        <v>1882.1103869999999</v>
      </c>
      <c r="G68" s="10">
        <f t="shared" si="43"/>
        <v>2.5451298799354625E-2</v>
      </c>
      <c r="H68" s="13">
        <f>G68*'2020'!X$5</f>
        <v>0</v>
      </c>
      <c r="I68" s="2">
        <v>1180.0722619999999</v>
      </c>
      <c r="J68" s="9">
        <f t="shared" si="44"/>
        <v>2.4624153536678215E-2</v>
      </c>
      <c r="K68" s="12">
        <f>J68*'2020'!Y$5</f>
        <v>0</v>
      </c>
      <c r="L68" s="16">
        <v>1981.2525169999999</v>
      </c>
      <c r="M68" s="9">
        <f t="shared" si="45"/>
        <v>2.5445620805814879E-2</v>
      </c>
      <c r="N68">
        <f>M68*'2020'!Z$5</f>
        <v>0</v>
      </c>
      <c r="O68">
        <v>1248.474136</v>
      </c>
      <c r="P68" s="9">
        <f t="shared" si="46"/>
        <v>2.4527261919128681E-2</v>
      </c>
      <c r="R68">
        <v>1160.2491150000001</v>
      </c>
      <c r="S68" s="9">
        <f t="shared" si="47"/>
        <v>2.0737767577622461E-2</v>
      </c>
      <c r="T68">
        <f>S68*'2020'!AB$5</f>
        <v>0</v>
      </c>
      <c r="U68">
        <v>1220.432857</v>
      </c>
      <c r="V68" s="9">
        <f t="shared" si="48"/>
        <v>2.4075773998295663E-2</v>
      </c>
      <c r="W68" s="49">
        <f>V68*'2020'!AC$5</f>
        <v>0</v>
      </c>
      <c r="X68">
        <v>1371.699554</v>
      </c>
      <c r="Y68" s="9">
        <f t="shared" si="49"/>
        <v>2.4089349271230395E-2</v>
      </c>
      <c r="Z68" s="49">
        <f>Y68*'2020'!AD$5</f>
        <v>0</v>
      </c>
      <c r="AA68">
        <v>1199.8028770000001</v>
      </c>
      <c r="AB68" s="9">
        <f t="shared" si="50"/>
        <v>2.3921766353590831E-2</v>
      </c>
      <c r="AC68" s="49">
        <f>AB68*'2020'!AE$5</f>
        <v>0</v>
      </c>
      <c r="AD68">
        <v>1089.178725</v>
      </c>
      <c r="AF68" s="49"/>
      <c r="AG68">
        <v>1222.967308</v>
      </c>
      <c r="AI68" s="49"/>
      <c r="AJ68">
        <v>1185.3263179999999</v>
      </c>
      <c r="AL68" s="49"/>
      <c r="AN68" s="73">
        <f t="shared" si="51"/>
        <v>2.4181860330412155E-2</v>
      </c>
      <c r="AO68">
        <f>AN68*'2020'!AI$5</f>
        <v>0</v>
      </c>
    </row>
    <row r="69" spans="2:41" x14ac:dyDescent="0.25">
      <c r="B69" t="s">
        <v>13</v>
      </c>
      <c r="C69" s="6">
        <v>1019.178325</v>
      </c>
      <c r="D69" s="10">
        <f t="shared" si="42"/>
        <v>2.0062078431189848E-2</v>
      </c>
      <c r="E69" s="13">
        <f>'2020'!W$5*D69</f>
        <v>0</v>
      </c>
      <c r="F69" s="11">
        <v>1451.2301580000001</v>
      </c>
      <c r="G69" s="10">
        <f t="shared" si="43"/>
        <v>1.96246153429749E-2</v>
      </c>
      <c r="H69" s="13">
        <f>G69*'2020'!X$5</f>
        <v>0</v>
      </c>
      <c r="I69" s="2">
        <v>956.47286799999995</v>
      </c>
      <c r="J69" s="9">
        <f t="shared" si="44"/>
        <v>1.995838349372113E-2</v>
      </c>
      <c r="K69" s="12">
        <f>J69*'2020'!Y$5</f>
        <v>0</v>
      </c>
      <c r="L69" s="16">
        <v>1611.0055560000001</v>
      </c>
      <c r="M69" s="9">
        <f t="shared" si="45"/>
        <v>2.069046532044707E-2</v>
      </c>
      <c r="N69">
        <f>M69*'2020'!Z$5</f>
        <v>0</v>
      </c>
      <c r="O69">
        <v>782.59053900000004</v>
      </c>
      <c r="P69" s="9">
        <f t="shared" si="46"/>
        <v>1.5374610151703686E-2</v>
      </c>
      <c r="R69">
        <v>1169.9948979999999</v>
      </c>
      <c r="S69" s="9">
        <f t="shared" si="47"/>
        <v>2.0911959292231906E-2</v>
      </c>
      <c r="T69">
        <f>S69*'2020'!AB$5</f>
        <v>0</v>
      </c>
      <c r="U69">
        <v>1026.0141699999999</v>
      </c>
      <c r="V69" s="9">
        <f t="shared" si="48"/>
        <v>2.0240429560942987E-2</v>
      </c>
      <c r="W69" s="49">
        <f>V69*'2020'!AC$5</f>
        <v>0</v>
      </c>
      <c r="X69">
        <v>1158.5975980000001</v>
      </c>
      <c r="Y69" s="9">
        <f t="shared" si="49"/>
        <v>2.0346920811953977E-2</v>
      </c>
      <c r="Z69" s="49">
        <f>Y69*'2020'!AD$5</f>
        <v>0</v>
      </c>
      <c r="AA69">
        <v>1009.242161</v>
      </c>
      <c r="AB69" s="9">
        <f t="shared" si="50"/>
        <v>2.0122351456601066E-2</v>
      </c>
      <c r="AC69" s="49">
        <f>AB69*'2020'!AE$5</f>
        <v>0</v>
      </c>
      <c r="AD69">
        <v>932.02053699999999</v>
      </c>
      <c r="AF69" s="49"/>
      <c r="AG69">
        <v>1031.52782</v>
      </c>
      <c r="AI69" s="49"/>
      <c r="AJ69">
        <v>1002.0449620000001</v>
      </c>
      <c r="AL69" s="49"/>
      <c r="AN69" s="73">
        <f t="shared" si="51"/>
        <v>1.9703534873529618E-2</v>
      </c>
      <c r="AO69">
        <f>AN69*'2020'!AI$5</f>
        <v>0</v>
      </c>
    </row>
    <row r="70" spans="2:41" x14ac:dyDescent="0.25">
      <c r="B70" t="s">
        <v>14</v>
      </c>
      <c r="C70" s="6">
        <v>3386.6171180000001</v>
      </c>
      <c r="D70" s="10">
        <f t="shared" si="42"/>
        <v>6.6664072980286482E-2</v>
      </c>
      <c r="E70" s="13">
        <f>'2020'!W$5*D70</f>
        <v>0</v>
      </c>
      <c r="F70" s="11">
        <v>4987.8275450000001</v>
      </c>
      <c r="G70" s="10">
        <f t="shared" si="43"/>
        <v>6.744911992637892E-2</v>
      </c>
      <c r="H70" s="13">
        <f>G70*'2020'!X$5</f>
        <v>0</v>
      </c>
      <c r="I70" s="2">
        <v>3191.1588280000001</v>
      </c>
      <c r="J70" s="9">
        <f t="shared" si="44"/>
        <v>6.6588790763898245E-2</v>
      </c>
      <c r="K70" s="12">
        <f>J70*'2020'!Y$5</f>
        <v>0</v>
      </c>
      <c r="L70" s="16">
        <v>5228.456862</v>
      </c>
      <c r="M70" s="9">
        <f t="shared" si="45"/>
        <v>6.7150113157439975E-2</v>
      </c>
      <c r="N70">
        <f>M70*'2020'!Z$5</f>
        <v>0</v>
      </c>
      <c r="O70">
        <v>3504.0575819999999</v>
      </c>
      <c r="P70" s="9">
        <f t="shared" si="46"/>
        <v>6.8839982835994226E-2</v>
      </c>
      <c r="R70">
        <v>3892.098876</v>
      </c>
      <c r="S70" s="9">
        <f t="shared" si="47"/>
        <v>6.956561382907292E-2</v>
      </c>
      <c r="T70">
        <f>S70*'2020'!AB$5</f>
        <v>0</v>
      </c>
      <c r="U70">
        <v>3405.3507719999998</v>
      </c>
      <c r="V70" s="9">
        <f t="shared" si="48"/>
        <v>6.717817789102154E-2</v>
      </c>
      <c r="W70" s="49">
        <f>V70*'2020'!AC$5</f>
        <v>0</v>
      </c>
      <c r="X70">
        <v>3810.5531989999999</v>
      </c>
      <c r="Y70" s="9">
        <f t="shared" si="49"/>
        <v>6.6919717703221832E-2</v>
      </c>
      <c r="Z70" s="49">
        <f>Y70*'2020'!AD$5</f>
        <v>0</v>
      </c>
      <c r="AA70">
        <v>3347.6214810000001</v>
      </c>
      <c r="AB70" s="9">
        <f t="shared" si="50"/>
        <v>6.6745146593563065E-2</v>
      </c>
      <c r="AC70" s="49">
        <f>AB70*'2020'!AE$5</f>
        <v>0</v>
      </c>
      <c r="AD70">
        <v>3099.1842360000001</v>
      </c>
      <c r="AF70" s="49"/>
      <c r="AG70">
        <v>3408.0374579999998</v>
      </c>
      <c r="AI70" s="49"/>
      <c r="AJ70">
        <v>3310.873239</v>
      </c>
      <c r="AL70" s="49"/>
      <c r="AN70" s="73">
        <f t="shared" si="51"/>
        <v>6.7455637297875237E-2</v>
      </c>
      <c r="AO70">
        <f>AN70*'2020'!AI$5</f>
        <v>0</v>
      </c>
    </row>
    <row r="71" spans="2:41" x14ac:dyDescent="0.25">
      <c r="B71" t="s">
        <v>15</v>
      </c>
      <c r="C71" s="6">
        <v>7220.2954090000003</v>
      </c>
      <c r="D71" s="10">
        <f t="shared" si="42"/>
        <v>0.14212834912057024</v>
      </c>
      <c r="E71" s="13">
        <f>'2020'!W$5*D71</f>
        <v>0</v>
      </c>
      <c r="F71" s="11">
        <v>10686.322169999999</v>
      </c>
      <c r="G71" s="10">
        <f t="shared" si="43"/>
        <v>0.1445084095457137</v>
      </c>
      <c r="H71" s="13">
        <f>G71*'2020'!X$5</f>
        <v>0</v>
      </c>
      <c r="I71" s="2">
        <v>6778.4382340000002</v>
      </c>
      <c r="J71" s="9">
        <f t="shared" si="44"/>
        <v>0.14144329054054652</v>
      </c>
      <c r="K71" s="12">
        <f>J71*'2020'!Y$5</f>
        <v>0</v>
      </c>
      <c r="L71" s="16">
        <v>11421.708549999999</v>
      </c>
      <c r="M71" s="9">
        <f t="shared" si="45"/>
        <v>0.14669127848372782</v>
      </c>
      <c r="N71">
        <f>M71*'2020'!Z$5</f>
        <v>0</v>
      </c>
      <c r="O71">
        <v>6609.0824009999997</v>
      </c>
      <c r="P71" s="9">
        <f t="shared" si="46"/>
        <v>0.1298406514161306</v>
      </c>
      <c r="R71">
        <v>6322.2459959999996</v>
      </c>
      <c r="S71" s="9">
        <f t="shared" si="47"/>
        <v>0.11300096361943979</v>
      </c>
      <c r="T71">
        <f>S71*'2020'!AB$5</f>
        <v>0</v>
      </c>
      <c r="U71">
        <v>6950.0666229999997</v>
      </c>
      <c r="V71" s="9">
        <f t="shared" si="48"/>
        <v>0.13710564438568368</v>
      </c>
      <c r="W71" s="49">
        <f>V71*'2020'!AC$5</f>
        <v>0</v>
      </c>
      <c r="X71">
        <v>8142.4361470000003</v>
      </c>
      <c r="Y71" s="9">
        <f>X71/X$89</f>
        <v>0.1429948618790427</v>
      </c>
      <c r="Z71" s="49">
        <f>Y71*'2020'!AD$5</f>
        <v>0</v>
      </c>
      <c r="AA71">
        <v>7096.5779929999999</v>
      </c>
      <c r="AB71" s="9">
        <f t="shared" si="50"/>
        <v>0.14149214334529434</v>
      </c>
      <c r="AC71" s="49">
        <f>AB71*'2020'!AE$5</f>
        <v>0</v>
      </c>
      <c r="AD71">
        <v>7367.5781450000004</v>
      </c>
      <c r="AF71" s="49"/>
      <c r="AG71">
        <v>7247.4856360000003</v>
      </c>
      <c r="AI71" s="49"/>
      <c r="AJ71">
        <v>7148.3297030000003</v>
      </c>
      <c r="AL71" s="49"/>
      <c r="AN71" s="73">
        <f t="shared" si="51"/>
        <v>0.13768951025957216</v>
      </c>
      <c r="AO71">
        <f>AN71*'2020'!AI$5</f>
        <v>0</v>
      </c>
    </row>
    <row r="72" spans="2:41" x14ac:dyDescent="0.25">
      <c r="B72" t="s">
        <v>16</v>
      </c>
      <c r="C72" s="6">
        <v>1636.2893079999999</v>
      </c>
      <c r="D72" s="10">
        <f t="shared" si="42"/>
        <v>3.2209637536407931E-2</v>
      </c>
      <c r="E72" s="13">
        <f>'2020'!W$5*D72</f>
        <v>0</v>
      </c>
      <c r="F72" s="11">
        <v>2469.741368</v>
      </c>
      <c r="G72" s="10">
        <f t="shared" si="43"/>
        <v>3.3397682701431716E-2</v>
      </c>
      <c r="H72" s="13">
        <f>G72*'2020'!X$5</f>
        <v>0</v>
      </c>
      <c r="I72" s="2">
        <v>1534.232796</v>
      </c>
      <c r="J72" s="9">
        <f t="shared" si="44"/>
        <v>3.2014297044557695E-2</v>
      </c>
      <c r="K72" s="12">
        <f>J72*'2020'!Y$5</f>
        <v>0</v>
      </c>
      <c r="L72" s="16">
        <v>2586.670877</v>
      </c>
      <c r="M72" s="9">
        <f t="shared" si="45"/>
        <v>3.3221129422336335E-2</v>
      </c>
      <c r="N72">
        <f>M72*'2020'!Z$5</f>
        <v>0</v>
      </c>
      <c r="O72">
        <v>1740.824967</v>
      </c>
      <c r="P72" s="9">
        <f t="shared" si="46"/>
        <v>3.4199883433522364E-2</v>
      </c>
      <c r="R72">
        <v>2051.2651649999998</v>
      </c>
      <c r="S72" s="9">
        <f t="shared" si="47"/>
        <v>3.6663385200550992E-2</v>
      </c>
      <c r="T72">
        <f>S72*'2020'!AB$5</f>
        <v>0</v>
      </c>
      <c r="U72">
        <v>1668.5651849999999</v>
      </c>
      <c r="V72" s="9">
        <f t="shared" si="48"/>
        <v>3.2916188764560927E-2</v>
      </c>
      <c r="W72" s="49">
        <f>V72*'2020'!AC$5</f>
        <v>0</v>
      </c>
      <c r="X72">
        <v>1887.1080440000001</v>
      </c>
      <c r="Y72" s="9">
        <f t="shared" si="49"/>
        <v>3.3140788485278183E-2</v>
      </c>
      <c r="Z72" s="49">
        <f>Y72*'2020'!AD$5</f>
        <v>0</v>
      </c>
      <c r="AA72">
        <v>1641.5089840000001</v>
      </c>
      <c r="AB72" s="9">
        <f t="shared" si="50"/>
        <v>3.272853827518224E-2</v>
      </c>
      <c r="AC72" s="49">
        <f>AB72*'2020'!AE$5</f>
        <v>0</v>
      </c>
      <c r="AD72">
        <v>1525.926796</v>
      </c>
      <c r="AF72" s="49"/>
      <c r="AG72">
        <v>1675.544635</v>
      </c>
      <c r="AI72" s="49"/>
      <c r="AJ72">
        <v>1631.9524080000001</v>
      </c>
      <c r="AL72" s="49"/>
      <c r="AN72" s="73">
        <f t="shared" si="51"/>
        <v>3.3387947873758712E-2</v>
      </c>
      <c r="AO72">
        <f>AN72*'2020'!AI$5</f>
        <v>0</v>
      </c>
    </row>
    <row r="73" spans="2:41" x14ac:dyDescent="0.25">
      <c r="B73" t="s">
        <v>17</v>
      </c>
      <c r="C73" s="6">
        <v>738.83908499999995</v>
      </c>
      <c r="D73" s="10">
        <f t="shared" si="42"/>
        <v>1.454372341689914E-2</v>
      </c>
      <c r="E73" s="13">
        <f>'2020'!W$5*D73</f>
        <v>0</v>
      </c>
      <c r="F73" s="11">
        <v>1093.5952689999999</v>
      </c>
      <c r="G73" s="10">
        <f t="shared" si="43"/>
        <v>1.4788409940845621E-2</v>
      </c>
      <c r="H73" s="13">
        <f>G73*'2020'!X$5</f>
        <v>0</v>
      </c>
      <c r="I73" s="2">
        <v>697.13246100000003</v>
      </c>
      <c r="J73" s="9">
        <f t="shared" si="44"/>
        <v>1.4546818282104778E-2</v>
      </c>
      <c r="K73" s="12">
        <f>J73*'2020'!Y$5</f>
        <v>0</v>
      </c>
      <c r="L73" s="16">
        <v>1132.42219</v>
      </c>
      <c r="M73" s="9">
        <f t="shared" si="45"/>
        <v>1.4543923801526432E-2</v>
      </c>
      <c r="N73">
        <f>M73*'2020'!Z$5</f>
        <v>0</v>
      </c>
      <c r="O73">
        <v>789.84463900000003</v>
      </c>
      <c r="P73" s="9">
        <f t="shared" si="46"/>
        <v>1.5517122684047851E-2</v>
      </c>
      <c r="R73">
        <v>740.748829</v>
      </c>
      <c r="S73" s="9">
        <f t="shared" si="47"/>
        <v>1.3239809322498819E-2</v>
      </c>
      <c r="T73">
        <f>S73*'2020'!AB$5</f>
        <v>0</v>
      </c>
      <c r="U73">
        <v>727.95189700000003</v>
      </c>
      <c r="V73" s="9">
        <f t="shared" si="48"/>
        <v>1.4360483047698382E-2</v>
      </c>
      <c r="W73" s="49">
        <f>V73*'2020'!AC$5</f>
        <v>0</v>
      </c>
      <c r="X73">
        <v>812.470911</v>
      </c>
      <c r="Y73" s="9">
        <f t="shared" si="49"/>
        <v>1.4268354531952953E-2</v>
      </c>
      <c r="Z73" s="49">
        <f>Y73*'2020'!AD$5</f>
        <v>0</v>
      </c>
      <c r="AA73">
        <v>716.88124800000003</v>
      </c>
      <c r="AB73" s="9">
        <f t="shared" si="50"/>
        <v>1.4293236036244814E-2</v>
      </c>
      <c r="AC73" s="49">
        <f>AB73*'2020'!AE$5</f>
        <v>0</v>
      </c>
      <c r="AD73">
        <v>667.46629099999996</v>
      </c>
      <c r="AF73" s="49"/>
      <c r="AG73">
        <v>730.11457199999995</v>
      </c>
      <c r="AI73" s="49"/>
      <c r="AJ73">
        <v>705.57700699999998</v>
      </c>
      <c r="AL73" s="49"/>
      <c r="AN73" s="73">
        <f t="shared" si="51"/>
        <v>1.4455764562646531E-2</v>
      </c>
      <c r="AO73">
        <f>AN73*'2020'!AI$5</f>
        <v>0</v>
      </c>
    </row>
    <row r="74" spans="2:41" x14ac:dyDescent="0.25">
      <c r="B74" t="s">
        <v>18</v>
      </c>
      <c r="C74" s="6">
        <v>491.51642199999998</v>
      </c>
      <c r="D74" s="10">
        <f t="shared" si="42"/>
        <v>9.6752852435139924E-3</v>
      </c>
      <c r="E74" s="13">
        <f>'2020'!W$5*D74</f>
        <v>0</v>
      </c>
      <c r="F74" s="11">
        <v>729.29306199999996</v>
      </c>
      <c r="G74" s="10">
        <f t="shared" si="43"/>
        <v>9.8620440976601755E-3</v>
      </c>
      <c r="H74" s="13">
        <f>G74*'2020'!X$5</f>
        <v>0</v>
      </c>
      <c r="I74" s="2">
        <v>464.38558799999998</v>
      </c>
      <c r="J74" s="9">
        <f t="shared" si="44"/>
        <v>9.6901710067756799E-3</v>
      </c>
      <c r="K74" s="12">
        <f>J74*'2020'!Y$5</f>
        <v>0</v>
      </c>
      <c r="L74" s="16">
        <v>751.63339299999996</v>
      </c>
      <c r="M74" s="9">
        <f t="shared" si="45"/>
        <v>9.6533774161337918E-3</v>
      </c>
      <c r="N74">
        <f>M74*'2020'!Z$5</f>
        <v>0</v>
      </c>
      <c r="O74">
        <v>533.49713499999996</v>
      </c>
      <c r="P74" s="9">
        <f t="shared" si="46"/>
        <v>1.0480973202355352E-2</v>
      </c>
      <c r="R74">
        <v>396.23584799999998</v>
      </c>
      <c r="S74" s="9">
        <f t="shared" si="47"/>
        <v>7.0821402192977681E-3</v>
      </c>
      <c r="T74">
        <f>S74*'2020'!AB$5</f>
        <v>0</v>
      </c>
      <c r="U74">
        <v>470.76147900000001</v>
      </c>
      <c r="V74" s="9">
        <f t="shared" si="48"/>
        <v>9.2868254984283909E-3</v>
      </c>
      <c r="W74" s="49">
        <f>V74*'2020'!AC$5</f>
        <v>0</v>
      </c>
      <c r="X74">
        <v>523.61847799999998</v>
      </c>
      <c r="Y74" s="9">
        <f t="shared" si="49"/>
        <v>9.1956203999845193E-3</v>
      </c>
      <c r="Z74" s="49">
        <f>Y74*'2020'!AD$5</f>
        <v>0</v>
      </c>
      <c r="AA74">
        <v>463.84624300000002</v>
      </c>
      <c r="AB74" s="9">
        <f t="shared" si="50"/>
        <v>9.2482037355849055E-3</v>
      </c>
      <c r="AC74" s="49">
        <f>AB74*'2020'!AE$5</f>
        <v>0</v>
      </c>
      <c r="AD74">
        <v>431.99075499999998</v>
      </c>
      <c r="AF74" s="49"/>
      <c r="AG74">
        <v>472.27916599999998</v>
      </c>
      <c r="AI74" s="49"/>
      <c r="AJ74">
        <v>448.98784599999999</v>
      </c>
      <c r="AL74" s="49"/>
      <c r="AN74" s="73">
        <f t="shared" si="51"/>
        <v>9.3527378688593992E-3</v>
      </c>
      <c r="AO74">
        <f>AN74*'2020'!AI$5</f>
        <v>0</v>
      </c>
    </row>
    <row r="75" spans="2:41" x14ac:dyDescent="0.25">
      <c r="B75" t="s">
        <v>19</v>
      </c>
      <c r="C75" s="6">
        <v>2381.4894629999999</v>
      </c>
      <c r="D75" s="10">
        <f t="shared" si="42"/>
        <v>4.6878575827010639E-2</v>
      </c>
      <c r="E75" s="13">
        <f>'2020'!W$5*D75</f>
        <v>0</v>
      </c>
      <c r="F75" s="11">
        <v>3468.0234690000002</v>
      </c>
      <c r="G75" s="10">
        <f t="shared" si="43"/>
        <v>4.6897196977582684E-2</v>
      </c>
      <c r="H75" s="13">
        <f>G75*'2020'!X$5</f>
        <v>0</v>
      </c>
      <c r="I75" s="2">
        <v>2249.9263219999998</v>
      </c>
      <c r="J75" s="9">
        <f t="shared" si="44"/>
        <v>4.694842255273831E-2</v>
      </c>
      <c r="K75" s="12">
        <f>J75*'2020'!Y$5</f>
        <v>0</v>
      </c>
      <c r="L75" s="16">
        <v>3631.9432940000002</v>
      </c>
      <c r="M75" s="9">
        <f t="shared" si="45"/>
        <v>4.6645771326152587E-2</v>
      </c>
      <c r="N75">
        <f>M75*'2020'!Z$5</f>
        <v>0</v>
      </c>
      <c r="O75">
        <v>2567.5512079999999</v>
      </c>
      <c r="P75" s="9">
        <f t="shared" si="46"/>
        <v>5.0441574361450157E-2</v>
      </c>
      <c r="R75">
        <v>3394.6241030000001</v>
      </c>
      <c r="S75" s="9">
        <f t="shared" si="47"/>
        <v>6.0673974882893257E-2</v>
      </c>
      <c r="T75">
        <f>S75*'2020'!AB$5</f>
        <v>0</v>
      </c>
      <c r="U75">
        <v>2491.296812</v>
      </c>
      <c r="V75" s="9">
        <f t="shared" si="48"/>
        <v>4.914641445808475E-2</v>
      </c>
      <c r="W75" s="49">
        <f>V75*'2020'!AC$5</f>
        <v>0</v>
      </c>
      <c r="X75">
        <v>2791.2817420000001</v>
      </c>
      <c r="Y75" s="9">
        <f t="shared" si="49"/>
        <v>4.9019598060936899E-2</v>
      </c>
      <c r="Z75" s="49">
        <f>Y75*'2020'!AD$5</f>
        <v>0</v>
      </c>
      <c r="AA75">
        <v>2453.5040100000001</v>
      </c>
      <c r="AB75" s="9">
        <f t="shared" si="50"/>
        <v>4.8918160474471159E-2</v>
      </c>
      <c r="AC75" s="49">
        <f>AB75*'2020'!AE$5</f>
        <v>0</v>
      </c>
      <c r="AD75">
        <v>2260.7492400000001</v>
      </c>
      <c r="AF75" s="49"/>
      <c r="AG75">
        <v>2498.604339</v>
      </c>
      <c r="AI75" s="49"/>
      <c r="AJ75">
        <v>2407.2117990000002</v>
      </c>
      <c r="AL75" s="49"/>
      <c r="AN75" s="73">
        <f t="shared" si="51"/>
        <v>4.9507743213480053E-2</v>
      </c>
      <c r="AO75">
        <f>AN75*'2020'!AI$5</f>
        <v>0</v>
      </c>
    </row>
    <row r="76" spans="2:41" x14ac:dyDescent="0.25">
      <c r="B76" t="s">
        <v>20</v>
      </c>
      <c r="C76" s="6">
        <v>1362.822379</v>
      </c>
      <c r="D76" s="10">
        <f t="shared" si="42"/>
        <v>2.6826560950733266E-2</v>
      </c>
      <c r="E76" s="13">
        <f>'2020'!W$5*D76</f>
        <v>0</v>
      </c>
      <c r="F76" s="11">
        <v>1888.8576640000001</v>
      </c>
      <c r="G76" s="10">
        <f t="shared" si="43"/>
        <v>2.5542540505577152E-2</v>
      </c>
      <c r="H76" s="13">
        <f>G76*'2020'!X$5</f>
        <v>0</v>
      </c>
      <c r="I76" s="2">
        <v>1278.9880189999999</v>
      </c>
      <c r="J76" s="9">
        <f t="shared" si="44"/>
        <v>2.6688193906067689E-2</v>
      </c>
      <c r="K76" s="12">
        <f>J76*'2020'!Y$5</f>
        <v>0</v>
      </c>
      <c r="L76" s="16">
        <v>2142.448171</v>
      </c>
      <c r="M76" s="9">
        <f t="shared" si="45"/>
        <v>2.7515888705557483E-2</v>
      </c>
      <c r="N76">
        <f>M76*'2020'!Z$5</f>
        <v>0</v>
      </c>
      <c r="O76">
        <v>857.82015699999999</v>
      </c>
      <c r="P76" s="9">
        <f t="shared" si="46"/>
        <v>1.6852555502396956E-2</v>
      </c>
      <c r="R76">
        <v>1529.535695</v>
      </c>
      <c r="S76" s="9">
        <f t="shared" si="47"/>
        <v>2.7338228777349455E-2</v>
      </c>
      <c r="T76">
        <f>S76*'2020'!AB$5</f>
        <v>0</v>
      </c>
      <c r="U76">
        <v>1363.4484010000001</v>
      </c>
      <c r="V76" s="9">
        <f t="shared" si="48"/>
        <v>2.6897076207457106E-2</v>
      </c>
      <c r="W76" s="49">
        <f>V76*'2020'!AC$5</f>
        <v>0</v>
      </c>
      <c r="X76">
        <v>1536.8462360000001</v>
      </c>
      <c r="Y76" s="9">
        <f t="shared" si="49"/>
        <v>2.6989602531561206E-2</v>
      </c>
      <c r="Z76" s="49">
        <f>Y76*'2020'!AD$5</f>
        <v>0</v>
      </c>
      <c r="AA76">
        <v>1341.537693</v>
      </c>
      <c r="AB76" s="9">
        <f t="shared" si="50"/>
        <v>2.674768652557687E-2</v>
      </c>
      <c r="AC76" s="49">
        <f>AB76*'2020'!AE$5</f>
        <v>0</v>
      </c>
      <c r="AD76">
        <v>1234.3153170000001</v>
      </c>
      <c r="AF76" s="49"/>
      <c r="AG76">
        <v>1371.3570850000001</v>
      </c>
      <c r="AI76" s="49"/>
      <c r="AJ76">
        <v>1384.138279</v>
      </c>
      <c r="AL76" s="49"/>
      <c r="AN76" s="73">
        <f t="shared" si="51"/>
        <v>2.5710925956919688E-2</v>
      </c>
      <c r="AO76">
        <f>AN76*'2020'!AI$5</f>
        <v>0</v>
      </c>
    </row>
    <row r="77" spans="2:41" x14ac:dyDescent="0.25">
      <c r="B77" t="s">
        <v>21</v>
      </c>
      <c r="C77" s="6">
        <v>2255.8429460000002</v>
      </c>
      <c r="D77" s="10">
        <f t="shared" si="42"/>
        <v>4.4405279234228587E-2</v>
      </c>
      <c r="E77" s="13">
        <f>'2020'!W$5*D77</f>
        <v>0</v>
      </c>
      <c r="F77" s="11">
        <v>3372.2946590000001</v>
      </c>
      <c r="G77" s="10">
        <f t="shared" si="43"/>
        <v>4.5602680692116454E-2</v>
      </c>
      <c r="H77" s="13">
        <f>G77*'2020'!X$5</f>
        <v>0</v>
      </c>
      <c r="I77" s="2">
        <v>2117.892593</v>
      </c>
      <c r="J77" s="9">
        <f t="shared" si="44"/>
        <v>4.4193321090217737E-2</v>
      </c>
      <c r="K77" s="12">
        <f>J77*'2020'!Y$5</f>
        <v>0</v>
      </c>
      <c r="L77" s="16">
        <v>3550.3540309999998</v>
      </c>
      <c r="M77" s="9">
        <f t="shared" si="45"/>
        <v>4.559790416620696E-2</v>
      </c>
      <c r="N77">
        <f>M77*'2020'!Z$5</f>
        <v>0</v>
      </c>
      <c r="O77">
        <v>2324.6136390000001</v>
      </c>
      <c r="P77" s="9">
        <f t="shared" si="46"/>
        <v>4.566887365981593E-2</v>
      </c>
      <c r="R77">
        <v>2673.0698000000002</v>
      </c>
      <c r="S77" s="9">
        <f t="shared" si="47"/>
        <v>4.7777239831087275E-2</v>
      </c>
      <c r="T77">
        <f>S77*'2020'!AB$5</f>
        <v>0</v>
      </c>
      <c r="U77">
        <v>2272.5031130000002</v>
      </c>
      <c r="V77" s="9">
        <f t="shared" si="48"/>
        <v>4.4830218266576342E-2</v>
      </c>
      <c r="W77" s="49">
        <f>V77*'2020'!AC$5</f>
        <v>0</v>
      </c>
      <c r="X77">
        <v>2560.1796749999999</v>
      </c>
      <c r="Y77" s="9">
        <f t="shared" si="49"/>
        <v>4.4961057403814036E-2</v>
      </c>
      <c r="Z77" s="49">
        <f>Y77*'2020'!AD$5</f>
        <v>0</v>
      </c>
      <c r="AA77">
        <v>2233.3280629999999</v>
      </c>
      <c r="AB77" s="9">
        <f t="shared" si="50"/>
        <v>4.4528274717583943E-2</v>
      </c>
      <c r="AC77" s="49">
        <f>AB77*'2020'!AE$5</f>
        <v>0</v>
      </c>
      <c r="AD77">
        <v>2035.969145</v>
      </c>
      <c r="AF77" s="49"/>
      <c r="AG77">
        <v>2279.2185509999999</v>
      </c>
      <c r="AI77" s="49"/>
      <c r="AJ77">
        <v>2196.63726</v>
      </c>
      <c r="AL77" s="49"/>
      <c r="AN77" s="73">
        <f t="shared" si="51"/>
        <v>4.5284983229071915E-2</v>
      </c>
      <c r="AO77">
        <f>AN77*'2020'!AI$5</f>
        <v>0</v>
      </c>
    </row>
    <row r="78" spans="2:41" x14ac:dyDescent="0.25">
      <c r="B78" t="s">
        <v>22</v>
      </c>
      <c r="C78" s="6">
        <v>843.11453700000004</v>
      </c>
      <c r="D78" s="10">
        <f t="shared" si="42"/>
        <v>1.659633996609015E-2</v>
      </c>
      <c r="E78" s="13">
        <f>'2020'!W$5*D78</f>
        <v>0</v>
      </c>
      <c r="F78" s="11">
        <v>1216.8136589999999</v>
      </c>
      <c r="G78" s="10">
        <f t="shared" si="43"/>
        <v>1.6454660806430696E-2</v>
      </c>
      <c r="H78" s="13">
        <f>G78*'2020'!X$5</f>
        <v>0</v>
      </c>
      <c r="I78" s="2">
        <v>796.62806499999999</v>
      </c>
      <c r="J78" s="9">
        <f t="shared" si="44"/>
        <v>1.6622958115243686E-2</v>
      </c>
      <c r="K78" s="12">
        <f>J78*'2020'!Y$5</f>
        <v>0</v>
      </c>
      <c r="L78" s="16">
        <v>1284.860187</v>
      </c>
      <c r="M78" s="9">
        <f t="shared" si="45"/>
        <v>1.6501715367607733E-2</v>
      </c>
      <c r="N78">
        <f>M78*'2020'!Z$5</f>
        <v>0</v>
      </c>
      <c r="O78">
        <v>886.54189099999996</v>
      </c>
      <c r="P78" s="9">
        <f t="shared" si="46"/>
        <v>1.7416816685128855E-2</v>
      </c>
      <c r="R78">
        <v>1273.473354</v>
      </c>
      <c r="S78" s="9">
        <f t="shared" si="47"/>
        <v>2.2761486382644067E-2</v>
      </c>
      <c r="T78">
        <f>S78*'2020'!AB$5</f>
        <v>0</v>
      </c>
      <c r="U78">
        <v>893.49445700000001</v>
      </c>
      <c r="V78" s="9">
        <f t="shared" si="48"/>
        <v>1.7626181147187767E-2</v>
      </c>
      <c r="W78" s="49">
        <f>V78*'2020'!AC$5</f>
        <v>0</v>
      </c>
      <c r="X78">
        <v>1003.1116</v>
      </c>
      <c r="Y78" s="9">
        <f t="shared" si="49"/>
        <v>1.7616325397174223E-2</v>
      </c>
      <c r="Z78" s="49">
        <f>Y78*'2020'!AD$5</f>
        <v>0</v>
      </c>
      <c r="AA78">
        <v>880.80193799999995</v>
      </c>
      <c r="AB78" s="9">
        <f t="shared" si="50"/>
        <v>1.7561499950150557E-2</v>
      </c>
      <c r="AC78" s="49">
        <f>AB78*'2020'!AE$5</f>
        <v>0</v>
      </c>
      <c r="AD78">
        <v>814.83092199999999</v>
      </c>
      <c r="AF78" s="49"/>
      <c r="AG78">
        <v>899.68240400000002</v>
      </c>
      <c r="AI78" s="49"/>
      <c r="AJ78">
        <v>868.25723700000003</v>
      </c>
      <c r="AL78" s="49"/>
      <c r="AN78" s="73">
        <f t="shared" si="51"/>
        <v>1.7684220424184192E-2</v>
      </c>
      <c r="AO78">
        <f>AN78*'2020'!AI$5</f>
        <v>0</v>
      </c>
    </row>
    <row r="79" spans="2:41" x14ac:dyDescent="0.25">
      <c r="B79" t="s">
        <v>23</v>
      </c>
      <c r="C79" s="6">
        <v>662.212715</v>
      </c>
      <c r="D79" s="10">
        <f t="shared" si="42"/>
        <v>1.3035366923115414E-2</v>
      </c>
      <c r="E79" s="13">
        <f>'2020'!W$5*D79</f>
        <v>0</v>
      </c>
      <c r="F79" s="11">
        <v>987.27819099999999</v>
      </c>
      <c r="G79" s="10">
        <f t="shared" si="43"/>
        <v>1.3350711207369427E-2</v>
      </c>
      <c r="H79" s="13">
        <f>G79*'2020'!X$5</f>
        <v>0</v>
      </c>
      <c r="I79" s="2">
        <v>623.60842700000001</v>
      </c>
      <c r="J79" s="9">
        <f t="shared" si="44"/>
        <v>1.3012618080853078E-2</v>
      </c>
      <c r="K79" s="12">
        <f>J79*'2020'!Y$5</f>
        <v>0</v>
      </c>
      <c r="L79" s="16">
        <v>1041.327196</v>
      </c>
      <c r="M79" s="9">
        <f t="shared" si="45"/>
        <v>1.3373972644496818E-2</v>
      </c>
      <c r="N79">
        <f>M79*'2020'!Z$5</f>
        <v>0</v>
      </c>
      <c r="O79">
        <v>708.49195699999996</v>
      </c>
      <c r="P79" s="9">
        <f t="shared" si="46"/>
        <v>1.391888489785667E-2</v>
      </c>
      <c r="R79">
        <v>755.25175100000001</v>
      </c>
      <c r="S79" s="9">
        <f t="shared" si="47"/>
        <v>1.3499027986615092E-2</v>
      </c>
      <c r="T79">
        <f>S79*'2020'!AB$5</f>
        <v>0</v>
      </c>
      <c r="U79">
        <v>663.10792000000004</v>
      </c>
      <c r="V79" s="9">
        <f t="shared" si="48"/>
        <v>1.308129023799293E-2</v>
      </c>
      <c r="W79" s="49">
        <f>V79*'2020'!AC$5</f>
        <v>0</v>
      </c>
      <c r="X79">
        <v>746.09351400000003</v>
      </c>
      <c r="Y79" s="9">
        <f t="shared" si="49"/>
        <v>1.3102655895261467E-2</v>
      </c>
      <c r="Z79" s="49">
        <f>Y79*'2020'!AD$5</f>
        <v>0</v>
      </c>
      <c r="AA79">
        <v>652.04969200000005</v>
      </c>
      <c r="AB79" s="9">
        <f t="shared" si="50"/>
        <v>1.3000619253353286E-2</v>
      </c>
      <c r="AC79" s="49">
        <f>AB79*'2020'!AE$5</f>
        <v>0</v>
      </c>
      <c r="AD79">
        <v>582.08620699999994</v>
      </c>
      <c r="AF79" s="49"/>
      <c r="AG79">
        <v>665.72946000000002</v>
      </c>
      <c r="AI79" s="49"/>
      <c r="AJ79">
        <v>600.38808400000005</v>
      </c>
      <c r="AL79" s="49"/>
      <c r="AN79" s="73">
        <f t="shared" si="51"/>
        <v>1.3263905236323797E-2</v>
      </c>
      <c r="AO79">
        <f>AN79*'2020'!AI$5</f>
        <v>0</v>
      </c>
    </row>
    <row r="80" spans="2:41" x14ac:dyDescent="0.25">
      <c r="B80" t="s">
        <v>24</v>
      </c>
      <c r="C80" s="6">
        <v>1019.263237</v>
      </c>
      <c r="D80" s="10">
        <f t="shared" si="42"/>
        <v>2.0063749886677043E-2</v>
      </c>
      <c r="E80" s="13">
        <f>'2020'!W$5*D80</f>
        <v>0</v>
      </c>
      <c r="F80" s="11">
        <v>1487.313864</v>
      </c>
      <c r="G80" s="10">
        <f t="shared" si="43"/>
        <v>2.0112566097371359E-2</v>
      </c>
      <c r="H80" s="13">
        <f>G80*'2020'!X$5</f>
        <v>0</v>
      </c>
      <c r="I80" s="2">
        <v>958.25471300000004</v>
      </c>
      <c r="J80" s="9">
        <f t="shared" si="44"/>
        <v>1.9995564627683385E-2</v>
      </c>
      <c r="K80" s="12">
        <f>J80*'2020'!Y$5</f>
        <v>0</v>
      </c>
      <c r="L80" s="16">
        <v>1590.396739</v>
      </c>
      <c r="M80" s="9">
        <f t="shared" si="45"/>
        <v>2.0425782177768984E-2</v>
      </c>
      <c r="N80">
        <f>M80*'2020'!Z$5</f>
        <v>0</v>
      </c>
      <c r="O80">
        <v>938.87316299999998</v>
      </c>
      <c r="P80" s="9">
        <f t="shared" si="46"/>
        <v>1.8444905916530571E-2</v>
      </c>
      <c r="R80">
        <v>1093.023081</v>
      </c>
      <c r="S80" s="9">
        <f t="shared" si="47"/>
        <v>1.9536199870968926E-2</v>
      </c>
      <c r="T80">
        <f>S80*'2020'!AB$5</f>
        <v>0</v>
      </c>
      <c r="U80">
        <v>1010.864057</v>
      </c>
      <c r="V80" s="9">
        <f t="shared" si="48"/>
        <v>1.994155961939352E-2</v>
      </c>
      <c r="W80" s="49">
        <f>V80*'2020'!AC$5</f>
        <v>0</v>
      </c>
      <c r="X80">
        <v>1134.77845</v>
      </c>
      <c r="Y80" s="9">
        <f t="shared" si="49"/>
        <v>1.9928616545657533E-2</v>
      </c>
      <c r="Z80" s="49">
        <f>Y80*'2020'!AD$5</f>
        <v>0</v>
      </c>
      <c r="AA80">
        <v>994.19774800000005</v>
      </c>
      <c r="AB80" s="9">
        <f t="shared" si="50"/>
        <v>1.9822394739033598E-2</v>
      </c>
      <c r="AC80" s="49">
        <f>AB80*'2020'!AE$5</f>
        <v>0</v>
      </c>
      <c r="AD80">
        <v>915.69264099999998</v>
      </c>
      <c r="AF80" s="49"/>
      <c r="AG80">
        <v>1013.667099</v>
      </c>
      <c r="AI80" s="49"/>
      <c r="AJ80">
        <v>991.79455399999995</v>
      </c>
      <c r="AL80" s="49"/>
      <c r="AN80" s="73">
        <f t="shared" si="51"/>
        <v>1.9807926609009437E-2</v>
      </c>
      <c r="AO80">
        <f>AN80*'2020'!AI$5</f>
        <v>0</v>
      </c>
    </row>
    <row r="81" spans="2:41" x14ac:dyDescent="0.25">
      <c r="B81" t="s">
        <v>25</v>
      </c>
      <c r="C81" s="6">
        <v>1230.1731649999999</v>
      </c>
      <c r="D81" s="10">
        <f t="shared" si="42"/>
        <v>2.4215419338097725E-2</v>
      </c>
      <c r="E81" s="13">
        <f>'2020'!W$5*D81</f>
        <v>0</v>
      </c>
      <c r="F81" s="11">
        <v>1829.6012290000001</v>
      </c>
      <c r="G81" s="10">
        <f t="shared" si="43"/>
        <v>2.4741230846278439E-2</v>
      </c>
      <c r="H81" s="13">
        <f>G81*'2020'!X$5</f>
        <v>0</v>
      </c>
      <c r="I81" s="2">
        <v>1160.8728940000001</v>
      </c>
      <c r="J81" s="9">
        <f t="shared" si="44"/>
        <v>2.4223527066026384E-2</v>
      </c>
      <c r="K81" s="12">
        <f>J81*'2020'!Y$5</f>
        <v>0</v>
      </c>
      <c r="L81" s="16">
        <v>1878.7505980000001</v>
      </c>
      <c r="M81" s="9">
        <f t="shared" si="45"/>
        <v>2.4129168238379555E-2</v>
      </c>
      <c r="N81">
        <f>M81*'2020'!Z$5</f>
        <v>0</v>
      </c>
      <c r="O81">
        <v>1364.6284720000001</v>
      </c>
      <c r="P81" s="9">
        <f t="shared" si="46"/>
        <v>2.6809205725543649E-2</v>
      </c>
      <c r="R81">
        <v>1270.3848210000001</v>
      </c>
      <c r="S81" s="9">
        <f t="shared" si="47"/>
        <v>2.2706283341605925E-2</v>
      </c>
      <c r="T81">
        <f>S81*'2020'!AB$5</f>
        <v>0</v>
      </c>
      <c r="U81">
        <v>1214.769581</v>
      </c>
      <c r="V81" s="9">
        <f t="shared" si="48"/>
        <v>2.3964053183599527E-2</v>
      </c>
      <c r="W81" s="49">
        <f>V81*'2020'!AC$5</f>
        <v>0</v>
      </c>
      <c r="X81">
        <v>1353.8849130000001</v>
      </c>
      <c r="Y81" s="9">
        <f t="shared" si="49"/>
        <v>2.3776494238261142E-2</v>
      </c>
      <c r="Z81" s="49">
        <f>Y81*'2020'!AD$5</f>
        <v>0</v>
      </c>
      <c r="AA81">
        <v>1195.7361820000001</v>
      </c>
      <c r="AB81" s="9">
        <f t="shared" si="50"/>
        <v>2.3840684261285335E-2</v>
      </c>
      <c r="AC81" s="49">
        <f>AB81*'2020'!AE$5</f>
        <v>0</v>
      </c>
      <c r="AD81">
        <v>1107.5689299999999</v>
      </c>
      <c r="AF81" s="49"/>
      <c r="AG81">
        <v>1218.593468</v>
      </c>
      <c r="AI81" s="49"/>
      <c r="AJ81">
        <v>1182.8682859999999</v>
      </c>
      <c r="AL81" s="49"/>
      <c r="AN81" s="73">
        <f t="shared" si="51"/>
        <v>2.4267340693230856E-2</v>
      </c>
      <c r="AO81">
        <f>AN81*'2020'!AI$5</f>
        <v>0</v>
      </c>
    </row>
    <row r="82" spans="2:41" x14ac:dyDescent="0.25">
      <c r="B82" t="s">
        <v>26</v>
      </c>
      <c r="C82" s="6">
        <v>1233.4904759999999</v>
      </c>
      <c r="D82" s="10">
        <f t="shared" si="42"/>
        <v>2.4280719150535014E-2</v>
      </c>
      <c r="E82" s="13">
        <f>'2020'!W$5*D82</f>
        <v>0</v>
      </c>
      <c r="F82" s="11">
        <v>1776.327196</v>
      </c>
      <c r="G82" s="10">
        <f t="shared" si="43"/>
        <v>2.4020819683630901E-2</v>
      </c>
      <c r="H82" s="13">
        <f>G82*'2020'!X$5</f>
        <v>0</v>
      </c>
      <c r="I82" s="2">
        <v>1166.7534459999999</v>
      </c>
      <c r="J82" s="9">
        <f t="shared" si="44"/>
        <v>2.4346234479793574E-2</v>
      </c>
      <c r="K82" s="12">
        <f>J82*'2020'!Y$5</f>
        <v>0</v>
      </c>
      <c r="L82" s="16">
        <v>1866.068074</v>
      </c>
      <c r="M82" s="9">
        <f t="shared" si="45"/>
        <v>2.3966284055876006E-2</v>
      </c>
      <c r="N82">
        <f>M82*'2020'!Z$5</f>
        <v>0</v>
      </c>
      <c r="O82">
        <v>1213.0598319999999</v>
      </c>
      <c r="P82" s="9">
        <f t="shared" si="46"/>
        <v>2.383151990506132E-2</v>
      </c>
      <c r="R82">
        <v>1085.853936</v>
      </c>
      <c r="S82" s="9">
        <f t="shared" si="47"/>
        <v>1.9408061817840331E-2</v>
      </c>
      <c r="T82">
        <f>S82*'2020'!AB$5</f>
        <v>0</v>
      </c>
      <c r="U82">
        <v>1195.029309</v>
      </c>
      <c r="V82" s="9">
        <f t="shared" si="48"/>
        <v>2.3574632065828948E-2</v>
      </c>
      <c r="W82" s="49">
        <f>V82*'2020'!AC$5</f>
        <v>0</v>
      </c>
      <c r="X82">
        <v>1325.364503</v>
      </c>
      <c r="Y82" s="9">
        <f t="shared" si="49"/>
        <v>2.3275627910904522E-2</v>
      </c>
      <c r="Z82" s="49">
        <f>Y82*'2020'!AD$5</f>
        <v>0</v>
      </c>
      <c r="AA82">
        <v>1177.0751029999999</v>
      </c>
      <c r="AB82" s="9">
        <f t="shared" si="50"/>
        <v>2.3468618165844637E-2</v>
      </c>
      <c r="AC82" s="49">
        <f>AB82*'2020'!AE$5</f>
        <v>0</v>
      </c>
      <c r="AD82">
        <v>1096.5894929999999</v>
      </c>
      <c r="AF82" s="49"/>
      <c r="AG82">
        <v>1196.9836250000001</v>
      </c>
      <c r="AI82" s="49"/>
      <c r="AJ82">
        <v>1191.408623</v>
      </c>
      <c r="AL82" s="49"/>
      <c r="AN82" s="73">
        <f t="shared" si="51"/>
        <v>2.3352501915035028E-2</v>
      </c>
      <c r="AO82">
        <f>AN82*'2020'!AI$5</f>
        <v>0</v>
      </c>
    </row>
    <row r="83" spans="2:41" x14ac:dyDescent="0.25">
      <c r="B83" t="s">
        <v>27</v>
      </c>
      <c r="C83" s="6">
        <v>1437.9142850000001</v>
      </c>
      <c r="D83" s="10">
        <f t="shared" si="42"/>
        <v>2.8304712193519495E-2</v>
      </c>
      <c r="E83" s="13">
        <f>'2020'!W$5*D83</f>
        <v>0</v>
      </c>
      <c r="F83" s="11">
        <v>1919.162883</v>
      </c>
      <c r="G83" s="10">
        <f t="shared" si="43"/>
        <v>2.5952350253866305E-2</v>
      </c>
      <c r="H83" s="13">
        <f>G83*'2020'!X$5</f>
        <v>0</v>
      </c>
      <c r="I83" s="2">
        <v>1385.9086629999999</v>
      </c>
      <c r="J83" s="9">
        <f t="shared" si="44"/>
        <v>2.8919269441759345E-2</v>
      </c>
      <c r="K83" s="12">
        <f>J83*'2020'!Y$5</f>
        <v>0</v>
      </c>
      <c r="L83" s="16">
        <v>1926.434493</v>
      </c>
      <c r="M83" s="9">
        <f t="shared" si="45"/>
        <v>2.4741582002048373E-2</v>
      </c>
      <c r="N83">
        <f>M83*'2020'!Z$5</f>
        <v>0</v>
      </c>
      <c r="O83">
        <v>1639.710992</v>
      </c>
      <c r="P83" s="9">
        <f t="shared" si="46"/>
        <v>3.2213419415569149E-2</v>
      </c>
      <c r="R83">
        <v>1449.868954</v>
      </c>
      <c r="S83" s="9">
        <f t="shared" si="47"/>
        <v>2.5914301504175327E-2</v>
      </c>
      <c r="T83">
        <f>S83*'2020'!AB$5</f>
        <v>0</v>
      </c>
      <c r="U83">
        <v>1423.6911419999999</v>
      </c>
      <c r="V83" s="9">
        <f t="shared" si="48"/>
        <v>2.8085499322284681E-2</v>
      </c>
      <c r="W83" s="49">
        <f>V83*'2020'!AC$5</f>
        <v>0</v>
      </c>
      <c r="X83">
        <v>1527.979284</v>
      </c>
      <c r="Y83" s="9">
        <f t="shared" si="49"/>
        <v>2.6833883953774718E-2</v>
      </c>
      <c r="Z83" s="49">
        <f>Y83*'2020'!AD$5</f>
        <v>0</v>
      </c>
      <c r="AA83">
        <v>1409.515177</v>
      </c>
      <c r="AB83" s="9">
        <f t="shared" si="50"/>
        <v>2.8103027074200142E-2</v>
      </c>
      <c r="AC83" s="49">
        <f>AB83*'2020'!AE$5</f>
        <v>0</v>
      </c>
      <c r="AD83">
        <v>1347.8546140000001</v>
      </c>
      <c r="AF83" s="49"/>
      <c r="AG83">
        <v>1426.117432</v>
      </c>
      <c r="AI83" s="49"/>
      <c r="AJ83">
        <v>1401.207005</v>
      </c>
      <c r="AL83" s="49"/>
      <c r="AN83" s="73">
        <f t="shared" si="51"/>
        <v>2.7674227240133062E-2</v>
      </c>
      <c r="AO83">
        <f>AN83*'2020'!AI$5</f>
        <v>0</v>
      </c>
    </row>
    <row r="84" spans="2:41" x14ac:dyDescent="0.25">
      <c r="B84" t="s">
        <v>28</v>
      </c>
      <c r="C84" s="6">
        <v>1452.131423</v>
      </c>
      <c r="D84" s="10">
        <f t="shared" si="42"/>
        <v>2.8584570321019458E-2</v>
      </c>
      <c r="E84" s="13">
        <f>'2020'!W$5*D84</f>
        <v>0</v>
      </c>
      <c r="F84" s="11">
        <v>2163.4747670000002</v>
      </c>
      <c r="G84" s="10">
        <f t="shared" si="43"/>
        <v>2.9256117558306177E-2</v>
      </c>
      <c r="H84" s="13">
        <f>G84*'2020'!X$5</f>
        <v>0</v>
      </c>
      <c r="I84" s="2">
        <v>1368.968537</v>
      </c>
      <c r="J84" s="9">
        <f t="shared" si="44"/>
        <v>2.8565785780642096E-2</v>
      </c>
      <c r="K84" s="12">
        <f>J84*'2020'!Y$5</f>
        <v>0</v>
      </c>
      <c r="L84" s="16">
        <v>2235.7425069999999</v>
      </c>
      <c r="M84" s="9">
        <f t="shared" si="45"/>
        <v>2.8714086450073603E-2</v>
      </c>
      <c r="N84">
        <f>M84*'2020'!Z$5</f>
        <v>0</v>
      </c>
      <c r="O84">
        <v>1539.8413579999999</v>
      </c>
      <c r="P84" s="9">
        <f t="shared" si="46"/>
        <v>3.025140146080911E-2</v>
      </c>
      <c r="R84">
        <v>1288.6071870000001</v>
      </c>
      <c r="S84" s="9">
        <f t="shared" si="47"/>
        <v>2.3031981664437543E-2</v>
      </c>
      <c r="T84">
        <f>S84*'2020'!AB$5</f>
        <v>0</v>
      </c>
      <c r="U84">
        <v>1402.022334</v>
      </c>
      <c r="V84" s="9">
        <f t="shared" si="48"/>
        <v>2.7658033508636517E-2</v>
      </c>
      <c r="W84" s="49">
        <f>V84*'2020'!AC$5</f>
        <v>0</v>
      </c>
      <c r="X84">
        <v>1563.71119</v>
      </c>
      <c r="Y84" s="9">
        <f t="shared" si="49"/>
        <v>2.7461396269610007E-2</v>
      </c>
      <c r="Z84" s="49">
        <f>Y84*'2020'!AD$5</f>
        <v>0</v>
      </c>
      <c r="AA84">
        <v>1380.2111709999999</v>
      </c>
      <c r="AB84" s="9">
        <f t="shared" si="50"/>
        <v>2.7518761443408341E-2</v>
      </c>
      <c r="AC84" s="49">
        <f>AB84*'2020'!AE$5</f>
        <v>0</v>
      </c>
      <c r="AD84">
        <v>1273.274611</v>
      </c>
      <c r="AF84" s="49"/>
      <c r="AG84">
        <v>1404.0088619999999</v>
      </c>
      <c r="AI84" s="49"/>
      <c r="AJ84">
        <v>1352.398449</v>
      </c>
      <c r="AL84" s="49"/>
      <c r="AN84" s="73">
        <f t="shared" si="51"/>
        <v>2.7893570495215871E-2</v>
      </c>
      <c r="AO84">
        <f>AN84*'2020'!AI$5</f>
        <v>0</v>
      </c>
    </row>
    <row r="85" spans="2:41" x14ac:dyDescent="0.25">
      <c r="B85" t="s">
        <v>29</v>
      </c>
      <c r="C85" s="6">
        <v>517.83750099999997</v>
      </c>
      <c r="D85" s="10">
        <f t="shared" si="42"/>
        <v>1.0193404142178309E-2</v>
      </c>
      <c r="E85" s="13">
        <f>'2020'!W$5*D85</f>
        <v>0</v>
      </c>
      <c r="F85" s="11">
        <v>765.433673</v>
      </c>
      <c r="G85" s="10">
        <f t="shared" si="43"/>
        <v>1.0350764363860079E-2</v>
      </c>
      <c r="H85" s="13">
        <f>G85*'2020'!X$5</f>
        <v>0</v>
      </c>
      <c r="I85" s="2">
        <v>488.89212099999997</v>
      </c>
      <c r="J85" s="9">
        <f t="shared" si="44"/>
        <v>1.0201540225996994E-2</v>
      </c>
      <c r="K85" s="12">
        <f>J85*'2020'!Y$5</f>
        <v>0</v>
      </c>
      <c r="L85" s="16">
        <v>792.19402300000002</v>
      </c>
      <c r="M85" s="9">
        <f t="shared" si="45"/>
        <v>1.0174305668221388E-2</v>
      </c>
      <c r="N85">
        <f>M85*'2020'!Z$5</f>
        <v>0</v>
      </c>
      <c r="O85">
        <v>563.19736</v>
      </c>
      <c r="P85" s="9">
        <f t="shared" si="46"/>
        <v>1.1064457614748542E-2</v>
      </c>
      <c r="R85">
        <v>529.61879399999998</v>
      </c>
      <c r="S85" s="9">
        <f t="shared" si="47"/>
        <v>9.4661666298385492E-3</v>
      </c>
      <c r="T85">
        <f>S85*'2020'!AB$5</f>
        <v>0</v>
      </c>
      <c r="U85">
        <v>510.14161799999999</v>
      </c>
      <c r="V85" s="9">
        <f t="shared" si="48"/>
        <v>1.0063687020262582E-2</v>
      </c>
      <c r="W85" s="49">
        <f>V85*'2020'!AC$5</f>
        <v>0</v>
      </c>
      <c r="X85">
        <v>568.93650600000001</v>
      </c>
      <c r="Y85" s="9">
        <f t="shared" si="49"/>
        <v>9.9914811273514974E-3</v>
      </c>
      <c r="Z85" s="49">
        <f>Y85*'2020'!AD$5</f>
        <v>0</v>
      </c>
      <c r="AA85">
        <v>502.39275900000001</v>
      </c>
      <c r="AB85" s="9">
        <f t="shared" si="50"/>
        <v>1.0016747274839104E-2</v>
      </c>
      <c r="AC85" s="49">
        <f>AB85*'2020'!AE$5</f>
        <v>0</v>
      </c>
      <c r="AD85">
        <v>461.10722700000002</v>
      </c>
      <c r="AF85" s="49"/>
      <c r="AG85">
        <v>511.83369900000002</v>
      </c>
      <c r="AI85" s="49"/>
      <c r="AJ85">
        <v>482.541697</v>
      </c>
      <c r="AL85" s="49"/>
      <c r="AN85" s="73">
        <f t="shared" si="51"/>
        <v>1.0169172674144118E-2</v>
      </c>
      <c r="AO85">
        <f>AN85*'2020'!AI$5</f>
        <v>0</v>
      </c>
    </row>
    <row r="86" spans="2:41" x14ac:dyDescent="0.25">
      <c r="B86" t="s">
        <v>30</v>
      </c>
      <c r="C86" s="6">
        <v>3154.2344109999999</v>
      </c>
      <c r="D86" s="10">
        <f t="shared" si="42"/>
        <v>6.2089721289784995E-2</v>
      </c>
      <c r="E86" s="13">
        <f>'2020'!W$5*D86</f>
        <v>0</v>
      </c>
      <c r="F86" s="11">
        <v>4675.6749909999999</v>
      </c>
      <c r="G86" s="10">
        <f t="shared" si="43"/>
        <v>6.3227960541833383E-2</v>
      </c>
      <c r="H86" s="13">
        <f>G86*'2020'!X$5</f>
        <v>0</v>
      </c>
      <c r="I86" s="2">
        <v>2971.3378939999998</v>
      </c>
      <c r="J86" s="9">
        <f t="shared" si="44"/>
        <v>6.2001864519044256E-2</v>
      </c>
      <c r="K86" s="12">
        <f>J86*'2020'!Y$5</f>
        <v>0</v>
      </c>
      <c r="L86" s="16">
        <v>4861.6667779999998</v>
      </c>
      <c r="M86" s="9">
        <f t="shared" si="45"/>
        <v>6.2439355032105577E-2</v>
      </c>
      <c r="N86">
        <f>M86*'2020'!Z$5</f>
        <v>0</v>
      </c>
      <c r="O86">
        <v>3326.3352340000001</v>
      </c>
      <c r="P86" s="9">
        <f t="shared" si="46"/>
        <v>6.5348486734805852E-2</v>
      </c>
      <c r="R86">
        <v>3209.2862060000002</v>
      </c>
      <c r="S86" s="9">
        <f t="shared" si="47"/>
        <v>5.7361329191876011E-2</v>
      </c>
      <c r="T86">
        <f>S86*'2020'!AB$5</f>
        <v>0</v>
      </c>
      <c r="U86">
        <v>3105.6342730000001</v>
      </c>
      <c r="V86" s="9">
        <f t="shared" si="48"/>
        <v>6.1265598061581245E-2</v>
      </c>
      <c r="W86" s="49">
        <f>V86*'2020'!AC$5</f>
        <v>0</v>
      </c>
      <c r="X86">
        <v>3470.2768689999998</v>
      </c>
      <c r="Y86" s="9">
        <f t="shared" si="49"/>
        <v>6.0943893523503205E-2</v>
      </c>
      <c r="Z86" s="49">
        <f>Y86*'2020'!AD$5</f>
        <v>0</v>
      </c>
      <c r="AA86">
        <v>3055.5809159999999</v>
      </c>
      <c r="AB86" s="9">
        <f t="shared" si="50"/>
        <v>6.0922418297420906E-2</v>
      </c>
      <c r="AC86" s="49">
        <f>AB86*'2020'!AE$5</f>
        <v>0</v>
      </c>
      <c r="AD86">
        <v>2826.066769</v>
      </c>
      <c r="AF86" s="49"/>
      <c r="AG86">
        <v>3113.802005</v>
      </c>
      <c r="AI86" s="49"/>
      <c r="AJ86">
        <v>3002.0786680000001</v>
      </c>
      <c r="AL86" s="49"/>
      <c r="AN86" s="73">
        <f t="shared" si="51"/>
        <v>6.1733403021328383E-2</v>
      </c>
      <c r="AO86">
        <f>AN86*'2020'!AI$5</f>
        <v>0</v>
      </c>
    </row>
    <row r="87" spans="2:41" x14ac:dyDescent="0.25">
      <c r="B87" t="s">
        <v>31</v>
      </c>
      <c r="C87" s="6">
        <v>831.42013699999995</v>
      </c>
      <c r="D87" s="10">
        <f t="shared" si="42"/>
        <v>1.6366140829932395E-2</v>
      </c>
      <c r="E87" s="13">
        <f>'2020'!W$5*D87</f>
        <v>0</v>
      </c>
      <c r="F87" s="11">
        <v>1230.8275960000001</v>
      </c>
      <c r="G87" s="10">
        <f t="shared" si="43"/>
        <v>1.6644167702734931E-2</v>
      </c>
      <c r="H87" s="13">
        <f>G87*'2020'!X$5</f>
        <v>0</v>
      </c>
      <c r="I87" s="2">
        <v>783.31782599999997</v>
      </c>
      <c r="J87" s="9">
        <f t="shared" si="44"/>
        <v>1.6345218031606434E-2</v>
      </c>
      <c r="K87" s="12">
        <f>J87*'2020'!Y$5</f>
        <v>0</v>
      </c>
      <c r="L87" s="16">
        <v>1287.0314699999999</v>
      </c>
      <c r="M87" s="9">
        <f t="shared" si="45"/>
        <v>1.6529601587766972E-2</v>
      </c>
      <c r="N87">
        <f>M87*'2020'!Z$5</f>
        <v>0</v>
      </c>
      <c r="O87">
        <v>888.240813</v>
      </c>
      <c r="P87" s="9">
        <f t="shared" si="46"/>
        <v>1.7450193351631275E-2</v>
      </c>
      <c r="R87">
        <v>920.76317300000005</v>
      </c>
      <c r="S87" s="9">
        <f t="shared" si="47"/>
        <v>1.6457304236520087E-2</v>
      </c>
      <c r="T87">
        <f>S87*'2020'!AB$5</f>
        <v>0</v>
      </c>
      <c r="U87">
        <v>830.22207600000002</v>
      </c>
      <c r="V87" s="9">
        <f t="shared" si="48"/>
        <v>1.6377991591692984E-2</v>
      </c>
      <c r="W87" s="49">
        <f>V87*'2020'!AC$5</f>
        <v>0</v>
      </c>
      <c r="X87">
        <v>930.486311</v>
      </c>
      <c r="Y87" s="9">
        <f t="shared" si="49"/>
        <v>1.6340903277553817E-2</v>
      </c>
      <c r="Z87" s="49">
        <f>Y87*'2020'!AD$5</f>
        <v>0</v>
      </c>
      <c r="AA87">
        <v>817.19189500000005</v>
      </c>
      <c r="AB87" s="9">
        <f t="shared" si="50"/>
        <v>1.6293237791792804E-2</v>
      </c>
      <c r="AC87" s="49">
        <f>AB87*'2020'!AE$5</f>
        <v>0</v>
      </c>
      <c r="AD87">
        <v>737.55837599999995</v>
      </c>
      <c r="AF87" s="49"/>
      <c r="AG87">
        <v>833.23544500000003</v>
      </c>
      <c r="AI87" s="49"/>
      <c r="AJ87">
        <v>804.413813</v>
      </c>
      <c r="AL87" s="49"/>
      <c r="AN87" s="73">
        <f t="shared" si="51"/>
        <v>1.65338620445813E-2</v>
      </c>
      <c r="AO87">
        <f>AN87*'2020'!AI$5</f>
        <v>0</v>
      </c>
    </row>
    <row r="88" spans="2:41" x14ac:dyDescent="0.25">
      <c r="B88" t="s">
        <v>32</v>
      </c>
      <c r="C88" s="6">
        <v>601.62159899999995</v>
      </c>
      <c r="D88" s="10">
        <f t="shared" si="42"/>
        <v>1.1842657373071436E-2</v>
      </c>
      <c r="E88" s="13">
        <f>'2020'!W$5*D88</f>
        <v>0</v>
      </c>
      <c r="F88" s="11">
        <v>878.29500399999995</v>
      </c>
      <c r="G88" s="10">
        <f t="shared" si="43"/>
        <v>1.1876959361780711E-2</v>
      </c>
      <c r="H88" s="13">
        <f>G88*'2020'!X$5</f>
        <v>0</v>
      </c>
      <c r="I88" s="2">
        <v>567.80813899999998</v>
      </c>
      <c r="J88" s="9">
        <f t="shared" si="44"/>
        <v>1.184825306410899E-2</v>
      </c>
      <c r="K88" s="12">
        <f>J88*'2020'!Y$5</f>
        <v>0</v>
      </c>
      <c r="L88" s="16">
        <v>917.33564000000001</v>
      </c>
      <c r="M88" s="9">
        <f t="shared" si="45"/>
        <v>1.1781524387635394E-2</v>
      </c>
      <c r="N88">
        <f>M88*'2020'!Z$5</f>
        <v>0</v>
      </c>
      <c r="O88">
        <v>615.52168099999994</v>
      </c>
      <c r="P88" s="9">
        <f t="shared" si="46"/>
        <v>1.2092410288257161E-2</v>
      </c>
      <c r="R88">
        <v>634.93593499999997</v>
      </c>
      <c r="S88" s="9">
        <f t="shared" si="47"/>
        <v>1.1348557543791276E-2</v>
      </c>
      <c r="T88">
        <f>S88*'2020'!AB$5</f>
        <v>0</v>
      </c>
      <c r="U88">
        <v>595.609059</v>
      </c>
      <c r="V88" s="9">
        <f t="shared" si="48"/>
        <v>1.1749723889826041E-2</v>
      </c>
      <c r="W88" s="49">
        <f>V88*'2020'!AC$5</f>
        <v>0</v>
      </c>
      <c r="X88">
        <v>663.25689999999997</v>
      </c>
      <c r="Y88" s="9">
        <f t="shared" si="49"/>
        <v>1.1647905748793099E-2</v>
      </c>
      <c r="Z88" s="49">
        <f>Y88*'2020'!AD$5</f>
        <v>0</v>
      </c>
      <c r="AA88">
        <v>585.94816700000001</v>
      </c>
      <c r="AB88" s="9">
        <f t="shared" si="50"/>
        <v>1.1682681726298962E-2</v>
      </c>
      <c r="AC88" s="49">
        <f>AB88*'2020'!AE$5</f>
        <v>0</v>
      </c>
      <c r="AD88">
        <v>537.18020100000001</v>
      </c>
      <c r="AF88" s="49"/>
      <c r="AG88">
        <v>596.62507300000004</v>
      </c>
      <c r="AI88" s="49"/>
      <c r="AJ88">
        <v>605.73608400000001</v>
      </c>
      <c r="AL88" s="49"/>
      <c r="AN88" s="73">
        <f t="shared" si="51"/>
        <v>1.176340815372923E-2</v>
      </c>
      <c r="AO88">
        <f>AN88*'2020'!AI$5</f>
        <v>0</v>
      </c>
    </row>
    <row r="89" spans="2:41" ht="15.75" x14ac:dyDescent="0.25">
      <c r="B89" s="4" t="s">
        <v>41</v>
      </c>
      <c r="C89" s="15">
        <f t="shared" ref="C89:P89" si="52">SUM(C57:C88)</f>
        <v>50801.23320699999</v>
      </c>
      <c r="D89" s="15">
        <f t="shared" si="52"/>
        <v>0.99999999999999989</v>
      </c>
      <c r="E89" s="15">
        <f t="shared" si="52"/>
        <v>0</v>
      </c>
      <c r="F89" s="15">
        <f t="shared" si="52"/>
        <v>73949.482965000003</v>
      </c>
      <c r="G89" s="15">
        <f t="shared" si="52"/>
        <v>0.99999999999999978</v>
      </c>
      <c r="H89" s="15">
        <f t="shared" si="52"/>
        <v>0</v>
      </c>
      <c r="I89" s="15">
        <f t="shared" si="52"/>
        <v>47923.363547999994</v>
      </c>
      <c r="J89" s="15">
        <f t="shared" si="52"/>
        <v>1.0000000000000002</v>
      </c>
      <c r="K89" s="15">
        <f t="shared" si="52"/>
        <v>0</v>
      </c>
      <c r="L89" s="15">
        <f t="shared" si="52"/>
        <v>77862.219677000001</v>
      </c>
      <c r="M89" s="15">
        <f t="shared" si="52"/>
        <v>0.99999999999999967</v>
      </c>
      <c r="N89" s="15">
        <f t="shared" si="52"/>
        <v>0</v>
      </c>
      <c r="O89" s="15">
        <f t="shared" si="52"/>
        <v>50901.488315999988</v>
      </c>
      <c r="P89" s="15">
        <f t="shared" si="52"/>
        <v>0.99999999999999978</v>
      </c>
      <c r="Q89" s="15"/>
      <c r="R89" s="15">
        <f t="shared" ref="R89:AC89" si="53">SUM(R57:R88)</f>
        <v>55948.602502999987</v>
      </c>
      <c r="S89" s="15">
        <f t="shared" si="53"/>
        <v>1.0000000000000002</v>
      </c>
      <c r="T89" s="15">
        <f t="shared" si="53"/>
        <v>0</v>
      </c>
      <c r="U89" s="15">
        <f t="shared" si="53"/>
        <v>50691.323863000005</v>
      </c>
      <c r="V89" s="15">
        <f t="shared" si="53"/>
        <v>0.99999999999999978</v>
      </c>
      <c r="W89" s="15">
        <f t="shared" si="53"/>
        <v>0</v>
      </c>
      <c r="X89" s="15">
        <f t="shared" si="53"/>
        <v>56942.158899999988</v>
      </c>
      <c r="Y89" s="15">
        <f t="shared" si="53"/>
        <v>1.0000000000000002</v>
      </c>
      <c r="Z89" s="15">
        <f t="shared" si="53"/>
        <v>0</v>
      </c>
      <c r="AA89" s="15">
        <f t="shared" si="53"/>
        <v>50155.27947500001</v>
      </c>
      <c r="AB89" s="15">
        <f t="shared" si="53"/>
        <v>1</v>
      </c>
      <c r="AC89" s="15">
        <f t="shared" si="53"/>
        <v>0</v>
      </c>
      <c r="AD89" s="15">
        <v>47227.878409999998</v>
      </c>
      <c r="AE89" s="15"/>
      <c r="AF89" s="15"/>
      <c r="AG89" s="15">
        <v>51109.774469999997</v>
      </c>
      <c r="AH89" s="15"/>
      <c r="AI89" s="15"/>
      <c r="AJ89" s="15">
        <v>49820.686540000002</v>
      </c>
      <c r="AK89" s="15"/>
      <c r="AL89" s="15"/>
      <c r="AM89" s="15"/>
      <c r="AN89" s="66">
        <f t="shared" si="51"/>
        <v>1</v>
      </c>
      <c r="AO89" s="62">
        <f>AN89*'2020'!AI$5</f>
        <v>0</v>
      </c>
    </row>
    <row r="92" spans="2:41" x14ac:dyDescent="0.25">
      <c r="C92" s="26" t="s">
        <v>59</v>
      </c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</row>
    <row r="93" spans="2:41" x14ac:dyDescent="0.25">
      <c r="C93" s="1" t="s">
        <v>35</v>
      </c>
      <c r="D93" s="1" t="s">
        <v>35</v>
      </c>
      <c r="E93" s="1" t="s">
        <v>35</v>
      </c>
      <c r="F93" s="1" t="s">
        <v>36</v>
      </c>
      <c r="G93" s="1" t="s">
        <v>36</v>
      </c>
      <c r="H93" s="1" t="s">
        <v>36</v>
      </c>
      <c r="I93" s="1" t="s">
        <v>37</v>
      </c>
      <c r="J93" s="1" t="s">
        <v>37</v>
      </c>
      <c r="K93" s="1" t="s">
        <v>37</v>
      </c>
      <c r="L93" s="1" t="s">
        <v>38</v>
      </c>
      <c r="M93" s="1" t="s">
        <v>38</v>
      </c>
      <c r="N93" s="1" t="s">
        <v>38</v>
      </c>
      <c r="O93" s="1" t="s">
        <v>39</v>
      </c>
      <c r="P93" s="1" t="s">
        <v>39</v>
      </c>
      <c r="Q93" s="1" t="s">
        <v>39</v>
      </c>
      <c r="R93" s="1" t="s">
        <v>46</v>
      </c>
      <c r="S93" s="1" t="s">
        <v>46</v>
      </c>
      <c r="T93" s="1" t="s">
        <v>46</v>
      </c>
      <c r="U93" s="1" t="s">
        <v>47</v>
      </c>
      <c r="V93" s="1" t="s">
        <v>47</v>
      </c>
      <c r="W93" s="1" t="s">
        <v>47</v>
      </c>
      <c r="X93" s="1" t="s">
        <v>48</v>
      </c>
      <c r="Y93" s="1" t="s">
        <v>48</v>
      </c>
      <c r="Z93" s="1" t="s">
        <v>48</v>
      </c>
      <c r="AA93" s="1" t="s">
        <v>49</v>
      </c>
      <c r="AB93" s="1" t="s">
        <v>49</v>
      </c>
      <c r="AC93" s="1" t="s">
        <v>49</v>
      </c>
      <c r="AD93" s="1" t="s">
        <v>50</v>
      </c>
      <c r="AE93" s="1" t="s">
        <v>50</v>
      </c>
      <c r="AF93" s="1" t="s">
        <v>50</v>
      </c>
      <c r="AG93" s="1" t="s">
        <v>51</v>
      </c>
      <c r="AH93" s="1" t="s">
        <v>51</v>
      </c>
      <c r="AI93" s="1" t="s">
        <v>51</v>
      </c>
      <c r="AJ93" s="1" t="s">
        <v>52</v>
      </c>
      <c r="AK93" s="1" t="s">
        <v>52</v>
      </c>
      <c r="AL93" s="1" t="s">
        <v>52</v>
      </c>
      <c r="AM93" s="18" t="s">
        <v>101</v>
      </c>
      <c r="AN93" s="18" t="s">
        <v>101</v>
      </c>
      <c r="AO93" s="18" t="s">
        <v>101</v>
      </c>
    </row>
    <row r="94" spans="2:41" x14ac:dyDescent="0.25">
      <c r="B94" s="1" t="s">
        <v>0</v>
      </c>
      <c r="C94" s="7" t="s">
        <v>55</v>
      </c>
      <c r="D94" s="7" t="s">
        <v>43</v>
      </c>
      <c r="E94" s="1" t="s">
        <v>44</v>
      </c>
      <c r="F94" s="7" t="s">
        <v>55</v>
      </c>
      <c r="G94" s="7" t="s">
        <v>43</v>
      </c>
      <c r="H94" s="7" t="s">
        <v>34</v>
      </c>
      <c r="I94" s="7" t="s">
        <v>55</v>
      </c>
      <c r="J94" s="7" t="s">
        <v>45</v>
      </c>
      <c r="K94" s="1" t="s">
        <v>44</v>
      </c>
      <c r="L94" s="7" t="s">
        <v>55</v>
      </c>
      <c r="M94" s="7" t="s">
        <v>45</v>
      </c>
      <c r="N94" s="1" t="s">
        <v>44</v>
      </c>
      <c r="O94" s="7" t="s">
        <v>55</v>
      </c>
      <c r="P94" s="7" t="s">
        <v>45</v>
      </c>
      <c r="Q94" s="1" t="s">
        <v>44</v>
      </c>
      <c r="R94" s="7" t="s">
        <v>55</v>
      </c>
      <c r="S94" s="7" t="s">
        <v>45</v>
      </c>
      <c r="T94" s="1" t="s">
        <v>44</v>
      </c>
      <c r="U94" s="7" t="s">
        <v>55</v>
      </c>
      <c r="V94" s="7" t="s">
        <v>45</v>
      </c>
      <c r="W94" s="1" t="s">
        <v>44</v>
      </c>
      <c r="X94" s="7" t="s">
        <v>55</v>
      </c>
      <c r="Y94" s="7" t="s">
        <v>45</v>
      </c>
      <c r="Z94" s="1" t="s">
        <v>44</v>
      </c>
      <c r="AA94" s="7" t="s">
        <v>55</v>
      </c>
      <c r="AB94" s="7" t="s">
        <v>45</v>
      </c>
      <c r="AC94" s="1" t="s">
        <v>44</v>
      </c>
      <c r="AD94" s="7" t="s">
        <v>55</v>
      </c>
      <c r="AE94" s="7" t="s">
        <v>45</v>
      </c>
      <c r="AF94" s="1" t="s">
        <v>44</v>
      </c>
      <c r="AG94" s="7" t="s">
        <v>55</v>
      </c>
      <c r="AH94" s="7" t="s">
        <v>45</v>
      </c>
      <c r="AI94" s="1" t="s">
        <v>44</v>
      </c>
      <c r="AJ94" s="7" t="s">
        <v>55</v>
      </c>
      <c r="AK94" s="7" t="s">
        <v>45</v>
      </c>
      <c r="AL94" s="1" t="s">
        <v>44</v>
      </c>
      <c r="AM94" s="19" t="s">
        <v>55</v>
      </c>
      <c r="AN94" s="19" t="s">
        <v>45</v>
      </c>
      <c r="AO94" s="20" t="s">
        <v>44</v>
      </c>
    </row>
    <row r="95" spans="2:41" x14ac:dyDescent="0.25">
      <c r="B95" t="s">
        <v>1</v>
      </c>
      <c r="C95">
        <v>0</v>
      </c>
      <c r="D95">
        <f t="shared" ref="D95:D126" si="54">C95/C$127</f>
        <v>0</v>
      </c>
      <c r="E95">
        <f>D95*'2020'!W$6</f>
        <v>0</v>
      </c>
      <c r="F95">
        <v>0</v>
      </c>
      <c r="G95">
        <f t="shared" ref="G95:G126" si="55">F95/F$127</f>
        <v>0</v>
      </c>
      <c r="H95">
        <f>G95*'2020'!X$6</f>
        <v>0</v>
      </c>
      <c r="I95">
        <v>0</v>
      </c>
      <c r="J95">
        <f t="shared" ref="J95:J126" si="56">I95/I$127</f>
        <v>0</v>
      </c>
      <c r="K95">
        <f>J95*'2020'!Y$6</f>
        <v>0</v>
      </c>
      <c r="L95">
        <v>0</v>
      </c>
      <c r="M95">
        <f t="shared" ref="M95:M126" si="57">L95/L$127</f>
        <v>0</v>
      </c>
      <c r="N95">
        <f>M95*'2020'!Z$6</f>
        <v>0</v>
      </c>
      <c r="O95">
        <v>0</v>
      </c>
      <c r="P95">
        <f t="shared" ref="P95:P126" si="58">O95/O$127</f>
        <v>0</v>
      </c>
      <c r="R95">
        <v>0</v>
      </c>
      <c r="S95">
        <f t="shared" ref="S95:S126" si="59">R95/R$127</f>
        <v>0</v>
      </c>
      <c r="T95">
        <f>S95*'2020'!AB$6</f>
        <v>0</v>
      </c>
      <c r="U95">
        <v>0</v>
      </c>
      <c r="V95">
        <f t="shared" ref="V95:V126" si="60">U95/U$127</f>
        <v>0</v>
      </c>
      <c r="W95">
        <f>V95*'2020'!AC$6</f>
        <v>0</v>
      </c>
      <c r="X95">
        <v>0</v>
      </c>
      <c r="Y95">
        <f t="shared" ref="Y95:Y126" si="61">X95/X$127</f>
        <v>0</v>
      </c>
      <c r="Z95">
        <f>Y95*'2020'!AD$6</f>
        <v>0</v>
      </c>
      <c r="AA95">
        <v>0</v>
      </c>
      <c r="AB95">
        <f t="shared" ref="AB95:AB126" si="62">AA95/AA$127</f>
        <v>0</v>
      </c>
      <c r="AC95">
        <f>AB95*'2020'!AE$6</f>
        <v>0</v>
      </c>
      <c r="AD95">
        <v>0</v>
      </c>
      <c r="AG95">
        <v>0</v>
      </c>
      <c r="AJ95">
        <v>0</v>
      </c>
      <c r="AN95" s="75">
        <f t="shared" ref="AN95:AN126" si="63">AVERAGE(Y95,AB95,AE95,AH95,AK95,P95,M95,J95,G95,D95,S95,V95)</f>
        <v>0</v>
      </c>
      <c r="AO95">
        <f>AN95*'2020'!AI$6</f>
        <v>0</v>
      </c>
    </row>
    <row r="96" spans="2:41" x14ac:dyDescent="0.25">
      <c r="B96" t="s">
        <v>2</v>
      </c>
      <c r="C96">
        <v>13.887998</v>
      </c>
      <c r="D96">
        <f t="shared" si="54"/>
        <v>4.0318159093028487E-2</v>
      </c>
      <c r="E96">
        <f>D96*'2020'!W$6</f>
        <v>0</v>
      </c>
      <c r="F96">
        <v>20.231627</v>
      </c>
      <c r="G96">
        <f t="shared" si="55"/>
        <v>4.0318160069721255E-2</v>
      </c>
      <c r="H96">
        <f>G96*'2020'!X$6</f>
        <v>0</v>
      </c>
      <c r="I96">
        <v>13.099335999999999</v>
      </c>
      <c r="J96">
        <f t="shared" si="56"/>
        <v>4.0318157784151924E-2</v>
      </c>
      <c r="K96">
        <f>J96*'2020'!Y$6</f>
        <v>0</v>
      </c>
      <c r="L96">
        <v>21.303885999999999</v>
      </c>
      <c r="M96">
        <f t="shared" si="57"/>
        <v>4.0318157232033018E-2</v>
      </c>
      <c r="N96">
        <f>M96*'2020'!Z$6</f>
        <v>0</v>
      </c>
      <c r="O96">
        <v>13.91703</v>
      </c>
      <c r="P96">
        <f t="shared" si="58"/>
        <v>4.0329848358387307E-2</v>
      </c>
      <c r="R96">
        <v>21.188755</v>
      </c>
      <c r="S96">
        <f t="shared" si="59"/>
        <v>5.5890806676072484E-2</v>
      </c>
      <c r="T96">
        <f>S96*'2020'!AB$6</f>
        <v>0</v>
      </c>
      <c r="U96">
        <v>14.847585</v>
      </c>
      <c r="V96">
        <f t="shared" si="60"/>
        <v>4.3193318709818032E-2</v>
      </c>
      <c r="W96">
        <f>V96*'2020'!AC$6</f>
        <v>0</v>
      </c>
      <c r="X96">
        <v>16.683012999999999</v>
      </c>
      <c r="Y96">
        <f t="shared" si="61"/>
        <v>4.3147254891822993E-2</v>
      </c>
      <c r="Z96">
        <f>Y96*'2020'!AD$6</f>
        <v>0</v>
      </c>
      <c r="AA96">
        <v>14.690187</v>
      </c>
      <c r="AB96">
        <f t="shared" si="62"/>
        <v>4.3180757709418302E-2</v>
      </c>
      <c r="AC96">
        <f>AB96*'2020'!AE$6</f>
        <v>0</v>
      </c>
      <c r="AD96">
        <v>14.823064</v>
      </c>
      <c r="AG96">
        <v>14.970454</v>
      </c>
      <c r="AJ96">
        <v>14.591941</v>
      </c>
      <c r="AN96" s="75">
        <f t="shared" si="63"/>
        <v>4.3001624502717085E-2</v>
      </c>
      <c r="AO96">
        <f>AN96*'2020'!AI$6</f>
        <v>0</v>
      </c>
    </row>
    <row r="97" spans="2:41" x14ac:dyDescent="0.25">
      <c r="B97" t="s">
        <v>3</v>
      </c>
      <c r="C97">
        <v>3.8179999999999999E-2</v>
      </c>
      <c r="D97">
        <f t="shared" si="54"/>
        <v>1.1084011634879466E-4</v>
      </c>
      <c r="E97">
        <f>D97*'2020'!W$6</f>
        <v>0</v>
      </c>
      <c r="F97">
        <v>5.5619000000000002E-2</v>
      </c>
      <c r="G97">
        <f t="shared" si="55"/>
        <v>1.1083912059657023E-4</v>
      </c>
      <c r="H97">
        <f>G97*'2020'!X$6</f>
        <v>0</v>
      </c>
      <c r="I97">
        <v>3.6012000000000002E-2</v>
      </c>
      <c r="J97">
        <f t="shared" si="56"/>
        <v>1.1084054169790587E-4</v>
      </c>
      <c r="K97">
        <f>J97*'2020'!Y$6</f>
        <v>0</v>
      </c>
      <c r="L97">
        <v>5.8567000000000001E-2</v>
      </c>
      <c r="M97">
        <f t="shared" si="57"/>
        <v>1.108395677018023E-4</v>
      </c>
      <c r="N97">
        <f>M97*'2020'!Z$6</f>
        <v>0</v>
      </c>
      <c r="O97">
        <v>3.8259000000000001E-2</v>
      </c>
      <c r="P97">
        <f t="shared" si="58"/>
        <v>1.1086989597231161E-4</v>
      </c>
      <c r="R97">
        <v>-1.584E-2</v>
      </c>
      <c r="S97">
        <f t="shared" si="59"/>
        <v>-4.1782085721836328E-5</v>
      </c>
      <c r="T97">
        <f>S97*'2020'!AB$6</f>
        <v>0</v>
      </c>
      <c r="U97">
        <v>2.836E-2</v>
      </c>
      <c r="V97">
        <f t="shared" si="60"/>
        <v>8.2502475561543464E-5</v>
      </c>
      <c r="W97">
        <f>V97*'2020'!AC$6</f>
        <v>0</v>
      </c>
      <c r="X97">
        <v>3.1865999999999998E-2</v>
      </c>
      <c r="Y97">
        <f t="shared" si="61"/>
        <v>8.2414994484679205E-5</v>
      </c>
      <c r="Z97">
        <f>Y97*'2020'!AD$6</f>
        <v>0</v>
      </c>
      <c r="AA97">
        <v>2.8060000000000002E-2</v>
      </c>
      <c r="AB97">
        <f t="shared" si="62"/>
        <v>8.2480370149561578E-5</v>
      </c>
      <c r="AC97">
        <f>AB97*'2020'!AE$6</f>
        <v>0</v>
      </c>
      <c r="AD97">
        <v>1.6646999999999999E-2</v>
      </c>
      <c r="AG97">
        <v>2.8594999999999999E-2</v>
      </c>
      <c r="AJ97">
        <v>2.7872000000000001E-2</v>
      </c>
      <c r="AN97" s="75">
        <f t="shared" si="63"/>
        <v>8.4427221865703621E-5</v>
      </c>
      <c r="AO97">
        <f>AN97*'2020'!AI$6</f>
        <v>0</v>
      </c>
    </row>
    <row r="98" spans="2:41" x14ac:dyDescent="0.25">
      <c r="B98" t="s">
        <v>4</v>
      </c>
      <c r="C98">
        <v>1.163562</v>
      </c>
      <c r="D98">
        <f t="shared" si="54"/>
        <v>3.377929477711792E-3</v>
      </c>
      <c r="E98">
        <f>D98*'2020'!W$6</f>
        <v>0</v>
      </c>
      <c r="F98">
        <v>1.6950419999999999</v>
      </c>
      <c r="G98">
        <f t="shared" si="55"/>
        <v>3.3779277702628884E-3</v>
      </c>
      <c r="H98">
        <f>G98*'2020'!X$6</f>
        <v>0</v>
      </c>
      <c r="I98">
        <v>1.0974870000000001</v>
      </c>
      <c r="J98">
        <f t="shared" si="56"/>
        <v>3.3779310670445854E-3</v>
      </c>
      <c r="K98">
        <f>J98*'2020'!Y$6</f>
        <v>0</v>
      </c>
      <c r="L98">
        <v>1.7848790000000001</v>
      </c>
      <c r="M98">
        <f t="shared" si="57"/>
        <v>3.3779298369393208E-3</v>
      </c>
      <c r="N98">
        <f>M98*'2020'!Z$6</f>
        <v>0</v>
      </c>
      <c r="O98">
        <v>1.165994</v>
      </c>
      <c r="P98">
        <f t="shared" si="58"/>
        <v>3.378907799062691E-3</v>
      </c>
      <c r="R98">
        <v>1.0230440000000001</v>
      </c>
      <c r="S98">
        <f t="shared" si="59"/>
        <v>2.6985424308844904E-3</v>
      </c>
      <c r="T98">
        <f>S98*'2020'!AB$6</f>
        <v>0</v>
      </c>
      <c r="U98">
        <v>1.117486</v>
      </c>
      <c r="V98">
        <f t="shared" si="60"/>
        <v>3.2508942667618815E-3</v>
      </c>
      <c r="W98">
        <f>V98*'2020'!AC$6</f>
        <v>0</v>
      </c>
      <c r="X98">
        <v>1.255628</v>
      </c>
      <c r="Y98">
        <f t="shared" si="61"/>
        <v>3.2474290684368539E-3</v>
      </c>
      <c r="Z98">
        <f>Y98*'2020'!AD$6</f>
        <v>0</v>
      </c>
      <c r="AA98">
        <v>1.10564</v>
      </c>
      <c r="AB98">
        <f t="shared" si="62"/>
        <v>3.2499499804761675E-3</v>
      </c>
      <c r="AC98">
        <f>AB98*'2020'!AE$6</f>
        <v>0</v>
      </c>
      <c r="AD98">
        <v>0.99718899999999999</v>
      </c>
      <c r="AG98">
        <v>1.1267339999999999</v>
      </c>
      <c r="AJ98">
        <v>1.0982449999999999</v>
      </c>
      <c r="AN98" s="75">
        <f t="shared" si="63"/>
        <v>3.2597157441756298E-3</v>
      </c>
      <c r="AO98">
        <f>AN98*'2020'!AI$6</f>
        <v>0</v>
      </c>
    </row>
    <row r="99" spans="2:41" x14ac:dyDescent="0.25">
      <c r="B99" t="s">
        <v>5</v>
      </c>
      <c r="C99">
        <v>8.5854610000000005</v>
      </c>
      <c r="D99">
        <f t="shared" si="54"/>
        <v>2.492439748947195E-2</v>
      </c>
      <c r="E99">
        <f>D99*'2020'!W$6</f>
        <v>0</v>
      </c>
      <c r="F99">
        <v>12.507047</v>
      </c>
      <c r="G99">
        <f t="shared" si="55"/>
        <v>2.4924397970836801E-2</v>
      </c>
      <c r="H99">
        <f>G99*'2020'!X$6</f>
        <v>0</v>
      </c>
      <c r="I99">
        <v>8.0979159999999997</v>
      </c>
      <c r="J99">
        <f t="shared" si="56"/>
        <v>2.4924397313788153E-2</v>
      </c>
      <c r="K99">
        <f>J99*'2020'!Y$6</f>
        <v>0</v>
      </c>
      <c r="L99">
        <v>13.169911000000001</v>
      </c>
      <c r="M99">
        <f t="shared" si="57"/>
        <v>2.4924398413973925E-2</v>
      </c>
      <c r="N99">
        <f>M99*'2020'!Z$6</f>
        <v>0</v>
      </c>
      <c r="O99">
        <v>8.6034070000000007</v>
      </c>
      <c r="P99">
        <f t="shared" si="58"/>
        <v>2.4931619726011073E-2</v>
      </c>
      <c r="R99">
        <v>16.229921000000001</v>
      </c>
      <c r="S99">
        <f t="shared" si="59"/>
        <v>4.281060293438331E-2</v>
      </c>
      <c r="T99">
        <f>S99*'2020'!AB$6</f>
        <v>0</v>
      </c>
      <c r="U99">
        <v>9.7051440000000007</v>
      </c>
      <c r="V99">
        <f t="shared" si="60"/>
        <v>2.8233371145319472E-2</v>
      </c>
      <c r="W99">
        <f>V99*'2020'!AC$6</f>
        <v>0</v>
      </c>
      <c r="X99">
        <v>10.904873</v>
      </c>
      <c r="Y99">
        <f t="shared" si="61"/>
        <v>2.8203258901372222E-2</v>
      </c>
      <c r="Z99">
        <f>Y99*'2020'!AD$6</f>
        <v>0</v>
      </c>
      <c r="AA99">
        <v>9.6022599999999994</v>
      </c>
      <c r="AB99">
        <f t="shared" si="62"/>
        <v>2.8225158912057343E-2</v>
      </c>
      <c r="AC99">
        <f>AB99*'2020'!AE$6</f>
        <v>0</v>
      </c>
      <c r="AD99">
        <v>10.182202</v>
      </c>
      <c r="AG99">
        <v>9.7854580000000002</v>
      </c>
      <c r="AJ99">
        <v>9.5380409999999998</v>
      </c>
      <c r="AN99" s="75">
        <f t="shared" si="63"/>
        <v>2.8011289200801585E-2</v>
      </c>
      <c r="AO99">
        <f>AN99*'2020'!AI$6</f>
        <v>0</v>
      </c>
    </row>
    <row r="100" spans="2:41" x14ac:dyDescent="0.25">
      <c r="B100" t="s">
        <v>6</v>
      </c>
      <c r="C100">
        <v>10.20429</v>
      </c>
      <c r="D100">
        <f t="shared" si="54"/>
        <v>2.9624009713379831E-2</v>
      </c>
      <c r="E100">
        <f>D100*'2020'!W$6</f>
        <v>0</v>
      </c>
      <c r="F100">
        <v>14.865309</v>
      </c>
      <c r="G100">
        <f t="shared" si="55"/>
        <v>2.9624009366516494E-2</v>
      </c>
      <c r="H100">
        <f>G100*'2020'!X$6</f>
        <v>0</v>
      </c>
      <c r="I100">
        <v>9.6248159999999991</v>
      </c>
      <c r="J100">
        <f t="shared" si="56"/>
        <v>2.9624009196453166E-2</v>
      </c>
      <c r="K100">
        <f>J100*'2020'!Y$6</f>
        <v>0</v>
      </c>
      <c r="L100">
        <v>15.653159</v>
      </c>
      <c r="M100">
        <f t="shared" si="57"/>
        <v>2.9624009710717228E-2</v>
      </c>
      <c r="N100">
        <f>M100*'2020'!Z$6</f>
        <v>0</v>
      </c>
      <c r="O100">
        <v>10.225619999999999</v>
      </c>
      <c r="P100">
        <f t="shared" si="58"/>
        <v>2.9632594308591154E-2</v>
      </c>
      <c r="R100">
        <v>9.7714759999999998</v>
      </c>
      <c r="S100">
        <f t="shared" si="59"/>
        <v>2.5774788375054692E-2</v>
      </c>
      <c r="T100">
        <f>S100*'2020'!AB$6</f>
        <v>0</v>
      </c>
      <c r="U100">
        <v>9.9346390000000007</v>
      </c>
      <c r="V100">
        <f t="shared" si="60"/>
        <v>2.8900998283154324E-2</v>
      </c>
      <c r="W100">
        <f>V100*'2020'!AC$6</f>
        <v>0</v>
      </c>
      <c r="X100">
        <v>11.162739</v>
      </c>
      <c r="Y100">
        <f t="shared" si="61"/>
        <v>2.8870177402840442E-2</v>
      </c>
      <c r="Z100">
        <f>Y100*'2020'!AD$6</f>
        <v>0</v>
      </c>
      <c r="AA100">
        <v>9.8293230000000005</v>
      </c>
      <c r="AB100">
        <f t="shared" si="62"/>
        <v>2.8892594417662121E-2</v>
      </c>
      <c r="AC100">
        <f>AB100*'2020'!AE$6</f>
        <v>0</v>
      </c>
      <c r="AD100">
        <v>9.005331</v>
      </c>
      <c r="AG100">
        <v>10.016852</v>
      </c>
      <c r="AJ100">
        <v>9.7635860000000001</v>
      </c>
      <c r="AN100" s="75">
        <f t="shared" si="63"/>
        <v>2.895191008604105E-2</v>
      </c>
      <c r="AO100">
        <f>AN100*'2020'!AI$6</f>
        <v>0</v>
      </c>
    </row>
    <row r="101" spans="2:41" x14ac:dyDescent="0.25">
      <c r="B101" t="s">
        <v>7</v>
      </c>
      <c r="C101">
        <v>0.47145500000000001</v>
      </c>
      <c r="D101">
        <f t="shared" si="54"/>
        <v>1.3686780265380039E-3</v>
      </c>
      <c r="E101">
        <f>D101*'2020'!W$6</f>
        <v>0</v>
      </c>
      <c r="F101">
        <v>0.68680200000000002</v>
      </c>
      <c r="G101">
        <f t="shared" si="55"/>
        <v>1.368678503820019E-3</v>
      </c>
      <c r="H101">
        <f>G101*'2020'!X$6</f>
        <v>0</v>
      </c>
      <c r="I101">
        <v>0.44468299999999999</v>
      </c>
      <c r="J101">
        <f t="shared" si="56"/>
        <v>1.3686800123250548E-3</v>
      </c>
      <c r="K101">
        <f>J101*'2020'!Y$6</f>
        <v>0</v>
      </c>
      <c r="L101">
        <v>0.72320200000000001</v>
      </c>
      <c r="M101">
        <f t="shared" si="57"/>
        <v>1.368678556884915E-3</v>
      </c>
      <c r="N101">
        <f>M101*'2020'!Z$6</f>
        <v>0</v>
      </c>
      <c r="O101">
        <v>0.47244000000000003</v>
      </c>
      <c r="P101">
        <f t="shared" si="58"/>
        <v>1.3690732547416006E-3</v>
      </c>
      <c r="R101">
        <v>0.278777</v>
      </c>
      <c r="S101">
        <f t="shared" si="59"/>
        <v>7.3534624439876046E-4</v>
      </c>
      <c r="T101">
        <f>S101*'2020'!AB$6</f>
        <v>0</v>
      </c>
      <c r="U101">
        <v>0.42996200000000001</v>
      </c>
      <c r="V101">
        <f t="shared" si="60"/>
        <v>1.2508085118967684E-3</v>
      </c>
      <c r="W101">
        <f>V101*'2020'!AC$6</f>
        <v>0</v>
      </c>
      <c r="X101">
        <v>0.48311399999999999</v>
      </c>
      <c r="Y101">
        <f t="shared" si="61"/>
        <v>1.2494771118267531E-3</v>
      </c>
      <c r="Z101">
        <f>Y101*'2020'!AD$6</f>
        <v>0</v>
      </c>
      <c r="AA101">
        <v>0.425404</v>
      </c>
      <c r="AB101">
        <f t="shared" si="62"/>
        <v>1.2504447392410582E-3</v>
      </c>
      <c r="AC101">
        <f>AB101*'2020'!AE$6</f>
        <v>0</v>
      </c>
      <c r="AD101">
        <v>0.35988199999999998</v>
      </c>
      <c r="AG101">
        <v>0.43352099999999999</v>
      </c>
      <c r="AJ101">
        <v>0.42255900000000002</v>
      </c>
      <c r="AN101" s="75">
        <f t="shared" si="63"/>
        <v>1.258873884630326E-3</v>
      </c>
      <c r="AO101">
        <f>AN101*'2020'!AI$6</f>
        <v>0</v>
      </c>
    </row>
    <row r="102" spans="2:41" x14ac:dyDescent="0.25">
      <c r="B102" t="s">
        <v>8</v>
      </c>
      <c r="C102">
        <v>15.516488000000001</v>
      </c>
      <c r="D102">
        <f t="shared" si="54"/>
        <v>4.5045818104889376E-2</v>
      </c>
      <c r="E102">
        <f>D102*'2020'!W$6</f>
        <v>0</v>
      </c>
      <c r="F102">
        <v>22.603963</v>
      </c>
      <c r="G102">
        <f t="shared" si="55"/>
        <v>4.5045818531750152E-2</v>
      </c>
      <c r="H102">
        <f>G102*'2020'!X$6</f>
        <v>0</v>
      </c>
      <c r="I102">
        <v>14.635348</v>
      </c>
      <c r="J102">
        <f t="shared" si="56"/>
        <v>4.5045815290940885E-2</v>
      </c>
      <c r="K102">
        <f>J102*'2020'!Y$6</f>
        <v>0</v>
      </c>
      <c r="L102">
        <v>23.801955</v>
      </c>
      <c r="M102">
        <f t="shared" si="57"/>
        <v>4.5045817655979502E-2</v>
      </c>
      <c r="N102">
        <f>M102*'2020'!Z$6</f>
        <v>0</v>
      </c>
      <c r="O102">
        <v>15.548921999999999</v>
      </c>
      <c r="P102">
        <f t="shared" si="58"/>
        <v>4.5058871497466929E-2</v>
      </c>
      <c r="R102">
        <v>13.638180999999999</v>
      </c>
      <c r="S102">
        <f t="shared" si="59"/>
        <v>3.5974220178782795E-2</v>
      </c>
      <c r="T102">
        <f>S102*'2020'!AB$6</f>
        <v>0</v>
      </c>
      <c r="U102">
        <v>14.901301999999999</v>
      </c>
      <c r="V102">
        <f t="shared" si="60"/>
        <v>4.334958759133211E-2</v>
      </c>
      <c r="W102">
        <f>V102*'2020'!AC$6</f>
        <v>0</v>
      </c>
      <c r="X102">
        <v>16.743371</v>
      </c>
      <c r="Y102">
        <f t="shared" si="61"/>
        <v>4.3303358708966858E-2</v>
      </c>
      <c r="Z102">
        <f>Y102*'2020'!AD$6</f>
        <v>0</v>
      </c>
      <c r="AA102">
        <v>14.743335</v>
      </c>
      <c r="AB102">
        <f t="shared" si="62"/>
        <v>4.3336982467533369E-2</v>
      </c>
      <c r="AC102">
        <f>AB102*'2020'!AE$6</f>
        <v>0</v>
      </c>
      <c r="AD102">
        <v>13.296403</v>
      </c>
      <c r="AG102">
        <v>15.024616999999999</v>
      </c>
      <c r="AJ102">
        <v>14.644733</v>
      </c>
      <c r="AN102" s="75">
        <f t="shared" si="63"/>
        <v>4.3467365558626896E-2</v>
      </c>
      <c r="AO102">
        <f>AN102*'2020'!AI$6</f>
        <v>0</v>
      </c>
    </row>
    <row r="103" spans="2:41" x14ac:dyDescent="0.25">
      <c r="B103" t="s">
        <v>9</v>
      </c>
      <c r="C103">
        <v>0</v>
      </c>
      <c r="D103">
        <f t="shared" si="54"/>
        <v>0</v>
      </c>
      <c r="E103">
        <f>D103*'2020'!W$6</f>
        <v>0</v>
      </c>
      <c r="F103">
        <v>0</v>
      </c>
      <c r="G103">
        <f t="shared" si="55"/>
        <v>0</v>
      </c>
      <c r="H103">
        <f>G103*'2020'!X$6</f>
        <v>0</v>
      </c>
      <c r="I103">
        <v>0</v>
      </c>
      <c r="J103">
        <f t="shared" si="56"/>
        <v>0</v>
      </c>
      <c r="K103">
        <f>J103*'2020'!Y$6</f>
        <v>0</v>
      </c>
      <c r="L103">
        <v>0</v>
      </c>
      <c r="M103">
        <f t="shared" si="57"/>
        <v>0</v>
      </c>
      <c r="N103">
        <f>M103*'2020'!Z$6</f>
        <v>0</v>
      </c>
      <c r="O103">
        <v>0</v>
      </c>
      <c r="P103">
        <f t="shared" si="58"/>
        <v>0</v>
      </c>
      <c r="R103">
        <v>0</v>
      </c>
      <c r="S103">
        <f t="shared" si="59"/>
        <v>0</v>
      </c>
      <c r="T103">
        <f>S103*'2020'!AB$6</f>
        <v>0</v>
      </c>
      <c r="U103">
        <v>0</v>
      </c>
      <c r="V103">
        <f t="shared" si="60"/>
        <v>0</v>
      </c>
      <c r="W103">
        <f>V103*'2020'!AC$6</f>
        <v>0</v>
      </c>
      <c r="X103">
        <v>0</v>
      </c>
      <c r="Y103">
        <f t="shared" si="61"/>
        <v>0</v>
      </c>
      <c r="Z103">
        <f>Y103*'2020'!AD$6</f>
        <v>0</v>
      </c>
      <c r="AA103">
        <v>0</v>
      </c>
      <c r="AB103">
        <f t="shared" si="62"/>
        <v>0</v>
      </c>
      <c r="AC103">
        <f>AB103*'2020'!AE$6</f>
        <v>0</v>
      </c>
      <c r="AD103">
        <v>0</v>
      </c>
      <c r="AG103">
        <v>0</v>
      </c>
      <c r="AJ103">
        <v>0</v>
      </c>
      <c r="AN103" s="75">
        <f t="shared" si="63"/>
        <v>0</v>
      </c>
      <c r="AO103">
        <f>AN103*'2020'!AI$6</f>
        <v>0</v>
      </c>
    </row>
    <row r="104" spans="2:41" x14ac:dyDescent="0.25">
      <c r="B104" t="s">
        <v>10</v>
      </c>
      <c r="C104">
        <v>0</v>
      </c>
      <c r="D104">
        <f t="shared" si="54"/>
        <v>0</v>
      </c>
      <c r="E104">
        <f>D104*'2020'!W$6</f>
        <v>0</v>
      </c>
      <c r="F104">
        <v>0</v>
      </c>
      <c r="G104">
        <f t="shared" si="55"/>
        <v>0</v>
      </c>
      <c r="H104">
        <f>G104*'2020'!X$6</f>
        <v>0</v>
      </c>
      <c r="I104">
        <v>0</v>
      </c>
      <c r="J104">
        <f t="shared" si="56"/>
        <v>0</v>
      </c>
      <c r="K104">
        <f>J104*'2020'!Y$6</f>
        <v>0</v>
      </c>
      <c r="L104">
        <v>0</v>
      </c>
      <c r="M104">
        <f t="shared" si="57"/>
        <v>0</v>
      </c>
      <c r="N104">
        <f>M104*'2020'!Z$6</f>
        <v>0</v>
      </c>
      <c r="O104">
        <v>0</v>
      </c>
      <c r="P104">
        <f t="shared" si="58"/>
        <v>0</v>
      </c>
      <c r="R104">
        <v>0</v>
      </c>
      <c r="S104">
        <f t="shared" si="59"/>
        <v>0</v>
      </c>
      <c r="T104">
        <f>S104*'2020'!AB$6</f>
        <v>0</v>
      </c>
      <c r="U104">
        <v>0</v>
      </c>
      <c r="V104">
        <f t="shared" si="60"/>
        <v>0</v>
      </c>
      <c r="W104">
        <f>V104*'2020'!AC$6</f>
        <v>0</v>
      </c>
      <c r="X104">
        <v>0</v>
      </c>
      <c r="Y104">
        <f t="shared" si="61"/>
        <v>0</v>
      </c>
      <c r="Z104">
        <f>Y104*'2020'!AD$6</f>
        <v>0</v>
      </c>
      <c r="AA104">
        <v>0</v>
      </c>
      <c r="AB104">
        <f t="shared" si="62"/>
        <v>0</v>
      </c>
      <c r="AC104">
        <f>AB104*'2020'!AE$6</f>
        <v>0</v>
      </c>
      <c r="AD104">
        <v>0</v>
      </c>
      <c r="AG104">
        <v>0</v>
      </c>
      <c r="AJ104">
        <v>0</v>
      </c>
      <c r="AN104" s="75">
        <f t="shared" si="63"/>
        <v>0</v>
      </c>
      <c r="AO104">
        <f>AN104*'2020'!AI$6</f>
        <v>0</v>
      </c>
    </row>
    <row r="105" spans="2:41" x14ac:dyDescent="0.25">
      <c r="B105" t="s">
        <v>11</v>
      </c>
      <c r="C105">
        <v>0</v>
      </c>
      <c r="D105">
        <f t="shared" si="54"/>
        <v>0</v>
      </c>
      <c r="E105">
        <f>D105*'2020'!W$6</f>
        <v>0</v>
      </c>
      <c r="F105">
        <v>0</v>
      </c>
      <c r="G105">
        <f t="shared" si="55"/>
        <v>0</v>
      </c>
      <c r="H105">
        <f>G105*'2020'!X$6</f>
        <v>0</v>
      </c>
      <c r="I105">
        <v>0</v>
      </c>
      <c r="J105">
        <f t="shared" si="56"/>
        <v>0</v>
      </c>
      <c r="K105">
        <f>J105*'2020'!Y$6</f>
        <v>0</v>
      </c>
      <c r="L105">
        <v>0</v>
      </c>
      <c r="M105">
        <f t="shared" si="57"/>
        <v>0</v>
      </c>
      <c r="N105">
        <f>M105*'2020'!Z$6</f>
        <v>0</v>
      </c>
      <c r="O105">
        <v>0</v>
      </c>
      <c r="P105">
        <f t="shared" si="58"/>
        <v>0</v>
      </c>
      <c r="R105">
        <v>0</v>
      </c>
      <c r="S105">
        <f t="shared" si="59"/>
        <v>0</v>
      </c>
      <c r="T105">
        <f>S105*'2020'!AB$6</f>
        <v>0</v>
      </c>
      <c r="U105">
        <v>0</v>
      </c>
      <c r="V105">
        <f t="shared" si="60"/>
        <v>0</v>
      </c>
      <c r="W105">
        <f>V105*'2020'!AC$6</f>
        <v>0</v>
      </c>
      <c r="X105">
        <v>0</v>
      </c>
      <c r="Y105">
        <f t="shared" si="61"/>
        <v>0</v>
      </c>
      <c r="Z105">
        <f>Y105*'2020'!AD$6</f>
        <v>0</v>
      </c>
      <c r="AA105">
        <v>0</v>
      </c>
      <c r="AB105">
        <f t="shared" si="62"/>
        <v>0</v>
      </c>
      <c r="AC105">
        <f>AB105*'2020'!AE$6</f>
        <v>0</v>
      </c>
      <c r="AD105">
        <v>0</v>
      </c>
      <c r="AG105">
        <v>0</v>
      </c>
      <c r="AJ105">
        <v>0</v>
      </c>
      <c r="AN105" s="75">
        <f t="shared" si="63"/>
        <v>0</v>
      </c>
      <c r="AO105">
        <f>AN105*'2020'!AI$6</f>
        <v>0</v>
      </c>
    </row>
    <row r="106" spans="2:41" x14ac:dyDescent="0.25">
      <c r="B106" t="s">
        <v>12</v>
      </c>
      <c r="C106">
        <v>0.37460300000000002</v>
      </c>
      <c r="D106">
        <f t="shared" si="54"/>
        <v>1.0875075983396419E-3</v>
      </c>
      <c r="E106">
        <f>D106*'2020'!W$6</f>
        <v>0</v>
      </c>
      <c r="F106">
        <v>0.54571099999999995</v>
      </c>
      <c r="G106">
        <f t="shared" si="55"/>
        <v>1.0875083575734E-3</v>
      </c>
      <c r="H106">
        <f>G106*'2020'!X$6</f>
        <v>0</v>
      </c>
      <c r="I106">
        <v>0.35332999999999998</v>
      </c>
      <c r="J106">
        <f t="shared" si="56"/>
        <v>1.0875066255170798E-3</v>
      </c>
      <c r="K106">
        <f>J106*'2020'!Y$6</f>
        <v>0</v>
      </c>
      <c r="L106">
        <v>0.57463299999999995</v>
      </c>
      <c r="M106">
        <f t="shared" si="57"/>
        <v>1.0875078680347252E-3</v>
      </c>
      <c r="N106">
        <f>M106*'2020'!Z$6</f>
        <v>0</v>
      </c>
      <c r="O106">
        <v>0.37538500000000002</v>
      </c>
      <c r="P106">
        <f t="shared" si="58"/>
        <v>1.0878197522038264E-3</v>
      </c>
      <c r="R106">
        <v>4.0557000000000003E-2</v>
      </c>
      <c r="S106">
        <f t="shared" si="59"/>
        <v>1.069795486502851E-4</v>
      </c>
      <c r="T106">
        <f>S106*'2020'!AB$6</f>
        <v>0</v>
      </c>
      <c r="U106">
        <v>0.31120999999999999</v>
      </c>
      <c r="V106">
        <f t="shared" si="60"/>
        <v>9.0534539561029409E-4</v>
      </c>
      <c r="W106">
        <f>V106*'2020'!AC$6</f>
        <v>0</v>
      </c>
      <c r="X106">
        <v>0.34968100000000002</v>
      </c>
      <c r="Y106">
        <f t="shared" si="61"/>
        <v>9.0437951692704172E-4</v>
      </c>
      <c r="Z106">
        <f>Y106*'2020'!AD$6</f>
        <v>0</v>
      </c>
      <c r="AA106">
        <v>0.30791099999999999</v>
      </c>
      <c r="AB106">
        <f t="shared" si="62"/>
        <v>9.0508243952678734E-4</v>
      </c>
      <c r="AC106">
        <f>AB106*'2020'!AE$6</f>
        <v>0</v>
      </c>
      <c r="AD106">
        <v>0.22708100000000001</v>
      </c>
      <c r="AG106">
        <v>0.31378499999999998</v>
      </c>
      <c r="AJ106">
        <v>0.30585099999999998</v>
      </c>
      <c r="AN106" s="75">
        <f t="shared" si="63"/>
        <v>9.1773745582034237E-4</v>
      </c>
      <c r="AO106">
        <f>AN106*'2020'!AI$6</f>
        <v>0</v>
      </c>
    </row>
    <row r="107" spans="2:41" x14ac:dyDescent="0.25">
      <c r="B107" t="s">
        <v>13</v>
      </c>
      <c r="C107">
        <v>0</v>
      </c>
      <c r="D107">
        <f t="shared" si="54"/>
        <v>0</v>
      </c>
      <c r="E107">
        <f>D107*'2020'!W$6</f>
        <v>0</v>
      </c>
      <c r="F107">
        <v>0</v>
      </c>
      <c r="G107">
        <f t="shared" si="55"/>
        <v>0</v>
      </c>
      <c r="H107">
        <f>G107*'2020'!X$6</f>
        <v>0</v>
      </c>
      <c r="I107">
        <v>0</v>
      </c>
      <c r="J107">
        <f t="shared" si="56"/>
        <v>0</v>
      </c>
      <c r="K107">
        <f>J107*'2020'!Y$6</f>
        <v>0</v>
      </c>
      <c r="L107">
        <v>0</v>
      </c>
      <c r="M107">
        <f t="shared" si="57"/>
        <v>0</v>
      </c>
      <c r="N107">
        <f>M107*'2020'!Z$6</f>
        <v>0</v>
      </c>
      <c r="O107">
        <v>0</v>
      </c>
      <c r="P107">
        <f t="shared" si="58"/>
        <v>0</v>
      </c>
      <c r="R107">
        <v>0</v>
      </c>
      <c r="S107">
        <f t="shared" si="59"/>
        <v>0</v>
      </c>
      <c r="T107">
        <f>S107*'2020'!AB$6</f>
        <v>0</v>
      </c>
      <c r="U107">
        <v>0</v>
      </c>
      <c r="V107">
        <f t="shared" si="60"/>
        <v>0</v>
      </c>
      <c r="W107">
        <f>V107*'2020'!AC$6</f>
        <v>0</v>
      </c>
      <c r="X107">
        <v>0</v>
      </c>
      <c r="Y107">
        <f t="shared" si="61"/>
        <v>0</v>
      </c>
      <c r="Z107">
        <f>Y107*'2020'!AD$6</f>
        <v>0</v>
      </c>
      <c r="AA107">
        <v>0</v>
      </c>
      <c r="AB107">
        <f t="shared" si="62"/>
        <v>0</v>
      </c>
      <c r="AC107">
        <f>AB107*'2020'!AE$6</f>
        <v>0</v>
      </c>
      <c r="AD107">
        <v>0</v>
      </c>
      <c r="AG107">
        <v>0</v>
      </c>
      <c r="AJ107">
        <v>0</v>
      </c>
      <c r="AN107" s="75">
        <f t="shared" si="63"/>
        <v>0</v>
      </c>
      <c r="AO107">
        <f>AN107*'2020'!AI$6</f>
        <v>0</v>
      </c>
    </row>
    <row r="108" spans="2:41" x14ac:dyDescent="0.25">
      <c r="B108" t="s">
        <v>14</v>
      </c>
      <c r="C108">
        <v>0</v>
      </c>
      <c r="D108">
        <f t="shared" si="54"/>
        <v>0</v>
      </c>
      <c r="E108">
        <f>D108*'2020'!W$6</f>
        <v>0</v>
      </c>
      <c r="F108">
        <v>0</v>
      </c>
      <c r="G108">
        <f t="shared" si="55"/>
        <v>0</v>
      </c>
      <c r="H108">
        <f>G108*'2020'!X$6</f>
        <v>0</v>
      </c>
      <c r="I108">
        <v>0</v>
      </c>
      <c r="J108">
        <f t="shared" si="56"/>
        <v>0</v>
      </c>
      <c r="K108">
        <f>J108*'2020'!Y$6</f>
        <v>0</v>
      </c>
      <c r="L108">
        <v>0</v>
      </c>
      <c r="M108">
        <f t="shared" si="57"/>
        <v>0</v>
      </c>
      <c r="N108">
        <f>M108*'2020'!Z$6</f>
        <v>0</v>
      </c>
      <c r="O108">
        <v>0</v>
      </c>
      <c r="P108">
        <f t="shared" si="58"/>
        <v>0</v>
      </c>
      <c r="R108">
        <v>0</v>
      </c>
      <c r="S108">
        <f t="shared" si="59"/>
        <v>0</v>
      </c>
      <c r="T108">
        <f>S108*'2020'!AB$6</f>
        <v>0</v>
      </c>
      <c r="U108">
        <v>0</v>
      </c>
      <c r="V108">
        <f t="shared" si="60"/>
        <v>0</v>
      </c>
      <c r="W108">
        <f>V108*'2020'!AC$6</f>
        <v>0</v>
      </c>
      <c r="X108">
        <v>0</v>
      </c>
      <c r="Y108">
        <f t="shared" si="61"/>
        <v>0</v>
      </c>
      <c r="Z108">
        <f>Y108*'2020'!AD$6</f>
        <v>0</v>
      </c>
      <c r="AA108">
        <v>0</v>
      </c>
      <c r="AB108">
        <f t="shared" si="62"/>
        <v>0</v>
      </c>
      <c r="AC108">
        <f>AB108*'2020'!AE$6</f>
        <v>0</v>
      </c>
      <c r="AD108">
        <v>0</v>
      </c>
      <c r="AG108">
        <v>0</v>
      </c>
      <c r="AJ108">
        <v>0</v>
      </c>
      <c r="AN108" s="75">
        <f t="shared" si="63"/>
        <v>0</v>
      </c>
      <c r="AO108">
        <f>AN108*'2020'!AI$6</f>
        <v>0</v>
      </c>
    </row>
    <row r="109" spans="2:41" x14ac:dyDescent="0.25">
      <c r="B109" t="s">
        <v>15</v>
      </c>
      <c r="C109">
        <v>0</v>
      </c>
      <c r="D109">
        <f t="shared" si="54"/>
        <v>0</v>
      </c>
      <c r="E109">
        <f>D109*'2020'!W$6</f>
        <v>0</v>
      </c>
      <c r="F109">
        <v>0</v>
      </c>
      <c r="G109">
        <f t="shared" si="55"/>
        <v>0</v>
      </c>
      <c r="H109">
        <f>G109*'2020'!X$6</f>
        <v>0</v>
      </c>
      <c r="I109">
        <v>0</v>
      </c>
      <c r="J109">
        <f t="shared" si="56"/>
        <v>0</v>
      </c>
      <c r="K109">
        <f>J109*'2020'!Y$6</f>
        <v>0</v>
      </c>
      <c r="L109">
        <v>0</v>
      </c>
      <c r="M109">
        <f t="shared" si="57"/>
        <v>0</v>
      </c>
      <c r="N109">
        <f>M109*'2020'!Z$6</f>
        <v>0</v>
      </c>
      <c r="O109">
        <v>0</v>
      </c>
      <c r="P109">
        <f t="shared" si="58"/>
        <v>0</v>
      </c>
      <c r="R109">
        <v>0</v>
      </c>
      <c r="S109">
        <f t="shared" si="59"/>
        <v>0</v>
      </c>
      <c r="T109">
        <f>S109*'2020'!AB$6</f>
        <v>0</v>
      </c>
      <c r="U109">
        <v>0</v>
      </c>
      <c r="V109">
        <f t="shared" si="60"/>
        <v>0</v>
      </c>
      <c r="W109">
        <f>V109*'2020'!AC$6</f>
        <v>0</v>
      </c>
      <c r="X109">
        <v>0</v>
      </c>
      <c r="Y109">
        <f t="shared" si="61"/>
        <v>0</v>
      </c>
      <c r="Z109">
        <f>Y109*'2020'!AD$6</f>
        <v>0</v>
      </c>
      <c r="AA109">
        <v>0</v>
      </c>
      <c r="AB109">
        <f t="shared" si="62"/>
        <v>0</v>
      </c>
      <c r="AC109">
        <f>AB109*'2020'!AE$6</f>
        <v>0</v>
      </c>
      <c r="AD109">
        <v>0</v>
      </c>
      <c r="AG109">
        <v>0</v>
      </c>
      <c r="AJ109">
        <v>0</v>
      </c>
      <c r="AN109" s="75">
        <f t="shared" si="63"/>
        <v>0</v>
      </c>
      <c r="AO109">
        <f>AN109*'2020'!AI$6</f>
        <v>0</v>
      </c>
    </row>
    <row r="110" spans="2:41" x14ac:dyDescent="0.25">
      <c r="B110" t="s">
        <v>16</v>
      </c>
      <c r="C110">
        <v>18.247544000000001</v>
      </c>
      <c r="D110">
        <f t="shared" si="54"/>
        <v>5.297432949292169E-2</v>
      </c>
      <c r="E110">
        <f>D110*'2020'!W$6</f>
        <v>0</v>
      </c>
      <c r="F110">
        <v>26.582484999999998</v>
      </c>
      <c r="G110">
        <f t="shared" si="55"/>
        <v>5.29743300072191E-2</v>
      </c>
      <c r="H110">
        <f>G110*'2020'!X$6</f>
        <v>0</v>
      </c>
      <c r="I110">
        <v>17.211314999999999</v>
      </c>
      <c r="J110">
        <f t="shared" si="56"/>
        <v>5.2974327389017341E-2</v>
      </c>
      <c r="K110">
        <f>J110*'2020'!Y$6</f>
        <v>0</v>
      </c>
      <c r="L110">
        <v>27.991334999999999</v>
      </c>
      <c r="M110">
        <f t="shared" si="57"/>
        <v>5.2974328048155585E-2</v>
      </c>
      <c r="N110">
        <f>M110*'2020'!Z$6</f>
        <v>0</v>
      </c>
      <c r="O110">
        <v>18.285686999999999</v>
      </c>
      <c r="P110">
        <f t="shared" si="58"/>
        <v>5.2989681263813759E-2</v>
      </c>
      <c r="R110">
        <v>25.728086000000001</v>
      </c>
      <c r="S110">
        <f t="shared" si="59"/>
        <v>6.7864463049922802E-2</v>
      </c>
      <c r="T110">
        <f>S110*'2020'!AB$6</f>
        <v>0</v>
      </c>
      <c r="U110">
        <v>19.153248999999999</v>
      </c>
      <c r="V110">
        <f t="shared" si="60"/>
        <v>5.571898651433909E-2</v>
      </c>
      <c r="W110">
        <f>V110*'2020'!AC$6</f>
        <v>0</v>
      </c>
      <c r="X110">
        <v>21.520932999999999</v>
      </c>
      <c r="Y110">
        <f t="shared" si="61"/>
        <v>5.565956111530003E-2</v>
      </c>
      <c r="Z110">
        <f>Y110*'2020'!AD$6</f>
        <v>0</v>
      </c>
      <c r="AA110">
        <v>18.950206000000001</v>
      </c>
      <c r="AB110">
        <f t="shared" si="62"/>
        <v>5.570277994620252E-2</v>
      </c>
      <c r="AC110">
        <f>AB110*'2020'!AE$6</f>
        <v>0</v>
      </c>
      <c r="AD110">
        <v>18.789033</v>
      </c>
      <c r="AG110">
        <v>19.311748999999999</v>
      </c>
      <c r="AJ110">
        <v>18.82347</v>
      </c>
      <c r="AN110" s="75">
        <f t="shared" si="63"/>
        <v>5.5536976314099096E-2</v>
      </c>
      <c r="AO110">
        <f>AN110*'2020'!AI$6</f>
        <v>0</v>
      </c>
    </row>
    <row r="111" spans="2:41" x14ac:dyDescent="0.25">
      <c r="B111" t="s">
        <v>17</v>
      </c>
      <c r="C111">
        <v>0</v>
      </c>
      <c r="D111">
        <f t="shared" si="54"/>
        <v>0</v>
      </c>
      <c r="E111">
        <f>D111*'2020'!W$6</f>
        <v>0</v>
      </c>
      <c r="F111">
        <v>0</v>
      </c>
      <c r="G111">
        <f t="shared" si="55"/>
        <v>0</v>
      </c>
      <c r="H111">
        <f>G111*'2020'!X$6</f>
        <v>0</v>
      </c>
      <c r="I111">
        <v>0</v>
      </c>
      <c r="J111">
        <f t="shared" si="56"/>
        <v>0</v>
      </c>
      <c r="K111">
        <f>J111*'2020'!Y$6</f>
        <v>0</v>
      </c>
      <c r="L111">
        <v>0</v>
      </c>
      <c r="M111">
        <f t="shared" si="57"/>
        <v>0</v>
      </c>
      <c r="N111">
        <f>M111*'2020'!Z$6</f>
        <v>0</v>
      </c>
      <c r="O111">
        <v>0</v>
      </c>
      <c r="P111">
        <f t="shared" si="58"/>
        <v>0</v>
      </c>
      <c r="R111">
        <v>0</v>
      </c>
      <c r="S111">
        <f t="shared" si="59"/>
        <v>0</v>
      </c>
      <c r="T111">
        <f>S111*'2020'!AB$6</f>
        <v>0</v>
      </c>
      <c r="U111">
        <v>0</v>
      </c>
      <c r="V111">
        <f t="shared" si="60"/>
        <v>0</v>
      </c>
      <c r="W111">
        <f>V111*'2020'!AC$6</f>
        <v>0</v>
      </c>
      <c r="X111">
        <v>0</v>
      </c>
      <c r="Y111">
        <f t="shared" si="61"/>
        <v>0</v>
      </c>
      <c r="Z111">
        <f>Y111*'2020'!AD$6</f>
        <v>0</v>
      </c>
      <c r="AA111">
        <v>0</v>
      </c>
      <c r="AB111">
        <f t="shared" si="62"/>
        <v>0</v>
      </c>
      <c r="AC111">
        <f>AB111*'2020'!AE$6</f>
        <v>0</v>
      </c>
      <c r="AD111">
        <v>0</v>
      </c>
      <c r="AG111">
        <v>0</v>
      </c>
      <c r="AJ111">
        <v>0</v>
      </c>
      <c r="AN111" s="75">
        <f t="shared" si="63"/>
        <v>0</v>
      </c>
      <c r="AO111">
        <f>AN111*'2020'!AI$6</f>
        <v>0</v>
      </c>
    </row>
    <row r="112" spans="2:41" x14ac:dyDescent="0.25">
      <c r="B112" t="s">
        <v>18</v>
      </c>
      <c r="C112">
        <v>0</v>
      </c>
      <c r="D112">
        <f t="shared" si="54"/>
        <v>0</v>
      </c>
      <c r="E112">
        <f>D112*'2020'!W$6</f>
        <v>0</v>
      </c>
      <c r="F112">
        <v>0</v>
      </c>
      <c r="G112">
        <f t="shared" si="55"/>
        <v>0</v>
      </c>
      <c r="H112">
        <f>G112*'2020'!X$6</f>
        <v>0</v>
      </c>
      <c r="I112">
        <v>0</v>
      </c>
      <c r="J112">
        <f t="shared" si="56"/>
        <v>0</v>
      </c>
      <c r="K112">
        <f>J112*'2020'!Y$6</f>
        <v>0</v>
      </c>
      <c r="L112">
        <v>0</v>
      </c>
      <c r="M112">
        <f t="shared" si="57"/>
        <v>0</v>
      </c>
      <c r="N112">
        <f>M112*'2020'!Z$6</f>
        <v>0</v>
      </c>
      <c r="O112">
        <v>0</v>
      </c>
      <c r="P112">
        <f t="shared" si="58"/>
        <v>0</v>
      </c>
      <c r="R112">
        <v>0</v>
      </c>
      <c r="S112">
        <f t="shared" si="59"/>
        <v>0</v>
      </c>
      <c r="T112">
        <f>S112*'2020'!AB$6</f>
        <v>0</v>
      </c>
      <c r="U112">
        <v>0</v>
      </c>
      <c r="V112">
        <f t="shared" si="60"/>
        <v>0</v>
      </c>
      <c r="W112">
        <f>V112*'2020'!AC$6</f>
        <v>0</v>
      </c>
      <c r="X112">
        <v>0</v>
      </c>
      <c r="Y112">
        <f t="shared" si="61"/>
        <v>0</v>
      </c>
      <c r="Z112">
        <f>Y112*'2020'!AD$6</f>
        <v>0</v>
      </c>
      <c r="AA112">
        <v>0</v>
      </c>
      <c r="AB112">
        <f t="shared" si="62"/>
        <v>0</v>
      </c>
      <c r="AC112">
        <f>AB112*'2020'!AE$6</f>
        <v>0</v>
      </c>
      <c r="AD112">
        <v>0</v>
      </c>
      <c r="AG112">
        <v>0</v>
      </c>
      <c r="AJ112">
        <v>0</v>
      </c>
      <c r="AN112" s="75">
        <f t="shared" si="63"/>
        <v>0</v>
      </c>
      <c r="AO112">
        <f>AN112*'2020'!AI$6</f>
        <v>0</v>
      </c>
    </row>
    <row r="113" spans="2:41" x14ac:dyDescent="0.25">
      <c r="B113" t="s">
        <v>19</v>
      </c>
      <c r="C113">
        <v>5.0730839999999997</v>
      </c>
      <c r="D113">
        <f t="shared" si="54"/>
        <v>1.4727638051524584E-2</v>
      </c>
      <c r="E113">
        <f>D113*'2020'!W$6</f>
        <v>0</v>
      </c>
      <c r="F113">
        <v>7.39032</v>
      </c>
      <c r="G113">
        <f t="shared" si="55"/>
        <v>1.4727639291020065E-2</v>
      </c>
      <c r="H113">
        <f>G113*'2020'!X$6</f>
        <v>0</v>
      </c>
      <c r="I113">
        <v>4.7849979999999999</v>
      </c>
      <c r="J113">
        <f t="shared" si="56"/>
        <v>1.4727639962884486E-2</v>
      </c>
      <c r="K113">
        <f>J113*'2020'!Y$6</f>
        <v>0</v>
      </c>
      <c r="L113">
        <v>7.7820010000000002</v>
      </c>
      <c r="M113">
        <f t="shared" si="57"/>
        <v>1.4727638887001095E-2</v>
      </c>
      <c r="N113">
        <f>M113*'2020'!Z$6</f>
        <v>0</v>
      </c>
      <c r="O113">
        <v>5.0836889999999997</v>
      </c>
      <c r="P113">
        <f t="shared" si="58"/>
        <v>1.4731908063085412E-2</v>
      </c>
      <c r="R113">
        <v>6.9085080000000003</v>
      </c>
      <c r="S113">
        <f t="shared" si="59"/>
        <v>1.8222971809721721E-2</v>
      </c>
      <c r="T113">
        <f>S113*'2020'!AB$6</f>
        <v>0</v>
      </c>
      <c r="U113">
        <v>5.283811</v>
      </c>
      <c r="V113">
        <f t="shared" si="60"/>
        <v>1.5371209023248044E-2</v>
      </c>
      <c r="W113">
        <f>V113*'2020'!AC$6</f>
        <v>0</v>
      </c>
      <c r="X113">
        <v>5.936985</v>
      </c>
      <c r="Y113">
        <f t="shared" si="61"/>
        <v>1.5354816608002987E-2</v>
      </c>
      <c r="Z113">
        <f>Y113*'2020'!AD$6</f>
        <v>0</v>
      </c>
      <c r="AA113">
        <v>5.2277979999999999</v>
      </c>
      <c r="AB113">
        <f t="shared" si="62"/>
        <v>1.536673963318381E-2</v>
      </c>
      <c r="AC113">
        <f>AB113*'2020'!AE$6</f>
        <v>0</v>
      </c>
      <c r="AD113">
        <v>5.1441530000000002</v>
      </c>
      <c r="AG113">
        <v>5.3275370000000004</v>
      </c>
      <c r="AJ113">
        <v>5.1928349999999996</v>
      </c>
      <c r="AN113" s="75">
        <f t="shared" si="63"/>
        <v>1.5328689036630245E-2</v>
      </c>
      <c r="AO113">
        <f>AN113*'2020'!AI$6</f>
        <v>0</v>
      </c>
    </row>
    <row r="114" spans="2:41" x14ac:dyDescent="0.25">
      <c r="B114" t="s">
        <v>20</v>
      </c>
      <c r="C114">
        <v>0</v>
      </c>
      <c r="D114">
        <f t="shared" si="54"/>
        <v>0</v>
      </c>
      <c r="E114">
        <f>D114*'2020'!W$6</f>
        <v>0</v>
      </c>
      <c r="F114">
        <v>0</v>
      </c>
      <c r="G114">
        <f t="shared" si="55"/>
        <v>0</v>
      </c>
      <c r="H114">
        <f>G114*'2020'!X$6</f>
        <v>0</v>
      </c>
      <c r="I114">
        <v>0</v>
      </c>
      <c r="J114">
        <f t="shared" si="56"/>
        <v>0</v>
      </c>
      <c r="K114">
        <f>J114*'2020'!Y$6</f>
        <v>0</v>
      </c>
      <c r="L114">
        <v>0</v>
      </c>
      <c r="M114">
        <f t="shared" si="57"/>
        <v>0</v>
      </c>
      <c r="N114">
        <f>M114*'2020'!Z$6</f>
        <v>0</v>
      </c>
      <c r="O114">
        <v>0</v>
      </c>
      <c r="P114">
        <f t="shared" si="58"/>
        <v>0</v>
      </c>
      <c r="R114">
        <v>0.23388900000000001</v>
      </c>
      <c r="S114">
        <f t="shared" si="59"/>
        <v>6.1694256612339501E-4</v>
      </c>
      <c r="T114">
        <f>S114*'2020'!AB$6</f>
        <v>0</v>
      </c>
      <c r="U114">
        <v>0.22959299999999999</v>
      </c>
      <c r="V114">
        <f t="shared" si="60"/>
        <v>6.6791223101556583E-4</v>
      </c>
      <c r="W114">
        <f>V114*'2020'!AC$6</f>
        <v>0</v>
      </c>
      <c r="X114">
        <v>0.25797500000000001</v>
      </c>
      <c r="Y114">
        <f t="shared" si="61"/>
        <v>6.672004080268976E-4</v>
      </c>
      <c r="Z114">
        <f>Y114*'2020'!AD$6</f>
        <v>0</v>
      </c>
      <c r="AA114">
        <v>0.227159</v>
      </c>
      <c r="AB114">
        <f t="shared" si="62"/>
        <v>6.6771769076280315E-4</v>
      </c>
      <c r="AC114">
        <f>AB114*'2020'!AE$6</f>
        <v>0</v>
      </c>
      <c r="AD114">
        <v>0.29331200000000002</v>
      </c>
      <c r="AG114">
        <v>0.231493</v>
      </c>
      <c r="AJ114">
        <v>0.22564000000000001</v>
      </c>
      <c r="AN114" s="75">
        <f t="shared" si="63"/>
        <v>2.9108587732540688E-4</v>
      </c>
      <c r="AO114">
        <f>AN114*'2020'!AI$6</f>
        <v>0</v>
      </c>
    </row>
    <row r="115" spans="2:41" x14ac:dyDescent="0.25">
      <c r="B115" t="s">
        <v>21</v>
      </c>
      <c r="C115">
        <v>0</v>
      </c>
      <c r="D115">
        <f t="shared" si="54"/>
        <v>0</v>
      </c>
      <c r="E115">
        <f>D115*'2020'!W$6</f>
        <v>0</v>
      </c>
      <c r="F115">
        <v>0</v>
      </c>
      <c r="G115">
        <f t="shared" si="55"/>
        <v>0</v>
      </c>
      <c r="H115">
        <f>G115*'2020'!X$6</f>
        <v>0</v>
      </c>
      <c r="I115">
        <v>0</v>
      </c>
      <c r="J115">
        <f t="shared" si="56"/>
        <v>0</v>
      </c>
      <c r="K115">
        <f>J115*'2020'!Y$6</f>
        <v>0</v>
      </c>
      <c r="L115">
        <v>0</v>
      </c>
      <c r="M115">
        <f t="shared" si="57"/>
        <v>0</v>
      </c>
      <c r="N115">
        <f>M115*'2020'!Z$6</f>
        <v>0</v>
      </c>
      <c r="O115">
        <v>0</v>
      </c>
      <c r="P115">
        <f t="shared" si="58"/>
        <v>0</v>
      </c>
      <c r="R115">
        <v>0</v>
      </c>
      <c r="S115">
        <f t="shared" si="59"/>
        <v>0</v>
      </c>
      <c r="T115">
        <f>S115*'2020'!AB$6</f>
        <v>0</v>
      </c>
      <c r="U115">
        <v>0</v>
      </c>
      <c r="V115">
        <f t="shared" si="60"/>
        <v>0</v>
      </c>
      <c r="W115">
        <f>V115*'2020'!AC$6</f>
        <v>0</v>
      </c>
      <c r="X115">
        <v>0</v>
      </c>
      <c r="Y115">
        <f t="shared" si="61"/>
        <v>0</v>
      </c>
      <c r="Z115">
        <f>Y115*'2020'!AD$6</f>
        <v>0</v>
      </c>
      <c r="AA115">
        <v>0</v>
      </c>
      <c r="AB115">
        <f t="shared" si="62"/>
        <v>0</v>
      </c>
      <c r="AC115">
        <f>AB115*'2020'!AE$6</f>
        <v>0</v>
      </c>
      <c r="AD115">
        <v>0</v>
      </c>
      <c r="AG115">
        <v>0</v>
      </c>
      <c r="AJ115">
        <v>0</v>
      </c>
      <c r="AN115" s="75">
        <f t="shared" si="63"/>
        <v>0</v>
      </c>
      <c r="AO115">
        <f>AN115*'2020'!AI$6</f>
        <v>0</v>
      </c>
    </row>
    <row r="116" spans="2:41" x14ac:dyDescent="0.25">
      <c r="B116" t="s">
        <v>22</v>
      </c>
      <c r="C116">
        <v>0</v>
      </c>
      <c r="D116">
        <f t="shared" si="54"/>
        <v>0</v>
      </c>
      <c r="E116">
        <f>D116*'2020'!W$6</f>
        <v>0</v>
      </c>
      <c r="F116">
        <v>0</v>
      </c>
      <c r="G116">
        <f t="shared" si="55"/>
        <v>0</v>
      </c>
      <c r="H116">
        <f>G116*'2020'!X$6</f>
        <v>0</v>
      </c>
      <c r="I116">
        <v>0</v>
      </c>
      <c r="J116">
        <f t="shared" si="56"/>
        <v>0</v>
      </c>
      <c r="K116">
        <f>J116*'2020'!Y$6</f>
        <v>0</v>
      </c>
      <c r="L116">
        <v>0</v>
      </c>
      <c r="M116">
        <f t="shared" si="57"/>
        <v>0</v>
      </c>
      <c r="N116">
        <f>M116*'2020'!Z$6</f>
        <v>0</v>
      </c>
      <c r="O116">
        <v>0</v>
      </c>
      <c r="P116">
        <f t="shared" si="58"/>
        <v>0</v>
      </c>
      <c r="R116">
        <v>0</v>
      </c>
      <c r="S116">
        <f t="shared" si="59"/>
        <v>0</v>
      </c>
      <c r="T116">
        <f>S116*'2020'!AB$6</f>
        <v>0</v>
      </c>
      <c r="U116">
        <v>0</v>
      </c>
      <c r="V116">
        <f t="shared" si="60"/>
        <v>0</v>
      </c>
      <c r="W116">
        <f>V116*'2020'!AC$6</f>
        <v>0</v>
      </c>
      <c r="X116">
        <v>0</v>
      </c>
      <c r="Y116">
        <f t="shared" si="61"/>
        <v>0</v>
      </c>
      <c r="Z116">
        <f>Y116*'2020'!AD$6</f>
        <v>0</v>
      </c>
      <c r="AA116">
        <v>0</v>
      </c>
      <c r="AB116">
        <f t="shared" si="62"/>
        <v>0</v>
      </c>
      <c r="AC116">
        <f>AB116*'2020'!AE$6</f>
        <v>0</v>
      </c>
      <c r="AD116">
        <v>0</v>
      </c>
      <c r="AG116">
        <v>0</v>
      </c>
      <c r="AJ116">
        <v>0</v>
      </c>
      <c r="AN116" s="75">
        <f t="shared" si="63"/>
        <v>0</v>
      </c>
      <c r="AO116">
        <f>AN116*'2020'!AI$6</f>
        <v>0</v>
      </c>
    </row>
    <row r="117" spans="2:41" x14ac:dyDescent="0.25">
      <c r="B117" t="s">
        <v>23</v>
      </c>
      <c r="C117">
        <v>1.9513739999999999</v>
      </c>
      <c r="D117">
        <f t="shared" si="54"/>
        <v>5.6650215086436048E-3</v>
      </c>
      <c r="E117">
        <f>D117*'2020'!W$6</f>
        <v>0</v>
      </c>
      <c r="F117">
        <v>2.8427030000000002</v>
      </c>
      <c r="G117">
        <f t="shared" si="55"/>
        <v>5.6650191595899249E-3</v>
      </c>
      <c r="H117">
        <f>G117*'2020'!X$6</f>
        <v>0</v>
      </c>
      <c r="I117">
        <v>1.84056</v>
      </c>
      <c r="J117">
        <f t="shared" si="56"/>
        <v>5.6650190888453186E-3</v>
      </c>
      <c r="K117">
        <f>J117*'2020'!Y$6</f>
        <v>0</v>
      </c>
      <c r="L117">
        <v>2.9933649999999998</v>
      </c>
      <c r="M117">
        <f t="shared" si="57"/>
        <v>5.6650209601602506E-3</v>
      </c>
      <c r="N117">
        <f>M117*'2020'!Z$6</f>
        <v>0</v>
      </c>
      <c r="O117">
        <v>1.955454</v>
      </c>
      <c r="P117">
        <f t="shared" si="58"/>
        <v>5.6666661846530393E-3</v>
      </c>
      <c r="R117">
        <v>0.81423000000000001</v>
      </c>
      <c r="S117">
        <f t="shared" si="59"/>
        <v>2.1477416450309842E-3</v>
      </c>
      <c r="T117">
        <f>S117*'2020'!AB$6</f>
        <v>0</v>
      </c>
      <c r="U117">
        <v>1.7225269999999999</v>
      </c>
      <c r="V117">
        <f t="shared" si="60"/>
        <v>5.011027564231268E-3</v>
      </c>
      <c r="W117">
        <f>V117*'2020'!AC$6</f>
        <v>0</v>
      </c>
      <c r="X117">
        <v>1.9354629999999999</v>
      </c>
      <c r="Y117">
        <f t="shared" si="61"/>
        <v>5.005685447508337E-3</v>
      </c>
      <c r="Z117">
        <f>Y117*'2020'!AD$6</f>
        <v>0</v>
      </c>
      <c r="AA117">
        <v>1.704267</v>
      </c>
      <c r="AB117">
        <f t="shared" si="62"/>
        <v>5.0095713825261175E-3</v>
      </c>
      <c r="AC117">
        <f>AB117*'2020'!AE$6</f>
        <v>0</v>
      </c>
      <c r="AD117">
        <v>1.379067</v>
      </c>
      <c r="AG117">
        <v>1.736782</v>
      </c>
      <c r="AJ117">
        <v>1.692869</v>
      </c>
      <c r="AN117" s="75">
        <f t="shared" si="63"/>
        <v>5.0556414379098712E-3</v>
      </c>
      <c r="AO117">
        <f>AN117*'2020'!AI$6</f>
        <v>0</v>
      </c>
    </row>
    <row r="118" spans="2:41" x14ac:dyDescent="0.25">
      <c r="B118" t="s">
        <v>24</v>
      </c>
      <c r="C118">
        <v>0</v>
      </c>
      <c r="D118">
        <f t="shared" si="54"/>
        <v>0</v>
      </c>
      <c r="E118">
        <f>D118*'2020'!W$6</f>
        <v>0</v>
      </c>
      <c r="F118">
        <v>0</v>
      </c>
      <c r="G118">
        <f t="shared" si="55"/>
        <v>0</v>
      </c>
      <c r="H118">
        <f>G118*'2020'!X$6</f>
        <v>0</v>
      </c>
      <c r="I118">
        <v>0</v>
      </c>
      <c r="J118">
        <f t="shared" si="56"/>
        <v>0</v>
      </c>
      <c r="K118">
        <f>J118*'2020'!Y$6</f>
        <v>0</v>
      </c>
      <c r="L118">
        <v>0</v>
      </c>
      <c r="M118">
        <f t="shared" si="57"/>
        <v>0</v>
      </c>
      <c r="N118">
        <f>M118*'2020'!Z$6</f>
        <v>0</v>
      </c>
      <c r="O118">
        <v>0</v>
      </c>
      <c r="P118">
        <f t="shared" si="58"/>
        <v>0</v>
      </c>
      <c r="R118">
        <v>0</v>
      </c>
      <c r="S118">
        <f t="shared" si="59"/>
        <v>0</v>
      </c>
      <c r="T118">
        <f>S118*'2020'!AB$6</f>
        <v>0</v>
      </c>
      <c r="U118">
        <v>0</v>
      </c>
      <c r="V118">
        <f t="shared" si="60"/>
        <v>0</v>
      </c>
      <c r="W118">
        <f>V118*'2020'!AC$6</f>
        <v>0</v>
      </c>
      <c r="X118">
        <v>0</v>
      </c>
      <c r="Y118">
        <f t="shared" si="61"/>
        <v>0</v>
      </c>
      <c r="Z118">
        <f>Y118*'2020'!AD$6</f>
        <v>0</v>
      </c>
      <c r="AA118">
        <v>0</v>
      </c>
      <c r="AB118">
        <f t="shared" si="62"/>
        <v>0</v>
      </c>
      <c r="AC118">
        <f>AB118*'2020'!AE$6</f>
        <v>0</v>
      </c>
      <c r="AD118">
        <v>0</v>
      </c>
      <c r="AG118">
        <v>0</v>
      </c>
      <c r="AJ118">
        <v>0</v>
      </c>
      <c r="AN118" s="75">
        <f t="shared" si="63"/>
        <v>0</v>
      </c>
      <c r="AO118">
        <f>AN118*'2020'!AI$6</f>
        <v>0</v>
      </c>
    </row>
    <row r="119" spans="2:41" x14ac:dyDescent="0.25">
      <c r="B119" t="s">
        <v>25</v>
      </c>
      <c r="C119">
        <v>0.75909199999999999</v>
      </c>
      <c r="D119">
        <f t="shared" si="54"/>
        <v>2.2037151807082042E-3</v>
      </c>
      <c r="E119">
        <f>D119*'2020'!W$6</f>
        <v>0</v>
      </c>
      <c r="F119">
        <v>1.105823</v>
      </c>
      <c r="G119">
        <f t="shared" si="55"/>
        <v>2.2037154363699651E-3</v>
      </c>
      <c r="H119">
        <f>G119*'2020'!X$6</f>
        <v>0</v>
      </c>
      <c r="I119">
        <v>0.71598600000000001</v>
      </c>
      <c r="J119">
        <f t="shared" si="56"/>
        <v>2.2037175410451189E-3</v>
      </c>
      <c r="K119">
        <f>J119*'2020'!Y$6</f>
        <v>0</v>
      </c>
      <c r="L119">
        <v>1.164431</v>
      </c>
      <c r="M119">
        <f t="shared" si="57"/>
        <v>2.2037158922017064E-3</v>
      </c>
      <c r="N119">
        <f>M119*'2020'!Z$6</f>
        <v>0</v>
      </c>
      <c r="O119">
        <v>0.76067899999999999</v>
      </c>
      <c r="P119">
        <f t="shared" si="58"/>
        <v>2.2043545727364025E-3</v>
      </c>
      <c r="R119">
        <v>0.71317299999999995</v>
      </c>
      <c r="S119">
        <f t="shared" si="59"/>
        <v>1.8811777411931298E-3</v>
      </c>
      <c r="T119">
        <f>S119*'2020'!AB$6</f>
        <v>0</v>
      </c>
      <c r="U119">
        <v>0.73672599999999999</v>
      </c>
      <c r="V119">
        <f t="shared" si="60"/>
        <v>2.1432199862677598E-3</v>
      </c>
      <c r="W119">
        <f>V119*'2020'!AC$6</f>
        <v>0</v>
      </c>
      <c r="X119">
        <v>0.82779800000000003</v>
      </c>
      <c r="Y119">
        <f t="shared" si="61"/>
        <v>2.1409328941325704E-3</v>
      </c>
      <c r="Z119">
        <f>Y119*'2020'!AD$6</f>
        <v>0</v>
      </c>
      <c r="AA119">
        <v>0.72891600000000001</v>
      </c>
      <c r="AB119">
        <f t="shared" si="62"/>
        <v>2.1425966317868078E-3</v>
      </c>
      <c r="AC119">
        <f>AB119*'2020'!AE$6</f>
        <v>0</v>
      </c>
      <c r="AD119">
        <v>0.66543799999999997</v>
      </c>
      <c r="AG119">
        <v>0.74282300000000001</v>
      </c>
      <c r="AJ119">
        <v>0.72404100000000005</v>
      </c>
      <c r="AN119" s="75">
        <f t="shared" si="63"/>
        <v>2.1474606529379627E-3</v>
      </c>
      <c r="AO119">
        <f>AN119*'2020'!AI$6</f>
        <v>0</v>
      </c>
    </row>
    <row r="120" spans="2:41" x14ac:dyDescent="0.25">
      <c r="B120" t="s">
        <v>26</v>
      </c>
      <c r="C120">
        <v>18.122067000000001</v>
      </c>
      <c r="D120">
        <f t="shared" si="54"/>
        <v>5.2610058008398443E-2</v>
      </c>
      <c r="E120">
        <f>D120*'2020'!W$6</f>
        <v>0</v>
      </c>
      <c r="F120">
        <v>26.399692999999999</v>
      </c>
      <c r="G120">
        <f t="shared" si="55"/>
        <v>5.2610056925500838E-2</v>
      </c>
      <c r="H120">
        <f>G120*'2020'!X$6</f>
        <v>0</v>
      </c>
      <c r="I120">
        <v>17.092963999999998</v>
      </c>
      <c r="J120">
        <f t="shared" si="56"/>
        <v>5.261005745259368E-2</v>
      </c>
      <c r="K120">
        <f>J120*'2020'!Y$6</f>
        <v>0</v>
      </c>
      <c r="L120">
        <v>27.798857000000002</v>
      </c>
      <c r="M120">
        <f t="shared" si="57"/>
        <v>5.2610058437075842E-2</v>
      </c>
      <c r="N120">
        <f>M120*'2020'!Z$6</f>
        <v>0</v>
      </c>
      <c r="O120">
        <v>18.059947999999999</v>
      </c>
      <c r="P120">
        <f t="shared" si="58"/>
        <v>5.2335517290712175E-2</v>
      </c>
      <c r="R120">
        <v>17.516839999999998</v>
      </c>
      <c r="S120">
        <f t="shared" si="59"/>
        <v>4.620518374088961E-2</v>
      </c>
      <c r="T120">
        <f>S120*'2020'!AB$6</f>
        <v>0</v>
      </c>
      <c r="U120">
        <v>17.587478999999998</v>
      </c>
      <c r="V120">
        <f t="shared" si="60"/>
        <v>5.1163982947343395E-2</v>
      </c>
      <c r="W120">
        <f>V120*'2020'!AC$6</f>
        <v>0</v>
      </c>
      <c r="X120">
        <v>20.173967000000001</v>
      </c>
      <c r="Y120">
        <f t="shared" si="61"/>
        <v>5.2175904695885914E-2</v>
      </c>
      <c r="Z120">
        <f>Y120*'2020'!AD$6</f>
        <v>0</v>
      </c>
      <c r="AA120">
        <v>17.499974000000002</v>
      </c>
      <c r="AB120">
        <f t="shared" si="62"/>
        <v>5.1439926340973052E-2</v>
      </c>
      <c r="AC120">
        <f>AB120*'2020'!AE$6</f>
        <v>0</v>
      </c>
      <c r="AD120">
        <v>16.078502</v>
      </c>
      <c r="AG120">
        <v>17.833849000000001</v>
      </c>
      <c r="AJ120">
        <v>17.382936999999998</v>
      </c>
      <c r="AN120" s="75">
        <f t="shared" si="63"/>
        <v>5.1528971759930334E-2</v>
      </c>
      <c r="AO120">
        <f>AN120*'2020'!AI$6</f>
        <v>0</v>
      </c>
    </row>
    <row r="121" spans="2:41" x14ac:dyDescent="0.25">
      <c r="B121" t="s">
        <v>27</v>
      </c>
      <c r="C121">
        <v>0</v>
      </c>
      <c r="D121">
        <f t="shared" si="54"/>
        <v>0</v>
      </c>
      <c r="E121">
        <f>D121*'2020'!W$6</f>
        <v>0</v>
      </c>
      <c r="F121">
        <v>0</v>
      </c>
      <c r="G121">
        <f t="shared" si="55"/>
        <v>0</v>
      </c>
      <c r="H121">
        <f>G121*'2020'!X$6</f>
        <v>0</v>
      </c>
      <c r="I121">
        <v>0</v>
      </c>
      <c r="J121">
        <f t="shared" si="56"/>
        <v>0</v>
      </c>
      <c r="K121">
        <f>J121*'2020'!Y$6</f>
        <v>0</v>
      </c>
      <c r="L121">
        <v>0</v>
      </c>
      <c r="M121">
        <f t="shared" si="57"/>
        <v>0</v>
      </c>
      <c r="N121">
        <f>M121*'2020'!Z$6</f>
        <v>0</v>
      </c>
      <c r="O121">
        <v>0</v>
      </c>
      <c r="P121">
        <f t="shared" si="58"/>
        <v>0</v>
      </c>
      <c r="R121">
        <v>0</v>
      </c>
      <c r="S121">
        <f t="shared" si="59"/>
        <v>0</v>
      </c>
      <c r="T121">
        <f>S121*'2020'!AB$6</f>
        <v>0</v>
      </c>
      <c r="U121">
        <v>0</v>
      </c>
      <c r="V121">
        <f t="shared" si="60"/>
        <v>0</v>
      </c>
      <c r="W121">
        <f>V121*'2020'!AC$6</f>
        <v>0</v>
      </c>
      <c r="X121">
        <v>0</v>
      </c>
      <c r="Y121">
        <f t="shared" si="61"/>
        <v>0</v>
      </c>
      <c r="Z121">
        <f>Y121*'2020'!AD$6</f>
        <v>0</v>
      </c>
      <c r="AA121">
        <v>0</v>
      </c>
      <c r="AB121">
        <f t="shared" si="62"/>
        <v>0</v>
      </c>
      <c r="AC121">
        <f>AB121*'2020'!AE$6</f>
        <v>0</v>
      </c>
      <c r="AD121">
        <v>0</v>
      </c>
      <c r="AG121">
        <v>0</v>
      </c>
      <c r="AJ121">
        <v>0</v>
      </c>
      <c r="AN121" s="75">
        <f t="shared" si="63"/>
        <v>0</v>
      </c>
      <c r="AO121">
        <f>AN121*'2020'!AI$6</f>
        <v>0</v>
      </c>
    </row>
    <row r="122" spans="2:41" x14ac:dyDescent="0.25">
      <c r="B122" t="s">
        <v>28</v>
      </c>
      <c r="C122">
        <v>232.850571</v>
      </c>
      <c r="D122">
        <f t="shared" si="54"/>
        <v>0.675987018897938</v>
      </c>
      <c r="E122">
        <f>D122*'2020'!W$6</f>
        <v>0</v>
      </c>
      <c r="F122">
        <v>339.209857</v>
      </c>
      <c r="G122">
        <f t="shared" si="55"/>
        <v>0.67598702327564941</v>
      </c>
      <c r="H122">
        <f>G122*'2020'!X$6</f>
        <v>0</v>
      </c>
      <c r="I122">
        <v>219.627623</v>
      </c>
      <c r="J122">
        <f t="shared" si="56"/>
        <v>0.6759870239126804</v>
      </c>
      <c r="K122">
        <f>J122*'2020'!Y$6</f>
        <v>0</v>
      </c>
      <c r="L122">
        <v>357.18771199999998</v>
      </c>
      <c r="M122">
        <f t="shared" si="57"/>
        <v>0.67598701634838487</v>
      </c>
      <c r="N122">
        <f>M122*'2020'!Z$6</f>
        <v>0</v>
      </c>
      <c r="O122">
        <v>233.337298</v>
      </c>
      <c r="P122">
        <f t="shared" si="58"/>
        <v>0.67618291005306663</v>
      </c>
      <c r="R122">
        <v>238.042023</v>
      </c>
      <c r="S122">
        <f t="shared" si="59"/>
        <v>0.62789723550412468</v>
      </c>
      <c r="T122">
        <f>S122*'2020'!AB$6</f>
        <v>0</v>
      </c>
      <c r="U122">
        <v>229.230918</v>
      </c>
      <c r="V122">
        <f t="shared" si="60"/>
        <v>0.66685889316802449</v>
      </c>
      <c r="W122">
        <f>V122*'2020'!AC$6</f>
        <v>0</v>
      </c>
      <c r="X122">
        <v>257.56796300000002</v>
      </c>
      <c r="Y122">
        <f t="shared" si="61"/>
        <v>0.66614768876153452</v>
      </c>
      <c r="Z122">
        <f>Y122*'2020'!AD$6</f>
        <v>0</v>
      </c>
      <c r="AA122">
        <v>226.80085600000001</v>
      </c>
      <c r="AB122">
        <f t="shared" si="62"/>
        <v>0.66666495199990783</v>
      </c>
      <c r="AC122">
        <f>AB122*'2020'!AE$6</f>
        <v>0</v>
      </c>
      <c r="AD122">
        <v>210.39375699999999</v>
      </c>
      <c r="AG122">
        <v>231.12788800000001</v>
      </c>
      <c r="AJ122">
        <v>225.28403800000001</v>
      </c>
      <c r="AN122" s="75">
        <f t="shared" si="63"/>
        <v>0.66752219576903438</v>
      </c>
      <c r="AO122">
        <f>AN122*'2020'!AI$6</f>
        <v>0</v>
      </c>
    </row>
    <row r="123" spans="2:41" x14ac:dyDescent="0.25">
      <c r="B123" t="s">
        <v>29</v>
      </c>
      <c r="C123">
        <v>0</v>
      </c>
      <c r="D123">
        <f t="shared" si="54"/>
        <v>0</v>
      </c>
      <c r="E123">
        <f>D123*'2020'!W$6</f>
        <v>0</v>
      </c>
      <c r="F123">
        <v>0</v>
      </c>
      <c r="G123">
        <f t="shared" si="55"/>
        <v>0</v>
      </c>
      <c r="H123">
        <f>G123*'2020'!X$6</f>
        <v>0</v>
      </c>
      <c r="I123">
        <v>0</v>
      </c>
      <c r="J123">
        <f t="shared" si="56"/>
        <v>0</v>
      </c>
      <c r="K123">
        <f>J123*'2020'!Y$6</f>
        <v>0</v>
      </c>
      <c r="L123">
        <v>0</v>
      </c>
      <c r="M123">
        <f t="shared" si="57"/>
        <v>0</v>
      </c>
      <c r="N123">
        <f>M123*'2020'!Z$6</f>
        <v>0</v>
      </c>
      <c r="O123">
        <v>0</v>
      </c>
      <c r="P123">
        <f t="shared" si="58"/>
        <v>0</v>
      </c>
      <c r="R123">
        <v>0</v>
      </c>
      <c r="S123">
        <f t="shared" si="59"/>
        <v>0</v>
      </c>
      <c r="T123">
        <f>S123*'2020'!AB$6</f>
        <v>0</v>
      </c>
      <c r="U123">
        <v>0</v>
      </c>
      <c r="V123">
        <f t="shared" si="60"/>
        <v>0</v>
      </c>
      <c r="W123">
        <f>V123*'2020'!AC$6</f>
        <v>0</v>
      </c>
      <c r="X123">
        <v>0</v>
      </c>
      <c r="Y123">
        <f t="shared" si="61"/>
        <v>0</v>
      </c>
      <c r="Z123">
        <f>Y123*'2020'!AD$6</f>
        <v>0</v>
      </c>
      <c r="AA123">
        <v>0</v>
      </c>
      <c r="AB123">
        <f t="shared" si="62"/>
        <v>0</v>
      </c>
      <c r="AC123">
        <f>AB123*'2020'!AE$6</f>
        <v>0</v>
      </c>
      <c r="AD123">
        <v>0</v>
      </c>
      <c r="AG123">
        <v>0</v>
      </c>
      <c r="AJ123">
        <v>0</v>
      </c>
      <c r="AN123" s="75">
        <f t="shared" si="63"/>
        <v>0</v>
      </c>
      <c r="AO123">
        <f>AN123*'2020'!AI$6</f>
        <v>0</v>
      </c>
    </row>
    <row r="124" spans="2:41" x14ac:dyDescent="0.25">
      <c r="B124" t="s">
        <v>30</v>
      </c>
      <c r="C124">
        <v>15.051496</v>
      </c>
      <c r="D124">
        <f t="shared" si="54"/>
        <v>4.3695902772745349E-2</v>
      </c>
      <c r="E124">
        <f>D124*'2020'!W$6</f>
        <v>0</v>
      </c>
      <c r="F124">
        <v>21.926576000000001</v>
      </c>
      <c r="G124">
        <f t="shared" si="55"/>
        <v>4.3695902506946598E-2</v>
      </c>
      <c r="H124">
        <f>G124*'2020'!X$6</f>
        <v>0</v>
      </c>
      <c r="I124">
        <v>14.196762</v>
      </c>
      <c r="J124">
        <f t="shared" si="56"/>
        <v>4.3695901100639936E-2</v>
      </c>
      <c r="K124">
        <f>J124*'2020'!Y$6</f>
        <v>0</v>
      </c>
      <c r="L124">
        <v>23.088668999999999</v>
      </c>
      <c r="M124">
        <f t="shared" si="57"/>
        <v>4.3695905386480507E-2</v>
      </c>
      <c r="N124">
        <f>M124*'2020'!Z$6</f>
        <v>0</v>
      </c>
      <c r="O124">
        <v>15.082957</v>
      </c>
      <c r="P124">
        <f t="shared" si="58"/>
        <v>4.3708561999656274E-2</v>
      </c>
      <c r="R124">
        <v>26.040268000000001</v>
      </c>
      <c r="S124">
        <f t="shared" si="59"/>
        <v>6.8687923598206524E-2</v>
      </c>
      <c r="T124">
        <f>S124*'2020'!AB$6</f>
        <v>0</v>
      </c>
      <c r="U124">
        <v>16.608733000000001</v>
      </c>
      <c r="V124">
        <f t="shared" si="60"/>
        <v>4.8316699169277166E-2</v>
      </c>
      <c r="W124">
        <f>V124*'2020'!AC$6</f>
        <v>0</v>
      </c>
      <c r="X124">
        <v>18.661868999999999</v>
      </c>
      <c r="Y124">
        <f t="shared" si="61"/>
        <v>4.8265167598970871E-2</v>
      </c>
      <c r="Z124">
        <f>Y124*'2020'!AD$6</f>
        <v>0</v>
      </c>
      <c r="AA124">
        <v>16.432663999999999</v>
      </c>
      <c r="AB124">
        <f t="shared" si="62"/>
        <v>4.8302644663698324E-2</v>
      </c>
      <c r="AC124">
        <f>AB124*'2020'!AE$6</f>
        <v>0</v>
      </c>
      <c r="AD124">
        <v>17.065757999999999</v>
      </c>
      <c r="AG124">
        <v>16.746175999999998</v>
      </c>
      <c r="AJ124">
        <v>16.322765</v>
      </c>
      <c r="AN124" s="75">
        <f t="shared" si="63"/>
        <v>4.8007178755180173E-2</v>
      </c>
      <c r="AO124">
        <f>AN124*'2020'!AI$6</f>
        <v>0</v>
      </c>
    </row>
    <row r="125" spans="2:41" x14ac:dyDescent="0.25">
      <c r="B125" t="s">
        <v>31</v>
      </c>
      <c r="C125">
        <v>2.1628569999999998</v>
      </c>
      <c r="D125">
        <f t="shared" si="54"/>
        <v>6.2789764674123878E-3</v>
      </c>
      <c r="E125">
        <f>D125*'2020'!W$6</f>
        <v>0</v>
      </c>
      <c r="F125">
        <v>3.1507849999999999</v>
      </c>
      <c r="G125">
        <f t="shared" si="55"/>
        <v>6.2789737066265942E-3</v>
      </c>
      <c r="H125">
        <f>G125*'2020'!X$6</f>
        <v>0</v>
      </c>
      <c r="I125">
        <v>2.0400339999999999</v>
      </c>
      <c r="J125">
        <f t="shared" si="56"/>
        <v>6.2789757203750322E-3</v>
      </c>
      <c r="K125">
        <f>J125*'2020'!Y$6</f>
        <v>0</v>
      </c>
      <c r="L125">
        <v>3.3177759999999998</v>
      </c>
      <c r="M125">
        <f t="shared" si="57"/>
        <v>6.2789771982757316E-3</v>
      </c>
      <c r="N125">
        <f>M125*'2020'!Z$6</f>
        <v>0</v>
      </c>
      <c r="O125">
        <v>2.1673779999999998</v>
      </c>
      <c r="P125">
        <f t="shared" si="58"/>
        <v>6.2807959798394306E-3</v>
      </c>
      <c r="R125">
        <v>0.95795600000000003</v>
      </c>
      <c r="S125">
        <f t="shared" si="59"/>
        <v>2.5268560422820356E-3</v>
      </c>
      <c r="T125">
        <f>S125*'2020'!AB$6</f>
        <v>0</v>
      </c>
      <c r="U125">
        <v>1.9185369999999999</v>
      </c>
      <c r="V125">
        <f t="shared" si="60"/>
        <v>5.581243016798903E-3</v>
      </c>
      <c r="W125">
        <f>V125*'2020'!AC$6</f>
        <v>0</v>
      </c>
      <c r="X125">
        <v>2.1557029999999999</v>
      </c>
      <c r="Y125">
        <f t="shared" si="61"/>
        <v>5.5752918739599075E-3</v>
      </c>
      <c r="Z125">
        <f>Y125*'2020'!AD$6</f>
        <v>0</v>
      </c>
      <c r="AA125">
        <v>1.898199</v>
      </c>
      <c r="AB125">
        <f t="shared" si="62"/>
        <v>5.5796206748940707E-3</v>
      </c>
      <c r="AC125">
        <f>AB125*'2020'!AE$6</f>
        <v>0</v>
      </c>
      <c r="AD125">
        <v>1.546578</v>
      </c>
      <c r="AG125">
        <v>1.9344140000000001</v>
      </c>
      <c r="AJ125">
        <v>1.8855040000000001</v>
      </c>
      <c r="AN125" s="75">
        <f t="shared" si="63"/>
        <v>5.6288567422737874E-3</v>
      </c>
      <c r="AO125">
        <f>AN125*'2020'!AI$6</f>
        <v>0</v>
      </c>
    </row>
    <row r="126" spans="2:41" x14ac:dyDescent="0.25">
      <c r="B126" t="s">
        <v>32</v>
      </c>
      <c r="C126">
        <v>0</v>
      </c>
      <c r="D126">
        <f t="shared" si="54"/>
        <v>0</v>
      </c>
      <c r="E126">
        <f>D126*'2020'!W$6</f>
        <v>0</v>
      </c>
      <c r="F126">
        <v>0</v>
      </c>
      <c r="G126">
        <f t="shared" si="55"/>
        <v>0</v>
      </c>
      <c r="H126">
        <f>G126*'2020'!X$6</f>
        <v>0</v>
      </c>
      <c r="I126">
        <v>0</v>
      </c>
      <c r="J126">
        <f t="shared" si="56"/>
        <v>0</v>
      </c>
      <c r="K126">
        <f>J126*'2020'!Y$6</f>
        <v>0</v>
      </c>
      <c r="L126">
        <v>0</v>
      </c>
      <c r="M126">
        <f t="shared" si="57"/>
        <v>0</v>
      </c>
      <c r="N126">
        <f>M126*'2020'!Z$6</f>
        <v>0</v>
      </c>
      <c r="O126">
        <v>0</v>
      </c>
      <c r="P126">
        <f t="shared" si="58"/>
        <v>0</v>
      </c>
      <c r="R126">
        <v>0</v>
      </c>
      <c r="S126">
        <f t="shared" si="59"/>
        <v>0</v>
      </c>
      <c r="T126">
        <f>S126*'2020'!AB$6</f>
        <v>0</v>
      </c>
      <c r="U126">
        <v>0</v>
      </c>
      <c r="V126">
        <f t="shared" si="60"/>
        <v>0</v>
      </c>
      <c r="W126">
        <f>V126*'2020'!AC$6</f>
        <v>0</v>
      </c>
      <c r="X126">
        <v>0</v>
      </c>
      <c r="Y126">
        <f t="shared" si="61"/>
        <v>0</v>
      </c>
      <c r="Z126">
        <f>Y126*'2020'!AD$6</f>
        <v>0</v>
      </c>
      <c r="AA126">
        <v>0</v>
      </c>
      <c r="AB126">
        <f t="shared" si="62"/>
        <v>0</v>
      </c>
      <c r="AC126">
        <f>AB126*'2020'!AE$6</f>
        <v>0</v>
      </c>
      <c r="AD126">
        <v>0</v>
      </c>
      <c r="AG126">
        <v>0</v>
      </c>
      <c r="AJ126">
        <v>0</v>
      </c>
      <c r="AN126" s="75">
        <f t="shared" si="63"/>
        <v>0</v>
      </c>
      <c r="AO126">
        <f>AN126*'2020'!AI$6</f>
        <v>0</v>
      </c>
    </row>
    <row r="127" spans="2:41" ht="15.75" x14ac:dyDescent="0.25">
      <c r="B127" s="4" t="s">
        <v>41</v>
      </c>
      <c r="C127" s="15">
        <f t="shared" ref="C127:AC127" si="64">SUM(C95:C126)</f>
        <v>344.46012199999996</v>
      </c>
      <c r="D127" s="15">
        <f t="shared" si="64"/>
        <v>1.0000000000000002</v>
      </c>
      <c r="E127" s="15">
        <f t="shared" si="64"/>
        <v>0</v>
      </c>
      <c r="F127" s="15">
        <f t="shared" si="64"/>
        <v>501.79936199999997</v>
      </c>
      <c r="G127" s="15">
        <f t="shared" si="64"/>
        <v>1</v>
      </c>
      <c r="H127" s="15">
        <f t="shared" si="64"/>
        <v>0</v>
      </c>
      <c r="I127" s="15">
        <f t="shared" si="64"/>
        <v>324.89916999999997</v>
      </c>
      <c r="J127" s="15">
        <f t="shared" si="64"/>
        <v>1</v>
      </c>
      <c r="K127" s="15">
        <f t="shared" si="64"/>
        <v>0</v>
      </c>
      <c r="L127" s="15">
        <f t="shared" si="64"/>
        <v>528.39433799999995</v>
      </c>
      <c r="M127" s="15">
        <f t="shared" si="64"/>
        <v>1</v>
      </c>
      <c r="N127" s="15">
        <f t="shared" si="64"/>
        <v>0</v>
      </c>
      <c r="O127" s="15">
        <f t="shared" si="64"/>
        <v>345.08014700000001</v>
      </c>
      <c r="P127" s="15">
        <f t="shared" si="64"/>
        <v>1</v>
      </c>
      <c r="Q127" s="15">
        <f t="shared" si="64"/>
        <v>0</v>
      </c>
      <c r="R127" s="15">
        <f t="shared" si="64"/>
        <v>379.10984400000007</v>
      </c>
      <c r="S127" s="15">
        <f t="shared" si="64"/>
        <v>0.99999999999999989</v>
      </c>
      <c r="T127" s="15">
        <f t="shared" si="64"/>
        <v>0</v>
      </c>
      <c r="U127" s="15">
        <f t="shared" si="64"/>
        <v>343.74726099999998</v>
      </c>
      <c r="V127" s="15">
        <f t="shared" si="64"/>
        <v>1.0000000000000002</v>
      </c>
      <c r="W127" s="15">
        <f t="shared" si="64"/>
        <v>0</v>
      </c>
      <c r="X127" s="15">
        <f t="shared" si="64"/>
        <v>386.65294100000006</v>
      </c>
      <c r="Y127" s="15">
        <f t="shared" si="64"/>
        <v>0.99999999999999989</v>
      </c>
      <c r="Z127" s="15">
        <f t="shared" si="64"/>
        <v>0</v>
      </c>
      <c r="AA127" s="15">
        <f t="shared" si="64"/>
        <v>340.20215899999999</v>
      </c>
      <c r="AB127" s="15">
        <f t="shared" si="64"/>
        <v>0.99999999999999989</v>
      </c>
      <c r="AC127" s="15">
        <f t="shared" si="64"/>
        <v>0</v>
      </c>
      <c r="AD127" s="15">
        <v>320.263397</v>
      </c>
      <c r="AE127" s="15"/>
      <c r="AF127" s="15"/>
      <c r="AG127" s="15">
        <v>346.69272699999999</v>
      </c>
      <c r="AH127" s="15"/>
      <c r="AI127" s="15"/>
      <c r="AJ127" s="15">
        <v>337.92692699999998</v>
      </c>
      <c r="AK127" s="15"/>
      <c r="AL127" s="15"/>
      <c r="AM127" s="15"/>
      <c r="AN127" s="15">
        <f>SUM(AN95:AN126)</f>
        <v>0.99999999999999978</v>
      </c>
      <c r="AO127" s="15">
        <f>SUM(AO95:AO126)</f>
        <v>0</v>
      </c>
    </row>
    <row r="130" spans="2:41" x14ac:dyDescent="0.25">
      <c r="C130" s="26" t="s">
        <v>60</v>
      </c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</row>
    <row r="131" spans="2:41" x14ac:dyDescent="0.25">
      <c r="C131" s="1" t="s">
        <v>35</v>
      </c>
      <c r="D131" s="1" t="s">
        <v>35</v>
      </c>
      <c r="E131" s="1" t="s">
        <v>35</v>
      </c>
      <c r="F131" s="1" t="s">
        <v>36</v>
      </c>
      <c r="G131" s="1" t="s">
        <v>36</v>
      </c>
      <c r="H131" s="1" t="s">
        <v>36</v>
      </c>
      <c r="I131" s="1" t="s">
        <v>37</v>
      </c>
      <c r="J131" s="1" t="s">
        <v>37</v>
      </c>
      <c r="K131" s="1" t="s">
        <v>37</v>
      </c>
      <c r="L131" s="1" t="s">
        <v>38</v>
      </c>
      <c r="M131" s="1" t="s">
        <v>38</v>
      </c>
      <c r="N131" s="1" t="s">
        <v>38</v>
      </c>
      <c r="O131" s="1" t="s">
        <v>39</v>
      </c>
      <c r="P131" s="1" t="s">
        <v>39</v>
      </c>
      <c r="Q131" s="1" t="s">
        <v>39</v>
      </c>
      <c r="R131" s="1" t="s">
        <v>46</v>
      </c>
      <c r="S131" s="1" t="s">
        <v>46</v>
      </c>
      <c r="T131" s="1" t="s">
        <v>46</v>
      </c>
      <c r="U131" s="1" t="s">
        <v>47</v>
      </c>
      <c r="V131" s="1" t="s">
        <v>47</v>
      </c>
      <c r="W131" s="1" t="s">
        <v>47</v>
      </c>
      <c r="X131" s="1" t="s">
        <v>48</v>
      </c>
      <c r="Y131" s="1" t="s">
        <v>48</v>
      </c>
      <c r="Z131" s="1" t="s">
        <v>48</v>
      </c>
      <c r="AA131" s="1" t="s">
        <v>49</v>
      </c>
      <c r="AB131" s="1" t="s">
        <v>49</v>
      </c>
      <c r="AC131" s="1" t="s">
        <v>49</v>
      </c>
      <c r="AD131" s="1" t="s">
        <v>50</v>
      </c>
      <c r="AE131" s="1" t="s">
        <v>50</v>
      </c>
      <c r="AF131" s="1" t="s">
        <v>50</v>
      </c>
      <c r="AG131" s="1" t="s">
        <v>51</v>
      </c>
      <c r="AH131" s="1" t="s">
        <v>51</v>
      </c>
      <c r="AI131" s="1" t="s">
        <v>51</v>
      </c>
      <c r="AJ131" s="1" t="s">
        <v>52</v>
      </c>
      <c r="AK131" s="1" t="s">
        <v>52</v>
      </c>
      <c r="AL131" s="1" t="s">
        <v>52</v>
      </c>
      <c r="AM131" s="18" t="s">
        <v>101</v>
      </c>
      <c r="AN131" s="18" t="s">
        <v>101</v>
      </c>
      <c r="AO131" s="18" t="s">
        <v>101</v>
      </c>
    </row>
    <row r="132" spans="2:41" x14ac:dyDescent="0.25">
      <c r="B132" s="1" t="s">
        <v>0</v>
      </c>
      <c r="C132" s="7" t="s">
        <v>56</v>
      </c>
      <c r="D132" s="7" t="s">
        <v>43</v>
      </c>
      <c r="E132" s="1" t="s">
        <v>44</v>
      </c>
      <c r="F132" s="7" t="s">
        <v>56</v>
      </c>
      <c r="G132" s="7" t="s">
        <v>43</v>
      </c>
      <c r="H132" s="7" t="s">
        <v>34</v>
      </c>
      <c r="I132" s="7" t="s">
        <v>56</v>
      </c>
      <c r="J132" s="7" t="s">
        <v>45</v>
      </c>
      <c r="K132" s="1" t="s">
        <v>44</v>
      </c>
      <c r="L132" s="7" t="s">
        <v>56</v>
      </c>
      <c r="M132" s="7" t="s">
        <v>45</v>
      </c>
      <c r="N132" s="1" t="s">
        <v>44</v>
      </c>
      <c r="O132" s="7" t="s">
        <v>56</v>
      </c>
      <c r="P132" s="7" t="s">
        <v>45</v>
      </c>
      <c r="Q132" s="1" t="s">
        <v>44</v>
      </c>
      <c r="R132" s="7" t="s">
        <v>56</v>
      </c>
      <c r="S132" s="7" t="s">
        <v>45</v>
      </c>
      <c r="T132" s="1" t="s">
        <v>44</v>
      </c>
      <c r="U132" s="7" t="s">
        <v>56</v>
      </c>
      <c r="V132" s="7" t="s">
        <v>45</v>
      </c>
      <c r="W132" s="1" t="s">
        <v>44</v>
      </c>
      <c r="X132" s="7" t="s">
        <v>56</v>
      </c>
      <c r="Y132" s="7" t="s">
        <v>45</v>
      </c>
      <c r="Z132" s="1" t="s">
        <v>44</v>
      </c>
      <c r="AA132" s="7" t="s">
        <v>56</v>
      </c>
      <c r="AB132" s="7" t="s">
        <v>45</v>
      </c>
      <c r="AC132" s="1" t="s">
        <v>44</v>
      </c>
      <c r="AD132" s="7" t="s">
        <v>56</v>
      </c>
      <c r="AE132" s="7" t="s">
        <v>45</v>
      </c>
      <c r="AF132" s="1" t="s">
        <v>44</v>
      </c>
      <c r="AG132" s="7" t="s">
        <v>56</v>
      </c>
      <c r="AH132" s="7" t="s">
        <v>45</v>
      </c>
      <c r="AI132" s="1" t="s">
        <v>44</v>
      </c>
      <c r="AJ132" s="7" t="s">
        <v>56</v>
      </c>
      <c r="AK132" s="7" t="s">
        <v>45</v>
      </c>
      <c r="AL132" s="1" t="s">
        <v>44</v>
      </c>
      <c r="AM132" s="19" t="s">
        <v>56</v>
      </c>
      <c r="AN132" s="19" t="s">
        <v>45</v>
      </c>
      <c r="AO132" s="20" t="s">
        <v>44</v>
      </c>
    </row>
    <row r="133" spans="2:41" x14ac:dyDescent="0.25">
      <c r="B133" t="s">
        <v>1</v>
      </c>
      <c r="C133" s="6">
        <v>50.775091000000003</v>
      </c>
      <c r="D133" s="10">
        <f t="shared" ref="D133:D164" si="65">C133/C$165</f>
        <v>2.0038289952204406E-2</v>
      </c>
      <c r="E133" s="13">
        <f>D133*'2020'!W$7</f>
        <v>0</v>
      </c>
      <c r="F133" s="11">
        <v>63.148072999999997</v>
      </c>
      <c r="G133" s="10">
        <f t="shared" ref="G133:G164" si="66">F133/F$165</f>
        <v>1.7107198340705756E-2</v>
      </c>
      <c r="H133" s="13">
        <f>G133*'2020'!X$7</f>
        <v>0</v>
      </c>
      <c r="I133" s="2">
        <v>49.334521000000002</v>
      </c>
      <c r="J133" s="9">
        <f t="shared" ref="J133:J164" si="67">I133/I$165</f>
        <v>2.0641973405039152E-2</v>
      </c>
      <c r="K133" s="25">
        <f>J133*'2020'!Y$7</f>
        <v>0</v>
      </c>
      <c r="L133" s="16">
        <v>65.249375999999998</v>
      </c>
      <c r="M133" s="9">
        <f t="shared" ref="M133:M164" si="68">L133/L$165</f>
        <v>1.6786768637820419E-2</v>
      </c>
      <c r="N133">
        <f>M133*'2020'!Z$7</f>
        <v>0</v>
      </c>
      <c r="O133">
        <v>51.261051000000002</v>
      </c>
      <c r="P133" s="9">
        <f t="shared" ref="P133:P164" si="69">O133/O$165</f>
        <v>2.0187874463806325E-2</v>
      </c>
      <c r="R133">
        <v>58.030067000000003</v>
      </c>
      <c r="S133" s="9">
        <f t="shared" ref="S133:S164" si="70">R133/R$165</f>
        <v>2.0789829852538858E-2</v>
      </c>
      <c r="T133">
        <f>S133*'2020'!AB$7</f>
        <v>0</v>
      </c>
      <c r="U133">
        <v>51.334327000000002</v>
      </c>
      <c r="V133" s="9">
        <f t="shared" ref="V133:V164" si="71">U133/U$165</f>
        <v>2.0303981623838969E-2</v>
      </c>
      <c r="W133">
        <f>V133*'2020'!AC$7</f>
        <v>0</v>
      </c>
      <c r="X133">
        <v>54.841628999999998</v>
      </c>
      <c r="Y133" s="9">
        <f t="shared" ref="Y133:Y164" si="72">X133/X$165</f>
        <v>1.9304787890550464E-2</v>
      </c>
      <c r="Z133">
        <f>Y133*'2020'!AD$7</f>
        <v>0</v>
      </c>
      <c r="AA133">
        <v>51.005780999999999</v>
      </c>
      <c r="AB133" s="9">
        <f t="shared" ref="AB133:AB164" si="73">AA133/AA$165</f>
        <v>2.0390188654820257E-2</v>
      </c>
      <c r="AC133">
        <f>AB133*'2020'!AE$7</f>
        <v>0</v>
      </c>
      <c r="AD133">
        <v>49.515047000000003</v>
      </c>
      <c r="AG133">
        <v>51.576219999999999</v>
      </c>
      <c r="AJ133">
        <v>50.845056</v>
      </c>
      <c r="AN133" s="74">
        <f t="shared" ref="AN133:AN164" si="74">AVERAGE(P133,M133,J133,G133,D133, S133, V133,Y133,AB133,AE133,AH133,AK133)</f>
        <v>1.9505654757924956E-2</v>
      </c>
      <c r="AO133">
        <f>AN133*'2020'!AI$7</f>
        <v>0</v>
      </c>
    </row>
    <row r="134" spans="2:41" x14ac:dyDescent="0.25">
      <c r="B134" t="s">
        <v>2</v>
      </c>
      <c r="C134" s="14">
        <v>45.069336</v>
      </c>
      <c r="D134" s="10">
        <f t="shared" si="65"/>
        <v>1.7786524946283688E-2</v>
      </c>
      <c r="E134" s="13">
        <f>D134*'2020'!W$7</f>
        <v>0</v>
      </c>
      <c r="F134" s="11">
        <v>69.073414999999997</v>
      </c>
      <c r="G134" s="10">
        <f t="shared" si="66"/>
        <v>1.8712409648270346E-2</v>
      </c>
      <c r="H134" s="13">
        <f>G134*'2020'!X$7</f>
        <v>0</v>
      </c>
      <c r="I134" s="2">
        <v>42.103619000000002</v>
      </c>
      <c r="J134" s="9">
        <f t="shared" si="67"/>
        <v>1.7616503941609185E-2</v>
      </c>
      <c r="K134" s="25">
        <f>J134*'2020'!Y$7</f>
        <v>0</v>
      </c>
      <c r="L134" s="16">
        <v>73.094555999999997</v>
      </c>
      <c r="M134" s="9">
        <f t="shared" si="68"/>
        <v>1.8805105511755522E-2</v>
      </c>
      <c r="N134">
        <f>M134*'2020'!Z$7</f>
        <v>0</v>
      </c>
      <c r="O134">
        <v>45.658486000000003</v>
      </c>
      <c r="P134" s="9">
        <f t="shared" si="69"/>
        <v>1.7981445280461743E-2</v>
      </c>
      <c r="R134">
        <v>68.476724000000004</v>
      </c>
      <c r="S134" s="9">
        <f t="shared" si="70"/>
        <v>2.4532445237729333E-2</v>
      </c>
      <c r="T134">
        <f>S134*'2020'!AB$7</f>
        <v>0</v>
      </c>
      <c r="U134">
        <v>47.169517999999997</v>
      </c>
      <c r="V134" s="9">
        <f t="shared" si="71"/>
        <v>1.8656697820881949E-2</v>
      </c>
      <c r="W134">
        <f>V134*'2020'!AC$7</f>
        <v>0</v>
      </c>
      <c r="X134">
        <v>54.298169000000001</v>
      </c>
      <c r="Y134" s="9">
        <f t="shared" si="72"/>
        <v>1.9113484674028604E-2</v>
      </c>
      <c r="Z134">
        <f>Y134*'2020'!AD$7</f>
        <v>0</v>
      </c>
      <c r="AA134">
        <v>46.358978</v>
      </c>
      <c r="AB134" s="9">
        <f t="shared" si="73"/>
        <v>1.8532571969923604E-2</v>
      </c>
      <c r="AC134">
        <f>AB134*'2020'!AE$7</f>
        <v>0</v>
      </c>
      <c r="AD134">
        <v>44.314594999999997</v>
      </c>
      <c r="AG134">
        <v>47.449235999999999</v>
      </c>
      <c r="AJ134">
        <v>45.943479000000004</v>
      </c>
      <c r="AN134" s="74">
        <f t="shared" si="74"/>
        <v>1.9081909892327109E-2</v>
      </c>
      <c r="AO134">
        <f>AN134*'2020'!AI$7</f>
        <v>0</v>
      </c>
    </row>
    <row r="135" spans="2:41" x14ac:dyDescent="0.25">
      <c r="B135" t="s">
        <v>3</v>
      </c>
      <c r="C135" s="14">
        <v>16.899761999999999</v>
      </c>
      <c r="D135" s="10">
        <f t="shared" si="65"/>
        <v>6.6694578859395016E-3</v>
      </c>
      <c r="E135" s="13">
        <f>D135*'2020'!W$7</f>
        <v>0</v>
      </c>
      <c r="F135" s="11">
        <v>22.515397</v>
      </c>
      <c r="G135" s="10">
        <f t="shared" si="66"/>
        <v>6.0995584488972672E-3</v>
      </c>
      <c r="H135" s="13">
        <f>G135*'2020'!X$7</f>
        <v>0</v>
      </c>
      <c r="I135" s="2">
        <v>16.223127999999999</v>
      </c>
      <c r="J135" s="9">
        <f t="shared" si="67"/>
        <v>6.7878915196631986E-3</v>
      </c>
      <c r="K135" s="25">
        <f>J135*'2020'!Y$7</f>
        <v>0</v>
      </c>
      <c r="L135" s="16">
        <v>23.422554999999999</v>
      </c>
      <c r="M135" s="9">
        <f t="shared" si="68"/>
        <v>6.0259428640608587E-3</v>
      </c>
      <c r="N135">
        <f>M135*'2020'!Z$7</f>
        <v>0</v>
      </c>
      <c r="O135">
        <v>16.948819</v>
      </c>
      <c r="P135" s="9">
        <f t="shared" si="69"/>
        <v>6.6748656847042684E-3</v>
      </c>
      <c r="R135">
        <v>14.231056000000001</v>
      </c>
      <c r="S135" s="9">
        <f t="shared" si="70"/>
        <v>5.0984127394157969E-3</v>
      </c>
      <c r="T135">
        <f>S135*'2020'!AB$7</f>
        <v>0</v>
      </c>
      <c r="U135">
        <v>16.407658000000001</v>
      </c>
      <c r="V135" s="9">
        <f t="shared" si="71"/>
        <v>6.4896299609077269E-3</v>
      </c>
      <c r="W135">
        <f>V135*'2020'!AC$7</f>
        <v>0</v>
      </c>
      <c r="X135">
        <v>17.690532999999999</v>
      </c>
      <c r="Y135" s="9">
        <f t="shared" si="72"/>
        <v>6.2272400266553595E-3</v>
      </c>
      <c r="Z135">
        <f>Y135*'2020'!AD$7</f>
        <v>0</v>
      </c>
      <c r="AA135">
        <v>16.282294</v>
      </c>
      <c r="AB135" s="9">
        <f t="shared" si="73"/>
        <v>6.5090474037295494E-3</v>
      </c>
      <c r="AC135">
        <f>AB135*'2020'!AE$7</f>
        <v>0</v>
      </c>
      <c r="AD135">
        <v>15.409295</v>
      </c>
      <c r="AG135">
        <v>16.488712</v>
      </c>
      <c r="AJ135">
        <v>16.220535000000002</v>
      </c>
      <c r="AN135" s="74">
        <f t="shared" si="74"/>
        <v>6.2868940593303916E-3</v>
      </c>
      <c r="AO135">
        <f>AN135*'2020'!AI$7</f>
        <v>0</v>
      </c>
    </row>
    <row r="136" spans="2:41" x14ac:dyDescent="0.25">
      <c r="B136" t="s">
        <v>4</v>
      </c>
      <c r="C136" s="6">
        <v>28.071859</v>
      </c>
      <c r="D136" s="10">
        <f t="shared" si="65"/>
        <v>1.1078504027484634E-2</v>
      </c>
      <c r="E136" s="13">
        <f>D136*'2020'!W$7</f>
        <v>0</v>
      </c>
      <c r="F136" s="11">
        <v>42.657314999999997</v>
      </c>
      <c r="G136" s="10">
        <f t="shared" si="66"/>
        <v>1.1556126952392717E-2</v>
      </c>
      <c r="H136" s="13">
        <f>G136*'2020'!X$7</f>
        <v>0</v>
      </c>
      <c r="I136" s="2">
        <v>27.268913000000001</v>
      </c>
      <c r="J136" s="9">
        <f t="shared" si="67"/>
        <v>1.1409539720276729E-2</v>
      </c>
      <c r="K136" s="25">
        <f>J136*'2020'!Y$7</f>
        <v>0</v>
      </c>
      <c r="L136" s="16">
        <v>45.318353000000002</v>
      </c>
      <c r="M136" s="9">
        <f t="shared" si="68"/>
        <v>1.1659095511627192E-2</v>
      </c>
      <c r="N136">
        <f>M136*'2020'!Z$7</f>
        <v>0</v>
      </c>
      <c r="O136">
        <v>28.977495000000001</v>
      </c>
      <c r="P136" s="9">
        <f t="shared" si="69"/>
        <v>1.1412056911115137E-2</v>
      </c>
      <c r="R136" s="1">
        <v>16.043213999999999</v>
      </c>
      <c r="S136" s="9">
        <f t="shared" si="70"/>
        <v>5.7476357790155457E-3</v>
      </c>
      <c r="T136">
        <f>S136*'2020'!AB$7</f>
        <v>0</v>
      </c>
      <c r="U136" s="1">
        <v>26.862020999999999</v>
      </c>
      <c r="V136" s="9">
        <f t="shared" si="71"/>
        <v>1.0624586171416574E-2</v>
      </c>
      <c r="W136">
        <f>V136*'2020'!AC$7</f>
        <v>0</v>
      </c>
      <c r="X136" s="1">
        <v>29.720182999999999</v>
      </c>
      <c r="Y136" s="9">
        <f t="shared" si="72"/>
        <v>1.0461794066754359E-2</v>
      </c>
      <c r="Z136">
        <f>Y136*'2020'!AD$7</f>
        <v>0</v>
      </c>
      <c r="AA136" s="1">
        <v>26.581699</v>
      </c>
      <c r="AB136" s="9">
        <f t="shared" si="73"/>
        <v>1.0626361301587501E-2</v>
      </c>
      <c r="AC136">
        <f>AB136*'2020'!AE$7</f>
        <v>0</v>
      </c>
      <c r="AD136" s="1">
        <v>23.196107999999999</v>
      </c>
      <c r="AG136" s="1">
        <v>27.025290999999999</v>
      </c>
      <c r="AJ136" s="1">
        <v>26.428989000000001</v>
      </c>
      <c r="AM136" s="1"/>
      <c r="AN136" s="74">
        <f t="shared" si="74"/>
        <v>1.05084111601856E-2</v>
      </c>
      <c r="AO136">
        <f>AN136*'2020'!AI$7</f>
        <v>0</v>
      </c>
    </row>
    <row r="137" spans="2:41" x14ac:dyDescent="0.25">
      <c r="B137" t="s">
        <v>5</v>
      </c>
      <c r="C137" s="6">
        <v>47.208447</v>
      </c>
      <c r="D137" s="10">
        <f t="shared" si="65"/>
        <v>1.8630720901697137E-2</v>
      </c>
      <c r="E137" s="13">
        <f>D137*'2020'!W$7</f>
        <v>0</v>
      </c>
      <c r="F137" s="11">
        <v>73.230953</v>
      </c>
      <c r="G137" s="10">
        <f t="shared" si="66"/>
        <v>1.9838712064102117E-2</v>
      </c>
      <c r="H137" s="13">
        <f>G137*'2020'!X$7</f>
        <v>0</v>
      </c>
      <c r="I137" s="2">
        <v>44.089514999999999</v>
      </c>
      <c r="J137" s="9">
        <f t="shared" si="67"/>
        <v>1.8447419324717367E-2</v>
      </c>
      <c r="K137" s="25">
        <f>J137*'2020'!Y$7</f>
        <v>0</v>
      </c>
      <c r="L137" s="16">
        <v>77.638723999999996</v>
      </c>
      <c r="M137" s="9">
        <f t="shared" si="68"/>
        <v>1.9974187908304221E-2</v>
      </c>
      <c r="N137">
        <f>M137*'2020'!Z$7</f>
        <v>0</v>
      </c>
      <c r="O137">
        <v>47.763083000000002</v>
      </c>
      <c r="P137" s="9">
        <f t="shared" si="69"/>
        <v>1.8810287826684671E-2</v>
      </c>
      <c r="R137">
        <v>60.404276000000003</v>
      </c>
      <c r="S137" s="9">
        <f t="shared" si="70"/>
        <v>2.1640413070793049E-2</v>
      </c>
      <c r="T137">
        <f>S137*'2020'!AB$7</f>
        <v>0</v>
      </c>
      <c r="U137">
        <v>48.069206999999999</v>
      </c>
      <c r="V137" s="9">
        <f t="shared" si="71"/>
        <v>1.9012546820775727E-2</v>
      </c>
      <c r="W137">
        <f>V137*'2020'!AC$7</f>
        <v>0</v>
      </c>
      <c r="X137">
        <v>55.335614999999997</v>
      </c>
      <c r="Y137" s="9">
        <f t="shared" si="72"/>
        <v>1.9478675776902297E-2</v>
      </c>
      <c r="Z137">
        <f>Y137*'2020'!AD$7</f>
        <v>0</v>
      </c>
      <c r="AA137">
        <v>47.365453000000002</v>
      </c>
      <c r="AB137" s="9">
        <f t="shared" si="73"/>
        <v>1.8934922737307409E-2</v>
      </c>
      <c r="AC137">
        <f>AB137*'2020'!AE$7</f>
        <v>0</v>
      </c>
      <c r="AD137">
        <v>44.313687000000002</v>
      </c>
      <c r="AG137">
        <v>48.539378999999997</v>
      </c>
      <c r="AJ137">
        <v>47.021107999999998</v>
      </c>
      <c r="AN137" s="74">
        <f t="shared" si="74"/>
        <v>1.9418654047920442E-2</v>
      </c>
      <c r="AO137">
        <f>AN137*'2020'!AI$7</f>
        <v>0</v>
      </c>
    </row>
    <row r="138" spans="2:41" x14ac:dyDescent="0.25">
      <c r="B138" t="s">
        <v>6</v>
      </c>
      <c r="C138" s="6">
        <v>26.463263000000001</v>
      </c>
      <c r="D138" s="10">
        <f t="shared" si="65"/>
        <v>1.0443674775008136E-2</v>
      </c>
      <c r="E138" s="13">
        <f>D138*'2020'!W$7</f>
        <v>0</v>
      </c>
      <c r="F138" s="11">
        <v>31.782518</v>
      </c>
      <c r="G138" s="10">
        <f t="shared" si="66"/>
        <v>8.6100780809740766E-3</v>
      </c>
      <c r="H138" s="13">
        <f>G138*'2020'!X$7</f>
        <v>0</v>
      </c>
      <c r="I138" s="2">
        <v>25.808585999999998</v>
      </c>
      <c r="J138" s="9">
        <f t="shared" si="67"/>
        <v>1.0798526772635854E-2</v>
      </c>
      <c r="K138" s="25">
        <f>J138*'2020'!Y$7</f>
        <v>0</v>
      </c>
      <c r="L138" s="16">
        <v>32.668771</v>
      </c>
      <c r="M138" s="9">
        <f t="shared" si="68"/>
        <v>8.4047255939878607E-3</v>
      </c>
      <c r="N138">
        <f>M138*'2020'!Z$7</f>
        <v>0</v>
      </c>
      <c r="O138">
        <v>26.386210999999999</v>
      </c>
      <c r="P138" s="9">
        <f t="shared" si="69"/>
        <v>1.0391544942055627E-2</v>
      </c>
      <c r="R138">
        <v>25.546578</v>
      </c>
      <c r="S138" s="9">
        <f t="shared" si="70"/>
        <v>9.1523073708429867E-3</v>
      </c>
      <c r="T138">
        <f>S138*'2020'!AB$7</f>
        <v>0</v>
      </c>
      <c r="U138">
        <v>26.185313000000001</v>
      </c>
      <c r="V138" s="9">
        <f t="shared" si="71"/>
        <v>1.0356931609651211E-2</v>
      </c>
      <c r="W138">
        <f>V138*'2020'!AC$7</f>
        <v>0</v>
      </c>
      <c r="X138">
        <v>27.47052</v>
      </c>
      <c r="Y138" s="9">
        <f t="shared" si="72"/>
        <v>9.6698907657014419E-3</v>
      </c>
      <c r="Z138">
        <f>Y138*'2020'!AD$7</f>
        <v>0</v>
      </c>
      <c r="AA138">
        <v>26.044429000000001</v>
      </c>
      <c r="AB138" s="9">
        <f t="shared" si="73"/>
        <v>1.0411581007201355E-2</v>
      </c>
      <c r="AC138">
        <f>AB138*'2020'!AE$7</f>
        <v>0</v>
      </c>
      <c r="AD138">
        <v>25.264291</v>
      </c>
      <c r="AG138">
        <v>26.282927000000001</v>
      </c>
      <c r="AJ138">
        <v>26.008886</v>
      </c>
      <c r="AN138" s="74">
        <f t="shared" si="74"/>
        <v>9.8043623242287277E-3</v>
      </c>
      <c r="AO138">
        <f>AN138*'2020'!AI$7</f>
        <v>0</v>
      </c>
    </row>
    <row r="139" spans="2:41" x14ac:dyDescent="0.25">
      <c r="B139" t="s">
        <v>7</v>
      </c>
      <c r="C139" s="6">
        <v>68.350994</v>
      </c>
      <c r="D139" s="10">
        <f t="shared" si="65"/>
        <v>2.6974585556003901E-2</v>
      </c>
      <c r="E139" s="13">
        <f>D139*'2020'!W$7</f>
        <v>0</v>
      </c>
      <c r="F139" s="11">
        <v>112.435475</v>
      </c>
      <c r="G139" s="10">
        <f t="shared" si="66"/>
        <v>3.0459456321912843E-2</v>
      </c>
      <c r="H139" s="13">
        <f>G139*'2020'!X$7</f>
        <v>0</v>
      </c>
      <c r="I139" s="2">
        <v>63.087601999999997</v>
      </c>
      <c r="J139" s="9">
        <f t="shared" si="67"/>
        <v>2.6396376741383475E-2</v>
      </c>
      <c r="K139" s="25">
        <f>J139*'2020'!Y$7</f>
        <v>0</v>
      </c>
      <c r="L139" s="16">
        <v>119.896603</v>
      </c>
      <c r="M139" s="9">
        <f t="shared" si="68"/>
        <v>3.0845912381163701E-2</v>
      </c>
      <c r="N139">
        <f>M139*'2020'!Z$7</f>
        <v>0</v>
      </c>
      <c r="O139">
        <v>69.007926999999995</v>
      </c>
      <c r="P139" s="9">
        <f t="shared" si="69"/>
        <v>2.7177034807255723E-2</v>
      </c>
      <c r="R139">
        <v>75.025295999999997</v>
      </c>
      <c r="S139" s="9">
        <f t="shared" si="70"/>
        <v>2.6878534165338187E-2</v>
      </c>
      <c r="T139">
        <f>S139*'2020'!AB$7</f>
        <v>0</v>
      </c>
      <c r="U139">
        <v>67.909660000000002</v>
      </c>
      <c r="V139" s="9">
        <f t="shared" si="71"/>
        <v>2.6859931147459132E-2</v>
      </c>
      <c r="W139">
        <f>V139*'2020'!AC$7</f>
        <v>0</v>
      </c>
      <c r="X139">
        <v>79.340479999999999</v>
      </c>
      <c r="Y139" s="9">
        <f t="shared" si="72"/>
        <v>2.7928622206580721E-2</v>
      </c>
      <c r="Z139">
        <f>Y139*'2020'!AD$7</f>
        <v>0</v>
      </c>
      <c r="AA139">
        <v>66.735679000000005</v>
      </c>
      <c r="AB139" s="9">
        <f t="shared" si="73"/>
        <v>2.6678408959516307E-2</v>
      </c>
      <c r="AC139">
        <f>AB139*'2020'!AE$7</f>
        <v>0</v>
      </c>
      <c r="AD139">
        <v>60.205882000000003</v>
      </c>
      <c r="AG139">
        <v>68.570504</v>
      </c>
      <c r="AJ139">
        <v>66.171177</v>
      </c>
      <c r="AN139" s="74">
        <f t="shared" si="74"/>
        <v>2.7799873587401554E-2</v>
      </c>
      <c r="AO139">
        <f>AN139*'2020'!AI$7</f>
        <v>0</v>
      </c>
    </row>
    <row r="140" spans="2:41" x14ac:dyDescent="0.25">
      <c r="B140" t="s">
        <v>8</v>
      </c>
      <c r="C140" s="6">
        <v>71.346852999999996</v>
      </c>
      <c r="D140" s="10">
        <f t="shared" si="65"/>
        <v>2.8156895427155507E-2</v>
      </c>
      <c r="E140" s="13">
        <f>D140*'2020'!W$7</f>
        <v>0</v>
      </c>
      <c r="F140" s="11">
        <v>119.336473</v>
      </c>
      <c r="G140" s="10">
        <f t="shared" si="66"/>
        <v>3.2328978793878277E-2</v>
      </c>
      <c r="H140" s="13">
        <f>G140*'2020'!X$7</f>
        <v>0</v>
      </c>
      <c r="I140" s="2">
        <v>65.364958999999999</v>
      </c>
      <c r="J140" s="9">
        <f t="shared" si="67"/>
        <v>2.7349241828039123E-2</v>
      </c>
      <c r="K140" s="25">
        <f>J140*'2020'!Y$7</f>
        <v>0</v>
      </c>
      <c r="L140" s="16">
        <v>127.445235</v>
      </c>
      <c r="M140" s="9">
        <f t="shared" si="68"/>
        <v>3.2787956070838953E-2</v>
      </c>
      <c r="N140">
        <f>M140*'2020'!Z$7</f>
        <v>0</v>
      </c>
      <c r="O140">
        <v>70.979005000000001</v>
      </c>
      <c r="P140" s="9">
        <f t="shared" si="69"/>
        <v>2.7953294256605886E-2</v>
      </c>
      <c r="R140">
        <v>72.234786</v>
      </c>
      <c r="S140" s="9">
        <f t="shared" si="70"/>
        <v>2.587880710829708E-2</v>
      </c>
      <c r="T140">
        <f>S140*'2020'!AB$7</f>
        <v>0</v>
      </c>
      <c r="U140">
        <v>69.908869999999993</v>
      </c>
      <c r="V140" s="9">
        <f t="shared" si="71"/>
        <v>2.7650667589804914E-2</v>
      </c>
      <c r="W140">
        <f>V140*'2020'!AC$7</f>
        <v>0</v>
      </c>
      <c r="X140">
        <v>82.159887999999995</v>
      </c>
      <c r="Y140" s="9">
        <f t="shared" si="72"/>
        <v>2.8921081300327209E-2</v>
      </c>
      <c r="Z140">
        <f>Y140*'2020'!AD$7</f>
        <v>0</v>
      </c>
      <c r="AA140">
        <v>68.694021000000006</v>
      </c>
      <c r="AB140" s="9">
        <f t="shared" si="73"/>
        <v>2.7461280274253319E-2</v>
      </c>
      <c r="AC140">
        <f>AB140*'2020'!AE$7</f>
        <v>0</v>
      </c>
      <c r="AD140">
        <v>61.692726999999998</v>
      </c>
      <c r="AG140">
        <v>70.595252000000002</v>
      </c>
      <c r="AJ140">
        <v>68.036949000000007</v>
      </c>
      <c r="AN140" s="74">
        <f t="shared" si="74"/>
        <v>2.8720911405466693E-2</v>
      </c>
      <c r="AO140">
        <f>AN140*'2020'!AI$7</f>
        <v>0</v>
      </c>
    </row>
    <row r="141" spans="2:41" x14ac:dyDescent="0.25">
      <c r="B141" t="s">
        <v>9</v>
      </c>
      <c r="C141" s="6">
        <v>292.27223199999997</v>
      </c>
      <c r="D141" s="10">
        <f t="shared" si="65"/>
        <v>0.11534466240137226</v>
      </c>
      <c r="E141" s="13">
        <f>D141*'2020'!W$7</f>
        <v>0</v>
      </c>
      <c r="F141" s="11">
        <v>400.74346600000001</v>
      </c>
      <c r="G141" s="10">
        <f t="shared" si="66"/>
        <v>0.10856385050108931</v>
      </c>
      <c r="H141" s="13">
        <f>G141*'2020'!X$7</f>
        <v>0</v>
      </c>
      <c r="I141" s="2">
        <v>277.83754099999999</v>
      </c>
      <c r="J141" s="9">
        <f t="shared" si="67"/>
        <v>0.11624953513268071</v>
      </c>
      <c r="K141" s="25">
        <f>J141*'2020'!Y$7</f>
        <v>0</v>
      </c>
      <c r="L141" s="16">
        <v>419.16824800000001</v>
      </c>
      <c r="M141" s="9">
        <f t="shared" si="68"/>
        <v>0.10783981136457968</v>
      </c>
      <c r="N141">
        <f>M141*'2020'!Z$7</f>
        <v>0</v>
      </c>
      <c r="O141">
        <v>292.24571800000001</v>
      </c>
      <c r="P141" s="9">
        <f t="shared" si="69"/>
        <v>0.11509361888754377</v>
      </c>
      <c r="R141">
        <v>295.39662600000003</v>
      </c>
      <c r="S141" s="9">
        <f t="shared" si="70"/>
        <v>0.10582868349185356</v>
      </c>
      <c r="T141">
        <f>S141*'2020'!AB$7</f>
        <v>0</v>
      </c>
      <c r="U141">
        <v>288.51599499999998</v>
      </c>
      <c r="V141" s="9">
        <f t="shared" si="71"/>
        <v>0.1141151311999009</v>
      </c>
      <c r="W141">
        <f>V141*'2020'!AC$7</f>
        <v>0</v>
      </c>
      <c r="X141">
        <v>316.516481</v>
      </c>
      <c r="Y141" s="9">
        <f t="shared" si="72"/>
        <v>0.11141688605873554</v>
      </c>
      <c r="Z141">
        <f>Y141*'2020'!AD$7</f>
        <v>0</v>
      </c>
      <c r="AA141">
        <v>285.71857699999998</v>
      </c>
      <c r="AB141" s="9">
        <f t="shared" si="73"/>
        <v>0.11421951733700123</v>
      </c>
      <c r="AC141">
        <f>AB141*'2020'!AE$7</f>
        <v>0</v>
      </c>
      <c r="AD141">
        <v>266.628062</v>
      </c>
      <c r="AG141">
        <v>289.988676</v>
      </c>
      <c r="AJ141">
        <v>284.14409899999998</v>
      </c>
      <c r="AN141" s="74">
        <f t="shared" si="74"/>
        <v>0.11207463293052856</v>
      </c>
      <c r="AO141">
        <f>AN141*'2020'!AI$7</f>
        <v>0</v>
      </c>
    </row>
    <row r="142" spans="2:41" x14ac:dyDescent="0.25">
      <c r="B142" t="s">
        <v>10</v>
      </c>
      <c r="C142" s="6">
        <v>54.396743999999998</v>
      </c>
      <c r="D142" s="10">
        <f t="shared" si="65"/>
        <v>2.1467568196536276E-2</v>
      </c>
      <c r="E142" s="13">
        <f>D142*'2020'!W$7</f>
        <v>0</v>
      </c>
      <c r="F142" s="11">
        <v>77.928756000000007</v>
      </c>
      <c r="G142" s="10">
        <f t="shared" si="66"/>
        <v>2.111137556543434E-2</v>
      </c>
      <c r="H142" s="13">
        <f>G142*'2020'!X$7</f>
        <v>0</v>
      </c>
      <c r="I142" s="2">
        <v>51.396721999999997</v>
      </c>
      <c r="J142" s="9">
        <f t="shared" si="67"/>
        <v>2.1504815434007975E-2</v>
      </c>
      <c r="K142" s="25">
        <f>J142*'2020'!Y$7</f>
        <v>0</v>
      </c>
      <c r="L142" s="16">
        <v>81.889859999999999</v>
      </c>
      <c r="M142" s="9">
        <f t="shared" si="68"/>
        <v>2.106788168523642E-2</v>
      </c>
      <c r="N142">
        <f>M142*'2020'!Z$7</f>
        <v>0</v>
      </c>
      <c r="O142">
        <v>54.430644999999998</v>
      </c>
      <c r="P142" s="9">
        <f t="shared" si="69"/>
        <v>2.1436139267687025E-2</v>
      </c>
      <c r="R142">
        <v>49.740462999999998</v>
      </c>
      <c r="S142" s="9">
        <f t="shared" si="70"/>
        <v>1.7819999459185606E-2</v>
      </c>
      <c r="T142">
        <f>S142*'2020'!AB$7</f>
        <v>0</v>
      </c>
      <c r="U142">
        <v>53.022239999999996</v>
      </c>
      <c r="V142" s="9">
        <f t="shared" si="71"/>
        <v>2.0971592490435873E-2</v>
      </c>
      <c r="W142">
        <f>V142*'2020'!AC$7</f>
        <v>0</v>
      </c>
      <c r="X142">
        <v>58.793045999999997</v>
      </c>
      <c r="Y142" s="9">
        <f t="shared" si="72"/>
        <v>2.0695725184774805E-2</v>
      </c>
      <c r="Z142">
        <f>Y142*'2020'!AD$7</f>
        <v>0</v>
      </c>
      <c r="AA142">
        <v>52.451236000000002</v>
      </c>
      <c r="AB142" s="9">
        <f t="shared" si="73"/>
        <v>2.0968027079489283E-2</v>
      </c>
      <c r="AC142">
        <f>AB142*'2020'!AE$7</f>
        <v>0</v>
      </c>
      <c r="AD142">
        <v>48.258566999999999</v>
      </c>
      <c r="AG142">
        <v>53.337468000000001</v>
      </c>
      <c r="AJ142">
        <v>52.133389999999999</v>
      </c>
      <c r="AN142" s="74">
        <f t="shared" si="74"/>
        <v>2.0782569373643069E-2</v>
      </c>
      <c r="AO142">
        <f>AN142*'2020'!AI$7</f>
        <v>0</v>
      </c>
    </row>
    <row r="143" spans="2:41" x14ac:dyDescent="0.25">
      <c r="B143" t="s">
        <v>11</v>
      </c>
      <c r="C143" s="6">
        <v>109.642493</v>
      </c>
      <c r="D143" s="10">
        <f t="shared" si="65"/>
        <v>4.3270194549066235E-2</v>
      </c>
      <c r="E143" s="13">
        <f>D143*'2020'!W$7</f>
        <v>0</v>
      </c>
      <c r="F143" s="11">
        <v>179.184979</v>
      </c>
      <c r="G143" s="10">
        <f t="shared" si="66"/>
        <v>4.8542304298473143E-2</v>
      </c>
      <c r="H143" s="13">
        <f>G143*'2020'!X$7</f>
        <v>0</v>
      </c>
      <c r="I143" s="2">
        <v>100.914029</v>
      </c>
      <c r="J143" s="9">
        <f t="shared" si="67"/>
        <v>4.2223268019838472E-2</v>
      </c>
      <c r="K143" s="25">
        <f>J143*'2020'!Y$7</f>
        <v>0</v>
      </c>
      <c r="L143" s="16">
        <v>190.954106</v>
      </c>
      <c r="M143" s="9">
        <f t="shared" si="68"/>
        <v>4.91269433421683E-2</v>
      </c>
      <c r="N143">
        <f>M143*'2020'!Z$7</f>
        <v>0</v>
      </c>
      <c r="O143">
        <v>110.384426</v>
      </c>
      <c r="P143" s="9">
        <f t="shared" si="69"/>
        <v>4.3472127304750717E-2</v>
      </c>
      <c r="R143">
        <v>150.67542499999999</v>
      </c>
      <c r="S143" s="9">
        <f t="shared" si="70"/>
        <v>5.3980920764902428E-2</v>
      </c>
      <c r="T143">
        <f>S143*'2020'!AB$7</f>
        <v>0</v>
      </c>
      <c r="U143">
        <v>112.367729</v>
      </c>
      <c r="V143" s="9">
        <f t="shared" si="71"/>
        <v>4.4444184584878595E-2</v>
      </c>
      <c r="W143">
        <f>V143*'2020'!AC$7</f>
        <v>0</v>
      </c>
      <c r="X143">
        <v>132.12969699999999</v>
      </c>
      <c r="Y143" s="9">
        <f t="shared" si="72"/>
        <v>4.6510941070472246E-2</v>
      </c>
      <c r="Z143">
        <f>Y143*'2020'!AD$7</f>
        <v>0</v>
      </c>
      <c r="AA143">
        <v>110.409249</v>
      </c>
      <c r="AB143" s="9">
        <f t="shared" si="73"/>
        <v>4.4137456033601856E-2</v>
      </c>
      <c r="AC143">
        <f>AB143*'2020'!AE$7</f>
        <v>0</v>
      </c>
      <c r="AD143">
        <v>102.635149</v>
      </c>
      <c r="AG143">
        <v>113.417101</v>
      </c>
      <c r="AJ143">
        <v>109.29547599999999</v>
      </c>
      <c r="AN143" s="74">
        <f t="shared" si="74"/>
        <v>4.6189815552016886E-2</v>
      </c>
      <c r="AO143">
        <f>AN143*'2020'!AI$7</f>
        <v>0</v>
      </c>
    </row>
    <row r="144" spans="2:41" x14ac:dyDescent="0.25">
      <c r="B144" t="s">
        <v>12</v>
      </c>
      <c r="C144" s="6">
        <v>51.014947999999997</v>
      </c>
      <c r="D144" s="10">
        <f t="shared" si="65"/>
        <v>2.0132949046228792E-2</v>
      </c>
      <c r="E144" s="13">
        <f>D144*'2020'!W$7</f>
        <v>0</v>
      </c>
      <c r="F144" s="11">
        <v>83.368638000000004</v>
      </c>
      <c r="G144" s="10">
        <f t="shared" si="66"/>
        <v>2.2585072796449369E-2</v>
      </c>
      <c r="H144" s="13">
        <f>G144*'2020'!X$7</f>
        <v>0</v>
      </c>
      <c r="I144" s="2">
        <v>46.699314999999999</v>
      </c>
      <c r="J144" s="9">
        <f t="shared" si="67"/>
        <v>1.9539381324155267E-2</v>
      </c>
      <c r="K144" s="25">
        <f>J144*'2020'!Y$7</f>
        <v>0</v>
      </c>
      <c r="L144" s="16">
        <v>88.826550999999995</v>
      </c>
      <c r="M144" s="9">
        <f t="shared" si="68"/>
        <v>2.2852490735429502E-2</v>
      </c>
      <c r="N144">
        <f>M144*'2020'!Z$7</f>
        <v>0</v>
      </c>
      <c r="O144">
        <v>50.223596000000001</v>
      </c>
      <c r="P144" s="9">
        <f t="shared" si="69"/>
        <v>1.9779298929491818E-2</v>
      </c>
      <c r="R144">
        <v>32.137006999999997</v>
      </c>
      <c r="S144" s="9">
        <f t="shared" si="70"/>
        <v>1.1513391971438705E-2</v>
      </c>
      <c r="T144">
        <f>S144*'2020'!AB$7</f>
        <v>0</v>
      </c>
      <c r="U144">
        <v>47.467951999999997</v>
      </c>
      <c r="V144" s="9">
        <f t="shared" si="71"/>
        <v>1.8774735765587618E-2</v>
      </c>
      <c r="W144">
        <f>V144*'2020'!AC$7</f>
        <v>0</v>
      </c>
      <c r="X144">
        <v>54.788536000000001</v>
      </c>
      <c r="Y144" s="9">
        <f t="shared" si="72"/>
        <v>1.9286098637109925E-2</v>
      </c>
      <c r="Z144">
        <f>Y144*'2020'!AD$7</f>
        <v>0</v>
      </c>
      <c r="AA144">
        <v>46.707078000000003</v>
      </c>
      <c r="AB144" s="9">
        <f t="shared" si="73"/>
        <v>1.867172922879869E-2</v>
      </c>
      <c r="AC144">
        <f>AB144*'2020'!AE$7</f>
        <v>0</v>
      </c>
      <c r="AD144">
        <v>39.995966000000003</v>
      </c>
      <c r="AG144">
        <v>47.824911999999998</v>
      </c>
      <c r="AJ144">
        <v>46.291499999999999</v>
      </c>
      <c r="AN144" s="74">
        <f t="shared" si="74"/>
        <v>1.9237238714965521E-2</v>
      </c>
      <c r="AO144">
        <f>AN144*'2020'!AI$7</f>
        <v>0</v>
      </c>
    </row>
    <row r="145" spans="2:41" x14ac:dyDescent="0.25">
      <c r="B145" t="s">
        <v>13</v>
      </c>
      <c r="C145" s="6">
        <v>98.975637000000006</v>
      </c>
      <c r="D145" s="10">
        <f t="shared" si="65"/>
        <v>3.9060540775990547E-2</v>
      </c>
      <c r="E145" s="13">
        <f>D145*'2020'!W$7</f>
        <v>0</v>
      </c>
      <c r="F145" s="11">
        <v>118.58032799999999</v>
      </c>
      <c r="G145" s="10">
        <f t="shared" si="66"/>
        <v>3.2124134498956833E-2</v>
      </c>
      <c r="H145" s="13">
        <f>G145*'2020'!X$7</f>
        <v>0</v>
      </c>
      <c r="I145" s="2">
        <v>96.543741999999995</v>
      </c>
      <c r="J145" s="9">
        <f t="shared" si="67"/>
        <v>4.0394703635350207E-2</v>
      </c>
      <c r="K145" s="25">
        <f>J145*'2020'!Y$7</f>
        <v>0</v>
      </c>
      <c r="L145" s="16">
        <v>121.88383399999999</v>
      </c>
      <c r="M145" s="9">
        <f t="shared" si="68"/>
        <v>3.135716917888242E-2</v>
      </c>
      <c r="N145">
        <f>M145*'2020'!Z$7</f>
        <v>0</v>
      </c>
      <c r="O145">
        <v>99.347505999999996</v>
      </c>
      <c r="P145" s="9">
        <f t="shared" si="69"/>
        <v>3.9125514211954912E-2</v>
      </c>
      <c r="R145">
        <v>101.35061899999999</v>
      </c>
      <c r="S145" s="9">
        <f t="shared" si="70"/>
        <v>3.6309834425307344E-2</v>
      </c>
      <c r="T145">
        <f>S145*'2020'!AB$7</f>
        <v>0</v>
      </c>
      <c r="U145">
        <v>98.641705000000002</v>
      </c>
      <c r="V145" s="9">
        <f t="shared" si="71"/>
        <v>3.9015206445857264E-2</v>
      </c>
      <c r="W145">
        <f>V145*'2020'!AC$7</f>
        <v>0</v>
      </c>
      <c r="X145">
        <v>103.69564699999999</v>
      </c>
      <c r="Y145" s="9">
        <f t="shared" si="72"/>
        <v>3.6501878354277102E-2</v>
      </c>
      <c r="Z145">
        <f>Y145*'2020'!AD$7</f>
        <v>0</v>
      </c>
      <c r="AA145">
        <v>98.104417999999995</v>
      </c>
      <c r="AB145" s="9">
        <f t="shared" si="73"/>
        <v>3.9218448412570023E-2</v>
      </c>
      <c r="AC145">
        <f>AB145*'2020'!AE$7</f>
        <v>0</v>
      </c>
      <c r="AD145">
        <v>94.911229000000006</v>
      </c>
      <c r="AG145">
        <v>98.915791999999996</v>
      </c>
      <c r="AJ145">
        <v>97.851710999999995</v>
      </c>
      <c r="AN145" s="74">
        <f t="shared" si="74"/>
        <v>3.7011936659905181E-2</v>
      </c>
      <c r="AO145">
        <f>AN145*'2020'!AI$7</f>
        <v>0</v>
      </c>
    </row>
    <row r="146" spans="2:41" x14ac:dyDescent="0.25">
      <c r="B146" t="s">
        <v>14</v>
      </c>
      <c r="C146" s="6">
        <v>137.310801</v>
      </c>
      <c r="D146" s="10">
        <f t="shared" si="65"/>
        <v>5.4189437966884954E-2</v>
      </c>
      <c r="E146" s="13">
        <f>D146*'2020'!W$7</f>
        <v>0</v>
      </c>
      <c r="F146" s="11">
        <v>236.055905</v>
      </c>
      <c r="G146" s="10">
        <f t="shared" si="66"/>
        <v>6.3948985210202633E-2</v>
      </c>
      <c r="H146" s="13">
        <f>G146*'2020'!X$7</f>
        <v>0</v>
      </c>
      <c r="I146" s="2">
        <v>125.45434</v>
      </c>
      <c r="J146" s="9">
        <f t="shared" si="67"/>
        <v>5.249113799699686E-2</v>
      </c>
      <c r="K146" s="25">
        <f>J146*'2020'!Y$7</f>
        <v>0</v>
      </c>
      <c r="L146" s="16">
        <v>252.79924299999999</v>
      </c>
      <c r="M146" s="9">
        <f t="shared" si="68"/>
        <v>6.5037900194741219E-2</v>
      </c>
      <c r="N146">
        <f>M146*'2020'!Z$7</f>
        <v>0</v>
      </c>
      <c r="O146">
        <v>138.50521900000001</v>
      </c>
      <c r="P146" s="9">
        <f t="shared" si="69"/>
        <v>5.4546793700230661E-2</v>
      </c>
      <c r="R146">
        <v>179.94617199999999</v>
      </c>
      <c r="S146" s="9">
        <f t="shared" si="70"/>
        <v>6.4467447512953788E-2</v>
      </c>
      <c r="T146">
        <f>S146*'2020'!AB$7</f>
        <v>0</v>
      </c>
      <c r="U146">
        <v>139.65509</v>
      </c>
      <c r="V146" s="9">
        <f t="shared" si="71"/>
        <v>5.5237003127275384E-2</v>
      </c>
      <c r="W146">
        <f>V146*'2020'!AC$7</f>
        <v>0</v>
      </c>
      <c r="X146">
        <v>166.758759</v>
      </c>
      <c r="Y146" s="9">
        <f t="shared" si="72"/>
        <v>5.8700708386806369E-2</v>
      </c>
      <c r="Z146">
        <f>Y146*'2020'!AD$7</f>
        <v>0</v>
      </c>
      <c r="AA146">
        <v>136.94763</v>
      </c>
      <c r="AB146" s="9">
        <f t="shared" si="73"/>
        <v>5.474650043159858E-2</v>
      </c>
      <c r="AC146">
        <f>AB146*'2020'!AE$7</f>
        <v>0</v>
      </c>
      <c r="AD146">
        <v>125.120378</v>
      </c>
      <c r="AG146">
        <v>141.04930200000001</v>
      </c>
      <c r="AJ146">
        <v>135.39463000000001</v>
      </c>
      <c r="AN146" s="74">
        <f t="shared" si="74"/>
        <v>5.8151768280854492E-2</v>
      </c>
      <c r="AO146">
        <f>AN146*'2020'!AI$7</f>
        <v>0</v>
      </c>
    </row>
    <row r="147" spans="2:41" x14ac:dyDescent="0.25">
      <c r="B147" t="s">
        <v>15</v>
      </c>
      <c r="C147" s="6">
        <v>240.39471800000001</v>
      </c>
      <c r="D147" s="10">
        <f t="shared" si="65"/>
        <v>9.4871303377130567E-2</v>
      </c>
      <c r="E147" s="13">
        <f>D147*'2020'!W$7</f>
        <v>0</v>
      </c>
      <c r="F147" s="11">
        <v>423.28473100000002</v>
      </c>
      <c r="G147" s="10">
        <f t="shared" si="66"/>
        <v>0.11467041674904764</v>
      </c>
      <c r="H147" s="13">
        <f>G147*'2020'!X$7</f>
        <v>0</v>
      </c>
      <c r="I147" s="2">
        <v>217.32471899999999</v>
      </c>
      <c r="J147" s="9">
        <f t="shared" si="67"/>
        <v>9.0930467731826281E-2</v>
      </c>
      <c r="K147" s="25">
        <f>J147*'2020'!Y$7</f>
        <v>0</v>
      </c>
      <c r="L147" s="16">
        <v>453.88676700000002</v>
      </c>
      <c r="M147" s="9">
        <f t="shared" si="68"/>
        <v>0.1167718775639679</v>
      </c>
      <c r="N147">
        <f>M147*'2020'!Z$7</f>
        <v>0</v>
      </c>
      <c r="O147">
        <v>238.07825</v>
      </c>
      <c r="P147" s="9">
        <f t="shared" si="69"/>
        <v>9.3761125255951108E-2</v>
      </c>
      <c r="R147">
        <v>274.33016500000002</v>
      </c>
      <c r="S147" s="9">
        <f t="shared" si="70"/>
        <v>9.8281421142748474E-2</v>
      </c>
      <c r="T147">
        <f>S147*'2020'!AB$7</f>
        <v>0</v>
      </c>
      <c r="U147">
        <v>238.43547100000001</v>
      </c>
      <c r="V147" s="9">
        <f t="shared" si="71"/>
        <v>9.4307059322222914E-2</v>
      </c>
      <c r="W147">
        <f>V147*'2020'!AC$7</f>
        <v>0</v>
      </c>
      <c r="X147">
        <v>293.11189400000001</v>
      </c>
      <c r="Y147" s="9">
        <f t="shared" si="72"/>
        <v>0.10317824333532309</v>
      </c>
      <c r="Z147">
        <f>Y147*'2020'!AD$7</f>
        <v>0</v>
      </c>
      <c r="AA147">
        <v>238.03411800000001</v>
      </c>
      <c r="AB147" s="9">
        <f t="shared" si="73"/>
        <v>9.5157068025362584E-2</v>
      </c>
      <c r="AC147">
        <f>AB147*'2020'!AE$7</f>
        <v>0</v>
      </c>
      <c r="AD147">
        <v>230.88852700000001</v>
      </c>
      <c r="AG147">
        <v>245.83473000000001</v>
      </c>
      <c r="AJ147">
        <v>235.36879200000001</v>
      </c>
      <c r="AN147" s="74">
        <f t="shared" si="74"/>
        <v>0.10021433138928675</v>
      </c>
      <c r="AO147">
        <f>AN147*'2020'!AI$7</f>
        <v>0</v>
      </c>
    </row>
    <row r="148" spans="2:41" x14ac:dyDescent="0.25">
      <c r="B148" t="s">
        <v>16</v>
      </c>
      <c r="C148" s="6">
        <v>110.177719</v>
      </c>
      <c r="D148" s="10">
        <f t="shared" si="65"/>
        <v>4.3481420438901831E-2</v>
      </c>
      <c r="E148" s="13">
        <f>D148*'2020'!W$7</f>
        <v>0</v>
      </c>
      <c r="F148" s="11">
        <v>140.512124</v>
      </c>
      <c r="G148" s="10">
        <f t="shared" si="66"/>
        <v>3.8065591875493042E-2</v>
      </c>
      <c r="H148" s="13">
        <f>G148*'2020'!X$7</f>
        <v>0</v>
      </c>
      <c r="I148" s="2">
        <v>106.302469</v>
      </c>
      <c r="J148" s="9">
        <f t="shared" si="67"/>
        <v>4.4477836077257117E-2</v>
      </c>
      <c r="K148" s="25">
        <f>J148*'2020'!Y$7</f>
        <v>0</v>
      </c>
      <c r="L148" s="16">
        <v>145.85516899999999</v>
      </c>
      <c r="M148" s="9">
        <f t="shared" si="68"/>
        <v>3.7524297192255099E-2</v>
      </c>
      <c r="N148">
        <f>M148*'2020'!Z$7</f>
        <v>0</v>
      </c>
      <c r="O148">
        <v>109.97517000000001</v>
      </c>
      <c r="P148" s="9">
        <f t="shared" si="69"/>
        <v>4.331095213197559E-2</v>
      </c>
      <c r="R148">
        <v>130.20514900000001</v>
      </c>
      <c r="S148" s="9">
        <f t="shared" si="70"/>
        <v>4.6647247428380015E-2</v>
      </c>
      <c r="T148">
        <f>S148*'2020'!AB$7</f>
        <v>0</v>
      </c>
      <c r="U148">
        <v>111.588238</v>
      </c>
      <c r="V148" s="9">
        <f t="shared" si="71"/>
        <v>4.4135876833226416E-2</v>
      </c>
      <c r="W148">
        <f>V148*'2020'!AC$7</f>
        <v>0</v>
      </c>
      <c r="X148">
        <v>120.314607</v>
      </c>
      <c r="Y148" s="9">
        <f t="shared" si="72"/>
        <v>4.2351914241459496E-2</v>
      </c>
      <c r="Z148">
        <f>Y148*'2020'!AD$7</f>
        <v>0</v>
      </c>
      <c r="AA148">
        <v>110.67754100000001</v>
      </c>
      <c r="AB148" s="9">
        <f t="shared" si="73"/>
        <v>4.424470906232382E-2</v>
      </c>
      <c r="AC148">
        <f>AB148*'2020'!AE$7</f>
        <v>0</v>
      </c>
      <c r="AD148">
        <v>107.169781</v>
      </c>
      <c r="AG148">
        <v>112.021204</v>
      </c>
      <c r="AJ148">
        <v>110.191733</v>
      </c>
      <c r="AN148" s="74">
        <f t="shared" si="74"/>
        <v>4.2693316142363602E-2</v>
      </c>
      <c r="AO148">
        <f>AN148*'2020'!AI$7</f>
        <v>0</v>
      </c>
    </row>
    <row r="149" spans="2:41" x14ac:dyDescent="0.25">
      <c r="B149" t="s">
        <v>17</v>
      </c>
      <c r="C149" s="6">
        <v>45.687099000000003</v>
      </c>
      <c r="D149" s="10">
        <f t="shared" si="65"/>
        <v>1.8030323901085041E-2</v>
      </c>
      <c r="E149" s="13">
        <f>D149*'2020'!W$7</f>
        <v>0</v>
      </c>
      <c r="F149" s="11">
        <v>58.191656999999999</v>
      </c>
      <c r="G149" s="10">
        <f t="shared" si="66"/>
        <v>1.5764474999471773E-2</v>
      </c>
      <c r="H149" s="13">
        <f>G149*'2020'!X$7</f>
        <v>0</v>
      </c>
      <c r="I149" s="2">
        <v>44.135936000000001</v>
      </c>
      <c r="J149" s="9">
        <f t="shared" si="67"/>
        <v>1.8466842256733576E-2</v>
      </c>
      <c r="K149" s="25">
        <f>J149*'2020'!Y$7</f>
        <v>0</v>
      </c>
      <c r="L149" s="16">
        <v>60.298057999999997</v>
      </c>
      <c r="M149" s="9">
        <f t="shared" si="68"/>
        <v>1.5512938375929859E-2</v>
      </c>
      <c r="N149">
        <f>M149*'2020'!Z$7</f>
        <v>0</v>
      </c>
      <c r="O149">
        <v>45.585424000000003</v>
      </c>
      <c r="P149" s="9">
        <f t="shared" si="69"/>
        <v>1.7952671651062794E-2</v>
      </c>
      <c r="R149">
        <v>57.770209000000001</v>
      </c>
      <c r="S149" s="9">
        <f t="shared" si="70"/>
        <v>2.0696733223754659E-2</v>
      </c>
      <c r="T149">
        <f>S149*'2020'!AB$7</f>
        <v>0</v>
      </c>
      <c r="U149">
        <v>46.763814000000004</v>
      </c>
      <c r="V149" s="9">
        <f t="shared" si="71"/>
        <v>1.8496231968067364E-2</v>
      </c>
      <c r="W149">
        <f>V149*'2020'!AC$7</f>
        <v>0</v>
      </c>
      <c r="X149">
        <v>50.499333999999998</v>
      </c>
      <c r="Y149" s="9">
        <f t="shared" si="72"/>
        <v>1.7776257730857399E-2</v>
      </c>
      <c r="Z149">
        <f>Y149*'2020'!AD$7</f>
        <v>0</v>
      </c>
      <c r="AA149">
        <v>46.357742000000002</v>
      </c>
      <c r="AB149" s="9">
        <f t="shared" si="73"/>
        <v>1.8532077863712835E-2</v>
      </c>
      <c r="AC149">
        <f>AB149*'2020'!AE$7</f>
        <v>0</v>
      </c>
      <c r="AD149">
        <v>45.660181999999999</v>
      </c>
      <c r="AG149">
        <v>46.934916999999999</v>
      </c>
      <c r="AJ149">
        <v>46.148713000000001</v>
      </c>
      <c r="AN149" s="74">
        <f t="shared" si="74"/>
        <v>1.7914283552297253E-2</v>
      </c>
      <c r="AO149">
        <f>AN149*'2020'!AI$7</f>
        <v>0</v>
      </c>
    </row>
    <row r="150" spans="2:41" x14ac:dyDescent="0.25">
      <c r="B150" t="s">
        <v>18</v>
      </c>
      <c r="C150" s="6">
        <v>41.357582999999998</v>
      </c>
      <c r="D150" s="10">
        <f t="shared" si="65"/>
        <v>1.6321688913888105E-2</v>
      </c>
      <c r="E150" s="13">
        <f>D150*'2020'!W$7</f>
        <v>0</v>
      </c>
      <c r="F150" s="11">
        <v>51.595405</v>
      </c>
      <c r="G150" s="10">
        <f t="shared" si="66"/>
        <v>1.3977510078637578E-2</v>
      </c>
      <c r="H150" s="13">
        <f>G150*'2020'!X$7</f>
        <v>0</v>
      </c>
      <c r="I150" s="2">
        <v>40.055886000000001</v>
      </c>
      <c r="J150" s="9">
        <f t="shared" si="67"/>
        <v>1.6759715444025089E-2</v>
      </c>
      <c r="K150" s="25">
        <f>J150*'2020'!Y$7</f>
        <v>0</v>
      </c>
      <c r="L150" s="16">
        <v>53.287951999999997</v>
      </c>
      <c r="M150" s="9">
        <f t="shared" si="68"/>
        <v>1.3709441779294255E-2</v>
      </c>
      <c r="N150">
        <f>M150*'2020'!Z$7</f>
        <v>0</v>
      </c>
      <c r="O150">
        <v>41.143579000000003</v>
      </c>
      <c r="P150" s="9">
        <f t="shared" si="69"/>
        <v>1.6203362819145049E-2</v>
      </c>
      <c r="R150">
        <v>34.015802000000001</v>
      </c>
      <c r="S150" s="9">
        <f t="shared" si="70"/>
        <v>1.2186488357451852E-2</v>
      </c>
      <c r="T150">
        <f>S150*'2020'!AB$7</f>
        <v>0</v>
      </c>
      <c r="U150">
        <v>40.111820999999999</v>
      </c>
      <c r="V150" s="9">
        <f t="shared" si="71"/>
        <v>1.5865206073174352E-2</v>
      </c>
      <c r="W150">
        <f>V150*'2020'!AC$7</f>
        <v>0</v>
      </c>
      <c r="X150">
        <v>42.331459000000002</v>
      </c>
      <c r="Y150" s="9">
        <f t="shared" si="72"/>
        <v>1.4901086127338295E-2</v>
      </c>
      <c r="Z150">
        <f>Y150*'2020'!AD$7</f>
        <v>0</v>
      </c>
      <c r="AA150">
        <v>39.877800000000001</v>
      </c>
      <c r="AB150" s="9">
        <f t="shared" si="73"/>
        <v>1.5941641304133572E-2</v>
      </c>
      <c r="AC150">
        <f>AB150*'2020'!AE$7</f>
        <v>0</v>
      </c>
      <c r="AD150">
        <v>37.920943000000001</v>
      </c>
      <c r="AG150">
        <v>40.223188</v>
      </c>
      <c r="AJ150">
        <v>39.757119000000003</v>
      </c>
      <c r="AN150" s="74">
        <f t="shared" si="74"/>
        <v>1.509623787745424E-2</v>
      </c>
      <c r="AO150">
        <f>AN150*'2020'!AI$7</f>
        <v>0</v>
      </c>
    </row>
    <row r="151" spans="2:41" x14ac:dyDescent="0.25">
      <c r="B151" t="s">
        <v>19</v>
      </c>
      <c r="C151" s="6">
        <v>78.806515000000005</v>
      </c>
      <c r="D151" s="10">
        <f t="shared" si="65"/>
        <v>3.1100836386344356E-2</v>
      </c>
      <c r="E151" s="13">
        <f>D151*'2020'!W$7</f>
        <v>0</v>
      </c>
      <c r="F151" s="11">
        <v>139.090799</v>
      </c>
      <c r="G151" s="10">
        <f t="shared" si="66"/>
        <v>3.768054625926967E-2</v>
      </c>
      <c r="H151" s="13">
        <f>G151*'2020'!X$7</f>
        <v>0</v>
      </c>
      <c r="I151" s="2">
        <v>72.586504000000005</v>
      </c>
      <c r="J151" s="9">
        <f t="shared" si="67"/>
        <v>3.0370796244941104E-2</v>
      </c>
      <c r="K151" s="25">
        <f>J151*'2020'!Y$7</f>
        <v>0</v>
      </c>
      <c r="L151" s="16">
        <v>149.47556599999999</v>
      </c>
      <c r="M151" s="9">
        <f t="shared" si="68"/>
        <v>3.8455720150477088E-2</v>
      </c>
      <c r="N151">
        <f>M151*'2020'!Z$7</f>
        <v>0</v>
      </c>
      <c r="O151">
        <v>82.812972000000002</v>
      </c>
      <c r="P151" s="9">
        <f t="shared" si="69"/>
        <v>3.261380424507309E-2</v>
      </c>
      <c r="R151">
        <v>109.278733</v>
      </c>
      <c r="S151" s="9">
        <f t="shared" si="70"/>
        <v>3.9150157548000469E-2</v>
      </c>
      <c r="T151">
        <f>S151*'2020'!AB$7</f>
        <v>0</v>
      </c>
      <c r="U151">
        <v>81.508785000000003</v>
      </c>
      <c r="V151" s="9">
        <f t="shared" si="71"/>
        <v>3.2238717628877096E-2</v>
      </c>
      <c r="W151">
        <f>V151*'2020'!AC$7</f>
        <v>0</v>
      </c>
      <c r="X151">
        <v>98.092200000000005</v>
      </c>
      <c r="Y151" s="9">
        <f t="shared" si="72"/>
        <v>3.4529410399487849E-2</v>
      </c>
      <c r="Z151">
        <f>Y151*'2020'!AD$7</f>
        <v>0</v>
      </c>
      <c r="AA151">
        <v>79.911681000000002</v>
      </c>
      <c r="AB151" s="9">
        <f t="shared" si="73"/>
        <v>3.1945677908820094E-2</v>
      </c>
      <c r="AC151">
        <f>AB151*'2020'!AE$7</f>
        <v>0</v>
      </c>
      <c r="AD151">
        <v>71.184621000000007</v>
      </c>
      <c r="AG151">
        <v>82.423917000000003</v>
      </c>
      <c r="AJ151">
        <v>78.974473000000003</v>
      </c>
      <c r="AN151" s="74">
        <f t="shared" si="74"/>
        <v>3.4231740752365646E-2</v>
      </c>
      <c r="AO151">
        <f>AN151*'2020'!AI$7</f>
        <v>0</v>
      </c>
    </row>
    <row r="152" spans="2:41" x14ac:dyDescent="0.25">
      <c r="B152" t="s">
        <v>20</v>
      </c>
      <c r="C152" s="6">
        <v>108.90394000000001</v>
      </c>
      <c r="D152" s="10">
        <f t="shared" si="65"/>
        <v>4.2978726057969478E-2</v>
      </c>
      <c r="E152" s="13">
        <f>D152*'2020'!W$7</f>
        <v>0</v>
      </c>
      <c r="F152" s="11">
        <v>130.30101099999999</v>
      </c>
      <c r="G152" s="10">
        <f t="shared" si="66"/>
        <v>3.5299339049846896E-2</v>
      </c>
      <c r="H152" s="13">
        <f>G152*'2020'!X$7</f>
        <v>0</v>
      </c>
      <c r="I152" s="2">
        <v>106.19247300000001</v>
      </c>
      <c r="J152" s="9">
        <f t="shared" si="67"/>
        <v>4.4431812837127542E-2</v>
      </c>
      <c r="K152" s="25">
        <f>J152*'2020'!Y$7</f>
        <v>0</v>
      </c>
      <c r="L152" s="16">
        <v>133.94671099999999</v>
      </c>
      <c r="M152" s="9">
        <f t="shared" si="68"/>
        <v>3.4460596946612874E-2</v>
      </c>
      <c r="N152">
        <f>M152*'2020'!Z$7</f>
        <v>0</v>
      </c>
      <c r="O152">
        <v>108.86341400000001</v>
      </c>
      <c r="P152" s="9">
        <f t="shared" si="69"/>
        <v>4.2873115019303368E-2</v>
      </c>
      <c r="R152">
        <v>157.43006800000001</v>
      </c>
      <c r="S152" s="9">
        <f t="shared" si="70"/>
        <v>5.6400836611021354E-2</v>
      </c>
      <c r="T152">
        <f>S152*'2020'!AB$7</f>
        <v>0</v>
      </c>
      <c r="U152">
        <v>114.10667599999999</v>
      </c>
      <c r="V152" s="9">
        <f t="shared" si="71"/>
        <v>4.5131980646426845E-2</v>
      </c>
      <c r="W152">
        <f>V152*'2020'!AC$7</f>
        <v>0</v>
      </c>
      <c r="X152">
        <v>121.93072100000001</v>
      </c>
      <c r="Y152" s="9">
        <f t="shared" si="72"/>
        <v>4.2920802119989679E-2</v>
      </c>
      <c r="Z152">
        <f>Y152*'2020'!AD$7</f>
        <v>0</v>
      </c>
      <c r="AA152">
        <v>113.28219300000001</v>
      </c>
      <c r="AB152" s="9">
        <f t="shared" si="73"/>
        <v>4.5285950753342234E-2</v>
      </c>
      <c r="AC152">
        <f>AB152*'2020'!AE$7</f>
        <v>0</v>
      </c>
      <c r="AD152">
        <v>114.33977400000001</v>
      </c>
      <c r="AG152">
        <v>114.55077199999999</v>
      </c>
      <c r="AJ152">
        <v>112.903716</v>
      </c>
      <c r="AN152" s="74">
        <f t="shared" si="74"/>
        <v>4.3309240004626694E-2</v>
      </c>
      <c r="AO152">
        <f>AN152*'2020'!AI$7</f>
        <v>0</v>
      </c>
    </row>
    <row r="153" spans="2:41" x14ac:dyDescent="0.25">
      <c r="B153" t="s">
        <v>21</v>
      </c>
      <c r="C153" s="6">
        <v>121.594796</v>
      </c>
      <c r="D153" s="10">
        <f t="shared" si="65"/>
        <v>4.7987147456360922E-2</v>
      </c>
      <c r="E153" s="13">
        <f>D153*'2020'!W$7</f>
        <v>0</v>
      </c>
      <c r="F153" s="11">
        <v>162.49760000000001</v>
      </c>
      <c r="G153" s="10">
        <f t="shared" si="66"/>
        <v>4.4021591491614762E-2</v>
      </c>
      <c r="H153" s="13">
        <f>G153*'2020'!X$7</f>
        <v>0</v>
      </c>
      <c r="I153" s="2">
        <v>116.50107800000001</v>
      </c>
      <c r="J153" s="9">
        <f t="shared" si="67"/>
        <v>4.8745018802035023E-2</v>
      </c>
      <c r="K153" s="25">
        <f>J153*'2020'!Y$7</f>
        <v>0</v>
      </c>
      <c r="L153" s="16">
        <v>169.42749000000001</v>
      </c>
      <c r="M153" s="9">
        <f t="shared" si="68"/>
        <v>4.3588770496696135E-2</v>
      </c>
      <c r="N153">
        <f>M153*'2020'!Z$7</f>
        <v>0</v>
      </c>
      <c r="O153">
        <v>122.31158000000001</v>
      </c>
      <c r="P153" s="9">
        <f t="shared" si="69"/>
        <v>4.8169336647229576E-2</v>
      </c>
      <c r="R153">
        <v>122.440915</v>
      </c>
      <c r="S153" s="9">
        <f t="shared" si="70"/>
        <v>4.3865635892496431E-2</v>
      </c>
      <c r="T153">
        <f>S153*'2020'!AB$7</f>
        <v>0</v>
      </c>
      <c r="U153">
        <v>120.38435800000001</v>
      </c>
      <c r="V153" s="9">
        <f t="shared" si="71"/>
        <v>4.7614957387668723E-2</v>
      </c>
      <c r="W153">
        <f>V153*'2020'!AC$7</f>
        <v>0</v>
      </c>
      <c r="X153">
        <v>130.68068299999999</v>
      </c>
      <c r="Y153" s="9">
        <f t="shared" si="72"/>
        <v>4.6000874020486582E-2</v>
      </c>
      <c r="Z153">
        <f>Y153*'2020'!AD$7</f>
        <v>0</v>
      </c>
      <c r="AA153">
        <v>119.244739</v>
      </c>
      <c r="AB153" s="9">
        <f t="shared" si="73"/>
        <v>4.7669551894613721E-2</v>
      </c>
      <c r="AC153">
        <f>AB153*'2020'!AE$7</f>
        <v>0</v>
      </c>
      <c r="AD153">
        <v>111.84970800000001</v>
      </c>
      <c r="AG153">
        <v>120.850021</v>
      </c>
      <c r="AJ153">
        <v>118.67815299999999</v>
      </c>
      <c r="AN153" s="74">
        <f t="shared" si="74"/>
        <v>4.6406987121022439E-2</v>
      </c>
      <c r="AO153">
        <f>AN153*'2020'!AI$7</f>
        <v>0</v>
      </c>
    </row>
    <row r="154" spans="2:41" x14ac:dyDescent="0.25">
      <c r="B154" t="s">
        <v>22</v>
      </c>
      <c r="C154" s="6">
        <v>54.150171</v>
      </c>
      <c r="D154" s="10">
        <f t="shared" si="65"/>
        <v>2.1370258646300613E-2</v>
      </c>
      <c r="E154" s="13">
        <f>D154*'2020'!W$7</f>
        <v>0</v>
      </c>
      <c r="F154" s="11">
        <v>68.384304999999998</v>
      </c>
      <c r="G154" s="10">
        <f t="shared" si="66"/>
        <v>1.8525725543934116E-2</v>
      </c>
      <c r="H154" s="13">
        <f>G154*'2020'!X$7</f>
        <v>0</v>
      </c>
      <c r="I154" s="2">
        <v>52.392333999999998</v>
      </c>
      <c r="J154" s="9">
        <f t="shared" si="67"/>
        <v>2.192138776529174E-2</v>
      </c>
      <c r="K154" s="25">
        <f>J154*'2020'!Y$7</f>
        <v>0</v>
      </c>
      <c r="L154" s="16">
        <v>70.767167000000001</v>
      </c>
      <c r="M154" s="9">
        <f t="shared" si="68"/>
        <v>1.8206335943856386E-2</v>
      </c>
      <c r="N154">
        <f>M154*'2020'!Z$7</f>
        <v>0</v>
      </c>
      <c r="O154">
        <v>55.493872000000003</v>
      </c>
      <c r="P154" s="9">
        <f t="shared" si="69"/>
        <v>2.1854864455403709E-2</v>
      </c>
      <c r="R154">
        <v>66.698093999999998</v>
      </c>
      <c r="S154" s="9">
        <f t="shared" si="70"/>
        <v>2.389523392672703E-2</v>
      </c>
      <c r="T154">
        <f>S154*'2020'!AB$7</f>
        <v>0</v>
      </c>
      <c r="U154">
        <v>55.233437000000002</v>
      </c>
      <c r="V154" s="9">
        <f t="shared" si="71"/>
        <v>2.1846174975070139E-2</v>
      </c>
      <c r="W154">
        <f>V154*'2020'!AC$7</f>
        <v>0</v>
      </c>
      <c r="X154">
        <v>59.466937999999999</v>
      </c>
      <c r="Y154" s="9">
        <f t="shared" si="72"/>
        <v>2.0932941736477507E-2</v>
      </c>
      <c r="Z154">
        <f>Y154*'2020'!AD$7</f>
        <v>0</v>
      </c>
      <c r="AA154">
        <v>54.809427999999997</v>
      </c>
      <c r="AB154" s="9">
        <f t="shared" si="73"/>
        <v>2.1910743352460141E-2</v>
      </c>
      <c r="AC154">
        <f>AB154*'2020'!AE$7</f>
        <v>0</v>
      </c>
      <c r="AD154">
        <v>52.648085000000002</v>
      </c>
      <c r="AG154">
        <v>55.497950000000003</v>
      </c>
      <c r="AJ154">
        <v>54.610509999999998</v>
      </c>
      <c r="AN154" s="74">
        <f t="shared" si="74"/>
        <v>2.1162629593946818E-2</v>
      </c>
      <c r="AO154">
        <f>AN154*'2020'!AI$7</f>
        <v>0</v>
      </c>
    </row>
    <row r="155" spans="2:41" x14ac:dyDescent="0.25">
      <c r="B155" t="s">
        <v>23</v>
      </c>
      <c r="C155" s="6">
        <v>37.959159999999997</v>
      </c>
      <c r="D155" s="10">
        <f t="shared" si="65"/>
        <v>1.4980507950682341E-2</v>
      </c>
      <c r="E155" s="13">
        <f>D155*'2020'!W$7</f>
        <v>0</v>
      </c>
      <c r="F155" s="11">
        <v>50.568100999999999</v>
      </c>
      <c r="G155" s="10">
        <f t="shared" si="66"/>
        <v>1.369920715585163E-2</v>
      </c>
      <c r="H155" s="13">
        <f>G155*'2020'!X$7</f>
        <v>0</v>
      </c>
      <c r="I155" s="2">
        <v>36.435498000000003</v>
      </c>
      <c r="J155" s="9">
        <f t="shared" si="67"/>
        <v>1.524491503049877E-2</v>
      </c>
      <c r="K155" s="25">
        <f>J155*'2020'!Y$7</f>
        <v>0</v>
      </c>
      <c r="L155" s="16">
        <v>52.612772</v>
      </c>
      <c r="M155" s="9">
        <f t="shared" si="68"/>
        <v>1.3535737582508013E-2</v>
      </c>
      <c r="N155">
        <f>M155*'2020'!Z$7</f>
        <v>0</v>
      </c>
      <c r="O155">
        <v>38.963971000000001</v>
      </c>
      <c r="P155" s="9">
        <f t="shared" si="69"/>
        <v>1.5344979078938318E-2</v>
      </c>
      <c r="R155">
        <v>31.602544999999999</v>
      </c>
      <c r="S155" s="9">
        <f t="shared" si="70"/>
        <v>1.1321915817488244E-2</v>
      </c>
      <c r="T155">
        <f>S155*'2020'!AB$7</f>
        <v>0</v>
      </c>
      <c r="U155">
        <v>36.807001999999997</v>
      </c>
      <c r="V155" s="9">
        <f t="shared" si="71"/>
        <v>1.4558069344838281E-2</v>
      </c>
      <c r="W155">
        <f>V155*'2020'!AC$7</f>
        <v>0</v>
      </c>
      <c r="X155">
        <v>39.630758</v>
      </c>
      <c r="Y155" s="9">
        <f t="shared" si="72"/>
        <v>1.3950413054501645E-2</v>
      </c>
      <c r="Z155">
        <f>Y155*'2020'!AD$7</f>
        <v>0</v>
      </c>
      <c r="AA155">
        <v>36.499000000000002</v>
      </c>
      <c r="AB155" s="9">
        <f t="shared" si="73"/>
        <v>1.4590924423101857E-2</v>
      </c>
      <c r="AC155">
        <f>AB155*'2020'!AE$7</f>
        <v>0</v>
      </c>
      <c r="AD155">
        <v>33.460476</v>
      </c>
      <c r="AG155">
        <v>36.947059000000003</v>
      </c>
      <c r="AJ155">
        <v>36.351582000000001</v>
      </c>
      <c r="AN155" s="74">
        <f t="shared" si="74"/>
        <v>1.4136296604267677E-2</v>
      </c>
      <c r="AO155">
        <f>AN155*'2020'!AI$7</f>
        <v>0</v>
      </c>
    </row>
    <row r="156" spans="2:41" x14ac:dyDescent="0.25">
      <c r="B156" t="s">
        <v>24</v>
      </c>
      <c r="C156" s="6">
        <v>65.200665000000001</v>
      </c>
      <c r="D156" s="10">
        <f t="shared" si="65"/>
        <v>2.5731314402696895E-2</v>
      </c>
      <c r="E156" s="13">
        <f>D156*'2020'!W$7</f>
        <v>0</v>
      </c>
      <c r="F156" s="11">
        <v>90.745555999999993</v>
      </c>
      <c r="G156" s="10">
        <f t="shared" si="66"/>
        <v>2.4583524900745921E-2</v>
      </c>
      <c r="H156" s="13">
        <f>G156*'2020'!X$7</f>
        <v>0</v>
      </c>
      <c r="I156" s="2">
        <v>61.731284000000002</v>
      </c>
      <c r="J156" s="9">
        <f t="shared" si="67"/>
        <v>2.5828882023338565E-2</v>
      </c>
      <c r="K156" s="25">
        <f>J156*'2020'!Y$7</f>
        <v>0</v>
      </c>
      <c r="L156" s="16">
        <v>95.016705000000002</v>
      </c>
      <c r="M156" s="9">
        <f t="shared" si="68"/>
        <v>2.4445037505999058E-2</v>
      </c>
      <c r="N156">
        <f>M156*'2020'!Z$7</f>
        <v>0</v>
      </c>
      <c r="O156">
        <v>64.806403000000003</v>
      </c>
      <c r="P156" s="9">
        <f t="shared" si="69"/>
        <v>2.5522370351221273E-2</v>
      </c>
      <c r="R156">
        <v>53.486946000000003</v>
      </c>
      <c r="S156" s="9">
        <f t="shared" si="70"/>
        <v>1.9162213041593313E-2</v>
      </c>
      <c r="T156">
        <f>S156*'2020'!AB$7</f>
        <v>0</v>
      </c>
      <c r="U156">
        <v>62.743906000000003</v>
      </c>
      <c r="V156" s="9">
        <f t="shared" si="71"/>
        <v>2.4816749120561758E-2</v>
      </c>
      <c r="W156">
        <f>V156*'2020'!AC$7</f>
        <v>0</v>
      </c>
      <c r="X156">
        <v>68.682083000000006</v>
      </c>
      <c r="Y156" s="9">
        <f t="shared" si="72"/>
        <v>2.4176762586614303E-2</v>
      </c>
      <c r="Z156">
        <f>Y156*'2020'!AD$7</f>
        <v>0</v>
      </c>
      <c r="AA156">
        <v>62.118143000000003</v>
      </c>
      <c r="AB156" s="9">
        <f t="shared" si="73"/>
        <v>2.4832492118042511E-2</v>
      </c>
      <c r="AC156">
        <f>AB156*'2020'!AE$7</f>
        <v>0</v>
      </c>
      <c r="AD156">
        <v>56.978143000000003</v>
      </c>
      <c r="AG156">
        <v>63.034609000000003</v>
      </c>
      <c r="AJ156">
        <v>61.788423999999999</v>
      </c>
      <c r="AN156" s="74">
        <f t="shared" si="74"/>
        <v>2.4344371783423732E-2</v>
      </c>
      <c r="AO156">
        <f>AN156*'2020'!AI$7</f>
        <v>0</v>
      </c>
    </row>
    <row r="157" spans="2:41" x14ac:dyDescent="0.25">
      <c r="B157" t="s">
        <v>25</v>
      </c>
      <c r="C157" s="6">
        <v>53.735762999999999</v>
      </c>
      <c r="D157" s="10">
        <f t="shared" si="65"/>
        <v>2.1206713342905428E-2</v>
      </c>
      <c r="E157" s="13">
        <f>D157*'2020'!W$7</f>
        <v>0</v>
      </c>
      <c r="F157" s="11">
        <v>89.359505999999996</v>
      </c>
      <c r="G157" s="10">
        <f t="shared" si="66"/>
        <v>2.420803549729041E-2</v>
      </c>
      <c r="H157" s="13">
        <f>G157*'2020'!X$7</f>
        <v>0</v>
      </c>
      <c r="I157" s="2">
        <v>48.906280000000002</v>
      </c>
      <c r="J157" s="9">
        <f t="shared" si="67"/>
        <v>2.0462793813269174E-2</v>
      </c>
      <c r="K157" s="25">
        <f>J157*'2020'!Y$7</f>
        <v>0</v>
      </c>
      <c r="L157" s="16">
        <v>95.304845</v>
      </c>
      <c r="M157" s="9">
        <f t="shared" si="68"/>
        <v>2.4519167556151591E-2</v>
      </c>
      <c r="N157">
        <f>M157*'2020'!Z$7</f>
        <v>0</v>
      </c>
      <c r="O157">
        <v>53.211528999999999</v>
      </c>
      <c r="P157" s="9">
        <f t="shared" si="69"/>
        <v>2.095602112175167E-2</v>
      </c>
      <c r="R157">
        <v>85.019148000000001</v>
      </c>
      <c r="S157" s="9">
        <f t="shared" si="70"/>
        <v>3.045892780251002E-2</v>
      </c>
      <c r="T157">
        <f>S157*'2020'!AB$7</f>
        <v>0</v>
      </c>
      <c r="U157">
        <v>56.126756999999998</v>
      </c>
      <c r="V157" s="9">
        <f t="shared" si="71"/>
        <v>2.2199504879720642E-2</v>
      </c>
      <c r="W157">
        <f>V157*'2020'!AC$7</f>
        <v>0</v>
      </c>
      <c r="X157">
        <v>66.861682000000002</v>
      </c>
      <c r="Y157" s="9">
        <f t="shared" si="72"/>
        <v>2.3535963693117796E-2</v>
      </c>
      <c r="Z157">
        <f>Y157*'2020'!AD$7</f>
        <v>0</v>
      </c>
      <c r="AA157">
        <v>55.071801999999998</v>
      </c>
      <c r="AB157" s="9">
        <f t="shared" si="73"/>
        <v>2.2015630587852532E-2</v>
      </c>
      <c r="AC157">
        <f>AB157*'2020'!AE$7</f>
        <v>0</v>
      </c>
      <c r="AD157">
        <v>52.769396</v>
      </c>
      <c r="AG157">
        <v>56.741410000000002</v>
      </c>
      <c r="AJ157">
        <v>54.501099000000004</v>
      </c>
      <c r="AN157" s="74">
        <f t="shared" si="74"/>
        <v>2.3284750921618809E-2</v>
      </c>
      <c r="AO157">
        <f>AN157*'2020'!AI$7</f>
        <v>0</v>
      </c>
    </row>
    <row r="158" spans="2:41" x14ac:dyDescent="0.25">
      <c r="B158" t="s">
        <v>26</v>
      </c>
      <c r="C158" s="6">
        <v>38.026122999999998</v>
      </c>
      <c r="D158" s="10">
        <f t="shared" si="65"/>
        <v>1.5006934767131955E-2</v>
      </c>
      <c r="E158" s="13">
        <f>D158*'2020'!W$7</f>
        <v>0</v>
      </c>
      <c r="F158" s="11">
        <v>57.862926000000002</v>
      </c>
      <c r="G158" s="10">
        <f t="shared" si="66"/>
        <v>1.5675419765470596E-2</v>
      </c>
      <c r="H158" s="13">
        <f>G158*'2020'!X$7</f>
        <v>0</v>
      </c>
      <c r="I158" s="2">
        <v>35.577002999999998</v>
      </c>
      <c r="J158" s="9">
        <f t="shared" si="67"/>
        <v>1.4885713591036954E-2</v>
      </c>
      <c r="K158" s="25">
        <f>J158*'2020'!Y$7</f>
        <v>0</v>
      </c>
      <c r="L158" s="16">
        <v>61.193193000000001</v>
      </c>
      <c r="M158" s="9">
        <f t="shared" si="68"/>
        <v>1.5743230603469559E-2</v>
      </c>
      <c r="N158">
        <f>M158*'2020'!Z$7</f>
        <v>0</v>
      </c>
      <c r="O158">
        <v>37.613033000000001</v>
      </c>
      <c r="P158" s="9">
        <f t="shared" si="69"/>
        <v>1.4812946156859028E-2</v>
      </c>
      <c r="R158">
        <v>48.405397999999998</v>
      </c>
      <c r="S158" s="9">
        <f t="shared" si="70"/>
        <v>1.7341699577297139E-2</v>
      </c>
      <c r="T158">
        <f>S158*'2020'!AB$7</f>
        <v>0</v>
      </c>
      <c r="U158">
        <v>38.669248000000003</v>
      </c>
      <c r="V158" s="9">
        <f t="shared" si="71"/>
        <v>1.529463317595791E-2</v>
      </c>
      <c r="W158">
        <f>V158*'2020'!AC$7</f>
        <v>0</v>
      </c>
      <c r="X158">
        <v>44.156067</v>
      </c>
      <c r="Y158" s="9">
        <f t="shared" si="72"/>
        <v>1.5543365925835918E-2</v>
      </c>
      <c r="Z158">
        <f>Y158*'2020'!AD$7</f>
        <v>0</v>
      </c>
      <c r="AA158">
        <v>38.073011999999999</v>
      </c>
      <c r="AB158" s="9">
        <f t="shared" si="73"/>
        <v>1.5220155090601113E-2</v>
      </c>
      <c r="AC158">
        <f>AB158*'2020'!AE$7</f>
        <v>0</v>
      </c>
      <c r="AD158">
        <v>36.463638000000003</v>
      </c>
      <c r="AG158">
        <v>38.909053</v>
      </c>
      <c r="AJ158">
        <v>37.755276000000002</v>
      </c>
      <c r="AN158" s="74">
        <f t="shared" si="74"/>
        <v>1.5502677628184466E-2</v>
      </c>
      <c r="AO158">
        <f>AN158*'2020'!AI$7</f>
        <v>0</v>
      </c>
    </row>
    <row r="159" spans="2:41" x14ac:dyDescent="0.25">
      <c r="B159" t="s">
        <v>27</v>
      </c>
      <c r="C159" s="6">
        <v>63.962733</v>
      </c>
      <c r="D159" s="10">
        <f t="shared" si="65"/>
        <v>2.5242766969919034E-2</v>
      </c>
      <c r="E159" s="13">
        <f>D159*'2020'!W$7</f>
        <v>0</v>
      </c>
      <c r="F159" s="11">
        <v>91.028498999999996</v>
      </c>
      <c r="G159" s="10">
        <f t="shared" si="66"/>
        <v>2.4660175886123011E-2</v>
      </c>
      <c r="H159" s="13">
        <f>G159*'2020'!X$7</f>
        <v>0</v>
      </c>
      <c r="I159" s="2">
        <v>60.227285000000002</v>
      </c>
      <c r="J159" s="9">
        <f t="shared" si="67"/>
        <v>2.5199596348117241E-2</v>
      </c>
      <c r="K159" s="25">
        <f>J159*'2020'!Y$7</f>
        <v>0</v>
      </c>
      <c r="L159" s="16">
        <v>95.524983000000006</v>
      </c>
      <c r="M159" s="9">
        <f t="shared" si="68"/>
        <v>2.457580266748802E-2</v>
      </c>
      <c r="N159">
        <f>M159*'2020'!Z$7</f>
        <v>0</v>
      </c>
      <c r="O159">
        <v>63.337724999999999</v>
      </c>
      <c r="P159" s="9">
        <f t="shared" si="69"/>
        <v>2.4943968494190401E-2</v>
      </c>
      <c r="R159">
        <v>35.351424000000002</v>
      </c>
      <c r="S159" s="9">
        <f t="shared" si="70"/>
        <v>1.2664987789949624E-2</v>
      </c>
      <c r="T159">
        <f>S159*'2020'!AB$7</f>
        <v>0</v>
      </c>
      <c r="U159">
        <v>59.339111000000003</v>
      </c>
      <c r="V159" s="9">
        <f t="shared" si="71"/>
        <v>2.3470069439479373E-2</v>
      </c>
      <c r="W159">
        <f>V159*'2020'!AC$7</f>
        <v>0</v>
      </c>
      <c r="X159">
        <v>64.861092999999997</v>
      </c>
      <c r="Y159" s="9">
        <f t="shared" si="72"/>
        <v>2.283173686752207E-2</v>
      </c>
      <c r="Z159">
        <f>Y159*'2020'!AD$7</f>
        <v>0</v>
      </c>
      <c r="AA159">
        <v>58.774512999999999</v>
      </c>
      <c r="AB159" s="9">
        <f t="shared" si="73"/>
        <v>2.3495834877328627E-2</v>
      </c>
      <c r="AC159">
        <f>AB159*'2020'!AE$7</f>
        <v>0</v>
      </c>
      <c r="AD159">
        <v>52.057721000000001</v>
      </c>
      <c r="AG159">
        <v>59.629092</v>
      </c>
      <c r="AJ159">
        <v>58.473137000000001</v>
      </c>
      <c r="AN159" s="74">
        <f t="shared" si="74"/>
        <v>2.300943770445749E-2</v>
      </c>
      <c r="AO159">
        <f>AN159*'2020'!AI$7</f>
        <v>0</v>
      </c>
    </row>
    <row r="160" spans="2:41" x14ac:dyDescent="0.25">
      <c r="B160" t="s">
        <v>28</v>
      </c>
      <c r="C160" s="6">
        <v>70.798794999999998</v>
      </c>
      <c r="D160" s="10">
        <f t="shared" si="65"/>
        <v>2.7940605413719091E-2</v>
      </c>
      <c r="E160" s="13">
        <f>D160*'2020'!W$7</f>
        <v>0</v>
      </c>
      <c r="F160" s="11">
        <v>102.66410999999999</v>
      </c>
      <c r="G160" s="10">
        <f t="shared" si="66"/>
        <v>2.7812333913055959E-2</v>
      </c>
      <c r="H160" s="13">
        <f>G160*'2020'!X$7</f>
        <v>0</v>
      </c>
      <c r="I160" s="2">
        <v>66.465700999999996</v>
      </c>
      <c r="J160" s="9">
        <f t="shared" si="67"/>
        <v>2.7809801424630919E-2</v>
      </c>
      <c r="K160" s="25">
        <f>J160*'2020'!Y$7</f>
        <v>0</v>
      </c>
      <c r="L160" s="16">
        <v>107.960173</v>
      </c>
      <c r="M160" s="9">
        <f t="shared" si="68"/>
        <v>2.7775015752642091E-2</v>
      </c>
      <c r="N160">
        <f>M160*'2020'!Z$7</f>
        <v>0</v>
      </c>
      <c r="O160">
        <v>69.862635999999995</v>
      </c>
      <c r="P160" s="9">
        <f t="shared" si="69"/>
        <v>2.7513640430013739E-2</v>
      </c>
      <c r="R160">
        <v>69.283688999999995</v>
      </c>
      <c r="S160" s="9">
        <f t="shared" si="70"/>
        <v>2.4821548213380795E-2</v>
      </c>
      <c r="T160">
        <f>S160*'2020'!AB$7</f>
        <v>0</v>
      </c>
      <c r="U160">
        <v>69.327235000000002</v>
      </c>
      <c r="V160" s="9">
        <f t="shared" si="71"/>
        <v>2.7420616724391181E-2</v>
      </c>
      <c r="W160">
        <f>V160*'2020'!AC$7</f>
        <v>0</v>
      </c>
      <c r="X160">
        <v>77.404742999999996</v>
      </c>
      <c r="Y160" s="9">
        <f t="shared" si="72"/>
        <v>2.7247223917027899E-2</v>
      </c>
      <c r="Z160">
        <f>Y160*'2020'!AD$7</f>
        <v>0</v>
      </c>
      <c r="AA160">
        <v>68.495716000000002</v>
      </c>
      <c r="AB160" s="9">
        <f t="shared" si="73"/>
        <v>2.7382005410072841E-2</v>
      </c>
      <c r="AC160">
        <f>AB160*'2020'!AE$7</f>
        <v>0</v>
      </c>
      <c r="AD160">
        <v>64.027061000000003</v>
      </c>
      <c r="AG160">
        <v>69.710046000000006</v>
      </c>
      <c r="AJ160">
        <v>68.021109999999993</v>
      </c>
      <c r="AN160" s="74">
        <f t="shared" si="74"/>
        <v>2.7302532355437163E-2</v>
      </c>
      <c r="AO160">
        <f>AN160*'2020'!AI$7</f>
        <v>0</v>
      </c>
    </row>
    <row r="161" spans="2:41" x14ac:dyDescent="0.25">
      <c r="B161" t="s">
        <v>29</v>
      </c>
      <c r="C161" s="6">
        <v>37.533262999999998</v>
      </c>
      <c r="D161" s="10">
        <f t="shared" si="65"/>
        <v>1.4812428535998987E-2</v>
      </c>
      <c r="E161" s="13">
        <f>D161*'2020'!W$7</f>
        <v>0</v>
      </c>
      <c r="F161" s="11">
        <v>46.960011000000002</v>
      </c>
      <c r="G161" s="10">
        <f t="shared" si="66"/>
        <v>1.2721753556260127E-2</v>
      </c>
      <c r="H161" s="13">
        <f>G161*'2020'!X$7</f>
        <v>0</v>
      </c>
      <c r="I161" s="2">
        <v>36.367379</v>
      </c>
      <c r="J161" s="9">
        <f t="shared" si="67"/>
        <v>1.5216413475038692E-2</v>
      </c>
      <c r="K161" s="25">
        <f>J161*'2020'!Y$7</f>
        <v>0</v>
      </c>
      <c r="L161" s="16">
        <v>48.540967999999999</v>
      </c>
      <c r="M161" s="9">
        <f t="shared" si="68"/>
        <v>1.248818071872204E-2</v>
      </c>
      <c r="N161">
        <f>M161*'2020'!Z$7</f>
        <v>0</v>
      </c>
      <c r="O161">
        <v>37.599502999999999</v>
      </c>
      <c r="P161" s="9">
        <f t="shared" si="69"/>
        <v>1.4807617706970332E-2</v>
      </c>
      <c r="R161">
        <v>32.488421000000002</v>
      </c>
      <c r="S161" s="9">
        <f t="shared" si="70"/>
        <v>1.1639289418150255E-2</v>
      </c>
      <c r="T161">
        <f>S161*'2020'!AB$7</f>
        <v>0</v>
      </c>
      <c r="U161">
        <v>36.619751000000001</v>
      </c>
      <c r="V161" s="9">
        <f t="shared" si="71"/>
        <v>1.448400699542742E-2</v>
      </c>
      <c r="W161">
        <f>V161*'2020'!AC$7</f>
        <v>0</v>
      </c>
      <c r="X161">
        <v>38.732762999999998</v>
      </c>
      <c r="Y161" s="9">
        <f t="shared" si="72"/>
        <v>1.363431006270731E-2</v>
      </c>
      <c r="Z161">
        <f>Y161*'2020'!AD$7</f>
        <v>0</v>
      </c>
      <c r="AA161">
        <v>36.388562</v>
      </c>
      <c r="AB161" s="9">
        <f t="shared" si="73"/>
        <v>1.4546775473502182E-2</v>
      </c>
      <c r="AC161">
        <f>AB161*'2020'!AE$7</f>
        <v>0</v>
      </c>
      <c r="AD161">
        <v>34.401401999999997</v>
      </c>
      <c r="AG161">
        <v>36.719597</v>
      </c>
      <c r="AJ161">
        <v>36.274231</v>
      </c>
      <c r="AN161" s="74">
        <f t="shared" si="74"/>
        <v>1.3816752882530816E-2</v>
      </c>
      <c r="AO161">
        <f>AN161*'2020'!AI$7</f>
        <v>0</v>
      </c>
    </row>
    <row r="162" spans="2:41" x14ac:dyDescent="0.25">
      <c r="B162" t="s">
        <v>30</v>
      </c>
      <c r="C162" s="6">
        <v>119.39394799999999</v>
      </c>
      <c r="D162" s="10">
        <f t="shared" si="65"/>
        <v>4.7118587115135162E-2</v>
      </c>
      <c r="E162" s="13">
        <f>D162*'2020'!W$7</f>
        <v>0</v>
      </c>
      <c r="F162" s="11">
        <v>173.79565700000001</v>
      </c>
      <c r="G162" s="10">
        <f t="shared" si="66"/>
        <v>4.7082304080003627E-2</v>
      </c>
      <c r="H162" s="13">
        <f>G162*'2020'!X$7</f>
        <v>0</v>
      </c>
      <c r="I162" s="2">
        <v>112.509804</v>
      </c>
      <c r="J162" s="9">
        <f t="shared" si="67"/>
        <v>4.707503660518296E-2</v>
      </c>
      <c r="K162" s="25">
        <f>J162*'2020'!Y$7</f>
        <v>0</v>
      </c>
      <c r="L162" s="16">
        <v>183.03894</v>
      </c>
      <c r="M162" s="9">
        <f t="shared" si="68"/>
        <v>4.7090601103861797E-2</v>
      </c>
      <c r="N162">
        <f>M162*'2020'!Z$7</f>
        <v>0</v>
      </c>
      <c r="O162">
        <v>118.243978</v>
      </c>
      <c r="P162" s="9">
        <f t="shared" si="69"/>
        <v>4.6567413999472555E-2</v>
      </c>
      <c r="R162">
        <v>135.144048</v>
      </c>
      <c r="S162" s="9">
        <f t="shared" si="70"/>
        <v>4.8416655515895649E-2</v>
      </c>
      <c r="T162">
        <f>S162*'2020'!AB$7</f>
        <v>0</v>
      </c>
      <c r="U162">
        <v>119.49266799999999</v>
      </c>
      <c r="V162" s="9">
        <f t="shared" si="71"/>
        <v>4.7262272187877145E-2</v>
      </c>
      <c r="W162">
        <f>V162*'2020'!AC$7</f>
        <v>0</v>
      </c>
      <c r="X162">
        <v>133.955051</v>
      </c>
      <c r="Y162" s="9">
        <f t="shared" si="72"/>
        <v>4.7153483468240338E-2</v>
      </c>
      <c r="Z162">
        <f>Y162*'2020'!AD$7</f>
        <v>0</v>
      </c>
      <c r="AA162">
        <v>117.901353</v>
      </c>
      <c r="AB162" s="9">
        <f t="shared" si="73"/>
        <v>4.7132516808801699E-2</v>
      </c>
      <c r="AC162">
        <f>AB162*'2020'!AE$7</f>
        <v>0</v>
      </c>
      <c r="AD162">
        <v>111.207966</v>
      </c>
      <c r="AG162">
        <v>120.154707</v>
      </c>
      <c r="AJ162">
        <v>117.10586499999999</v>
      </c>
      <c r="AN162" s="74">
        <f t="shared" si="74"/>
        <v>4.7210985653830105E-2</v>
      </c>
      <c r="AO162">
        <f>AN162*'2020'!AI$7</f>
        <v>0</v>
      </c>
    </row>
    <row r="163" spans="2:41" x14ac:dyDescent="0.25">
      <c r="B163" t="s">
        <v>31</v>
      </c>
      <c r="C163" s="6">
        <v>74.066032000000007</v>
      </c>
      <c r="D163" s="10">
        <f t="shared" si="65"/>
        <v>2.9230014079644883E-2</v>
      </c>
      <c r="E163" s="13">
        <f>D163*'2020'!W$7</f>
        <v>0</v>
      </c>
      <c r="F163" s="11">
        <v>97.348280000000003</v>
      </c>
      <c r="G163" s="10">
        <f t="shared" si="66"/>
        <v>2.63722431258759E-2</v>
      </c>
      <c r="H163" s="13">
        <f>G163*'2020'!X$7</f>
        <v>0</v>
      </c>
      <c r="I163" s="2">
        <v>71.443656000000004</v>
      </c>
      <c r="J163" s="9">
        <f t="shared" si="67"/>
        <v>2.9892619148177518E-2</v>
      </c>
      <c r="K163" s="25">
        <f>J163*'2020'!Y$7</f>
        <v>0</v>
      </c>
      <c r="L163" s="16">
        <v>101.318189</v>
      </c>
      <c r="M163" s="9">
        <f t="shared" si="68"/>
        <v>2.6066226250898737E-2</v>
      </c>
      <c r="N163">
        <f>M163*'2020'!Z$7</f>
        <v>0</v>
      </c>
      <c r="O163">
        <v>74.920698000000002</v>
      </c>
      <c r="P163" s="9">
        <f t="shared" si="69"/>
        <v>2.9505630814412008E-2</v>
      </c>
      <c r="R163">
        <v>75.586537000000007</v>
      </c>
      <c r="S163" s="9">
        <f t="shared" si="70"/>
        <v>2.7079604153699029E-2</v>
      </c>
      <c r="T163">
        <f>S163*'2020'!AB$7</f>
        <v>0</v>
      </c>
      <c r="U163">
        <v>73.701165000000003</v>
      </c>
      <c r="V163" s="9">
        <f t="shared" si="71"/>
        <v>2.9150612996553433E-2</v>
      </c>
      <c r="W163">
        <f>V163*'2020'!AC$7</f>
        <v>0</v>
      </c>
      <c r="X163">
        <v>79.617358999999993</v>
      </c>
      <c r="Y163" s="9">
        <f t="shared" si="72"/>
        <v>2.8026086313023432E-2</v>
      </c>
      <c r="Z163">
        <f>Y163*'2020'!AD$7</f>
        <v>0</v>
      </c>
      <c r="AA163">
        <v>73.108011000000005</v>
      </c>
      <c r="AB163" s="9">
        <f t="shared" si="73"/>
        <v>2.9225827097298533E-2</v>
      </c>
      <c r="AC163">
        <f>AB163*'2020'!AE$7</f>
        <v>0</v>
      </c>
      <c r="AD163">
        <v>69.143217000000007</v>
      </c>
      <c r="AG163">
        <v>74.025231000000005</v>
      </c>
      <c r="AJ163">
        <v>72.788709999999995</v>
      </c>
      <c r="AN163" s="74">
        <f t="shared" si="74"/>
        <v>2.828320710884261E-2</v>
      </c>
      <c r="AO163">
        <f>AN163*'2020'!AI$7</f>
        <v>0</v>
      </c>
    </row>
    <row r="164" spans="2:41" x14ac:dyDescent="0.25">
      <c r="B164" t="s">
        <v>32</v>
      </c>
      <c r="C164" s="6">
        <v>74.355914999999996</v>
      </c>
      <c r="D164" s="10">
        <f t="shared" si="65"/>
        <v>2.9344415836329369E-2</v>
      </c>
      <c r="E164" s="13">
        <f>D164*'2020'!W$7</f>
        <v>0</v>
      </c>
      <c r="F164" s="11">
        <v>87.083917</v>
      </c>
      <c r="G164" s="10">
        <f t="shared" si="66"/>
        <v>2.3591564550268351E-2</v>
      </c>
      <c r="H164" s="13">
        <f>G164*'2020'!X$7</f>
        <v>0</v>
      </c>
      <c r="I164" s="2">
        <v>72.728088999999997</v>
      </c>
      <c r="J164" s="9">
        <f t="shared" si="67"/>
        <v>3.0430036585078434E-2</v>
      </c>
      <c r="K164" s="25">
        <f>J164*'2020'!Y$7</f>
        <v>0</v>
      </c>
      <c r="L164" s="16">
        <v>89.241056</v>
      </c>
      <c r="M164" s="9">
        <f t="shared" si="68"/>
        <v>2.2959130828573378E-2</v>
      </c>
      <c r="N164">
        <f>M164*'2020'!Z$7</f>
        <v>0</v>
      </c>
      <c r="O164">
        <v>74.257084000000006</v>
      </c>
      <c r="P164" s="9">
        <f t="shared" si="69"/>
        <v>2.9244283146678388E-2</v>
      </c>
      <c r="R164">
        <v>73.496257999999997</v>
      </c>
      <c r="S164" s="9">
        <f t="shared" si="70"/>
        <v>2.6330741589843377E-2</v>
      </c>
      <c r="T164">
        <f>S164*'2020'!AB$7</f>
        <v>0</v>
      </c>
      <c r="U164">
        <v>73.811957000000007</v>
      </c>
      <c r="V164" s="9">
        <f t="shared" si="71"/>
        <v>2.9194433941786991E-2</v>
      </c>
      <c r="W164">
        <f>V164*'2020'!AC$7</f>
        <v>0</v>
      </c>
      <c r="X164">
        <v>76.961817999999994</v>
      </c>
      <c r="Y164" s="9">
        <f t="shared" si="72"/>
        <v>2.7091310000312875E-2</v>
      </c>
      <c r="Z164">
        <f>Y164*'2020'!AD$7</f>
        <v>0</v>
      </c>
      <c r="AA164">
        <v>73.454592000000005</v>
      </c>
      <c r="AB164" s="9">
        <f t="shared" si="73"/>
        <v>2.9364377117230122E-2</v>
      </c>
      <c r="AC164">
        <f>AB164*'2020'!AE$7</f>
        <v>0</v>
      </c>
      <c r="AD164">
        <v>71.246311000000006</v>
      </c>
      <c r="AG164">
        <v>73.942941000000005</v>
      </c>
      <c r="AJ164">
        <v>73.277193999999994</v>
      </c>
      <c r="AN164" s="74">
        <f t="shared" si="74"/>
        <v>2.7505588177344588E-2</v>
      </c>
      <c r="AO164">
        <f>AN164*'2020'!AI$7</f>
        <v>0</v>
      </c>
    </row>
    <row r="165" spans="2:41" ht="15.75" x14ac:dyDescent="0.25">
      <c r="B165" s="4" t="s">
        <v>41</v>
      </c>
      <c r="C165" s="15">
        <f t="shared" ref="C165:AL165" si="75">SUM(C133:C164)</f>
        <v>2533.9033979999999</v>
      </c>
      <c r="D165" s="15">
        <f t="shared" si="75"/>
        <v>1</v>
      </c>
      <c r="E165" s="15">
        <f t="shared" si="75"/>
        <v>0</v>
      </c>
      <c r="F165" s="15">
        <f t="shared" si="75"/>
        <v>3691.3158859999999</v>
      </c>
      <c r="G165" s="15">
        <f t="shared" si="75"/>
        <v>1.0000000000000002</v>
      </c>
      <c r="H165" s="15">
        <f t="shared" si="75"/>
        <v>0</v>
      </c>
      <c r="I165" s="15">
        <f t="shared" si="75"/>
        <v>2390.0099099999993</v>
      </c>
      <c r="J165" s="15">
        <f t="shared" si="75"/>
        <v>1.0000000000000002</v>
      </c>
      <c r="K165" s="15">
        <f t="shared" si="75"/>
        <v>0</v>
      </c>
      <c r="L165" s="15">
        <f t="shared" si="75"/>
        <v>3886.9527189999994</v>
      </c>
      <c r="M165" s="15">
        <f t="shared" si="75"/>
        <v>1</v>
      </c>
      <c r="N165" s="15">
        <f t="shared" si="75"/>
        <v>0</v>
      </c>
      <c r="O165" s="15">
        <f t="shared" si="75"/>
        <v>2539.2000079999993</v>
      </c>
      <c r="P165" s="15">
        <f t="shared" si="75"/>
        <v>1.0000000000000002</v>
      </c>
      <c r="Q165" s="15">
        <f t="shared" si="75"/>
        <v>0</v>
      </c>
      <c r="R165" s="15">
        <f t="shared" si="75"/>
        <v>2791.2718580000001</v>
      </c>
      <c r="S165" s="15">
        <f t="shared" si="75"/>
        <v>0.99999999999999989</v>
      </c>
      <c r="T165" s="15">
        <f t="shared" si="75"/>
        <v>0</v>
      </c>
      <c r="U165" s="15">
        <f t="shared" si="75"/>
        <v>2528.2886850000004</v>
      </c>
      <c r="V165" s="15">
        <f t="shared" si="75"/>
        <v>0.99999999999999989</v>
      </c>
      <c r="W165" s="15">
        <f t="shared" si="75"/>
        <v>0</v>
      </c>
      <c r="X165" s="15">
        <f t="shared" si="75"/>
        <v>2840.8304360000002</v>
      </c>
      <c r="Y165" s="15">
        <f t="shared" si="75"/>
        <v>1</v>
      </c>
      <c r="Z165" s="15">
        <f t="shared" si="75"/>
        <v>0</v>
      </c>
      <c r="AA165" s="15">
        <f t="shared" si="75"/>
        <v>2501.4864680000001</v>
      </c>
      <c r="AB165" s="15">
        <f t="shared" si="75"/>
        <v>0.99999999999999989</v>
      </c>
      <c r="AC165" s="15">
        <f t="shared" si="75"/>
        <v>0</v>
      </c>
      <c r="AD165" s="15">
        <f t="shared" si="75"/>
        <v>2354.877935</v>
      </c>
      <c r="AE165" s="15">
        <f t="shared" si="75"/>
        <v>0</v>
      </c>
      <c r="AF165" s="15">
        <f t="shared" si="75"/>
        <v>0</v>
      </c>
      <c r="AG165" s="15">
        <f t="shared" si="75"/>
        <v>2549.2112160000001</v>
      </c>
      <c r="AH165" s="15">
        <f t="shared" si="75"/>
        <v>0</v>
      </c>
      <c r="AI165" s="15">
        <f t="shared" si="75"/>
        <v>0</v>
      </c>
      <c r="AJ165" s="15">
        <f t="shared" si="75"/>
        <v>2484.7568219999998</v>
      </c>
      <c r="AK165" s="15">
        <f t="shared" si="75"/>
        <v>0</v>
      </c>
      <c r="AL165" s="15">
        <f t="shared" si="75"/>
        <v>0</v>
      </c>
      <c r="AM165" s="4"/>
      <c r="AN165" s="15">
        <f>SUM(AN133:AN164)</f>
        <v>1</v>
      </c>
      <c r="AO165" s="15">
        <f>SUM(AO133:AO164)</f>
        <v>0</v>
      </c>
    </row>
    <row r="168" spans="2:41" x14ac:dyDescent="0.25">
      <c r="C168" s="26" t="s">
        <v>67</v>
      </c>
    </row>
    <row r="169" spans="2:41" x14ac:dyDescent="0.25">
      <c r="C169" s="1" t="s">
        <v>35</v>
      </c>
      <c r="D169" s="1" t="s">
        <v>35</v>
      </c>
      <c r="E169" s="1" t="s">
        <v>35</v>
      </c>
      <c r="F169" s="1" t="s">
        <v>36</v>
      </c>
      <c r="G169" s="1" t="s">
        <v>36</v>
      </c>
      <c r="H169" s="1" t="s">
        <v>36</v>
      </c>
      <c r="I169" s="1" t="s">
        <v>37</v>
      </c>
      <c r="J169" s="1" t="s">
        <v>37</v>
      </c>
      <c r="K169" s="1" t="s">
        <v>37</v>
      </c>
      <c r="L169" s="1" t="s">
        <v>38</v>
      </c>
      <c r="M169" s="1" t="s">
        <v>38</v>
      </c>
      <c r="N169" s="1" t="s">
        <v>38</v>
      </c>
      <c r="O169" s="1" t="s">
        <v>39</v>
      </c>
      <c r="P169" s="1" t="s">
        <v>39</v>
      </c>
      <c r="Q169" s="1" t="s">
        <v>39</v>
      </c>
      <c r="R169" s="1" t="s">
        <v>46</v>
      </c>
      <c r="S169" s="1" t="s">
        <v>46</v>
      </c>
      <c r="T169" s="1" t="s">
        <v>46</v>
      </c>
      <c r="U169" s="1" t="s">
        <v>47</v>
      </c>
      <c r="V169" s="1" t="s">
        <v>47</v>
      </c>
      <c r="W169" s="1" t="s">
        <v>47</v>
      </c>
      <c r="X169" s="1" t="s">
        <v>48</v>
      </c>
      <c r="Y169" s="1" t="s">
        <v>48</v>
      </c>
      <c r="Z169" s="1" t="s">
        <v>48</v>
      </c>
      <c r="AA169" s="1" t="s">
        <v>49</v>
      </c>
      <c r="AB169" s="1" t="s">
        <v>49</v>
      </c>
      <c r="AC169" s="1" t="s">
        <v>49</v>
      </c>
      <c r="AD169" s="1" t="s">
        <v>50</v>
      </c>
      <c r="AE169" s="1" t="s">
        <v>50</v>
      </c>
      <c r="AF169" s="1" t="s">
        <v>50</v>
      </c>
      <c r="AG169" s="1" t="s">
        <v>51</v>
      </c>
      <c r="AH169" s="1" t="s">
        <v>51</v>
      </c>
      <c r="AI169" s="1" t="s">
        <v>51</v>
      </c>
      <c r="AJ169" s="1" t="s">
        <v>52</v>
      </c>
      <c r="AK169" s="1" t="s">
        <v>52</v>
      </c>
      <c r="AL169" s="1" t="s">
        <v>52</v>
      </c>
      <c r="AM169" s="18" t="s">
        <v>101</v>
      </c>
      <c r="AN169" s="76" t="s">
        <v>101</v>
      </c>
      <c r="AO169" s="18" t="s">
        <v>101</v>
      </c>
    </row>
    <row r="170" spans="2:41" x14ac:dyDescent="0.25">
      <c r="B170" s="1" t="s">
        <v>0</v>
      </c>
      <c r="C170" s="7" t="s">
        <v>61</v>
      </c>
      <c r="D170" s="7" t="s">
        <v>43</v>
      </c>
      <c r="E170" s="1" t="s">
        <v>44</v>
      </c>
      <c r="F170" s="7" t="s">
        <v>61</v>
      </c>
      <c r="G170" s="7" t="s">
        <v>43</v>
      </c>
      <c r="H170" s="7" t="s">
        <v>34</v>
      </c>
      <c r="I170" s="7" t="s">
        <v>61</v>
      </c>
      <c r="J170" s="7" t="s">
        <v>45</v>
      </c>
      <c r="K170" s="1" t="s">
        <v>44</v>
      </c>
      <c r="L170" s="7" t="s">
        <v>61</v>
      </c>
      <c r="M170" s="7" t="s">
        <v>45</v>
      </c>
      <c r="N170" s="1" t="s">
        <v>44</v>
      </c>
      <c r="O170" s="7" t="s">
        <v>61</v>
      </c>
      <c r="P170" s="7" t="s">
        <v>45</v>
      </c>
      <c r="Q170" s="1" t="s">
        <v>44</v>
      </c>
      <c r="R170" s="7" t="s">
        <v>61</v>
      </c>
      <c r="S170" s="7" t="s">
        <v>45</v>
      </c>
      <c r="T170" s="1" t="s">
        <v>44</v>
      </c>
      <c r="U170" s="7" t="s">
        <v>61</v>
      </c>
      <c r="V170" s="7" t="s">
        <v>45</v>
      </c>
      <c r="W170" s="1" t="s">
        <v>44</v>
      </c>
      <c r="X170" s="7" t="s">
        <v>61</v>
      </c>
      <c r="Y170" s="7" t="s">
        <v>45</v>
      </c>
      <c r="Z170" s="1" t="s">
        <v>44</v>
      </c>
      <c r="AA170" s="7" t="s">
        <v>61</v>
      </c>
      <c r="AB170" s="7" t="s">
        <v>45</v>
      </c>
      <c r="AC170" s="1" t="s">
        <v>44</v>
      </c>
      <c r="AD170" s="7" t="s">
        <v>61</v>
      </c>
      <c r="AE170" s="7" t="s">
        <v>45</v>
      </c>
      <c r="AF170" s="1" t="s">
        <v>44</v>
      </c>
      <c r="AG170" s="7" t="s">
        <v>61</v>
      </c>
      <c r="AH170" s="7" t="s">
        <v>45</v>
      </c>
      <c r="AI170" s="1" t="s">
        <v>44</v>
      </c>
      <c r="AJ170" s="7" t="s">
        <v>61</v>
      </c>
      <c r="AK170" s="7" t="s">
        <v>45</v>
      </c>
      <c r="AL170" s="1" t="s">
        <v>44</v>
      </c>
      <c r="AM170" s="19" t="s">
        <v>61</v>
      </c>
      <c r="AN170" s="77" t="s">
        <v>45</v>
      </c>
      <c r="AO170" s="20" t="s">
        <v>44</v>
      </c>
    </row>
    <row r="171" spans="2:41" x14ac:dyDescent="0.25">
      <c r="B171" t="s">
        <v>1</v>
      </c>
      <c r="C171">
        <v>44.973402999999998</v>
      </c>
      <c r="D171">
        <f t="shared" ref="D171:D202" si="76">C171/C$203</f>
        <v>9.664509922730085E-3</v>
      </c>
      <c r="E171">
        <f>D171*'2020'!W$9</f>
        <v>0</v>
      </c>
      <c r="F171">
        <v>19.192848999999999</v>
      </c>
      <c r="G171">
        <f t="shared" ref="G171:G202" si="77">F171/F$203</f>
        <v>8.6342817359900334E-3</v>
      </c>
      <c r="H171">
        <f>G171*'2020'!X$9</f>
        <v>0</v>
      </c>
      <c r="I171">
        <v>19.192848999999999</v>
      </c>
      <c r="J171">
        <f t="shared" ref="J171:J202" si="78">I171/I$203</f>
        <v>8.6342817359900334E-3</v>
      </c>
      <c r="K171">
        <f>J171*'2020'!Y$9</f>
        <v>0</v>
      </c>
      <c r="L171">
        <v>82.420254999999997</v>
      </c>
      <c r="M171">
        <f t="shared" ref="M171:M202" si="79">L171/L$203</f>
        <v>1.0712296786394484E-2</v>
      </c>
      <c r="N171">
        <f>M171*'2020'!Z$9</f>
        <v>0</v>
      </c>
      <c r="O171">
        <v>30.684422999999999</v>
      </c>
      <c r="P171">
        <f t="shared" ref="P171:P202" si="80">O171/O$203</f>
        <v>1.3730655896281739E-2</v>
      </c>
      <c r="R171">
        <v>19.192848999999999</v>
      </c>
      <c r="S171">
        <f t="shared" ref="S171:S202" si="81">R171/R$203</f>
        <v>8.6342817359900334E-3</v>
      </c>
      <c r="T171">
        <f>S171*'2020'!AB$9</f>
        <v>0</v>
      </c>
      <c r="U171">
        <v>57.985335999999997</v>
      </c>
      <c r="V171">
        <f t="shared" ref="V171:V202" si="82">U171/U$203</f>
        <v>1.0831070557856214E-2</v>
      </c>
      <c r="W171">
        <f>V171*'2020'!AC$9</f>
        <v>0</v>
      </c>
      <c r="X171">
        <v>19.192848999999999</v>
      </c>
      <c r="Y171">
        <f t="shared" ref="Y171:Y202" si="83">X171/X$203</f>
        <v>8.7027478202231553E-3</v>
      </c>
      <c r="Z171">
        <f>Y171*'2020'!AD$9</f>
        <v>0</v>
      </c>
      <c r="AA171">
        <v>19.192848999999999</v>
      </c>
      <c r="AB171">
        <f t="shared" ref="AB171:AB202" si="84">AA171/AA$203</f>
        <v>8.7027478202231553E-3</v>
      </c>
      <c r="AC171">
        <f>AB171*'2020'!AE$9</f>
        <v>0</v>
      </c>
      <c r="AD171">
        <v>55.189824000000002</v>
      </c>
      <c r="AG171">
        <v>19.192848999999999</v>
      </c>
      <c r="AJ171">
        <v>19.192848999999999</v>
      </c>
      <c r="AN171" s="78">
        <f t="shared" ref="AN171:AN202" si="85">AVERAGE(P171,M171,J171,G171,D171, S171, V171,Y171,AB171,AE171,AH171,AK171)</f>
        <v>9.8052082235198807E-3</v>
      </c>
      <c r="AO171">
        <f>AN171*'2020'!AI$9</f>
        <v>0</v>
      </c>
    </row>
    <row r="172" spans="2:41" x14ac:dyDescent="0.25">
      <c r="B172" t="s">
        <v>2</v>
      </c>
      <c r="C172">
        <v>151.91777099999999</v>
      </c>
      <c r="D172">
        <f t="shared" si="76"/>
        <v>3.2646202140152403E-2</v>
      </c>
      <c r="E172">
        <f>D172*'2020'!W$9</f>
        <v>0</v>
      </c>
      <c r="F172">
        <v>54.666136999999999</v>
      </c>
      <c r="G172">
        <f t="shared" si="77"/>
        <v>2.4592640116963823E-2</v>
      </c>
      <c r="H172">
        <f>G172*'2020'!X$9</f>
        <v>0</v>
      </c>
      <c r="I172">
        <v>54.666136999999999</v>
      </c>
      <c r="J172">
        <f t="shared" si="78"/>
        <v>2.4592640116963823E-2</v>
      </c>
      <c r="K172">
        <f>J172*'2020'!Y$9</f>
        <v>0</v>
      </c>
      <c r="L172">
        <v>298.542034</v>
      </c>
      <c r="M172">
        <f t="shared" si="79"/>
        <v>3.8802001661143525E-2</v>
      </c>
      <c r="N172">
        <f>M172*'2020'!Z$9</f>
        <v>0</v>
      </c>
      <c r="O172">
        <v>104.980163</v>
      </c>
      <c r="P172">
        <f t="shared" si="80"/>
        <v>4.6976490126230112E-2</v>
      </c>
      <c r="R172">
        <v>54.666136999999999</v>
      </c>
      <c r="S172">
        <f t="shared" si="81"/>
        <v>2.4592640116963823E-2</v>
      </c>
      <c r="T172">
        <f>S172*'2020'!AB$9</f>
        <v>0</v>
      </c>
      <c r="U172">
        <v>84.963201999999995</v>
      </c>
      <c r="V172">
        <f t="shared" si="82"/>
        <v>1.5870261330957713E-2</v>
      </c>
      <c r="W172">
        <f>V172*'2020'!AC$9</f>
        <v>0</v>
      </c>
      <c r="X172">
        <v>54.666136999999999</v>
      </c>
      <c r="Y172">
        <f t="shared" si="83"/>
        <v>2.4787649015358296E-2</v>
      </c>
      <c r="Z172">
        <f>Y172*'2020'!AD$9</f>
        <v>0</v>
      </c>
      <c r="AA172">
        <v>54.666136999999999</v>
      </c>
      <c r="AB172">
        <f t="shared" si="84"/>
        <v>2.4787649015358296E-2</v>
      </c>
      <c r="AC172">
        <f>AB172*'2020'!AE$9</f>
        <v>0</v>
      </c>
      <c r="AD172">
        <v>150.86719299999999</v>
      </c>
      <c r="AG172">
        <v>54.666136999999999</v>
      </c>
      <c r="AJ172">
        <v>54.666136999999999</v>
      </c>
      <c r="AN172" s="78">
        <f t="shared" si="85"/>
        <v>2.8627574848899089E-2</v>
      </c>
      <c r="AO172">
        <f>AN172*'2020'!AI$9</f>
        <v>0</v>
      </c>
    </row>
    <row r="173" spans="2:41" x14ac:dyDescent="0.25">
      <c r="B173" t="s">
        <v>3</v>
      </c>
      <c r="C173">
        <v>32.677385000000001</v>
      </c>
      <c r="D173">
        <f t="shared" si="76"/>
        <v>7.0221706723276253E-3</v>
      </c>
      <c r="E173">
        <f>D173*'2020'!W$9</f>
        <v>0</v>
      </c>
      <c r="F173">
        <v>11.177491</v>
      </c>
      <c r="G173">
        <f t="shared" si="77"/>
        <v>5.0284148223899939E-3</v>
      </c>
      <c r="H173">
        <f>G173*'2020'!X$9</f>
        <v>0</v>
      </c>
      <c r="I173">
        <v>11.177491</v>
      </c>
      <c r="J173">
        <f t="shared" si="78"/>
        <v>5.0284148223899939E-3</v>
      </c>
      <c r="K173">
        <f>J173*'2020'!Y$9</f>
        <v>0</v>
      </c>
      <c r="L173">
        <v>64.958240000000004</v>
      </c>
      <c r="M173">
        <f t="shared" si="79"/>
        <v>8.4427298314211918E-3</v>
      </c>
      <c r="N173">
        <f>M173*'2020'!Z$9</f>
        <v>0</v>
      </c>
      <c r="O173">
        <v>26.504276999999998</v>
      </c>
      <c r="P173">
        <f t="shared" si="80"/>
        <v>1.1860125486691879E-2</v>
      </c>
      <c r="R173">
        <v>11.177491</v>
      </c>
      <c r="S173">
        <f t="shared" si="81"/>
        <v>5.0284148223899939E-3</v>
      </c>
      <c r="T173">
        <f>S173*'2020'!AB$9</f>
        <v>0</v>
      </c>
      <c r="U173">
        <v>22.134996000000001</v>
      </c>
      <c r="V173">
        <f t="shared" si="82"/>
        <v>4.1345919505211643E-3</v>
      </c>
      <c r="W173">
        <f>V173*'2020'!AC$9</f>
        <v>0</v>
      </c>
      <c r="X173">
        <v>11.177491</v>
      </c>
      <c r="Y173">
        <f t="shared" si="83"/>
        <v>5.0682879564057396E-3</v>
      </c>
      <c r="Z173">
        <f>Y173*'2020'!AD$9</f>
        <v>0</v>
      </c>
      <c r="AA173">
        <v>11.177491</v>
      </c>
      <c r="AB173">
        <f t="shared" si="84"/>
        <v>5.0682879564057396E-3</v>
      </c>
      <c r="AC173">
        <f>AB173*'2020'!AE$9</f>
        <v>0</v>
      </c>
      <c r="AD173">
        <v>34.000549999999997</v>
      </c>
      <c r="AG173">
        <v>11.177491</v>
      </c>
      <c r="AJ173">
        <v>11.177491</v>
      </c>
      <c r="AN173" s="78">
        <f t="shared" si="85"/>
        <v>6.2979375912159234E-3</v>
      </c>
      <c r="AO173">
        <f>AN173*'2020'!AI$9</f>
        <v>0</v>
      </c>
    </row>
    <row r="174" spans="2:41" x14ac:dyDescent="0.25">
      <c r="B174" t="s">
        <v>4</v>
      </c>
      <c r="C174" s="1">
        <v>25.471943</v>
      </c>
      <c r="D174">
        <f t="shared" si="76"/>
        <v>5.4737651468072168E-3</v>
      </c>
      <c r="E174">
        <f>D174*'2020'!W$9</f>
        <v>0</v>
      </c>
      <c r="F174" s="1">
        <v>15.057055999999999</v>
      </c>
      <c r="G174">
        <f t="shared" si="77"/>
        <v>6.7737136690117841E-3</v>
      </c>
      <c r="H174">
        <f>G174*'2020'!X$9</f>
        <v>0</v>
      </c>
      <c r="I174" s="1">
        <v>15.057055999999999</v>
      </c>
      <c r="J174">
        <f t="shared" si="78"/>
        <v>6.7737136690117841E-3</v>
      </c>
      <c r="K174">
        <f>J174*'2020'!Y$9</f>
        <v>0</v>
      </c>
      <c r="L174" s="1">
        <v>38.555751999999998</v>
      </c>
      <c r="M174">
        <f t="shared" si="79"/>
        <v>5.0111548216712348E-3</v>
      </c>
      <c r="N174">
        <f>M174*'2020'!Z$9</f>
        <v>0</v>
      </c>
      <c r="O174" s="1">
        <v>15.237049000000001</v>
      </c>
      <c r="P174">
        <f t="shared" si="80"/>
        <v>6.8182698659115665E-3</v>
      </c>
      <c r="Q174" s="1"/>
      <c r="R174" s="1">
        <v>15.057055999999999</v>
      </c>
      <c r="S174">
        <f t="shared" si="81"/>
        <v>6.7737136690117841E-3</v>
      </c>
      <c r="T174">
        <f>S174*'2020'!AB$9</f>
        <v>0</v>
      </c>
      <c r="U174" s="1">
        <v>27.901115999999998</v>
      </c>
      <c r="V174">
        <f t="shared" si="82"/>
        <v>5.2116444757504031E-3</v>
      </c>
      <c r="W174">
        <f>V174*'2020'!AC$9</f>
        <v>0</v>
      </c>
      <c r="X174" s="1">
        <v>15.057055999999999</v>
      </c>
      <c r="Y174">
        <f t="shared" si="83"/>
        <v>6.8274262608421501E-3</v>
      </c>
      <c r="Z174">
        <f>Y174*'2020'!AD$9</f>
        <v>0</v>
      </c>
      <c r="AA174" s="1">
        <v>15.057055999999999</v>
      </c>
      <c r="AB174">
        <f t="shared" si="84"/>
        <v>6.8274262608421501E-3</v>
      </c>
      <c r="AC174">
        <f>AB174*'2020'!AE$9</f>
        <v>0</v>
      </c>
      <c r="AD174" s="1">
        <v>27.846934999999998</v>
      </c>
      <c r="AE174" s="1"/>
      <c r="AF174" s="1"/>
      <c r="AG174" s="1">
        <v>15.057055999999999</v>
      </c>
      <c r="AH174" s="1"/>
      <c r="AI174" s="1"/>
      <c r="AJ174" s="1">
        <v>15.057055999999999</v>
      </c>
      <c r="AK174" s="1"/>
      <c r="AL174" s="1"/>
      <c r="AM174" s="1"/>
      <c r="AN174" s="78">
        <f t="shared" si="85"/>
        <v>6.2767586487622309E-3</v>
      </c>
      <c r="AO174">
        <f>AN174*'2020'!AI$9</f>
        <v>0</v>
      </c>
    </row>
    <row r="175" spans="2:41" x14ac:dyDescent="0.25">
      <c r="B175" t="s">
        <v>5</v>
      </c>
      <c r="C175">
        <v>96.756522000000004</v>
      </c>
      <c r="D175">
        <f t="shared" si="76"/>
        <v>2.0792386267898203E-2</v>
      </c>
      <c r="E175">
        <f>D175*'2020'!W$9</f>
        <v>0</v>
      </c>
      <c r="F175">
        <v>41.740890999999998</v>
      </c>
      <c r="G175">
        <f t="shared" si="77"/>
        <v>1.8777963230224484E-2</v>
      </c>
      <c r="H175">
        <f>G175*'2020'!X$9</f>
        <v>0</v>
      </c>
      <c r="I175">
        <v>41.740890999999998</v>
      </c>
      <c r="J175">
        <f t="shared" si="78"/>
        <v>1.8777963230224484E-2</v>
      </c>
      <c r="K175">
        <f>J175*'2020'!Y$9</f>
        <v>0</v>
      </c>
      <c r="L175">
        <v>170.70748599999999</v>
      </c>
      <c r="M175">
        <f t="shared" si="79"/>
        <v>2.2187134141859684E-2</v>
      </c>
      <c r="N175">
        <f>M175*'2020'!Z$9</f>
        <v>0</v>
      </c>
      <c r="O175">
        <v>53.091065999999998</v>
      </c>
      <c r="P175">
        <f t="shared" si="80"/>
        <v>2.3757173417039094E-2</v>
      </c>
      <c r="R175">
        <v>41.740890999999998</v>
      </c>
      <c r="S175">
        <f t="shared" si="81"/>
        <v>1.8777963230224484E-2</v>
      </c>
      <c r="T175">
        <f>S175*'2020'!AB$9</f>
        <v>0</v>
      </c>
      <c r="U175">
        <v>64.857029999999995</v>
      </c>
      <c r="V175">
        <f t="shared" si="82"/>
        <v>1.2114633053139456E-2</v>
      </c>
      <c r="W175">
        <f>V175*'2020'!AC$9</f>
        <v>0</v>
      </c>
      <c r="X175">
        <v>41.740890999999998</v>
      </c>
      <c r="Y175">
        <f t="shared" si="83"/>
        <v>1.8926864279733682E-2</v>
      </c>
      <c r="Z175">
        <f>Y175*'2020'!AD$9</f>
        <v>0</v>
      </c>
      <c r="AA175">
        <v>41.740890999999998</v>
      </c>
      <c r="AB175">
        <f t="shared" si="84"/>
        <v>1.8926864279733682E-2</v>
      </c>
      <c r="AC175">
        <f>AB175*'2020'!AE$9</f>
        <v>0</v>
      </c>
      <c r="AD175">
        <v>95.417692000000002</v>
      </c>
      <c r="AG175">
        <v>41.740890999999998</v>
      </c>
      <c r="AJ175">
        <v>41.740890999999998</v>
      </c>
      <c r="AN175" s="78">
        <f t="shared" si="85"/>
        <v>1.9226549458897471E-2</v>
      </c>
      <c r="AO175">
        <f>AN175*'2020'!AI$9</f>
        <v>0</v>
      </c>
    </row>
    <row r="176" spans="2:41" x14ac:dyDescent="0.25">
      <c r="B176" t="s">
        <v>6</v>
      </c>
      <c r="C176">
        <v>21.868706</v>
      </c>
      <c r="D176">
        <f t="shared" si="76"/>
        <v>4.6994514987951201E-3</v>
      </c>
      <c r="E176">
        <f>D176*'2020'!W$9</f>
        <v>0</v>
      </c>
      <c r="F176">
        <v>11.524962</v>
      </c>
      <c r="G176">
        <f t="shared" si="77"/>
        <v>5.1847315062281364E-3</v>
      </c>
      <c r="H176">
        <f>G176*'2020'!X$9</f>
        <v>0</v>
      </c>
      <c r="I176">
        <v>11.524962</v>
      </c>
      <c r="J176">
        <f t="shared" si="78"/>
        <v>5.1847315062281364E-3</v>
      </c>
      <c r="K176">
        <f>J176*'2020'!Y$9</f>
        <v>0</v>
      </c>
      <c r="L176">
        <v>35.463462999999997</v>
      </c>
      <c r="M176">
        <f t="shared" si="79"/>
        <v>4.6092449086613434E-3</v>
      </c>
      <c r="N176">
        <f>M176*'2020'!Z$9</f>
        <v>0</v>
      </c>
      <c r="O176">
        <v>12.724879</v>
      </c>
      <c r="P176">
        <f t="shared" si="80"/>
        <v>5.6941248290972154E-3</v>
      </c>
      <c r="R176">
        <v>11.524962</v>
      </c>
      <c r="S176">
        <f t="shared" si="81"/>
        <v>5.1847315062281364E-3</v>
      </c>
      <c r="T176">
        <f>S176*'2020'!AB$9</f>
        <v>0</v>
      </c>
      <c r="U176">
        <v>26.208629999999999</v>
      </c>
      <c r="V176">
        <f t="shared" si="82"/>
        <v>4.8955053180125942E-3</v>
      </c>
      <c r="W176">
        <f>V176*'2020'!AC$9</f>
        <v>0</v>
      </c>
      <c r="X176">
        <v>11.524962</v>
      </c>
      <c r="Y176">
        <f t="shared" si="83"/>
        <v>5.2258441632951269E-3</v>
      </c>
      <c r="Z176">
        <f>Y176*'2020'!AD$9</f>
        <v>0</v>
      </c>
      <c r="AA176">
        <v>11.524962</v>
      </c>
      <c r="AB176">
        <f t="shared" si="84"/>
        <v>5.2258441632951269E-3</v>
      </c>
      <c r="AC176">
        <f>AB176*'2020'!AE$9</f>
        <v>0</v>
      </c>
      <c r="AD176">
        <v>25.095137000000001</v>
      </c>
      <c r="AG176">
        <v>11.524962</v>
      </c>
      <c r="AJ176">
        <v>11.524962</v>
      </c>
      <c r="AN176" s="78">
        <f t="shared" si="85"/>
        <v>5.1004677110934376E-3</v>
      </c>
      <c r="AO176">
        <f>AN176*'2020'!AI$9</f>
        <v>0</v>
      </c>
    </row>
    <row r="177" spans="2:41" x14ac:dyDescent="0.25">
      <c r="B177" t="s">
        <v>7</v>
      </c>
      <c r="C177">
        <v>164.23782499999999</v>
      </c>
      <c r="D177">
        <f t="shared" si="76"/>
        <v>3.5293706580311633E-2</v>
      </c>
      <c r="E177">
        <f>D177*'2020'!W$9</f>
        <v>0</v>
      </c>
      <c r="F177">
        <v>74.737042000000002</v>
      </c>
      <c r="G177">
        <f t="shared" si="77"/>
        <v>3.362193266578193E-2</v>
      </c>
      <c r="H177">
        <f>G177*'2020'!X$9</f>
        <v>0</v>
      </c>
      <c r="I177">
        <v>74.737042000000002</v>
      </c>
      <c r="J177">
        <f t="shared" si="78"/>
        <v>3.362193266578193E-2</v>
      </c>
      <c r="K177">
        <f>J177*'2020'!Y$9</f>
        <v>0</v>
      </c>
      <c r="L177">
        <v>301.10025000000002</v>
      </c>
      <c r="M177">
        <f t="shared" si="79"/>
        <v>3.9134497223498953E-2</v>
      </c>
      <c r="N177">
        <f>M177*'2020'!Z$9</f>
        <v>0</v>
      </c>
      <c r="O177">
        <v>134.570134</v>
      </c>
      <c r="P177">
        <f t="shared" si="80"/>
        <v>6.0217400987808166E-2</v>
      </c>
      <c r="R177">
        <v>74.737042000000002</v>
      </c>
      <c r="S177">
        <f t="shared" si="81"/>
        <v>3.362193266578193E-2</v>
      </c>
      <c r="T177">
        <f>S177*'2020'!AB$9</f>
        <v>0</v>
      </c>
      <c r="U177">
        <v>61.289976000000003</v>
      </c>
      <c r="V177">
        <f t="shared" si="82"/>
        <v>1.144834367339553E-2</v>
      </c>
      <c r="W177">
        <f>V177*'2020'!AC$9</f>
        <v>0</v>
      </c>
      <c r="X177">
        <v>74.737042000000002</v>
      </c>
      <c r="Y177">
        <f t="shared" si="83"/>
        <v>3.3888539911684112E-2</v>
      </c>
      <c r="Z177">
        <f>Y177*'2020'!AD$9</f>
        <v>0</v>
      </c>
      <c r="AA177">
        <v>74.737042000000002</v>
      </c>
      <c r="AB177">
        <f t="shared" si="84"/>
        <v>3.3888539911684112E-2</v>
      </c>
      <c r="AC177">
        <f>AB177*'2020'!AE$9</f>
        <v>0</v>
      </c>
      <c r="AD177">
        <v>149.680306</v>
      </c>
      <c r="AG177">
        <v>74.737042000000002</v>
      </c>
      <c r="AJ177">
        <v>74.737042000000002</v>
      </c>
      <c r="AN177" s="78">
        <f t="shared" si="85"/>
        <v>3.4970758476192035E-2</v>
      </c>
      <c r="AO177">
        <f>AN177*'2020'!AI$9</f>
        <v>0</v>
      </c>
    </row>
    <row r="178" spans="2:41" x14ac:dyDescent="0.25">
      <c r="B178" t="s">
        <v>8</v>
      </c>
      <c r="C178">
        <v>151.32608999999999</v>
      </c>
      <c r="D178">
        <f t="shared" si="76"/>
        <v>3.2519053503088168E-2</v>
      </c>
      <c r="E178">
        <f>D178*'2020'!W$9</f>
        <v>0</v>
      </c>
      <c r="F178">
        <v>55.166569000000003</v>
      </c>
      <c r="G178">
        <f t="shared" si="77"/>
        <v>2.48177693240818E-2</v>
      </c>
      <c r="H178">
        <f>G178*'2020'!X$9</f>
        <v>0</v>
      </c>
      <c r="I178">
        <v>55.166569000000003</v>
      </c>
      <c r="J178">
        <f t="shared" si="78"/>
        <v>2.48177693240818E-2</v>
      </c>
      <c r="K178">
        <f>J178*'2020'!Y$9</f>
        <v>0</v>
      </c>
      <c r="L178">
        <v>292.35385300000002</v>
      </c>
      <c r="M178">
        <f t="shared" si="79"/>
        <v>3.7997713547257839E-2</v>
      </c>
      <c r="N178">
        <f>M178*'2020'!Z$9</f>
        <v>0</v>
      </c>
      <c r="O178">
        <v>98.273683000000005</v>
      </c>
      <c r="P178">
        <f t="shared" si="80"/>
        <v>4.3975476577587026E-2</v>
      </c>
      <c r="R178">
        <v>55.166569000000003</v>
      </c>
      <c r="S178">
        <f t="shared" si="81"/>
        <v>2.48177693240818E-2</v>
      </c>
      <c r="T178">
        <f>S178*'2020'!AB$9</f>
        <v>0</v>
      </c>
      <c r="U178">
        <v>470.05236300000001</v>
      </c>
      <c r="V178">
        <f t="shared" si="82"/>
        <v>8.7800996954472119E-2</v>
      </c>
      <c r="W178">
        <f>V178*'2020'!AC$9</f>
        <v>0</v>
      </c>
      <c r="X178">
        <v>55.166569000000003</v>
      </c>
      <c r="Y178">
        <f t="shared" si="83"/>
        <v>2.5014563398791934E-2</v>
      </c>
      <c r="Z178">
        <f>Y178*'2020'!AD$9</f>
        <v>0</v>
      </c>
      <c r="AA178">
        <v>55.166569000000003</v>
      </c>
      <c r="AB178">
        <f t="shared" si="84"/>
        <v>2.5014563398791934E-2</v>
      </c>
      <c r="AC178">
        <f>AB178*'2020'!AE$9</f>
        <v>0</v>
      </c>
      <c r="AD178">
        <v>283.93883399999999</v>
      </c>
      <c r="AG178">
        <v>55.166569000000003</v>
      </c>
      <c r="AJ178">
        <v>55.166569000000003</v>
      </c>
      <c r="AN178" s="78">
        <f t="shared" si="85"/>
        <v>3.6308408372470492E-2</v>
      </c>
      <c r="AO178">
        <f>AN178*'2020'!AI$9</f>
        <v>0</v>
      </c>
    </row>
    <row r="179" spans="2:41" x14ac:dyDescent="0.25">
      <c r="B179" t="s">
        <v>9</v>
      </c>
      <c r="C179">
        <v>369.17722900000001</v>
      </c>
      <c r="D179">
        <f t="shared" si="76"/>
        <v>7.9333934168079226E-2</v>
      </c>
      <c r="E179">
        <f>D179*'2020'!W$9</f>
        <v>0</v>
      </c>
      <c r="F179">
        <v>208.14547300000001</v>
      </c>
      <c r="G179">
        <f t="shared" si="77"/>
        <v>9.3638347071500788E-2</v>
      </c>
      <c r="H179">
        <f>G179*'2020'!X$9</f>
        <v>0</v>
      </c>
      <c r="I179">
        <v>208.14547300000001</v>
      </c>
      <c r="J179">
        <f t="shared" si="78"/>
        <v>9.3638347071500788E-2</v>
      </c>
      <c r="K179">
        <f>J179*'2020'!Y$9</f>
        <v>0</v>
      </c>
      <c r="L179">
        <v>570.766347</v>
      </c>
      <c r="M179">
        <f t="shared" si="79"/>
        <v>7.4183445619650401E-2</v>
      </c>
      <c r="N179">
        <f>M179*'2020'!Z$9</f>
        <v>0</v>
      </c>
      <c r="O179">
        <v>207.99184299999999</v>
      </c>
      <c r="P179">
        <f t="shared" si="80"/>
        <v>9.3072124102397347E-2</v>
      </c>
      <c r="R179">
        <v>208.14547300000001</v>
      </c>
      <c r="S179">
        <f t="shared" si="81"/>
        <v>9.3638347071500788E-2</v>
      </c>
      <c r="T179">
        <f>S179*'2020'!AB$9</f>
        <v>0</v>
      </c>
      <c r="U179">
        <v>402.98167899999999</v>
      </c>
      <c r="V179">
        <f t="shared" si="82"/>
        <v>7.5272875865932107E-2</v>
      </c>
      <c r="W179">
        <f>V179*'2020'!AC$9</f>
        <v>0</v>
      </c>
      <c r="X179">
        <v>208.14547300000001</v>
      </c>
      <c r="Y179">
        <f t="shared" si="83"/>
        <v>9.4380858279042787E-2</v>
      </c>
      <c r="Z179">
        <f>Y179*'2020'!AD$9</f>
        <v>0</v>
      </c>
      <c r="AA179">
        <v>208.14547300000001</v>
      </c>
      <c r="AB179">
        <f t="shared" si="84"/>
        <v>9.4380858279042787E-2</v>
      </c>
      <c r="AC179">
        <f>AB179*'2020'!AE$9</f>
        <v>0</v>
      </c>
      <c r="AD179">
        <v>404.04713800000002</v>
      </c>
      <c r="AG179">
        <v>208.14547300000001</v>
      </c>
      <c r="AJ179">
        <v>208.14547300000001</v>
      </c>
      <c r="AN179" s="78">
        <f t="shared" si="85"/>
        <v>8.7948793058738539E-2</v>
      </c>
      <c r="AO179">
        <f>AN179*'2020'!AI$9</f>
        <v>0</v>
      </c>
    </row>
    <row r="180" spans="2:41" x14ac:dyDescent="0.25">
      <c r="B180" t="s">
        <v>10</v>
      </c>
      <c r="C180">
        <v>65.588863000000003</v>
      </c>
      <c r="D180">
        <f t="shared" si="76"/>
        <v>1.4094646502157823E-2</v>
      </c>
      <c r="E180">
        <f>D180*'2020'!W$9</f>
        <v>0</v>
      </c>
      <c r="F180">
        <v>25.001071</v>
      </c>
      <c r="G180">
        <f t="shared" si="77"/>
        <v>1.1247224980277295E-2</v>
      </c>
      <c r="H180">
        <f>G180*'2020'!X$9</f>
        <v>0</v>
      </c>
      <c r="I180">
        <v>25.001071</v>
      </c>
      <c r="J180">
        <f t="shared" si="78"/>
        <v>1.1247224980277295E-2</v>
      </c>
      <c r="K180">
        <f>J180*'2020'!Y$9</f>
        <v>0</v>
      </c>
      <c r="L180">
        <v>125.899514</v>
      </c>
      <c r="M180">
        <f t="shared" si="79"/>
        <v>1.636336795161368E-2</v>
      </c>
      <c r="N180">
        <f>M180*'2020'!Z$9</f>
        <v>0</v>
      </c>
      <c r="O180">
        <v>43.876995999999998</v>
      </c>
      <c r="P180">
        <f t="shared" si="80"/>
        <v>1.9634064288532663E-2</v>
      </c>
      <c r="R180">
        <v>25.001071</v>
      </c>
      <c r="S180">
        <f t="shared" si="81"/>
        <v>1.1247224980277295E-2</v>
      </c>
      <c r="T180">
        <f>S180*'2020'!AB$9</f>
        <v>0</v>
      </c>
      <c r="U180">
        <v>12.665958</v>
      </c>
      <c r="V180">
        <f t="shared" si="82"/>
        <v>2.3658720332472229E-3</v>
      </c>
      <c r="W180">
        <f>V180*'2020'!AC$9</f>
        <v>0</v>
      </c>
      <c r="X180">
        <v>25.001071</v>
      </c>
      <c r="Y180">
        <f t="shared" si="83"/>
        <v>1.1336410563564292E-2</v>
      </c>
      <c r="Z180">
        <f>Y180*'2020'!AD$9</f>
        <v>0</v>
      </c>
      <c r="AA180">
        <v>25.001071</v>
      </c>
      <c r="AB180">
        <f t="shared" si="84"/>
        <v>1.1336410563564292E-2</v>
      </c>
      <c r="AC180">
        <f>AB180*'2020'!AE$9</f>
        <v>0</v>
      </c>
      <c r="AD180">
        <v>56.113964000000003</v>
      </c>
      <c r="AG180">
        <v>25.001071</v>
      </c>
      <c r="AJ180">
        <v>25.001071</v>
      </c>
      <c r="AN180" s="78">
        <f t="shared" si="85"/>
        <v>1.2096938538167986E-2</v>
      </c>
      <c r="AO180">
        <f>AN180*'2020'!AI$9</f>
        <v>0</v>
      </c>
    </row>
    <row r="181" spans="2:41" x14ac:dyDescent="0.25">
      <c r="B181" t="s">
        <v>11</v>
      </c>
      <c r="C181">
        <v>263.01689499999998</v>
      </c>
      <c r="D181">
        <f t="shared" si="76"/>
        <v>5.6520726073878744E-2</v>
      </c>
      <c r="E181">
        <f>D181*'2020'!W$9</f>
        <v>0</v>
      </c>
      <c r="F181">
        <v>101.033907</v>
      </c>
      <c r="G181">
        <f t="shared" si="77"/>
        <v>4.5452096138817934E-2</v>
      </c>
      <c r="H181">
        <f>G181*'2020'!X$9</f>
        <v>0</v>
      </c>
      <c r="I181">
        <v>101.033907</v>
      </c>
      <c r="J181">
        <f t="shared" si="78"/>
        <v>4.5452096138817934E-2</v>
      </c>
      <c r="K181">
        <f>J181*'2020'!Y$9</f>
        <v>0</v>
      </c>
      <c r="L181">
        <v>506.29713400000003</v>
      </c>
      <c r="M181">
        <f t="shared" si="79"/>
        <v>6.5804275435800794E-2</v>
      </c>
      <c r="N181">
        <f>M181*'2020'!Z$9</f>
        <v>0</v>
      </c>
      <c r="O181">
        <v>194.47135399999999</v>
      </c>
      <c r="P181">
        <f t="shared" si="80"/>
        <v>8.7021979962210574E-2</v>
      </c>
      <c r="R181">
        <v>101.033907</v>
      </c>
      <c r="S181">
        <f t="shared" si="81"/>
        <v>4.5452096138817934E-2</v>
      </c>
      <c r="T181">
        <f>S181*'2020'!AB$9</f>
        <v>0</v>
      </c>
      <c r="U181">
        <v>261.74278099999998</v>
      </c>
      <c r="V181">
        <f t="shared" si="82"/>
        <v>4.8890887327453045E-2</v>
      </c>
      <c r="W181">
        <f>V181*'2020'!AC$9</f>
        <v>0</v>
      </c>
      <c r="X181">
        <v>101.033907</v>
      </c>
      <c r="Y181">
        <f t="shared" si="83"/>
        <v>4.581251141572984E-2</v>
      </c>
      <c r="Z181">
        <f>Y181*'2020'!AD$9</f>
        <v>0</v>
      </c>
      <c r="AA181">
        <v>101.033907</v>
      </c>
      <c r="AB181">
        <f t="shared" si="84"/>
        <v>4.581251141572984E-2</v>
      </c>
      <c r="AC181">
        <f>AB181*'2020'!AE$9</f>
        <v>0</v>
      </c>
      <c r="AD181">
        <v>299.65285599999999</v>
      </c>
      <c r="AG181">
        <v>101.033907</v>
      </c>
      <c r="AJ181">
        <v>101.033907</v>
      </c>
      <c r="AN181" s="78">
        <f t="shared" si="85"/>
        <v>5.4024353338584075E-2</v>
      </c>
      <c r="AO181">
        <f>AN181*'2020'!AI$9</f>
        <v>0</v>
      </c>
    </row>
    <row r="182" spans="2:41" x14ac:dyDescent="0.25">
      <c r="B182" t="s">
        <v>12</v>
      </c>
      <c r="C182">
        <v>75.929666999999995</v>
      </c>
      <c r="D182">
        <f t="shared" si="76"/>
        <v>1.6316822192687777E-2</v>
      </c>
      <c r="E182">
        <f>D182*'2020'!W$9</f>
        <v>0</v>
      </c>
      <c r="F182">
        <v>39.922902000000001</v>
      </c>
      <c r="G182">
        <f t="shared" si="77"/>
        <v>1.7960105015483632E-2</v>
      </c>
      <c r="H182">
        <f>G182*'2020'!X$9</f>
        <v>0</v>
      </c>
      <c r="I182">
        <v>39.922902000000001</v>
      </c>
      <c r="J182">
        <f t="shared" si="78"/>
        <v>1.7960105015483632E-2</v>
      </c>
      <c r="K182">
        <f>J182*'2020'!Y$9</f>
        <v>0</v>
      </c>
      <c r="L182">
        <v>122.160659</v>
      </c>
      <c r="M182">
        <f t="shared" si="79"/>
        <v>1.587742278678381E-2</v>
      </c>
      <c r="N182">
        <f>M182*'2020'!Z$9</f>
        <v>0</v>
      </c>
      <c r="O182">
        <v>40.561517000000002</v>
      </c>
      <c r="P182">
        <f t="shared" si="80"/>
        <v>1.8150454794544517E-2</v>
      </c>
      <c r="R182">
        <v>39.922902000000001</v>
      </c>
      <c r="S182">
        <f t="shared" si="81"/>
        <v>1.7960105015483632E-2</v>
      </c>
      <c r="T182">
        <f>S182*'2020'!AB$9</f>
        <v>0</v>
      </c>
      <c r="U182">
        <v>76.575356999999997</v>
      </c>
      <c r="V182">
        <f t="shared" si="82"/>
        <v>1.430349726110113E-2</v>
      </c>
      <c r="W182">
        <f>V182*'2020'!AC$9</f>
        <v>0</v>
      </c>
      <c r="X182">
        <v>39.922902000000001</v>
      </c>
      <c r="Y182">
        <f t="shared" si="83"/>
        <v>1.8102520806446334E-2</v>
      </c>
      <c r="Z182">
        <f>Y182*'2020'!AD$9</f>
        <v>0</v>
      </c>
      <c r="AA182">
        <v>39.922902000000001</v>
      </c>
      <c r="AB182">
        <f t="shared" si="84"/>
        <v>1.8102520806446334E-2</v>
      </c>
      <c r="AC182">
        <f>AB182*'2020'!AE$9</f>
        <v>0</v>
      </c>
      <c r="AD182">
        <v>81.697081999999995</v>
      </c>
      <c r="AG182">
        <v>39.922902000000001</v>
      </c>
      <c r="AJ182">
        <v>39.922902000000001</v>
      </c>
      <c r="AN182" s="78">
        <f t="shared" si="85"/>
        <v>1.7192617077162312E-2</v>
      </c>
      <c r="AO182">
        <f>AN182*'2020'!AI$9</f>
        <v>0</v>
      </c>
    </row>
    <row r="183" spans="2:41" x14ac:dyDescent="0.25">
      <c r="B183" t="s">
        <v>13</v>
      </c>
      <c r="C183">
        <v>71.583819000000005</v>
      </c>
      <c r="D183">
        <f t="shared" si="76"/>
        <v>1.5382925971432813E-2</v>
      </c>
      <c r="E183">
        <f>D183*'2020'!W$9</f>
        <v>0</v>
      </c>
      <c r="F183">
        <v>33.336264999999997</v>
      </c>
      <c r="G183">
        <f t="shared" si="77"/>
        <v>1.4996976427815579E-2</v>
      </c>
      <c r="H183">
        <f>G183*'2020'!X$9</f>
        <v>0</v>
      </c>
      <c r="I183">
        <v>33.336264999999997</v>
      </c>
      <c r="J183">
        <f t="shared" si="78"/>
        <v>1.4996976427815579E-2</v>
      </c>
      <c r="K183">
        <f>J183*'2020'!Y$9</f>
        <v>0</v>
      </c>
      <c r="L183">
        <v>124.07486400000001</v>
      </c>
      <c r="M183">
        <f t="shared" si="79"/>
        <v>1.6126215174892784E-2</v>
      </c>
      <c r="N183">
        <f>M183*'2020'!Z$9</f>
        <v>0</v>
      </c>
      <c r="O183">
        <v>44.821686</v>
      </c>
      <c r="P183">
        <f t="shared" si="80"/>
        <v>2.0056793870857167E-2</v>
      </c>
      <c r="R183">
        <v>33.336264999999997</v>
      </c>
      <c r="S183">
        <f t="shared" si="81"/>
        <v>1.4996976427815579E-2</v>
      </c>
      <c r="T183">
        <f>S183*'2020'!AB$9</f>
        <v>0</v>
      </c>
      <c r="U183">
        <v>56.647585999999997</v>
      </c>
      <c r="V183">
        <f t="shared" si="82"/>
        <v>1.0581192474218445E-2</v>
      </c>
      <c r="W183">
        <f>V183*'2020'!AC$9</f>
        <v>0</v>
      </c>
      <c r="X183">
        <v>33.336264999999997</v>
      </c>
      <c r="Y183">
        <f t="shared" si="83"/>
        <v>1.5115895902850665E-2</v>
      </c>
      <c r="Z183">
        <f>Y183*'2020'!AD$9</f>
        <v>0</v>
      </c>
      <c r="AA183">
        <v>33.336264999999997</v>
      </c>
      <c r="AB183">
        <f t="shared" si="84"/>
        <v>1.5115895902850665E-2</v>
      </c>
      <c r="AC183">
        <f>AB183*'2020'!AE$9</f>
        <v>0</v>
      </c>
      <c r="AD183">
        <v>73.499560000000002</v>
      </c>
      <c r="AG183">
        <v>33.336264999999997</v>
      </c>
      <c r="AJ183">
        <v>33.336264999999997</v>
      </c>
      <c r="AN183" s="78">
        <f t="shared" si="85"/>
        <v>1.5263316508949918E-2</v>
      </c>
      <c r="AO183">
        <f>AN183*'2020'!AI$9</f>
        <v>0</v>
      </c>
    </row>
    <row r="184" spans="2:41" x14ac:dyDescent="0.25">
      <c r="B184" t="s">
        <v>14</v>
      </c>
      <c r="C184">
        <v>232.26393200000001</v>
      </c>
      <c r="D184">
        <f t="shared" si="76"/>
        <v>4.9912101948485103E-2</v>
      </c>
      <c r="E184">
        <f>D184*'2020'!W$9</f>
        <v>0</v>
      </c>
      <c r="F184">
        <v>124.569418</v>
      </c>
      <c r="G184">
        <f t="shared" si="77"/>
        <v>5.6040010042297951E-2</v>
      </c>
      <c r="H184">
        <f>G184*'2020'!X$9</f>
        <v>0</v>
      </c>
      <c r="I184">
        <v>124.569418</v>
      </c>
      <c r="J184">
        <f t="shared" si="78"/>
        <v>5.6040010042297951E-2</v>
      </c>
      <c r="K184">
        <f>J184*'2020'!Y$9</f>
        <v>0</v>
      </c>
      <c r="L184">
        <v>369.56732499999998</v>
      </c>
      <c r="M184">
        <f t="shared" si="79"/>
        <v>4.803327614011757E-2</v>
      </c>
      <c r="N184">
        <f>M184*'2020'!Z$9</f>
        <v>0</v>
      </c>
      <c r="O184">
        <v>130.43617399999999</v>
      </c>
      <c r="P184">
        <f t="shared" si="80"/>
        <v>5.8367537874886251E-2</v>
      </c>
      <c r="R184">
        <v>124.569418</v>
      </c>
      <c r="S184">
        <f t="shared" si="81"/>
        <v>5.6040010042297951E-2</v>
      </c>
      <c r="T184">
        <f>S184*'2020'!AB$9</f>
        <v>0</v>
      </c>
      <c r="U184">
        <v>310.29430400000001</v>
      </c>
      <c r="V184">
        <f t="shared" si="82"/>
        <v>5.7959817639495717E-2</v>
      </c>
      <c r="W184">
        <f>V184*'2020'!AC$9</f>
        <v>0</v>
      </c>
      <c r="X184">
        <v>124.569418</v>
      </c>
      <c r="Y184">
        <f t="shared" si="83"/>
        <v>5.6484382853528789E-2</v>
      </c>
      <c r="Z184">
        <f>Y184*'2020'!AD$9</f>
        <v>0</v>
      </c>
      <c r="AA184">
        <v>124.569418</v>
      </c>
      <c r="AB184">
        <f t="shared" si="84"/>
        <v>5.6484382853528789E-2</v>
      </c>
      <c r="AC184">
        <f>AB184*'2020'!AE$9</f>
        <v>0</v>
      </c>
      <c r="AD184">
        <v>275.985859</v>
      </c>
      <c r="AG184">
        <v>124.569418</v>
      </c>
      <c r="AJ184">
        <v>124.569418</v>
      </c>
      <c r="AN184" s="78">
        <f t="shared" si="85"/>
        <v>5.5040169937437343E-2</v>
      </c>
      <c r="AO184">
        <f>AN184*'2020'!AI$9</f>
        <v>0</v>
      </c>
    </row>
    <row r="185" spans="2:41" x14ac:dyDescent="0.25">
      <c r="B185" t="s">
        <v>15</v>
      </c>
      <c r="C185">
        <v>549.695559</v>
      </c>
      <c r="D185">
        <f t="shared" si="76"/>
        <v>0.11812622194580563</v>
      </c>
      <c r="E185">
        <f>D185*'2020'!W$9</f>
        <v>0</v>
      </c>
      <c r="F185">
        <v>261.66805299999999</v>
      </c>
      <c r="G185">
        <f t="shared" si="77"/>
        <v>0.11771653551330352</v>
      </c>
      <c r="H185">
        <f>G185*'2020'!X$9</f>
        <v>0</v>
      </c>
      <c r="I185">
        <v>261.66805299999999</v>
      </c>
      <c r="J185">
        <f t="shared" si="78"/>
        <v>0.11771653551330352</v>
      </c>
      <c r="K185">
        <f>J185*'2020'!Y$9</f>
        <v>0</v>
      </c>
      <c r="L185">
        <v>933.98779400000001</v>
      </c>
      <c r="M185">
        <f t="shared" si="79"/>
        <v>0.12139193750611271</v>
      </c>
      <c r="N185">
        <f>M185*'2020'!Z$9</f>
        <v>0</v>
      </c>
      <c r="O185">
        <v>318.55501400000003</v>
      </c>
      <c r="P185">
        <f t="shared" si="80"/>
        <v>0.14254689688214806</v>
      </c>
      <c r="R185">
        <v>261.66805299999999</v>
      </c>
      <c r="S185">
        <f t="shared" si="81"/>
        <v>0.11771653551330352</v>
      </c>
      <c r="T185">
        <f>S185*'2020'!AB$9</f>
        <v>0</v>
      </c>
      <c r="U185">
        <v>813.64941599999997</v>
      </c>
      <c r="V185">
        <f t="shared" si="82"/>
        <v>0.15198142913329851</v>
      </c>
      <c r="W185">
        <f>V185*'2020'!AC$9</f>
        <v>0</v>
      </c>
      <c r="X185">
        <v>261.66805299999999</v>
      </c>
      <c r="Y185">
        <f t="shared" si="83"/>
        <v>0.11864997624207783</v>
      </c>
      <c r="Z185">
        <f>Y185*'2020'!AD$9</f>
        <v>0</v>
      </c>
      <c r="AA185">
        <v>261.66805299999999</v>
      </c>
      <c r="AB185">
        <f t="shared" si="84"/>
        <v>0.11864997624207783</v>
      </c>
      <c r="AC185">
        <f>AB185*'2020'!AE$9</f>
        <v>0</v>
      </c>
      <c r="AD185">
        <v>719.85143700000003</v>
      </c>
      <c r="AG185">
        <v>261.66805299999999</v>
      </c>
      <c r="AJ185">
        <v>261.66805299999999</v>
      </c>
      <c r="AN185" s="78">
        <f t="shared" si="85"/>
        <v>0.12494400494349235</v>
      </c>
      <c r="AO185">
        <f>AN185*'2020'!AI$9</f>
        <v>0</v>
      </c>
    </row>
    <row r="186" spans="2:41" x14ac:dyDescent="0.25">
      <c r="B186" t="s">
        <v>16</v>
      </c>
      <c r="C186">
        <v>113.095001</v>
      </c>
      <c r="D186">
        <f t="shared" si="76"/>
        <v>2.4303425724214574E-2</v>
      </c>
      <c r="E186">
        <f>D186*'2020'!W$9</f>
        <v>0</v>
      </c>
      <c r="F186">
        <v>51.866506000000001</v>
      </c>
      <c r="G186">
        <f t="shared" si="77"/>
        <v>2.3333170883875421E-2</v>
      </c>
      <c r="H186">
        <f>G186*'2020'!X$9</f>
        <v>0</v>
      </c>
      <c r="I186">
        <v>51.866506000000001</v>
      </c>
      <c r="J186">
        <f t="shared" si="78"/>
        <v>2.3333170883875421E-2</v>
      </c>
      <c r="K186">
        <f>J186*'2020'!Y$9</f>
        <v>0</v>
      </c>
      <c r="L186">
        <v>195.11106000000001</v>
      </c>
      <c r="M186">
        <f t="shared" si="79"/>
        <v>2.535890699474324E-2</v>
      </c>
      <c r="N186">
        <f>M186*'2020'!Z$9</f>
        <v>0</v>
      </c>
      <c r="O186">
        <v>63.429546000000002</v>
      </c>
      <c r="P186">
        <f t="shared" si="80"/>
        <v>2.8383433176611267E-2</v>
      </c>
      <c r="R186">
        <v>51.866506000000001</v>
      </c>
      <c r="S186">
        <f t="shared" si="81"/>
        <v>2.3333170883875421E-2</v>
      </c>
      <c r="T186">
        <f>S186*'2020'!AB$9</f>
        <v>0</v>
      </c>
      <c r="U186">
        <v>129.31198900000001</v>
      </c>
      <c r="V186">
        <f t="shared" si="82"/>
        <v>2.4154163335980788E-2</v>
      </c>
      <c r="W186">
        <f>V186*'2020'!AC$9</f>
        <v>0</v>
      </c>
      <c r="X186">
        <v>51.866506000000001</v>
      </c>
      <c r="Y186">
        <f t="shared" si="83"/>
        <v>2.3518192741165799E-2</v>
      </c>
      <c r="Z186">
        <f>Y186*'2020'!AD$9</f>
        <v>0</v>
      </c>
      <c r="AA186">
        <v>51.866506000000001</v>
      </c>
      <c r="AB186">
        <f t="shared" si="84"/>
        <v>2.3518192741165799E-2</v>
      </c>
      <c r="AC186">
        <f>AB186*'2020'!AE$9</f>
        <v>0</v>
      </c>
      <c r="AD186">
        <v>129.57007400000001</v>
      </c>
      <c r="AG186">
        <v>51.866506000000001</v>
      </c>
      <c r="AJ186">
        <v>51.866506000000001</v>
      </c>
      <c r="AN186" s="78">
        <f t="shared" si="85"/>
        <v>2.4359536373945299E-2</v>
      </c>
      <c r="AO186">
        <f>AN186*'2020'!AI$9</f>
        <v>0</v>
      </c>
    </row>
    <row r="187" spans="2:41" x14ac:dyDescent="0.25">
      <c r="B187" t="s">
        <v>17</v>
      </c>
      <c r="C187">
        <v>48.759810999999999</v>
      </c>
      <c r="D187">
        <f t="shared" si="76"/>
        <v>1.0478185901119014E-2</v>
      </c>
      <c r="E187">
        <f>D187*'2020'!W$9</f>
        <v>0</v>
      </c>
      <c r="F187">
        <v>23.932931</v>
      </c>
      <c r="G187">
        <f t="shared" si="77"/>
        <v>1.0766701130301691E-2</v>
      </c>
      <c r="H187">
        <f>G187*'2020'!X$9</f>
        <v>0</v>
      </c>
      <c r="I187">
        <v>23.932931</v>
      </c>
      <c r="J187">
        <f t="shared" si="78"/>
        <v>1.0766701130301691E-2</v>
      </c>
      <c r="K187">
        <f>J187*'2020'!Y$9</f>
        <v>0</v>
      </c>
      <c r="L187">
        <v>81.535013000000006</v>
      </c>
      <c r="M187">
        <f t="shared" si="79"/>
        <v>1.0597240420313339E-2</v>
      </c>
      <c r="N187">
        <f>M187*'2020'!Z$9</f>
        <v>0</v>
      </c>
      <c r="O187">
        <v>27.992865999999999</v>
      </c>
      <c r="P187">
        <f t="shared" si="80"/>
        <v>1.2526238821460799E-2</v>
      </c>
      <c r="R187">
        <v>23.932931</v>
      </c>
      <c r="S187">
        <f t="shared" si="81"/>
        <v>1.0766701130301691E-2</v>
      </c>
      <c r="T187">
        <f>S187*'2020'!AB$9</f>
        <v>0</v>
      </c>
      <c r="U187">
        <v>49.705914999999997</v>
      </c>
      <c r="V187">
        <f t="shared" si="82"/>
        <v>9.2845589875999619E-3</v>
      </c>
      <c r="W187">
        <f>V187*'2020'!AC$9</f>
        <v>0</v>
      </c>
      <c r="X187">
        <v>23.932931</v>
      </c>
      <c r="Y187">
        <f t="shared" si="83"/>
        <v>1.0852076369266554E-2</v>
      </c>
      <c r="Z187">
        <f>Y187*'2020'!AD$9</f>
        <v>0</v>
      </c>
      <c r="AA187">
        <v>23.932931</v>
      </c>
      <c r="AB187">
        <f t="shared" si="84"/>
        <v>1.0852076369266554E-2</v>
      </c>
      <c r="AC187">
        <f>AB187*'2020'!AE$9</f>
        <v>0</v>
      </c>
      <c r="AD187">
        <v>53.261682</v>
      </c>
      <c r="AG187">
        <v>23.932931</v>
      </c>
      <c r="AJ187">
        <v>23.932931</v>
      </c>
      <c r="AN187" s="78">
        <f t="shared" si="85"/>
        <v>1.0765608917770142E-2</v>
      </c>
      <c r="AO187">
        <f>AN187*'2020'!AI$9</f>
        <v>0</v>
      </c>
    </row>
    <row r="188" spans="2:41" x14ac:dyDescent="0.25">
      <c r="B188" t="s">
        <v>18</v>
      </c>
      <c r="C188">
        <v>38.093828999999999</v>
      </c>
      <c r="D188">
        <f t="shared" si="76"/>
        <v>8.1861314422945284E-3</v>
      </c>
      <c r="E188">
        <f>D188*'2020'!W$9</f>
        <v>0</v>
      </c>
      <c r="F188">
        <v>16.899930999999999</v>
      </c>
      <c r="G188">
        <f t="shared" si="77"/>
        <v>7.6027673417735833E-3</v>
      </c>
      <c r="H188">
        <f>G188*'2020'!X$9</f>
        <v>0</v>
      </c>
      <c r="I188">
        <v>16.899930999999999</v>
      </c>
      <c r="J188">
        <f t="shared" si="78"/>
        <v>7.6027673417735833E-3</v>
      </c>
      <c r="K188">
        <f>J188*'2020'!Y$9</f>
        <v>0</v>
      </c>
      <c r="L188">
        <v>68.864744000000002</v>
      </c>
      <c r="M188">
        <f t="shared" si="79"/>
        <v>8.9504646139116992E-3</v>
      </c>
      <c r="N188">
        <f>M188*'2020'!Z$9</f>
        <v>0</v>
      </c>
      <c r="O188">
        <v>26.057525999999999</v>
      </c>
      <c r="P188">
        <f t="shared" si="80"/>
        <v>1.1660213490552346E-2</v>
      </c>
      <c r="R188">
        <v>16.899930999999999</v>
      </c>
      <c r="S188">
        <f t="shared" si="81"/>
        <v>7.6027673417735833E-3</v>
      </c>
      <c r="T188">
        <f>S188*'2020'!AB$9</f>
        <v>0</v>
      </c>
      <c r="U188">
        <v>7.3798380000000003</v>
      </c>
      <c r="V188">
        <f t="shared" si="82"/>
        <v>1.3784786223114841E-3</v>
      </c>
      <c r="W188">
        <f>V188*'2020'!AC$9</f>
        <v>0</v>
      </c>
      <c r="X188">
        <v>16.899930999999999</v>
      </c>
      <c r="Y188">
        <f t="shared" si="83"/>
        <v>7.6630539672443493E-3</v>
      </c>
      <c r="Z188">
        <f>Y188*'2020'!AD$9</f>
        <v>0</v>
      </c>
      <c r="AA188">
        <v>16.899930999999999</v>
      </c>
      <c r="AB188">
        <f t="shared" si="84"/>
        <v>7.6630539672443493E-3</v>
      </c>
      <c r="AC188">
        <f>AB188*'2020'!AE$9</f>
        <v>0</v>
      </c>
      <c r="AD188">
        <v>31.834810999999998</v>
      </c>
      <c r="AG188">
        <v>16.899930999999999</v>
      </c>
      <c r="AJ188">
        <v>16.899930999999999</v>
      </c>
      <c r="AN188" s="78">
        <f t="shared" si="85"/>
        <v>7.5899664587643894E-3</v>
      </c>
      <c r="AO188">
        <f>AN188*'2020'!AI$9</f>
        <v>0</v>
      </c>
    </row>
    <row r="189" spans="2:41" x14ac:dyDescent="0.25">
      <c r="B189" t="s">
        <v>19</v>
      </c>
      <c r="C189">
        <v>193.55770100000001</v>
      </c>
      <c r="D189">
        <f t="shared" si="76"/>
        <v>4.1594369052644804E-2</v>
      </c>
      <c r="E189">
        <f>D189*'2020'!W$9</f>
        <v>0</v>
      </c>
      <c r="F189">
        <v>75.298111000000006</v>
      </c>
      <c r="G189">
        <f t="shared" si="77"/>
        <v>3.3874340623523395E-2</v>
      </c>
      <c r="H189">
        <f>G189*'2020'!X$9</f>
        <v>0</v>
      </c>
      <c r="I189">
        <v>75.298111000000006</v>
      </c>
      <c r="J189">
        <f t="shared" si="78"/>
        <v>3.3874340623523395E-2</v>
      </c>
      <c r="K189">
        <f>J189*'2020'!Y$9</f>
        <v>0</v>
      </c>
      <c r="L189">
        <v>343.77644800000002</v>
      </c>
      <c r="M189">
        <f t="shared" si="79"/>
        <v>4.4681193223055554E-2</v>
      </c>
      <c r="N189">
        <f>M189*'2020'!Z$9</f>
        <v>0</v>
      </c>
      <c r="O189">
        <v>80.755697999999995</v>
      </c>
      <c r="P189">
        <f t="shared" si="80"/>
        <v>3.6136534192024644E-2</v>
      </c>
      <c r="R189">
        <v>75.298111000000006</v>
      </c>
      <c r="S189">
        <f t="shared" si="81"/>
        <v>3.3874340623523395E-2</v>
      </c>
      <c r="T189">
        <f>S189*'2020'!AB$9</f>
        <v>0</v>
      </c>
      <c r="U189">
        <v>365.01117199999999</v>
      </c>
      <c r="V189">
        <f t="shared" si="82"/>
        <v>6.8180371643233914E-2</v>
      </c>
      <c r="W189">
        <f>V189*'2020'!AC$9</f>
        <v>0</v>
      </c>
      <c r="X189">
        <v>75.298111000000006</v>
      </c>
      <c r="Y189">
        <f t="shared" si="83"/>
        <v>3.4142949354323132E-2</v>
      </c>
      <c r="Z189">
        <f>Y189*'2020'!AD$9</f>
        <v>0</v>
      </c>
      <c r="AA189">
        <v>75.298111000000006</v>
      </c>
      <c r="AB189">
        <f t="shared" si="84"/>
        <v>3.4142949354323132E-2</v>
      </c>
      <c r="AC189">
        <f>AB189*'2020'!AE$9</f>
        <v>0</v>
      </c>
      <c r="AD189">
        <v>272.593549</v>
      </c>
      <c r="AG189">
        <v>75.298111000000006</v>
      </c>
      <c r="AJ189">
        <v>75.298111000000006</v>
      </c>
      <c r="AN189" s="78">
        <f t="shared" si="85"/>
        <v>4.0055709854463939E-2</v>
      </c>
      <c r="AO189">
        <f>AN189*'2020'!AI$9</f>
        <v>0</v>
      </c>
    </row>
    <row r="190" spans="2:41" x14ac:dyDescent="0.25">
      <c r="B190" t="s">
        <v>20</v>
      </c>
      <c r="C190">
        <v>98.635577999999995</v>
      </c>
      <c r="D190">
        <f t="shared" si="76"/>
        <v>2.1196183938209372E-2</v>
      </c>
      <c r="E190">
        <f>D190*'2020'!W$9</f>
        <v>0</v>
      </c>
      <c r="F190">
        <v>49.869149999999998</v>
      </c>
      <c r="G190">
        <f t="shared" si="77"/>
        <v>2.2434620885849067E-2</v>
      </c>
      <c r="H190">
        <f>G190*'2020'!X$9</f>
        <v>0</v>
      </c>
      <c r="I190">
        <v>49.869149999999998</v>
      </c>
      <c r="J190">
        <f t="shared" si="78"/>
        <v>2.2434620885849067E-2</v>
      </c>
      <c r="K190">
        <f>J190*'2020'!Y$9</f>
        <v>0</v>
      </c>
      <c r="L190">
        <v>167.883431</v>
      </c>
      <c r="M190">
        <f t="shared" si="79"/>
        <v>2.1820087045231539E-2</v>
      </c>
      <c r="N190">
        <f>M190*'2020'!Z$9</f>
        <v>0</v>
      </c>
      <c r="O190">
        <v>70.317218999999994</v>
      </c>
      <c r="P190">
        <f t="shared" si="80"/>
        <v>3.146552691156957E-2</v>
      </c>
      <c r="R190">
        <v>49.869149999999998</v>
      </c>
      <c r="S190">
        <f t="shared" si="81"/>
        <v>2.2434620885849067E-2</v>
      </c>
      <c r="T190">
        <f>S190*'2020'!AB$9</f>
        <v>0</v>
      </c>
      <c r="U190">
        <v>155.71985100000001</v>
      </c>
      <c r="V190">
        <f t="shared" si="82"/>
        <v>2.9086883163699472E-2</v>
      </c>
      <c r="W190">
        <f>V190*'2020'!AC$9</f>
        <v>0</v>
      </c>
      <c r="X190">
        <v>49.869149999999998</v>
      </c>
      <c r="Y190">
        <f t="shared" si="83"/>
        <v>2.2612517633983448E-2</v>
      </c>
      <c r="Z190">
        <f>Y190*'2020'!AD$9</f>
        <v>0</v>
      </c>
      <c r="AA190">
        <v>49.869149999999998</v>
      </c>
      <c r="AB190">
        <f t="shared" si="84"/>
        <v>2.2612517633983448E-2</v>
      </c>
      <c r="AC190">
        <f>AB190*'2020'!AE$9</f>
        <v>0</v>
      </c>
      <c r="AD190">
        <v>128.51172199999999</v>
      </c>
      <c r="AG190">
        <v>49.869149999999998</v>
      </c>
      <c r="AJ190">
        <v>49.869149999999998</v>
      </c>
      <c r="AN190" s="78">
        <f t="shared" si="85"/>
        <v>2.4010842109358228E-2</v>
      </c>
      <c r="AO190">
        <f>AN190*'2020'!AI$9</f>
        <v>0</v>
      </c>
    </row>
    <row r="191" spans="2:41" x14ac:dyDescent="0.25">
      <c r="B191" t="s">
        <v>21</v>
      </c>
      <c r="C191">
        <v>158.351088</v>
      </c>
      <c r="D191">
        <f t="shared" si="76"/>
        <v>3.4028682713894365E-2</v>
      </c>
      <c r="E191">
        <f>D191*'2020'!W$9</f>
        <v>0</v>
      </c>
      <c r="F191">
        <v>81.671543</v>
      </c>
      <c r="G191">
        <f t="shared" si="77"/>
        <v>3.6741554736090754E-2</v>
      </c>
      <c r="H191">
        <f>G191*'2020'!X$9</f>
        <v>0</v>
      </c>
      <c r="I191">
        <v>81.671543</v>
      </c>
      <c r="J191">
        <f t="shared" si="78"/>
        <v>3.6741554736090754E-2</v>
      </c>
      <c r="K191">
        <f>J191*'2020'!Y$9</f>
        <v>0</v>
      </c>
      <c r="L191">
        <v>257.54759100000001</v>
      </c>
      <c r="M191">
        <f t="shared" si="79"/>
        <v>3.3473886138946564E-2</v>
      </c>
      <c r="N191">
        <f>M191*'2020'!Z$9</f>
        <v>0</v>
      </c>
      <c r="O191">
        <v>89.106954000000002</v>
      </c>
      <c r="P191">
        <f t="shared" si="80"/>
        <v>3.9873551584783125E-2</v>
      </c>
      <c r="R191">
        <v>81.671543</v>
      </c>
      <c r="S191">
        <f t="shared" si="81"/>
        <v>3.6741554736090754E-2</v>
      </c>
      <c r="T191">
        <f>S191*'2020'!AB$9</f>
        <v>0</v>
      </c>
      <c r="U191">
        <v>212.681331</v>
      </c>
      <c r="V191">
        <f t="shared" si="82"/>
        <v>3.9726707842130504E-2</v>
      </c>
      <c r="W191">
        <f>V191*'2020'!AC$9</f>
        <v>0</v>
      </c>
      <c r="X191">
        <v>81.671543</v>
      </c>
      <c r="Y191">
        <f t="shared" si="83"/>
        <v>3.7032899222909102E-2</v>
      </c>
      <c r="Z191">
        <f>Y191*'2020'!AD$9</f>
        <v>0</v>
      </c>
      <c r="AA191">
        <v>81.671543</v>
      </c>
      <c r="AB191">
        <f t="shared" si="84"/>
        <v>3.7032899222909102E-2</v>
      </c>
      <c r="AC191">
        <f>AB191*'2020'!AE$9</f>
        <v>0</v>
      </c>
      <c r="AD191">
        <v>189.665639</v>
      </c>
      <c r="AG191">
        <v>81.671543</v>
      </c>
      <c r="AJ191">
        <v>81.671543</v>
      </c>
      <c r="AN191" s="78">
        <f t="shared" si="85"/>
        <v>3.6821476770427221E-2</v>
      </c>
      <c r="AO191">
        <f>AN191*'2020'!AI$9</f>
        <v>0</v>
      </c>
    </row>
    <row r="192" spans="2:41" x14ac:dyDescent="0.25">
      <c r="B192" t="s">
        <v>22</v>
      </c>
      <c r="C192">
        <v>88.731685999999996</v>
      </c>
      <c r="D192">
        <f t="shared" si="76"/>
        <v>1.9067897970886705E-2</v>
      </c>
      <c r="E192">
        <f>D192*'2020'!W$9</f>
        <v>0</v>
      </c>
      <c r="F192">
        <v>32.491436</v>
      </c>
      <c r="G192">
        <f t="shared" si="77"/>
        <v>1.4616913436399624E-2</v>
      </c>
      <c r="H192">
        <f>G192*'2020'!X$9</f>
        <v>0</v>
      </c>
      <c r="I192">
        <v>32.491436</v>
      </c>
      <c r="J192">
        <f t="shared" si="78"/>
        <v>1.4616913436399624E-2</v>
      </c>
      <c r="K192">
        <f>J192*'2020'!Y$9</f>
        <v>0</v>
      </c>
      <c r="L192">
        <v>188.76071999999999</v>
      </c>
      <c r="M192">
        <f t="shared" si="79"/>
        <v>2.4533542807572105E-2</v>
      </c>
      <c r="N192">
        <f>M192*'2020'!Z$9</f>
        <v>0</v>
      </c>
      <c r="O192">
        <v>96.200726000000003</v>
      </c>
      <c r="P192">
        <f t="shared" si="80"/>
        <v>4.3047870435057034E-2</v>
      </c>
      <c r="R192">
        <v>32.491436</v>
      </c>
      <c r="S192">
        <f t="shared" si="81"/>
        <v>1.4616913436399624E-2</v>
      </c>
      <c r="T192">
        <f>S192*'2020'!AB$9</f>
        <v>0</v>
      </c>
      <c r="U192">
        <v>222.60677699999999</v>
      </c>
      <c r="V192">
        <f t="shared" si="82"/>
        <v>4.1580680128230421E-2</v>
      </c>
      <c r="W192">
        <f>V192*'2020'!AC$9</f>
        <v>0</v>
      </c>
      <c r="X192">
        <v>32.491436</v>
      </c>
      <c r="Y192">
        <f t="shared" si="83"/>
        <v>1.4732819177857346E-2</v>
      </c>
      <c r="Z192">
        <f>Y192*'2020'!AD$9</f>
        <v>0</v>
      </c>
      <c r="AA192">
        <v>32.491436</v>
      </c>
      <c r="AB192">
        <f t="shared" si="84"/>
        <v>1.4732819177857346E-2</v>
      </c>
      <c r="AC192">
        <f>AB192*'2020'!AE$9</f>
        <v>0</v>
      </c>
      <c r="AD192">
        <v>154.33362600000001</v>
      </c>
      <c r="AG192">
        <v>32.491436</v>
      </c>
      <c r="AJ192">
        <v>32.491436</v>
      </c>
      <c r="AN192" s="78">
        <f t="shared" si="85"/>
        <v>2.2394041111851091E-2</v>
      </c>
      <c r="AO192">
        <f>AN192*'2020'!AI$9</f>
        <v>0</v>
      </c>
    </row>
    <row r="193" spans="2:41" x14ac:dyDescent="0.25">
      <c r="B193" t="s">
        <v>23</v>
      </c>
      <c r="C193">
        <v>79.034115999999997</v>
      </c>
      <c r="D193">
        <f t="shared" si="76"/>
        <v>1.6983949342597011E-2</v>
      </c>
      <c r="E193">
        <f>D193*'2020'!W$9</f>
        <v>0</v>
      </c>
      <c r="F193">
        <v>21.810524999999998</v>
      </c>
      <c r="G193">
        <f t="shared" si="77"/>
        <v>9.8118949229399986E-3</v>
      </c>
      <c r="H193">
        <f>G193*'2020'!X$9</f>
        <v>0</v>
      </c>
      <c r="I193">
        <v>21.810524999999998</v>
      </c>
      <c r="J193">
        <f t="shared" si="78"/>
        <v>9.8118949229399986E-3</v>
      </c>
      <c r="K193">
        <f>J193*'2020'!Y$9</f>
        <v>0</v>
      </c>
      <c r="L193">
        <v>165.93841</v>
      </c>
      <c r="M193">
        <f t="shared" si="79"/>
        <v>2.1567289450662466E-2</v>
      </c>
      <c r="N193">
        <f>M193*'2020'!Z$9</f>
        <v>0</v>
      </c>
      <c r="O193">
        <v>54.428390999999998</v>
      </c>
      <c r="P193">
        <f t="shared" si="80"/>
        <v>2.4355599184944031E-2</v>
      </c>
      <c r="R193">
        <v>21.810524999999998</v>
      </c>
      <c r="S193">
        <f t="shared" si="81"/>
        <v>9.8118949229399986E-3</v>
      </c>
      <c r="T193">
        <f>S193*'2020'!AB$9</f>
        <v>0</v>
      </c>
      <c r="U193">
        <v>38.474088999999999</v>
      </c>
      <c r="V193">
        <f t="shared" si="82"/>
        <v>7.186568214561E-3</v>
      </c>
      <c r="W193">
        <f>V193*'2020'!AC$9</f>
        <v>0</v>
      </c>
      <c r="X193">
        <v>21.810524999999998</v>
      </c>
      <c r="Y193">
        <f t="shared" si="83"/>
        <v>9.8896989655716371E-3</v>
      </c>
      <c r="Z193">
        <f>Y193*'2020'!AD$9</f>
        <v>0</v>
      </c>
      <c r="AA193">
        <v>21.810524999999998</v>
      </c>
      <c r="AB193">
        <f t="shared" si="84"/>
        <v>9.8896989655716371E-3</v>
      </c>
      <c r="AC193">
        <f>AB193*'2020'!AE$9</f>
        <v>0</v>
      </c>
      <c r="AD193">
        <v>78.275109</v>
      </c>
      <c r="AG193">
        <v>21.810524999999998</v>
      </c>
      <c r="AJ193">
        <v>21.810524999999998</v>
      </c>
      <c r="AN193" s="78">
        <f t="shared" si="85"/>
        <v>1.3256498765858641E-2</v>
      </c>
      <c r="AO193">
        <f>AN193*'2020'!AI$9</f>
        <v>0</v>
      </c>
    </row>
    <row r="194" spans="2:41" x14ac:dyDescent="0.25">
      <c r="B194" t="s">
        <v>24</v>
      </c>
      <c r="C194">
        <v>101.076544</v>
      </c>
      <c r="D194">
        <f t="shared" si="76"/>
        <v>2.1720732639317154E-2</v>
      </c>
      <c r="E194">
        <f>D194*'2020'!W$9</f>
        <v>0</v>
      </c>
      <c r="F194">
        <v>53.512169999999998</v>
      </c>
      <c r="G194">
        <f t="shared" si="77"/>
        <v>2.4073505297946843E-2</v>
      </c>
      <c r="H194">
        <f>G194*'2020'!X$9</f>
        <v>0</v>
      </c>
      <c r="I194">
        <v>53.512169999999998</v>
      </c>
      <c r="J194">
        <f t="shared" si="78"/>
        <v>2.4073505297946843E-2</v>
      </c>
      <c r="K194">
        <f>J194*'2020'!Y$9</f>
        <v>0</v>
      </c>
      <c r="L194">
        <v>163.73416700000001</v>
      </c>
      <c r="M194">
        <f t="shared" si="79"/>
        <v>2.1280800344248847E-2</v>
      </c>
      <c r="N194">
        <f>M194*'2020'!Z$9</f>
        <v>0</v>
      </c>
      <c r="O194">
        <v>60.334954000000003</v>
      </c>
      <c r="P194">
        <f t="shared" si="80"/>
        <v>2.6998666127500182E-2</v>
      </c>
      <c r="R194">
        <v>53.512169999999998</v>
      </c>
      <c r="S194">
        <f t="shared" si="81"/>
        <v>2.4073505297946843E-2</v>
      </c>
      <c r="T194">
        <f>S194*'2020'!AB$9</f>
        <v>0</v>
      </c>
      <c r="U194">
        <v>117.274117</v>
      </c>
      <c r="V194">
        <f t="shared" si="82"/>
        <v>2.1905611374525537E-2</v>
      </c>
      <c r="W194">
        <f>V194*'2020'!AC$9</f>
        <v>0</v>
      </c>
      <c r="X194">
        <v>53.512169999999998</v>
      </c>
      <c r="Y194">
        <f t="shared" si="83"/>
        <v>2.426439768389315E-2</v>
      </c>
      <c r="Z194">
        <f>Y194*'2020'!AD$9</f>
        <v>0</v>
      </c>
      <c r="AA194">
        <v>53.512169999999998</v>
      </c>
      <c r="AB194">
        <f t="shared" si="84"/>
        <v>2.426439768389315E-2</v>
      </c>
      <c r="AC194">
        <f>AB194*'2020'!AE$9</f>
        <v>0</v>
      </c>
      <c r="AD194">
        <v>114.654145</v>
      </c>
      <c r="AG194">
        <v>53.512169999999998</v>
      </c>
      <c r="AJ194">
        <v>53.512169999999998</v>
      </c>
      <c r="AN194" s="78">
        <f t="shared" si="85"/>
        <v>2.3628346860802067E-2</v>
      </c>
      <c r="AO194">
        <f>AN194*'2020'!AI$9</f>
        <v>0</v>
      </c>
    </row>
    <row r="195" spans="2:41" x14ac:dyDescent="0.25">
      <c r="B195" t="s">
        <v>25</v>
      </c>
      <c r="C195">
        <v>293.337198</v>
      </c>
      <c r="D195">
        <f t="shared" si="76"/>
        <v>6.3036374204923737E-2</v>
      </c>
      <c r="E195">
        <f>D195*'2020'!W$9</f>
        <v>0</v>
      </c>
      <c r="F195">
        <v>88.651270999999994</v>
      </c>
      <c r="G195">
        <f t="shared" si="77"/>
        <v>3.9881523064533193E-2</v>
      </c>
      <c r="H195">
        <f>G195*'2020'!X$9</f>
        <v>0</v>
      </c>
      <c r="I195">
        <v>88.651270999999994</v>
      </c>
      <c r="J195">
        <f t="shared" si="78"/>
        <v>3.9881523064533193E-2</v>
      </c>
      <c r="K195">
        <f>J195*'2020'!Y$9</f>
        <v>0</v>
      </c>
      <c r="L195">
        <v>220.61200199999999</v>
      </c>
      <c r="M195">
        <f t="shared" si="79"/>
        <v>2.8673306580580871E-2</v>
      </c>
      <c r="N195">
        <f>M195*'2020'!Z$9</f>
        <v>0</v>
      </c>
      <c r="O195">
        <v>-621.26972599999999</v>
      </c>
      <c r="P195">
        <f t="shared" si="80"/>
        <v>-0.27800558043679818</v>
      </c>
      <c r="R195">
        <v>88.651270999999994</v>
      </c>
      <c r="S195">
        <f t="shared" si="81"/>
        <v>3.9881523064533193E-2</v>
      </c>
      <c r="T195">
        <f>S195*'2020'!AB$9</f>
        <v>0</v>
      </c>
      <c r="U195">
        <v>369.467399</v>
      </c>
      <c r="V195">
        <f t="shared" si="82"/>
        <v>6.9012749488881378E-2</v>
      </c>
      <c r="W195">
        <f>V195*'2020'!AC$9</f>
        <v>0</v>
      </c>
      <c r="X195">
        <v>88.651270999999994</v>
      </c>
      <c r="Y195">
        <f t="shared" si="83"/>
        <v>4.0197766129211054E-2</v>
      </c>
      <c r="Z195">
        <f>Y195*'2020'!AD$9</f>
        <v>0</v>
      </c>
      <c r="AA195">
        <v>88.651270999999994</v>
      </c>
      <c r="AB195">
        <f t="shared" si="84"/>
        <v>4.0197766129211054E-2</v>
      </c>
      <c r="AC195">
        <f>AB195*'2020'!AE$9</f>
        <v>0</v>
      </c>
      <c r="AD195">
        <v>233.35046700000001</v>
      </c>
      <c r="AG195">
        <v>88.651270999999994</v>
      </c>
      <c r="AJ195">
        <v>88.651270999999994</v>
      </c>
      <c r="AN195" s="78">
        <f t="shared" si="85"/>
        <v>9.1952168099566096E-3</v>
      </c>
      <c r="AO195">
        <f>AN195*'2020'!AI$9</f>
        <v>0</v>
      </c>
    </row>
    <row r="196" spans="2:41" x14ac:dyDescent="0.25">
      <c r="B196" t="s">
        <v>26</v>
      </c>
      <c r="C196">
        <v>411.82443499999999</v>
      </c>
      <c r="D196">
        <f t="shared" si="76"/>
        <v>8.8498558547597805E-2</v>
      </c>
      <c r="E196">
        <f>D196*'2020'!W$9</f>
        <v>0</v>
      </c>
      <c r="F196">
        <v>251.02322799999999</v>
      </c>
      <c r="G196">
        <f t="shared" si="77"/>
        <v>0.11292775099880492</v>
      </c>
      <c r="H196">
        <f>G196*'2020'!X$9</f>
        <v>0</v>
      </c>
      <c r="I196">
        <v>251.02322799999999</v>
      </c>
      <c r="J196">
        <f t="shared" si="78"/>
        <v>0.11292775099880492</v>
      </c>
      <c r="K196">
        <f>J196*'2020'!Y$9</f>
        <v>0</v>
      </c>
      <c r="L196">
        <v>656.60301400000003</v>
      </c>
      <c r="M196">
        <f t="shared" si="79"/>
        <v>8.5339779121153328E-2</v>
      </c>
      <c r="N196">
        <f>M196*'2020'!Z$9</f>
        <v>0</v>
      </c>
      <c r="O196">
        <v>350.77877999999998</v>
      </c>
      <c r="P196">
        <f t="shared" si="80"/>
        <v>0.15696637749706144</v>
      </c>
      <c r="R196">
        <v>251.02322799999999</v>
      </c>
      <c r="S196">
        <f t="shared" si="81"/>
        <v>0.11292775099880492</v>
      </c>
      <c r="T196">
        <f>S196*'2020'!AB$9</f>
        <v>0</v>
      </c>
      <c r="U196">
        <v>435.43448799999999</v>
      </c>
      <c r="V196">
        <f t="shared" si="82"/>
        <v>8.1334730264424018E-2</v>
      </c>
      <c r="W196">
        <f>V196*'2020'!AC$9</f>
        <v>0</v>
      </c>
      <c r="X196">
        <v>251.02322799999999</v>
      </c>
      <c r="Y196">
        <f t="shared" si="83"/>
        <v>0.11382321875727675</v>
      </c>
      <c r="Z196">
        <f>Y196*'2020'!AD$9</f>
        <v>0</v>
      </c>
      <c r="AA196">
        <v>251.02322799999999</v>
      </c>
      <c r="AB196">
        <f t="shared" si="84"/>
        <v>0.11382321875727675</v>
      </c>
      <c r="AC196">
        <f>AB196*'2020'!AE$9</f>
        <v>0</v>
      </c>
      <c r="AD196">
        <v>458.49472600000001</v>
      </c>
      <c r="AG196">
        <v>251.02322799999999</v>
      </c>
      <c r="AJ196">
        <v>251.02322799999999</v>
      </c>
      <c r="AN196" s="78">
        <f t="shared" si="85"/>
        <v>0.10872990399346721</v>
      </c>
      <c r="AO196">
        <f>AN196*'2020'!AI$9</f>
        <v>0</v>
      </c>
    </row>
    <row r="197" spans="2:41" x14ac:dyDescent="0.25">
      <c r="B197" t="s">
        <v>27</v>
      </c>
      <c r="C197">
        <v>167.129132</v>
      </c>
      <c r="D197">
        <f t="shared" si="76"/>
        <v>3.5915030814796606E-2</v>
      </c>
      <c r="E197">
        <f>D197*'2020'!W$9</f>
        <v>0</v>
      </c>
      <c r="F197">
        <v>145.86102700000001</v>
      </c>
      <c r="G197">
        <f t="shared" si="77"/>
        <v>6.5618460366089953E-2</v>
      </c>
      <c r="H197">
        <f>G197*'2020'!X$9</f>
        <v>0</v>
      </c>
      <c r="I197">
        <v>145.86102700000001</v>
      </c>
      <c r="J197">
        <f t="shared" si="78"/>
        <v>6.5618460366089953E-2</v>
      </c>
      <c r="K197">
        <f>J197*'2020'!Y$9</f>
        <v>0</v>
      </c>
      <c r="L197">
        <v>194.15937</v>
      </c>
      <c r="M197">
        <f t="shared" si="79"/>
        <v>2.5235214272260834E-2</v>
      </c>
      <c r="N197">
        <f>M197*'2020'!Z$9</f>
        <v>0</v>
      </c>
      <c r="O197">
        <v>146.83763400000001</v>
      </c>
      <c r="P197">
        <f t="shared" si="80"/>
        <v>6.5706858006688282E-2</v>
      </c>
      <c r="R197">
        <v>145.86102700000001</v>
      </c>
      <c r="S197">
        <f t="shared" si="81"/>
        <v>6.5618460366089953E-2</v>
      </c>
      <c r="T197">
        <f>S197*'2020'!AB$9</f>
        <v>0</v>
      </c>
      <c r="U197">
        <v>174.64149900000001</v>
      </c>
      <c r="V197">
        <f t="shared" si="82"/>
        <v>3.2621254415060662E-2</v>
      </c>
      <c r="W197">
        <f>V197*'2020'!AC$9</f>
        <v>0</v>
      </c>
      <c r="X197">
        <v>145.86102700000001</v>
      </c>
      <c r="Y197">
        <f t="shared" si="83"/>
        <v>6.6138786106208672E-2</v>
      </c>
      <c r="Z197">
        <f>Y197*'2020'!AD$9</f>
        <v>0</v>
      </c>
      <c r="AA197">
        <v>145.86102700000001</v>
      </c>
      <c r="AB197">
        <f t="shared" si="84"/>
        <v>6.6138786106208672E-2</v>
      </c>
      <c r="AC197">
        <f>AB197*'2020'!AE$9</f>
        <v>0</v>
      </c>
      <c r="AD197">
        <v>172.94338300000001</v>
      </c>
      <c r="AG197">
        <v>145.86102700000001</v>
      </c>
      <c r="AJ197">
        <v>145.86102700000001</v>
      </c>
      <c r="AN197" s="78">
        <f t="shared" si="85"/>
        <v>5.4290145646610395E-2</v>
      </c>
      <c r="AO197">
        <f>AN197*'2020'!AI$9</f>
        <v>0</v>
      </c>
    </row>
    <row r="198" spans="2:41" x14ac:dyDescent="0.25">
      <c r="B198" t="s">
        <v>28</v>
      </c>
      <c r="C198">
        <v>113.44786999999999</v>
      </c>
      <c r="D198">
        <f t="shared" si="76"/>
        <v>2.4379255119466779E-2</v>
      </c>
      <c r="E198">
        <f>D198*'2020'!W$9</f>
        <v>0</v>
      </c>
      <c r="F198">
        <v>45.753610000000002</v>
      </c>
      <c r="G198">
        <f t="shared" si="77"/>
        <v>2.0583164030447538E-2</v>
      </c>
      <c r="H198">
        <f>G198*'2020'!X$9</f>
        <v>0</v>
      </c>
      <c r="I198">
        <v>45.753610000000002</v>
      </c>
      <c r="J198">
        <f t="shared" si="78"/>
        <v>2.0583164030447538E-2</v>
      </c>
      <c r="K198">
        <f>J198*'2020'!Y$9</f>
        <v>0</v>
      </c>
      <c r="L198">
        <v>200.551423</v>
      </c>
      <c r="M198">
        <f t="shared" si="79"/>
        <v>2.6065999966995258E-2</v>
      </c>
      <c r="N198">
        <f>M198*'2020'!Z$9</f>
        <v>0</v>
      </c>
      <c r="O198">
        <v>50.894699000000003</v>
      </c>
      <c r="P198">
        <f t="shared" si="80"/>
        <v>2.2774343806752841E-2</v>
      </c>
      <c r="R198">
        <v>45.753610000000002</v>
      </c>
      <c r="S198">
        <f t="shared" si="81"/>
        <v>2.0583164030447538E-2</v>
      </c>
      <c r="T198">
        <f>S198*'2020'!AB$9</f>
        <v>0</v>
      </c>
      <c r="U198">
        <v>94.711406999999994</v>
      </c>
      <c r="V198">
        <f t="shared" si="82"/>
        <v>1.7691126802314935E-2</v>
      </c>
      <c r="W198">
        <f>V198*'2020'!AC$9</f>
        <v>0</v>
      </c>
      <c r="X198">
        <v>45.753610000000002</v>
      </c>
      <c r="Y198">
        <f t="shared" si="83"/>
        <v>2.0746379534108794E-2</v>
      </c>
      <c r="Z198">
        <f>Y198*'2020'!AD$9</f>
        <v>0</v>
      </c>
      <c r="AA198">
        <v>45.753610000000002</v>
      </c>
      <c r="AB198">
        <f t="shared" si="84"/>
        <v>2.0746379534108794E-2</v>
      </c>
      <c r="AC198">
        <f>AB198*'2020'!AE$9</f>
        <v>0</v>
      </c>
      <c r="AD198">
        <v>117.49257900000001</v>
      </c>
      <c r="AG198">
        <v>45.753610000000002</v>
      </c>
      <c r="AJ198">
        <v>45.753610000000002</v>
      </c>
      <c r="AN198" s="78">
        <f t="shared" si="85"/>
        <v>2.1572552983898891E-2</v>
      </c>
      <c r="AO198">
        <f>AN198*'2020'!AI$9</f>
        <v>0</v>
      </c>
    </row>
    <row r="199" spans="2:41" x14ac:dyDescent="0.25">
      <c r="B199" t="s">
        <v>29</v>
      </c>
      <c r="C199">
        <v>76.586305999999993</v>
      </c>
      <c r="D199">
        <f t="shared" si="76"/>
        <v>1.6457929907644359E-2</v>
      </c>
      <c r="E199">
        <f>D199*'2020'!W$9</f>
        <v>0</v>
      </c>
      <c r="F199">
        <v>17.487684999999999</v>
      </c>
      <c r="G199">
        <f t="shared" si="77"/>
        <v>7.867180073174487E-3</v>
      </c>
      <c r="H199">
        <f>G199*'2020'!X$9</f>
        <v>0</v>
      </c>
      <c r="I199">
        <v>17.487684999999999</v>
      </c>
      <c r="J199">
        <f t="shared" si="78"/>
        <v>7.867180073174487E-3</v>
      </c>
      <c r="K199">
        <f>J199*'2020'!Y$9</f>
        <v>0</v>
      </c>
      <c r="L199">
        <v>177.223513</v>
      </c>
      <c r="M199">
        <f t="shared" si="79"/>
        <v>2.3034032942308186E-2</v>
      </c>
      <c r="N199">
        <f>M199*'2020'!Z$9</f>
        <v>0</v>
      </c>
      <c r="O199">
        <v>67.100978999999995</v>
      </c>
      <c r="P199">
        <f t="shared" si="80"/>
        <v>3.0026324853904766E-2</v>
      </c>
      <c r="R199">
        <v>17.487684999999999</v>
      </c>
      <c r="S199">
        <f t="shared" si="81"/>
        <v>7.867180073174487E-3</v>
      </c>
      <c r="T199">
        <f>S199*'2020'!AB$9</f>
        <v>0</v>
      </c>
      <c r="U199">
        <v>-106.176489</v>
      </c>
      <c r="V199">
        <f t="shared" si="82"/>
        <v>-1.9832687421944824E-2</v>
      </c>
      <c r="W199">
        <f>V199*'2020'!AC$9</f>
        <v>0</v>
      </c>
      <c r="X199">
        <v>0</v>
      </c>
      <c r="Y199">
        <f t="shared" si="83"/>
        <v>0</v>
      </c>
      <c r="Z199">
        <f>Y199*'2020'!AD$9</f>
        <v>0</v>
      </c>
      <c r="AA199">
        <v>0</v>
      </c>
      <c r="AB199">
        <f t="shared" si="84"/>
        <v>0</v>
      </c>
      <c r="AC199">
        <f>AB199*'2020'!AE$9</f>
        <v>0</v>
      </c>
      <c r="AD199">
        <v>36.305301</v>
      </c>
      <c r="AG199">
        <v>17.487684999999999</v>
      </c>
      <c r="AJ199">
        <v>17.487684999999999</v>
      </c>
      <c r="AN199" s="78">
        <f t="shared" si="85"/>
        <v>8.1430156112706591E-3</v>
      </c>
      <c r="AO199">
        <f>AN199*'2020'!AI$9</f>
        <v>0</v>
      </c>
    </row>
    <row r="200" spans="2:41" x14ac:dyDescent="0.25">
      <c r="B200" t="s">
        <v>30</v>
      </c>
      <c r="C200">
        <v>189.435755</v>
      </c>
      <c r="D200">
        <f t="shared" si="76"/>
        <v>4.070858800516753E-2</v>
      </c>
      <c r="E200">
        <f>D200*'2020'!W$9</f>
        <v>0</v>
      </c>
      <c r="F200">
        <v>101.667354</v>
      </c>
      <c r="G200">
        <f t="shared" si="77"/>
        <v>4.5737064767645143E-2</v>
      </c>
      <c r="H200">
        <f>G200*'2020'!X$9</f>
        <v>0</v>
      </c>
      <c r="I200">
        <v>101.667354</v>
      </c>
      <c r="J200">
        <f t="shared" si="78"/>
        <v>4.5737064767645143E-2</v>
      </c>
      <c r="K200">
        <f>J200*'2020'!Y$9</f>
        <v>0</v>
      </c>
      <c r="L200">
        <v>292.24078300000002</v>
      </c>
      <c r="M200">
        <f t="shared" si="79"/>
        <v>3.7983017652448513E-2</v>
      </c>
      <c r="N200">
        <f>M200*'2020'!Z$9</f>
        <v>0</v>
      </c>
      <c r="O200">
        <v>86.560792000000006</v>
      </c>
      <c r="P200">
        <f t="shared" si="80"/>
        <v>3.8734195818562966E-2</v>
      </c>
      <c r="R200">
        <v>101.667354</v>
      </c>
      <c r="S200">
        <f t="shared" si="81"/>
        <v>4.5737064767645143E-2</v>
      </c>
      <c r="T200">
        <f>S200*'2020'!AB$9</f>
        <v>0</v>
      </c>
      <c r="U200">
        <v>206.65895599999999</v>
      </c>
      <c r="V200">
        <f t="shared" si="82"/>
        <v>3.8601789491206934E-2</v>
      </c>
      <c r="W200">
        <f>V200*'2020'!AC$9</f>
        <v>0</v>
      </c>
      <c r="X200">
        <v>101.667354</v>
      </c>
      <c r="Y200">
        <f t="shared" si="83"/>
        <v>4.6099739721359556E-2</v>
      </c>
      <c r="Z200">
        <f>Y200*'2020'!AD$9</f>
        <v>0</v>
      </c>
      <c r="AA200">
        <v>101.667354</v>
      </c>
      <c r="AB200">
        <f t="shared" si="84"/>
        <v>4.6099739721359556E-2</v>
      </c>
      <c r="AC200">
        <f>AB200*'2020'!AE$9</f>
        <v>0</v>
      </c>
      <c r="AD200">
        <v>205.55694399999999</v>
      </c>
      <c r="AG200">
        <v>101.667354</v>
      </c>
      <c r="AJ200">
        <v>101.667354</v>
      </c>
      <c r="AN200" s="78">
        <f t="shared" si="85"/>
        <v>4.2826473857004492E-2</v>
      </c>
      <c r="AO200">
        <f>AN200*'2020'!AI$9</f>
        <v>0</v>
      </c>
    </row>
    <row r="201" spans="2:41" x14ac:dyDescent="0.25">
      <c r="B201" t="s">
        <v>31</v>
      </c>
      <c r="C201">
        <v>123.47541699999999</v>
      </c>
      <c r="D201">
        <f t="shared" si="76"/>
        <v>2.6534113791872385E-2</v>
      </c>
      <c r="E201">
        <f>D201*'2020'!W$9</f>
        <v>0</v>
      </c>
      <c r="F201">
        <v>68.716868000000005</v>
      </c>
      <c r="G201">
        <f t="shared" si="77"/>
        <v>3.0913638633161655E-2</v>
      </c>
      <c r="H201">
        <f>G201*'2020'!X$9</f>
        <v>0</v>
      </c>
      <c r="I201">
        <v>68.716868000000005</v>
      </c>
      <c r="J201">
        <f t="shared" si="78"/>
        <v>3.0913638633161655E-2</v>
      </c>
      <c r="K201">
        <f>J201*'2020'!Y$9</f>
        <v>0</v>
      </c>
      <c r="L201">
        <v>208.79196999999999</v>
      </c>
      <c r="M201">
        <f t="shared" si="79"/>
        <v>2.7137037482545687E-2</v>
      </c>
      <c r="N201">
        <f>M201*'2020'!Z$9</f>
        <v>0</v>
      </c>
      <c r="O201">
        <v>102.73793000000001</v>
      </c>
      <c r="P201">
        <f t="shared" si="80"/>
        <v>4.5973136412774673E-2</v>
      </c>
      <c r="R201">
        <v>68.716868000000005</v>
      </c>
      <c r="S201">
        <f t="shared" si="81"/>
        <v>3.0913638633161655E-2</v>
      </c>
      <c r="T201">
        <f>S201*'2020'!AB$9</f>
        <v>0</v>
      </c>
      <c r="U201">
        <v>76.559272000000007</v>
      </c>
      <c r="V201">
        <f t="shared" si="82"/>
        <v>1.4300492746823193E-2</v>
      </c>
      <c r="W201">
        <f>V201*'2020'!AC$9</f>
        <v>0</v>
      </c>
      <c r="X201">
        <v>68.716868000000005</v>
      </c>
      <c r="Y201">
        <f t="shared" si="83"/>
        <v>3.1158770289890909E-2</v>
      </c>
      <c r="Z201">
        <f>Y201*'2020'!AD$9</f>
        <v>0</v>
      </c>
      <c r="AA201">
        <v>68.716868000000005</v>
      </c>
      <c r="AB201">
        <f t="shared" si="84"/>
        <v>3.1158770289890909E-2</v>
      </c>
      <c r="AC201">
        <f>AB201*'2020'!AE$9</f>
        <v>0</v>
      </c>
      <c r="AD201">
        <v>120.642934</v>
      </c>
      <c r="AG201">
        <v>68.716868000000005</v>
      </c>
      <c r="AJ201">
        <v>68.716868000000005</v>
      </c>
      <c r="AN201" s="78">
        <f t="shared" si="85"/>
        <v>2.9889248545920302E-2</v>
      </c>
      <c r="AO201">
        <f>AN201*'2020'!AI$9</f>
        <v>0</v>
      </c>
    </row>
    <row r="202" spans="2:41" x14ac:dyDescent="0.25">
      <c r="B202" t="s">
        <v>32</v>
      </c>
      <c r="C202">
        <v>42.402163999999999</v>
      </c>
      <c r="D202">
        <f t="shared" si="76"/>
        <v>9.11196634871567E-3</v>
      </c>
      <c r="E202">
        <f>D202*'2020'!W$9</f>
        <v>0</v>
      </c>
      <c r="F202">
        <v>19.412300999999999</v>
      </c>
      <c r="G202">
        <f t="shared" si="77"/>
        <v>8.7330065472739915E-3</v>
      </c>
      <c r="H202">
        <f>G202*'2020'!X$9</f>
        <v>0</v>
      </c>
      <c r="I202">
        <v>19.412300999999999</v>
      </c>
      <c r="J202">
        <f t="shared" si="78"/>
        <v>8.7330065472739915E-3</v>
      </c>
      <c r="K202">
        <f>J202*'2020'!Y$9</f>
        <v>0</v>
      </c>
      <c r="L202">
        <v>73.796763999999996</v>
      </c>
      <c r="M202">
        <f t="shared" si="79"/>
        <v>9.5914874061419995E-3</v>
      </c>
      <c r="N202">
        <f>M202*'2020'!Z$9</f>
        <v>0</v>
      </c>
      <c r="O202">
        <v>25.693102</v>
      </c>
      <c r="P202">
        <f t="shared" si="80"/>
        <v>1.1497141154326681E-2</v>
      </c>
      <c r="R202">
        <v>19.412300999999999</v>
      </c>
      <c r="S202">
        <f t="shared" si="81"/>
        <v>8.7330065472739915E-3</v>
      </c>
      <c r="T202">
        <f>S202*'2020'!AB$9</f>
        <v>0</v>
      </c>
      <c r="U202">
        <v>54.19943</v>
      </c>
      <c r="V202">
        <f t="shared" si="82"/>
        <v>1.0123901852109452E-2</v>
      </c>
      <c r="W202">
        <f>V202*'2020'!AC$9</f>
        <v>0</v>
      </c>
      <c r="X202">
        <v>19.412300999999999</v>
      </c>
      <c r="Y202">
        <f t="shared" si="83"/>
        <v>8.8022554761549889E-3</v>
      </c>
      <c r="Z202">
        <f>Y202*'2020'!AD$9</f>
        <v>0</v>
      </c>
      <c r="AA202">
        <v>19.412300999999999</v>
      </c>
      <c r="AB202">
        <f t="shared" si="84"/>
        <v>8.8022554761549889E-3</v>
      </c>
      <c r="AC202">
        <f>AB202*'2020'!AE$9</f>
        <v>0</v>
      </c>
      <c r="AD202">
        <v>50.683605</v>
      </c>
      <c r="AG202">
        <v>19.412300999999999</v>
      </c>
      <c r="AJ202">
        <v>19.412300999999999</v>
      </c>
      <c r="AN202" s="78">
        <f t="shared" si="85"/>
        <v>9.3475585950473054E-3</v>
      </c>
      <c r="AO202">
        <f>AN202*'2020'!AI$9</f>
        <v>0</v>
      </c>
    </row>
    <row r="203" spans="2:41" ht="15.75" x14ac:dyDescent="0.25">
      <c r="B203" s="4" t="s">
        <v>41</v>
      </c>
      <c r="C203" s="15">
        <f t="shared" ref="C203:P203" si="86">SUM(C171:C202)</f>
        <v>4653.4592400000001</v>
      </c>
      <c r="D203" s="15">
        <f t="shared" si="86"/>
        <v>1</v>
      </c>
      <c r="E203" s="15">
        <f t="shared" si="86"/>
        <v>0</v>
      </c>
      <c r="F203" s="15">
        <f t="shared" si="86"/>
        <v>2222.8657330000001</v>
      </c>
      <c r="G203" s="15">
        <f t="shared" si="86"/>
        <v>0.99999999999999978</v>
      </c>
      <c r="H203" s="15">
        <f t="shared" si="86"/>
        <v>0</v>
      </c>
      <c r="I203" s="15">
        <f t="shared" si="86"/>
        <v>2222.8657330000001</v>
      </c>
      <c r="J203" s="15">
        <f t="shared" si="86"/>
        <v>0.99999999999999978</v>
      </c>
      <c r="K203" s="15">
        <f t="shared" si="86"/>
        <v>0</v>
      </c>
      <c r="L203" s="15">
        <f t="shared" si="86"/>
        <v>7693.9853929999999</v>
      </c>
      <c r="M203" s="15">
        <f t="shared" si="86"/>
        <v>0.99999999999999978</v>
      </c>
      <c r="N203" s="15">
        <f t="shared" si="86"/>
        <v>0</v>
      </c>
      <c r="O203" s="15">
        <f t="shared" si="86"/>
        <v>2234.7383280000004</v>
      </c>
      <c r="P203" s="15">
        <f t="shared" si="86"/>
        <v>0.99999999999999978</v>
      </c>
      <c r="Q203" s="4"/>
      <c r="R203" s="15">
        <f t="shared" ref="R203:AC203" si="87">SUM(R171:R202)</f>
        <v>2222.8657330000001</v>
      </c>
      <c r="S203" s="15">
        <f t="shared" si="87"/>
        <v>0.99999999999999978</v>
      </c>
      <c r="T203" s="15">
        <f t="shared" si="87"/>
        <v>0</v>
      </c>
      <c r="U203" s="15">
        <f t="shared" si="87"/>
        <v>5353.6107709999987</v>
      </c>
      <c r="V203" s="15">
        <f t="shared" si="87"/>
        <v>1.0000000000000002</v>
      </c>
      <c r="W203" s="15">
        <f t="shared" si="87"/>
        <v>0</v>
      </c>
      <c r="X203" s="15">
        <f t="shared" si="87"/>
        <v>2205.378048</v>
      </c>
      <c r="Y203" s="15">
        <f t="shared" si="87"/>
        <v>1</v>
      </c>
      <c r="Z203" s="15">
        <f t="shared" si="87"/>
        <v>0</v>
      </c>
      <c r="AA203" s="15">
        <f t="shared" si="87"/>
        <v>2205.378048</v>
      </c>
      <c r="AB203" s="15">
        <f t="shared" si="87"/>
        <v>1</v>
      </c>
      <c r="AC203" s="15">
        <f t="shared" si="87"/>
        <v>0</v>
      </c>
      <c r="AD203" s="4">
        <v>5281.0546629999999</v>
      </c>
      <c r="AE203" s="4"/>
      <c r="AF203" s="4"/>
      <c r="AG203" s="4">
        <v>2222.8657330000001</v>
      </c>
      <c r="AH203" s="4"/>
      <c r="AI203" s="4"/>
      <c r="AJ203" s="4">
        <v>2222.8657330000001</v>
      </c>
      <c r="AK203" s="4"/>
      <c r="AL203" s="4"/>
      <c r="AM203" s="4"/>
      <c r="AN203" s="79">
        <f>SUM(AN171:AN202)</f>
        <v>1</v>
      </c>
      <c r="AO203" s="15">
        <f>SUM(AO171:AO202)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D1688-5959-45D4-9E63-A0AB4F717FB0}">
  <dimension ref="A1:CD205"/>
  <sheetViews>
    <sheetView topLeftCell="M8" zoomScale="70" zoomScaleNormal="70" workbookViewId="0">
      <selection activeCell="AF18" sqref="AF18"/>
    </sheetView>
  </sheetViews>
  <sheetFormatPr baseColWidth="10" defaultRowHeight="15" x14ac:dyDescent="0.25"/>
  <cols>
    <col min="1" max="1" width="20.85546875" customWidth="1"/>
    <col min="2" max="2" width="65" bestFit="1" customWidth="1"/>
    <col min="3" max="3" width="13.7109375" customWidth="1"/>
    <col min="4" max="5" width="11.7109375" bestFit="1" customWidth="1"/>
    <col min="6" max="6" width="14.42578125" bestFit="1" customWidth="1"/>
    <col min="7" max="7" width="11.140625" bestFit="1" customWidth="1"/>
    <col min="8" max="8" width="11.42578125" bestFit="1" customWidth="1"/>
    <col min="9" max="9" width="12.7109375" bestFit="1" customWidth="1"/>
    <col min="10" max="14" width="11.7109375" bestFit="1" customWidth="1"/>
    <col min="15" max="15" width="12.7109375" bestFit="1" customWidth="1"/>
    <col min="16" max="17" width="11.7109375" bestFit="1" customWidth="1"/>
    <col min="18" max="18" width="12.7109375" bestFit="1" customWidth="1"/>
    <col min="19" max="20" width="11.7109375" bestFit="1" customWidth="1"/>
    <col min="21" max="21" width="12.7109375" bestFit="1" customWidth="1"/>
    <col min="22" max="23" width="11.7109375" bestFit="1" customWidth="1"/>
    <col min="24" max="24" width="15.7109375" bestFit="1" customWidth="1"/>
    <col min="25" max="27" width="11.7109375" bestFit="1" customWidth="1"/>
    <col min="28" max="28" width="11.5703125" bestFit="1" customWidth="1"/>
    <col min="30" max="30" width="11.7109375" bestFit="1" customWidth="1"/>
    <col min="33" max="33" width="11.7109375" bestFit="1" customWidth="1"/>
    <col min="36" max="36" width="11.7109375" bestFit="1" customWidth="1"/>
    <col min="39" max="39" width="28.7109375" bestFit="1" customWidth="1"/>
    <col min="40" max="40" width="22.28515625" bestFit="1" customWidth="1"/>
    <col min="41" max="41" width="14.5703125" bestFit="1" customWidth="1"/>
  </cols>
  <sheetData>
    <row r="1" spans="1:41" x14ac:dyDescent="0.25">
      <c r="A1">
        <v>30.385999999999999</v>
      </c>
      <c r="B1" s="28" t="s">
        <v>57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39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103</v>
      </c>
    </row>
    <row r="2" spans="1:41" x14ac:dyDescent="0.25">
      <c r="A2" s="37">
        <v>20.595599999999997</v>
      </c>
      <c r="B2" t="s">
        <v>151</v>
      </c>
      <c r="C2" s="6">
        <v>4004.6</v>
      </c>
      <c r="D2" s="6">
        <v>14597.96976</v>
      </c>
      <c r="E2" s="6">
        <v>1385.571537</v>
      </c>
      <c r="F2" s="6">
        <v>1102.410476</v>
      </c>
      <c r="G2" s="6">
        <v>1717.7</v>
      </c>
      <c r="H2" s="6">
        <v>2255.9197089999998</v>
      </c>
      <c r="I2" s="6">
        <v>3176.6666420000001</v>
      </c>
      <c r="J2" s="6">
        <v>3734.6819650000002</v>
      </c>
      <c r="K2" s="6">
        <v>3701.331021</v>
      </c>
      <c r="L2" s="6"/>
      <c r="M2" s="6"/>
      <c r="N2" s="6"/>
      <c r="O2" s="21">
        <v>46103.1</v>
      </c>
      <c r="Q2" s="2">
        <f>SUM(C2:N2)</f>
        <v>35676.851109999996</v>
      </c>
    </row>
    <row r="3" spans="1:41" x14ac:dyDescent="0.25">
      <c r="A3" s="27" t="s">
        <v>68</v>
      </c>
      <c r="B3" s="38" t="s">
        <v>152</v>
      </c>
      <c r="C3" s="39">
        <f t="shared" ref="C3:K3" si="0">C2*0.08</f>
        <v>320.36799999999999</v>
      </c>
      <c r="D3" s="39">
        <f t="shared" si="0"/>
        <v>1167.8375808000001</v>
      </c>
      <c r="E3" s="39">
        <f t="shared" si="0"/>
        <v>110.84572296</v>
      </c>
      <c r="F3" s="39">
        <f t="shared" si="0"/>
        <v>88.192838080000001</v>
      </c>
      <c r="G3" s="39">
        <f t="shared" si="0"/>
        <v>137.416</v>
      </c>
      <c r="H3" s="39">
        <f t="shared" si="0"/>
        <v>180.47357671999998</v>
      </c>
      <c r="I3" s="39">
        <f t="shared" si="0"/>
        <v>254.13333136000003</v>
      </c>
      <c r="J3" s="39">
        <f t="shared" si="0"/>
        <v>298.7745572</v>
      </c>
      <c r="K3" s="39">
        <f t="shared" si="0"/>
        <v>296.10648168</v>
      </c>
      <c r="L3" s="39">
        <f>L2*0.08</f>
        <v>0</v>
      </c>
      <c r="M3" s="39">
        <f t="shared" ref="M3:O3" si="1">M2*0.08</f>
        <v>0</v>
      </c>
      <c r="N3" s="39">
        <f t="shared" si="1"/>
        <v>0</v>
      </c>
      <c r="O3" s="39">
        <f t="shared" si="1"/>
        <v>3688.248</v>
      </c>
      <c r="Q3" s="39">
        <f>Q2*0.08</f>
        <v>2854.1480887999996</v>
      </c>
    </row>
    <row r="4" spans="1:41" x14ac:dyDescent="0.25">
      <c r="B4" s="22" t="s">
        <v>143</v>
      </c>
      <c r="C4" s="23">
        <f t="shared" ref="C4:K4" si="2">C2*0.92</f>
        <v>3684.232</v>
      </c>
      <c r="D4" s="23">
        <f t="shared" si="2"/>
        <v>13430.1321792</v>
      </c>
      <c r="E4" s="23">
        <f t="shared" si="2"/>
        <v>1274.7258140400002</v>
      </c>
      <c r="F4" s="23">
        <f t="shared" si="2"/>
        <v>1014.21763792</v>
      </c>
      <c r="G4" s="23">
        <f t="shared" si="2"/>
        <v>1580.2840000000001</v>
      </c>
      <c r="H4" s="23">
        <f t="shared" si="2"/>
        <v>2075.4461322799998</v>
      </c>
      <c r="I4" s="23">
        <f t="shared" si="2"/>
        <v>2922.5333106400003</v>
      </c>
      <c r="J4" s="23">
        <f t="shared" si="2"/>
        <v>3435.9074078000003</v>
      </c>
      <c r="K4" s="23">
        <f t="shared" si="2"/>
        <v>3405.2245393200001</v>
      </c>
      <c r="L4" s="23">
        <f t="shared" ref="L4:N4" si="3">L2*0.92</f>
        <v>0</v>
      </c>
      <c r="M4" s="23">
        <f t="shared" si="3"/>
        <v>0</v>
      </c>
      <c r="N4" s="23">
        <f t="shared" si="3"/>
        <v>0</v>
      </c>
      <c r="O4" s="23">
        <f t="shared" ref="O4" si="4">O2*0.92</f>
        <v>42414.851999999999</v>
      </c>
    </row>
    <row r="5" spans="1:41" x14ac:dyDescent="0.25">
      <c r="A5" s="27" t="s">
        <v>68</v>
      </c>
      <c r="B5" t="s">
        <v>153</v>
      </c>
      <c r="C5" s="6">
        <f t="shared" ref="C5:K5" si="5">C$4*0.2</f>
        <v>736.84640000000002</v>
      </c>
      <c r="D5" s="6">
        <f t="shared" si="5"/>
        <v>2686.02643584</v>
      </c>
      <c r="E5" s="6">
        <f t="shared" si="5"/>
        <v>254.94516280800005</v>
      </c>
      <c r="F5" s="6">
        <f t="shared" si="5"/>
        <v>202.84352758400001</v>
      </c>
      <c r="G5" s="6">
        <f t="shared" si="5"/>
        <v>316.05680000000007</v>
      </c>
      <c r="H5" s="6">
        <f t="shared" si="5"/>
        <v>415.08922645600001</v>
      </c>
      <c r="I5" s="6">
        <f t="shared" si="5"/>
        <v>584.50666212800013</v>
      </c>
      <c r="J5" s="6">
        <f t="shared" si="5"/>
        <v>687.18148156000007</v>
      </c>
      <c r="K5" s="6">
        <f t="shared" si="5"/>
        <v>681.04490786400004</v>
      </c>
      <c r="L5" s="6">
        <f t="shared" ref="L5:M5" si="6">L$4*0.2</f>
        <v>0</v>
      </c>
      <c r="M5" s="6">
        <f t="shared" si="6"/>
        <v>0</v>
      </c>
      <c r="N5" s="6">
        <f>N$4*0.2</f>
        <v>0</v>
      </c>
      <c r="O5" s="6">
        <f>O$4*0.2</f>
        <v>8482.9704000000002</v>
      </c>
    </row>
    <row r="6" spans="1:41" x14ac:dyDescent="0.25">
      <c r="A6" s="27" t="s">
        <v>68</v>
      </c>
      <c r="B6" t="s">
        <v>154</v>
      </c>
      <c r="C6" s="6">
        <f t="shared" ref="C6:K6" si="7">C$4*0.00136</f>
        <v>5.0105555200000005</v>
      </c>
      <c r="D6" s="6">
        <f t="shared" si="7"/>
        <v>18.264979763712002</v>
      </c>
      <c r="E6" s="6">
        <f t="shared" si="7"/>
        <v>1.7336271070944003</v>
      </c>
      <c r="F6" s="6">
        <f t="shared" si="7"/>
        <v>1.3793359875712001</v>
      </c>
      <c r="G6" s="6">
        <f t="shared" si="7"/>
        <v>2.1491862400000001</v>
      </c>
      <c r="H6" s="6">
        <f t="shared" si="7"/>
        <v>2.8226067399008001</v>
      </c>
      <c r="I6" s="6">
        <f t="shared" si="7"/>
        <v>3.9746453024704005</v>
      </c>
      <c r="J6" s="6">
        <f t="shared" si="7"/>
        <v>4.6728340746080006</v>
      </c>
      <c r="K6" s="6">
        <f t="shared" si="7"/>
        <v>4.6311053734752008</v>
      </c>
      <c r="L6" s="6">
        <f t="shared" ref="L6:O6" si="8">L$4*0.00136</f>
        <v>0</v>
      </c>
      <c r="M6" s="6">
        <f t="shared" si="8"/>
        <v>0</v>
      </c>
      <c r="N6" s="6">
        <f t="shared" si="8"/>
        <v>0</v>
      </c>
      <c r="O6" s="6">
        <f t="shared" si="8"/>
        <v>57.684198720000005</v>
      </c>
    </row>
    <row r="7" spans="1:41" x14ac:dyDescent="0.25">
      <c r="A7" s="27" t="s">
        <v>68</v>
      </c>
      <c r="B7" t="s">
        <v>155</v>
      </c>
      <c r="C7" s="6">
        <f t="shared" ref="C7:K7" si="9">C$4*0.01</f>
        <v>36.842320000000001</v>
      </c>
      <c r="D7" s="6">
        <f t="shared" si="9"/>
        <v>134.30132179200001</v>
      </c>
      <c r="E7" s="6">
        <f t="shared" si="9"/>
        <v>12.747258140400001</v>
      </c>
      <c r="F7" s="6">
        <f t="shared" si="9"/>
        <v>10.1421763792</v>
      </c>
      <c r="G7" s="6">
        <f t="shared" si="9"/>
        <v>15.802840000000002</v>
      </c>
      <c r="H7" s="6">
        <f t="shared" si="9"/>
        <v>20.754461322799997</v>
      </c>
      <c r="I7" s="6">
        <f t="shared" si="9"/>
        <v>29.225333106400004</v>
      </c>
      <c r="J7" s="6">
        <f t="shared" si="9"/>
        <v>34.359074078000006</v>
      </c>
      <c r="K7" s="6">
        <f t="shared" si="9"/>
        <v>34.052245393200003</v>
      </c>
      <c r="L7" s="6">
        <f t="shared" ref="L7:O7" si="10">L$4*0.01</f>
        <v>0</v>
      </c>
      <c r="M7" s="6">
        <f t="shared" si="10"/>
        <v>0</v>
      </c>
      <c r="N7" s="6">
        <f t="shared" si="10"/>
        <v>0</v>
      </c>
      <c r="O7" s="6">
        <f t="shared" si="10"/>
        <v>424.14852000000002</v>
      </c>
      <c r="R7" t="s">
        <v>166</v>
      </c>
    </row>
    <row r="8" spans="1:41" x14ac:dyDescent="0.25">
      <c r="A8" s="27" t="s">
        <v>68</v>
      </c>
      <c r="B8" t="s">
        <v>156</v>
      </c>
      <c r="C8" s="6">
        <f t="shared" ref="C8:K8" si="11">C$4*0.0125</f>
        <v>46.052900000000001</v>
      </c>
      <c r="D8" s="6">
        <f t="shared" si="11"/>
        <v>167.87665224</v>
      </c>
      <c r="E8" s="6">
        <f t="shared" si="11"/>
        <v>15.934072675500003</v>
      </c>
      <c r="F8" s="6">
        <f t="shared" si="11"/>
        <v>12.677720474000001</v>
      </c>
      <c r="G8" s="6">
        <f t="shared" si="11"/>
        <v>19.753550000000004</v>
      </c>
      <c r="H8" s="6">
        <f t="shared" si="11"/>
        <v>25.9430766535</v>
      </c>
      <c r="I8" s="6">
        <f t="shared" si="11"/>
        <v>36.531666383000008</v>
      </c>
      <c r="J8" s="6">
        <f t="shared" si="11"/>
        <v>42.948842597500004</v>
      </c>
      <c r="K8" s="6">
        <f t="shared" si="11"/>
        <v>42.565306741500002</v>
      </c>
      <c r="L8" s="6">
        <f t="shared" ref="L8:O8" si="12">L$4*0.0125</f>
        <v>0</v>
      </c>
      <c r="M8" s="6">
        <f t="shared" si="12"/>
        <v>0</v>
      </c>
      <c r="N8" s="6">
        <f t="shared" si="12"/>
        <v>0</v>
      </c>
      <c r="O8" s="6">
        <f t="shared" si="12"/>
        <v>530.18565000000001</v>
      </c>
    </row>
    <row r="9" spans="1:41" x14ac:dyDescent="0.25">
      <c r="A9" s="29" t="s">
        <v>69</v>
      </c>
      <c r="B9" t="s">
        <v>157</v>
      </c>
      <c r="C9" s="6">
        <f t="shared" ref="C9:K9" si="13">C$4*0.003066</f>
        <v>11.295855312</v>
      </c>
      <c r="D9" s="6">
        <f t="shared" si="13"/>
        <v>41.176785261427199</v>
      </c>
      <c r="E9" s="6">
        <f t="shared" si="13"/>
        <v>3.9083093458466407</v>
      </c>
      <c r="F9" s="6">
        <f t="shared" si="13"/>
        <v>3.1095912778627204</v>
      </c>
      <c r="G9" s="6">
        <f t="shared" si="13"/>
        <v>4.8451507440000006</v>
      </c>
      <c r="H9" s="6">
        <f t="shared" si="13"/>
        <v>6.3633178415704794</v>
      </c>
      <c r="I9" s="6">
        <f t="shared" si="13"/>
        <v>8.9604871304222407</v>
      </c>
      <c r="J9" s="6">
        <f t="shared" si="13"/>
        <v>10.534492112314801</v>
      </c>
      <c r="K9" s="6">
        <f t="shared" si="13"/>
        <v>10.44041843755512</v>
      </c>
      <c r="L9" s="6">
        <f t="shared" ref="L9:O9" si="14">L$4*0.003066</f>
        <v>0</v>
      </c>
      <c r="M9" s="6">
        <f t="shared" si="14"/>
        <v>0</v>
      </c>
      <c r="N9" s="6">
        <f t="shared" si="14"/>
        <v>0</v>
      </c>
      <c r="O9" s="6">
        <f t="shared" si="14"/>
        <v>130.04393623199999</v>
      </c>
    </row>
    <row r="10" spans="1:41" x14ac:dyDescent="0.25">
      <c r="A10" s="29" t="s">
        <v>69</v>
      </c>
      <c r="B10" t="s">
        <v>158</v>
      </c>
      <c r="C10" s="6">
        <f t="shared" ref="C10:K10" si="15">C$4*0.022228</f>
        <v>81.893108896000001</v>
      </c>
      <c r="D10" s="6">
        <f t="shared" si="15"/>
        <v>298.52497807925761</v>
      </c>
      <c r="E10" s="6">
        <f t="shared" si="15"/>
        <v>28.334605394481127</v>
      </c>
      <c r="F10" s="6">
        <f t="shared" si="15"/>
        <v>22.544029655685762</v>
      </c>
      <c r="G10" s="6">
        <f t="shared" si="15"/>
        <v>35.126552752000002</v>
      </c>
      <c r="H10" s="6">
        <f t="shared" si="15"/>
        <v>46.133016628319837</v>
      </c>
      <c r="I10" s="6">
        <f t="shared" si="15"/>
        <v>64.962070428905932</v>
      </c>
      <c r="J10" s="6">
        <f t="shared" si="15"/>
        <v>76.373349860578415</v>
      </c>
      <c r="K10" s="6">
        <f t="shared" si="15"/>
        <v>75.69133106000497</v>
      </c>
      <c r="L10" s="6">
        <f t="shared" ref="L10:O10" si="16">L$4*0.022228</f>
        <v>0</v>
      </c>
      <c r="M10" s="6">
        <f t="shared" si="16"/>
        <v>0</v>
      </c>
      <c r="N10" s="6">
        <f t="shared" si="16"/>
        <v>0</v>
      </c>
      <c r="O10" s="6">
        <f t="shared" si="16"/>
        <v>942.79733025600001</v>
      </c>
    </row>
    <row r="11" spans="1:41" x14ac:dyDescent="0.25">
      <c r="A11" s="29" t="s">
        <v>69</v>
      </c>
      <c r="B11" t="s">
        <v>159</v>
      </c>
      <c r="C11" s="6">
        <f t="shared" ref="C11:K11" si="17">C$4*0.025623</f>
        <v>94.401076536000005</v>
      </c>
      <c r="D11" s="6">
        <f t="shared" si="17"/>
        <v>344.12027682764159</v>
      </c>
      <c r="E11" s="6">
        <f t="shared" si="17"/>
        <v>32.662299533146921</v>
      </c>
      <c r="F11" s="6">
        <f t="shared" si="17"/>
        <v>25.987298536424159</v>
      </c>
      <c r="G11" s="6">
        <f t="shared" si="17"/>
        <v>40.491616931999999</v>
      </c>
      <c r="H11" s="6">
        <f t="shared" si="17"/>
        <v>53.179156247410432</v>
      </c>
      <c r="I11" s="6">
        <f t="shared" si="17"/>
        <v>74.884071018528729</v>
      </c>
      <c r="J11" s="6">
        <f t="shared" si="17"/>
        <v>88.038255510059415</v>
      </c>
      <c r="K11" s="6">
        <f t="shared" si="17"/>
        <v>87.252068370996355</v>
      </c>
      <c r="L11" s="6">
        <f t="shared" ref="L11:O11" si="18">L$4*0.025623</f>
        <v>0</v>
      </c>
      <c r="M11" s="6">
        <f t="shared" si="18"/>
        <v>0</v>
      </c>
      <c r="N11" s="6">
        <f t="shared" si="18"/>
        <v>0</v>
      </c>
      <c r="O11" s="6">
        <f t="shared" si="18"/>
        <v>1086.795752796</v>
      </c>
    </row>
    <row r="12" spans="1:41" x14ac:dyDescent="0.25">
      <c r="A12" s="29" t="s">
        <v>69</v>
      </c>
      <c r="B12" t="s">
        <v>160</v>
      </c>
      <c r="C12" s="6">
        <f t="shared" ref="C12:K12" si="19">C$4*0.00814</f>
        <v>29.98964848</v>
      </c>
      <c r="D12" s="6">
        <f t="shared" si="19"/>
        <v>109.32127593868799</v>
      </c>
      <c r="E12" s="6">
        <f t="shared" si="19"/>
        <v>10.3762681262856</v>
      </c>
      <c r="F12" s="6">
        <f t="shared" si="19"/>
        <v>8.2557315726688003</v>
      </c>
      <c r="G12" s="6">
        <f t="shared" si="19"/>
        <v>12.86351176</v>
      </c>
      <c r="H12" s="6">
        <f t="shared" si="19"/>
        <v>16.894131516759199</v>
      </c>
      <c r="I12" s="6">
        <f t="shared" si="19"/>
        <v>23.789421148609602</v>
      </c>
      <c r="J12" s="6">
        <f t="shared" si="19"/>
        <v>27.968286299492</v>
      </c>
      <c r="K12" s="6">
        <f t="shared" si="19"/>
        <v>27.718527750064798</v>
      </c>
      <c r="L12" s="6">
        <f t="shared" ref="L12:O12" si="20">L$4*0.00814</f>
        <v>0</v>
      </c>
      <c r="M12" s="6">
        <f t="shared" si="20"/>
        <v>0</v>
      </c>
      <c r="N12" s="6">
        <f t="shared" si="20"/>
        <v>0</v>
      </c>
      <c r="O12" s="6">
        <f t="shared" si="20"/>
        <v>345.25689527999998</v>
      </c>
    </row>
    <row r="13" spans="1:41" x14ac:dyDescent="0.25">
      <c r="A13" s="29" t="s">
        <v>69</v>
      </c>
      <c r="B13" t="s">
        <v>161</v>
      </c>
      <c r="C13" s="6">
        <f t="shared" ref="C13:K13" si="21">C$4*0.014</f>
        <v>51.579248</v>
      </c>
      <c r="D13" s="6">
        <f t="shared" si="21"/>
        <v>188.02185050880001</v>
      </c>
      <c r="E13" s="6">
        <f t="shared" si="21"/>
        <v>17.846161396560003</v>
      </c>
      <c r="F13" s="6">
        <f t="shared" si="21"/>
        <v>14.19904693088</v>
      </c>
      <c r="G13" s="6">
        <f t="shared" si="21"/>
        <v>22.123976000000003</v>
      </c>
      <c r="H13" s="6">
        <f t="shared" si="21"/>
        <v>29.056245851919996</v>
      </c>
      <c r="I13" s="6">
        <f t="shared" si="21"/>
        <v>40.915466348960003</v>
      </c>
      <c r="J13" s="6">
        <f t="shared" si="21"/>
        <v>48.102703709200007</v>
      </c>
      <c r="K13" s="6">
        <f t="shared" si="21"/>
        <v>47.673143550479999</v>
      </c>
      <c r="L13" s="6">
        <f t="shared" ref="L13:O13" si="22">L$4*0.014</f>
        <v>0</v>
      </c>
      <c r="M13" s="6">
        <f t="shared" si="22"/>
        <v>0</v>
      </c>
      <c r="N13" s="6">
        <f t="shared" si="22"/>
        <v>0</v>
      </c>
      <c r="O13" s="6">
        <f t="shared" si="22"/>
        <v>593.80792799999995</v>
      </c>
    </row>
    <row r="14" spans="1:41" x14ac:dyDescent="0.25">
      <c r="A14" s="29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41" x14ac:dyDescent="0.25">
      <c r="A15" s="29"/>
    </row>
    <row r="16" spans="1:41" x14ac:dyDescent="0.25">
      <c r="A16" s="29"/>
      <c r="B16" s="40" t="s">
        <v>87</v>
      </c>
      <c r="C16" s="41"/>
      <c r="D16" s="41"/>
      <c r="E16" s="41" t="s">
        <v>86</v>
      </c>
      <c r="F16" s="41" t="s">
        <v>86</v>
      </c>
      <c r="G16" s="41" t="s">
        <v>86</v>
      </c>
      <c r="H16" s="41" t="s">
        <v>86</v>
      </c>
      <c r="I16" s="41" t="s">
        <v>86</v>
      </c>
      <c r="J16" s="41" t="s">
        <v>86</v>
      </c>
      <c r="K16" s="41" t="s">
        <v>86</v>
      </c>
      <c r="L16" s="41" t="s">
        <v>86</v>
      </c>
      <c r="M16" s="41" t="s">
        <v>86</v>
      </c>
      <c r="N16" s="41" t="s">
        <v>86</v>
      </c>
      <c r="O16" s="41" t="s">
        <v>86</v>
      </c>
      <c r="P16" s="41" t="s">
        <v>86</v>
      </c>
      <c r="Q16" s="41" t="s">
        <v>86</v>
      </c>
      <c r="R16" s="41" t="s">
        <v>86</v>
      </c>
      <c r="S16" s="41" t="s">
        <v>86</v>
      </c>
      <c r="T16" s="41" t="s">
        <v>86</v>
      </c>
      <c r="U16" s="41" t="s">
        <v>86</v>
      </c>
      <c r="V16" s="41" t="s">
        <v>86</v>
      </c>
      <c r="W16" s="41" t="s">
        <v>86</v>
      </c>
      <c r="X16" s="41" t="s">
        <v>86</v>
      </c>
      <c r="Y16" s="41" t="s">
        <v>86</v>
      </c>
      <c r="Z16" s="41" t="s">
        <v>86</v>
      </c>
      <c r="AA16" s="41" t="s">
        <v>86</v>
      </c>
      <c r="AB16" s="41" t="s">
        <v>86</v>
      </c>
      <c r="AC16" s="41" t="s">
        <v>86</v>
      </c>
      <c r="AD16" s="41" t="s">
        <v>86</v>
      </c>
      <c r="AE16" s="41" t="s">
        <v>86</v>
      </c>
      <c r="AF16" s="41" t="s">
        <v>86</v>
      </c>
      <c r="AG16" s="41" t="s">
        <v>86</v>
      </c>
      <c r="AH16" s="41" t="s">
        <v>86</v>
      </c>
      <c r="AI16" s="41" t="s">
        <v>86</v>
      </c>
      <c r="AJ16" s="41" t="s">
        <v>86</v>
      </c>
      <c r="AK16" s="41" t="s">
        <v>86</v>
      </c>
      <c r="AL16" s="41" t="s">
        <v>86</v>
      </c>
      <c r="AM16" s="41" t="s">
        <v>86</v>
      </c>
      <c r="AN16" s="41" t="s">
        <v>86</v>
      </c>
      <c r="AO16" s="41" t="s">
        <v>88</v>
      </c>
    </row>
    <row r="17" spans="1:41" x14ac:dyDescent="0.25">
      <c r="A17" s="29"/>
      <c r="C17" s="1" t="s">
        <v>35</v>
      </c>
      <c r="D17" s="1" t="s">
        <v>35</v>
      </c>
      <c r="E17" s="1" t="s">
        <v>35</v>
      </c>
      <c r="F17" s="1" t="s">
        <v>36</v>
      </c>
      <c r="G17" s="1" t="s">
        <v>36</v>
      </c>
      <c r="H17" s="1" t="s">
        <v>36</v>
      </c>
      <c r="I17" s="1" t="s">
        <v>37</v>
      </c>
      <c r="J17" s="1" t="s">
        <v>37</v>
      </c>
      <c r="K17" s="1" t="s">
        <v>37</v>
      </c>
      <c r="L17" s="1" t="s">
        <v>38</v>
      </c>
      <c r="M17" s="1" t="s">
        <v>38</v>
      </c>
      <c r="N17" s="1" t="s">
        <v>38</v>
      </c>
      <c r="O17" s="1" t="s">
        <v>39</v>
      </c>
      <c r="P17" s="1" t="s">
        <v>39</v>
      </c>
      <c r="Q17" s="1" t="s">
        <v>39</v>
      </c>
      <c r="R17" s="1" t="s">
        <v>46</v>
      </c>
      <c r="S17" s="1" t="s">
        <v>46</v>
      </c>
      <c r="T17" s="1" t="s">
        <v>46</v>
      </c>
      <c r="U17" s="1" t="s">
        <v>47</v>
      </c>
      <c r="V17" s="1" t="s">
        <v>47</v>
      </c>
      <c r="W17" s="1" t="s">
        <v>47</v>
      </c>
      <c r="X17" s="1" t="s">
        <v>48</v>
      </c>
      <c r="Y17" s="1" t="s">
        <v>48</v>
      </c>
      <c r="Z17" s="1" t="s">
        <v>48</v>
      </c>
      <c r="AA17" s="1" t="s">
        <v>49</v>
      </c>
      <c r="AB17" s="1" t="s">
        <v>49</v>
      </c>
      <c r="AC17" s="1" t="s">
        <v>49</v>
      </c>
      <c r="AD17" s="1" t="s">
        <v>50</v>
      </c>
      <c r="AE17" s="1" t="s">
        <v>50</v>
      </c>
      <c r="AF17" s="1" t="s">
        <v>50</v>
      </c>
      <c r="AG17" s="1" t="s">
        <v>51</v>
      </c>
      <c r="AH17" s="1" t="s">
        <v>51</v>
      </c>
      <c r="AI17" s="1" t="s">
        <v>51</v>
      </c>
      <c r="AJ17" s="1" t="s">
        <v>52</v>
      </c>
      <c r="AK17" s="1" t="s">
        <v>52</v>
      </c>
      <c r="AL17" s="1" t="s">
        <v>52</v>
      </c>
      <c r="AM17" s="18" t="s">
        <v>185</v>
      </c>
      <c r="AN17" s="18" t="s">
        <v>185</v>
      </c>
      <c r="AO17" s="18" t="s">
        <v>185</v>
      </c>
    </row>
    <row r="18" spans="1:41" x14ac:dyDescent="0.25">
      <c r="A18" s="29"/>
      <c r="B18" s="1" t="s">
        <v>0</v>
      </c>
      <c r="C18" s="7" t="s">
        <v>85</v>
      </c>
      <c r="D18" s="7" t="s">
        <v>43</v>
      </c>
      <c r="E18" s="1" t="s">
        <v>44</v>
      </c>
      <c r="F18" s="7" t="s">
        <v>85</v>
      </c>
      <c r="G18" s="7" t="s">
        <v>43</v>
      </c>
      <c r="H18" s="7" t="s">
        <v>34</v>
      </c>
      <c r="I18" s="7" t="s">
        <v>85</v>
      </c>
      <c r="J18" s="7" t="s">
        <v>45</v>
      </c>
      <c r="K18" s="1" t="s">
        <v>44</v>
      </c>
      <c r="L18" s="7" t="s">
        <v>85</v>
      </c>
      <c r="M18" s="7" t="s">
        <v>45</v>
      </c>
      <c r="N18" s="1" t="s">
        <v>44</v>
      </c>
      <c r="O18" s="7" t="s">
        <v>85</v>
      </c>
      <c r="P18" s="7" t="s">
        <v>45</v>
      </c>
      <c r="Q18" s="1" t="s">
        <v>44</v>
      </c>
      <c r="R18" s="7" t="s">
        <v>85</v>
      </c>
      <c r="S18" s="7" t="s">
        <v>45</v>
      </c>
      <c r="T18" s="1" t="s">
        <v>44</v>
      </c>
      <c r="U18" s="7" t="s">
        <v>85</v>
      </c>
      <c r="V18" s="7" t="s">
        <v>45</v>
      </c>
      <c r="W18" s="1" t="s">
        <v>44</v>
      </c>
      <c r="X18" s="7" t="s">
        <v>85</v>
      </c>
      <c r="Y18" s="7" t="s">
        <v>45</v>
      </c>
      <c r="Z18" s="1" t="s">
        <v>44</v>
      </c>
      <c r="AA18" s="7" t="s">
        <v>85</v>
      </c>
      <c r="AB18" s="7" t="s">
        <v>45</v>
      </c>
      <c r="AC18" s="1" t="s">
        <v>44</v>
      </c>
      <c r="AD18" s="7" t="s">
        <v>85</v>
      </c>
      <c r="AE18" s="7" t="s">
        <v>45</v>
      </c>
      <c r="AF18" s="1" t="s">
        <v>44</v>
      </c>
      <c r="AG18" s="7" t="s">
        <v>85</v>
      </c>
      <c r="AH18" s="7" t="s">
        <v>45</v>
      </c>
      <c r="AI18" s="1" t="s">
        <v>44</v>
      </c>
      <c r="AJ18" s="7" t="s">
        <v>85</v>
      </c>
      <c r="AK18" s="7" t="s">
        <v>45</v>
      </c>
      <c r="AL18" s="1" t="s">
        <v>44</v>
      </c>
      <c r="AM18" s="19" t="s">
        <v>85</v>
      </c>
      <c r="AN18" s="19" t="s">
        <v>45</v>
      </c>
      <c r="AO18" s="20" t="s">
        <v>44</v>
      </c>
    </row>
    <row r="19" spans="1:41" x14ac:dyDescent="0.25">
      <c r="A19" s="29"/>
      <c r="B19" t="s">
        <v>1</v>
      </c>
      <c r="C19" s="84">
        <v>3752994</v>
      </c>
      <c r="D19">
        <f>C19/C$51</f>
        <v>1.1714504867868368E-2</v>
      </c>
      <c r="E19">
        <f>D19*$C$3</f>
        <v>3.7529524955092533</v>
      </c>
      <c r="F19" s="84">
        <v>13680641</v>
      </c>
      <c r="G19" s="89">
        <f>F19/F$51</f>
        <v>1.1714506556883957E-2</v>
      </c>
      <c r="H19" s="84">
        <f>G19*$D$3</f>
        <v>13.680640997657099</v>
      </c>
      <c r="I19" s="84">
        <v>1298503</v>
      </c>
      <c r="J19" s="88">
        <f t="shared" ref="J19:J50" si="23">I19/I$51</f>
        <v>1.1714507440742931E-2</v>
      </c>
      <c r="K19" s="86">
        <f t="shared" ref="K19:K50" si="24">J19*$E$3</f>
        <v>1.2985030463894496</v>
      </c>
      <c r="L19" s="84">
        <v>1033136</v>
      </c>
      <c r="M19" s="89">
        <f>L19/L$51</f>
        <v>1.1714511064617038E-2</v>
      </c>
      <c r="N19" s="87">
        <f>M19*$F$3</f>
        <v>1.0331359775081388</v>
      </c>
      <c r="O19" s="84">
        <v>1609786</v>
      </c>
      <c r="P19" s="90">
        <f>O19/$O$51</f>
        <v>1.1714505229842912E-2</v>
      </c>
      <c r="Q19" s="84"/>
      <c r="R19" s="84">
        <v>2281027</v>
      </c>
      <c r="S19" s="89">
        <f>R19/$R$51</f>
        <v>1.2639119121118531E-2</v>
      </c>
      <c r="T19" s="84"/>
      <c r="U19" s="84">
        <v>3212022</v>
      </c>
      <c r="V19" s="89">
        <f>U19/$U$51</f>
        <v>1.2639121362003165E-2</v>
      </c>
      <c r="W19" s="84"/>
      <c r="X19" s="84">
        <v>3776247</v>
      </c>
      <c r="Y19" s="89">
        <f>X19/$X$51</f>
        <v>1.2639118439523344E-2</v>
      </c>
      <c r="Z19" s="84"/>
      <c r="AA19" s="84">
        <v>3742525</v>
      </c>
      <c r="AB19">
        <f>AA19/$AA$51</f>
        <v>1.2639118745670962E-2</v>
      </c>
      <c r="AC19" s="84"/>
      <c r="AD19" s="84"/>
      <c r="AE19" s="84"/>
      <c r="AM19" s="2">
        <f>AVERAGE(C19,F19,I19,L19,O19,R19,U19,X19,AA19)</f>
        <v>3820764.5555555555</v>
      </c>
      <c r="AN19" s="72">
        <f>AVERAGE(P19,M19,J19,G19,D19, S19, V19,Y19,AB19,AE19,AH19,AK19)</f>
        <v>1.2125445869807912E-2</v>
      </c>
      <c r="AO19" s="12">
        <f>AM19*SUM($C$2:$N$2)</f>
        <v>136312848174.92087</v>
      </c>
    </row>
    <row r="20" spans="1:41" x14ac:dyDescent="0.25">
      <c r="A20" s="29"/>
      <c r="B20" t="s">
        <v>2</v>
      </c>
      <c r="C20" s="84">
        <v>14424101</v>
      </c>
      <c r="D20">
        <f t="shared" ref="D20:D50" si="25">C20/C$51</f>
        <v>4.5023040638787322E-2</v>
      </c>
      <c r="E20">
        <f>D20*$C$3</f>
        <v>14.423941483367017</v>
      </c>
      <c r="F20" s="84">
        <v>52579597</v>
      </c>
      <c r="G20" s="89">
        <f t="shared" ref="G20:G50" si="26">F20/F$51</f>
        <v>4.5023039038508218E-2</v>
      </c>
      <c r="H20" s="84">
        <f t="shared" ref="H20:H50" si="27">G20*$D$3</f>
        <v>52.579596990995398</v>
      </c>
      <c r="I20" s="84">
        <v>4990611</v>
      </c>
      <c r="J20" s="88">
        <f t="shared" si="23"/>
        <v>4.5023037831528702E-2</v>
      </c>
      <c r="K20" s="86">
        <f t="shared" si="24"/>
        <v>4.9906111782912301</v>
      </c>
      <c r="L20" s="84">
        <v>3970710</v>
      </c>
      <c r="M20" s="89">
        <f t="shared" ref="M20:M50" si="28">L20/L$51</f>
        <v>4.5023042686911999E-2</v>
      </c>
      <c r="N20" s="87">
        <f t="shared" ref="N20:N50" si="29">M20*$F$3</f>
        <v>3.970709913555758</v>
      </c>
      <c r="O20" s="84">
        <v>6186984</v>
      </c>
      <c r="P20" s="90">
        <f t="shared" ref="P20:P51" si="30">O20/$O$51</f>
        <v>4.5023038108763791E-2</v>
      </c>
      <c r="Q20" s="84"/>
      <c r="R20" s="84">
        <v>8496564</v>
      </c>
      <c r="S20" s="89">
        <f t="shared" ref="S20:S52" si="31">R20/$R$51</f>
        <v>4.7079269344995629E-2</v>
      </c>
      <c r="T20" s="84"/>
      <c r="U20" s="84">
        <v>11964412</v>
      </c>
      <c r="V20" s="89">
        <f t="shared" ref="V20:V52" si="32">U20/$U$51</f>
        <v>4.7079271341543431E-2</v>
      </c>
      <c r="W20" s="84"/>
      <c r="X20" s="84">
        <v>14066088</v>
      </c>
      <c r="Y20" s="89">
        <f t="shared" ref="Y20:Y51" si="33">X20/$X$51</f>
        <v>4.707927002994191E-2</v>
      </c>
      <c r="Z20" s="84"/>
      <c r="AA20" s="84">
        <v>13940477</v>
      </c>
      <c r="AB20">
        <f t="shared" ref="AB20:AB51" si="34">AA20/$AA$51</f>
        <v>4.7079269790928559E-2</v>
      </c>
      <c r="AC20" s="84"/>
      <c r="AD20" s="84"/>
      <c r="AE20" s="84"/>
      <c r="AM20" s="2">
        <f t="shared" ref="AM20:AM53" si="35">AVERAGE(C20,F20,I20,L20,O20,R20,U20,X20,AA20)</f>
        <v>14513282.666666666</v>
      </c>
      <c r="AN20" s="72">
        <f t="shared" ref="AN20:AN50" si="36">AVERAGE(P20,M20,J20,G20,D20, S20, V20,Y20,AB20,AE20,AH20,AK20)</f>
        <v>4.593691986798995E-2</v>
      </c>
      <c r="AO20" s="12">
        <f t="shared" ref="AO20:AO50" si="37">AN20*SUM($C$2:$N$2)</f>
        <v>1638.884650582278</v>
      </c>
    </row>
    <row r="21" spans="1:41" x14ac:dyDescent="0.25">
      <c r="A21" s="29"/>
      <c r="B21" t="s">
        <v>3</v>
      </c>
      <c r="C21" s="84">
        <v>3130249</v>
      </c>
      <c r="D21">
        <f t="shared" si="25"/>
        <v>9.7706836590040081E-3</v>
      </c>
      <c r="E21">
        <f>D21*$C$3</f>
        <v>3.1302143824677962</v>
      </c>
      <c r="F21" s="84">
        <v>11410570</v>
      </c>
      <c r="G21" s="89">
        <f t="shared" si="26"/>
        <v>9.7706823154546183E-3</v>
      </c>
      <c r="H21" s="84">
        <f t="shared" si="27"/>
        <v>11.410569998045865</v>
      </c>
      <c r="I21" s="84">
        <v>1083038</v>
      </c>
      <c r="J21" s="88">
        <f t="shared" si="23"/>
        <v>9.7706795514583659E-3</v>
      </c>
      <c r="K21" s="86">
        <f t="shared" si="24"/>
        <v>1.0830380386918912</v>
      </c>
      <c r="L21" s="84">
        <v>861704</v>
      </c>
      <c r="M21" s="89">
        <f t="shared" si="28"/>
        <v>9.7706797966819071E-3</v>
      </c>
      <c r="N21" s="87">
        <f t="shared" si="29"/>
        <v>0.86170398124029479</v>
      </c>
      <c r="O21" s="84">
        <v>1342669</v>
      </c>
      <c r="P21" s="90">
        <f t="shared" si="30"/>
        <v>9.770679470717197E-3</v>
      </c>
      <c r="Q21" s="84"/>
      <c r="R21" s="84">
        <v>1750345</v>
      </c>
      <c r="S21" s="89">
        <f t="shared" si="31"/>
        <v>9.6986221373329701E-3</v>
      </c>
      <c r="T21" s="84"/>
      <c r="U21" s="84">
        <v>2464743</v>
      </c>
      <c r="V21" s="89">
        <f t="shared" si="32"/>
        <v>9.6986215857636626E-3</v>
      </c>
      <c r="W21" s="84"/>
      <c r="X21" s="84">
        <v>2897702</v>
      </c>
      <c r="Y21" s="89">
        <f t="shared" si="33"/>
        <v>9.6986237342111554E-3</v>
      </c>
      <c r="Z21" s="84"/>
      <c r="AA21" s="84">
        <v>2871825</v>
      </c>
      <c r="AB21">
        <f t="shared" si="34"/>
        <v>9.6986225053370418E-3</v>
      </c>
      <c r="AC21" s="84"/>
      <c r="AD21" s="84"/>
      <c r="AE21" s="84"/>
      <c r="AM21" s="2">
        <f t="shared" si="35"/>
        <v>3090316.111111111</v>
      </c>
      <c r="AN21" s="72">
        <f t="shared" si="36"/>
        <v>9.7386549728845466E-3</v>
      </c>
      <c r="AO21" s="12">
        <f t="shared" si="37"/>
        <v>347.44454347926302</v>
      </c>
    </row>
    <row r="22" spans="1:41" x14ac:dyDescent="0.25">
      <c r="A22" s="29"/>
      <c r="B22" t="s">
        <v>4</v>
      </c>
      <c r="C22" s="84">
        <v>416270</v>
      </c>
      <c r="D22">
        <f t="shared" si="25"/>
        <v>1.2993351285260689E-3</v>
      </c>
      <c r="E22">
        <f t="shared" ref="E22:E50" si="38">D22*$C$3</f>
        <v>0.41626539645563965</v>
      </c>
      <c r="F22" s="84">
        <v>1517411</v>
      </c>
      <c r="G22" s="89">
        <f t="shared" si="26"/>
        <v>1.299333935375385E-3</v>
      </c>
      <c r="H22" s="84">
        <f t="shared" si="27"/>
        <v>1.5174109997401333</v>
      </c>
      <c r="I22" s="84">
        <v>144026</v>
      </c>
      <c r="J22" s="88">
        <f t="shared" si="23"/>
        <v>1.2993375053122259E-3</v>
      </c>
      <c r="K22" s="86">
        <f t="shared" si="24"/>
        <v>0.14402600514537653</v>
      </c>
      <c r="L22" s="84">
        <v>114592</v>
      </c>
      <c r="M22" s="89">
        <f t="shared" si="28"/>
        <v>1.2993345037987211E-3</v>
      </c>
      <c r="N22" s="87">
        <f t="shared" si="29"/>
        <v>0.11459199750527777</v>
      </c>
      <c r="O22" s="84">
        <v>178552</v>
      </c>
      <c r="P22" s="90">
        <f t="shared" si="30"/>
        <v>1.2993331646559926E-3</v>
      </c>
      <c r="Q22" s="84"/>
      <c r="R22" s="84">
        <v>136062</v>
      </c>
      <c r="S22" s="89">
        <f t="shared" si="31"/>
        <v>7.5391647089562261E-4</v>
      </c>
      <c r="T22" s="84"/>
      <c r="U22" s="84">
        <v>191596</v>
      </c>
      <c r="V22" s="89">
        <f t="shared" si="32"/>
        <v>7.5391921240712501E-4</v>
      </c>
      <c r="W22" s="84"/>
      <c r="X22" s="84">
        <v>225251</v>
      </c>
      <c r="Y22" s="89">
        <f t="shared" si="33"/>
        <v>7.5391627391456994E-4</v>
      </c>
      <c r="Z22" s="84"/>
      <c r="AA22" s="84">
        <v>223240</v>
      </c>
      <c r="AB22">
        <f t="shared" si="34"/>
        <v>7.5391797483880148E-4</v>
      </c>
      <c r="AC22" s="84"/>
      <c r="AD22" s="84"/>
      <c r="AE22" s="84"/>
      <c r="AF22" s="1"/>
      <c r="AG22" s="1"/>
      <c r="AH22" s="1"/>
      <c r="AI22" s="1"/>
      <c r="AJ22" s="1"/>
      <c r="AK22" s="1"/>
      <c r="AL22" s="1"/>
      <c r="AM22" s="2">
        <f t="shared" si="35"/>
        <v>349666.66666666669</v>
      </c>
      <c r="AN22" s="72">
        <f t="shared" si="36"/>
        <v>1.0569271299693901E-3</v>
      </c>
      <c r="AO22" s="12">
        <f t="shared" si="37"/>
        <v>37.707831850037543</v>
      </c>
    </row>
    <row r="23" spans="1:41" x14ac:dyDescent="0.25">
      <c r="A23" s="29"/>
      <c r="B23" t="s">
        <v>5</v>
      </c>
      <c r="C23" s="84">
        <v>9550199</v>
      </c>
      <c r="D23">
        <f t="shared" si="25"/>
        <v>2.9809760600366431E-2</v>
      </c>
      <c r="E23">
        <f t="shared" si="38"/>
        <v>9.5500933840181919</v>
      </c>
      <c r="F23" s="84">
        <v>34812961</v>
      </c>
      <c r="G23" s="89">
        <f t="shared" si="26"/>
        <v>2.9809762561494414E-2</v>
      </c>
      <c r="H23" s="84">
        <f t="shared" si="27"/>
        <v>34.81296099403805</v>
      </c>
      <c r="I23" s="84">
        <v>3304285</v>
      </c>
      <c r="J23" s="88">
        <f t="shared" si="23"/>
        <v>2.9809766491748772E-2</v>
      </c>
      <c r="K23" s="86">
        <f t="shared" si="24"/>
        <v>3.3042851180466757</v>
      </c>
      <c r="L23" s="84">
        <v>2629008</v>
      </c>
      <c r="M23" s="89">
        <f t="shared" si="28"/>
        <v>2.9809766869963592E-2</v>
      </c>
      <c r="N23" s="87">
        <f t="shared" si="29"/>
        <v>2.6290079427652477</v>
      </c>
      <c r="O23" s="84">
        <v>4096403</v>
      </c>
      <c r="P23" s="90">
        <f t="shared" si="30"/>
        <v>2.9809760034591057E-2</v>
      </c>
      <c r="Q23" s="84"/>
      <c r="R23" s="84">
        <v>5233518</v>
      </c>
      <c r="S23" s="89">
        <f t="shared" si="31"/>
        <v>2.8998805110381422E-2</v>
      </c>
      <c r="T23" s="84"/>
      <c r="U23" s="84">
        <v>7369563</v>
      </c>
      <c r="V23" s="89">
        <f t="shared" si="32"/>
        <v>2.899880546955411E-2</v>
      </c>
      <c r="W23" s="84"/>
      <c r="X23" s="84">
        <v>8664105</v>
      </c>
      <c r="Y23" s="89">
        <f t="shared" si="33"/>
        <v>2.8998804704106061E-2</v>
      </c>
      <c r="Z23" s="84"/>
      <c r="AA23" s="84">
        <v>8586734</v>
      </c>
      <c r="AB23">
        <f t="shared" si="34"/>
        <v>2.8998804460488626E-2</v>
      </c>
      <c r="AC23" s="84"/>
      <c r="AD23" s="84"/>
      <c r="AE23" s="84"/>
      <c r="AM23" s="2">
        <f t="shared" si="35"/>
        <v>9360752.8888888881</v>
      </c>
      <c r="AN23" s="72">
        <f t="shared" si="36"/>
        <v>2.944933736696605E-2</v>
      </c>
      <c r="AO23" s="12">
        <f t="shared" si="37"/>
        <v>1050.659624529407</v>
      </c>
    </row>
    <row r="24" spans="1:41" x14ac:dyDescent="0.25">
      <c r="A24" s="29"/>
      <c r="B24" t="s">
        <v>6</v>
      </c>
      <c r="C24" s="84">
        <v>2927230</v>
      </c>
      <c r="D24">
        <f t="shared" si="25"/>
        <v>9.1369850536319325E-3</v>
      </c>
      <c r="E24">
        <f t="shared" si="38"/>
        <v>2.9271976276619549</v>
      </c>
      <c r="F24" s="84">
        <v>10670516</v>
      </c>
      <c r="G24" s="89">
        <f t="shared" si="26"/>
        <v>9.1369863186480209E-3</v>
      </c>
      <c r="H24" s="84">
        <f t="shared" si="27"/>
        <v>10.670515998172604</v>
      </c>
      <c r="I24" s="84">
        <v>1012796</v>
      </c>
      <c r="J24" s="88">
        <f t="shared" si="23"/>
        <v>9.136987960716823E-3</v>
      </c>
      <c r="K24" s="86">
        <f t="shared" si="24"/>
        <v>1.0127960361824724</v>
      </c>
      <c r="L24" s="84">
        <v>805817</v>
      </c>
      <c r="M24" s="89">
        <f t="shared" si="28"/>
        <v>9.1369888984185119E-3</v>
      </c>
      <c r="N24" s="87">
        <f t="shared" si="29"/>
        <v>0.80581698245698141</v>
      </c>
      <c r="O24" s="84">
        <v>1255588</v>
      </c>
      <c r="P24" s="90">
        <f t="shared" si="30"/>
        <v>9.1369860295269084E-3</v>
      </c>
      <c r="Q24" s="84"/>
      <c r="R24" s="84">
        <v>1822590</v>
      </c>
      <c r="S24" s="89">
        <f t="shared" si="31"/>
        <v>1.0098930051665071E-2</v>
      </c>
      <c r="T24" s="84"/>
      <c r="U24" s="84">
        <v>2566475</v>
      </c>
      <c r="V24" s="89">
        <f t="shared" si="32"/>
        <v>1.0098931139807596E-2</v>
      </c>
      <c r="W24" s="84"/>
      <c r="X24" s="84">
        <v>3017304</v>
      </c>
      <c r="Y24" s="89">
        <f t="shared" si="33"/>
        <v>1.0098932253119974E-2</v>
      </c>
      <c r="Z24" s="84"/>
      <c r="AA24" s="84">
        <v>2990359</v>
      </c>
      <c r="AB24">
        <f t="shared" si="34"/>
        <v>1.0098931201043646E-2</v>
      </c>
      <c r="AC24" s="84"/>
      <c r="AD24" s="84"/>
      <c r="AE24" s="84"/>
      <c r="AM24" s="2">
        <f t="shared" si="35"/>
        <v>3007630.5555555555</v>
      </c>
      <c r="AN24" s="72">
        <f t="shared" si="36"/>
        <v>9.5645176562864989E-3</v>
      </c>
      <c r="AO24" s="12">
        <f t="shared" si="37"/>
        <v>341.23187236229955</v>
      </c>
    </row>
    <row r="25" spans="1:41" x14ac:dyDescent="0.25">
      <c r="A25" s="29"/>
      <c r="B25" t="s">
        <v>7</v>
      </c>
      <c r="C25" s="84">
        <v>1682127</v>
      </c>
      <c r="D25">
        <f t="shared" si="25"/>
        <v>5.2505506083603687E-3</v>
      </c>
      <c r="E25">
        <f t="shared" si="38"/>
        <v>1.6821083972991946</v>
      </c>
      <c r="F25" s="84">
        <v>6131792</v>
      </c>
      <c r="G25" s="89">
        <f t="shared" si="26"/>
        <v>5.2505520457300642E-3</v>
      </c>
      <c r="H25" s="84">
        <f t="shared" si="27"/>
        <v>6.1317919989498897</v>
      </c>
      <c r="I25" s="84">
        <v>582001</v>
      </c>
      <c r="J25" s="88">
        <f t="shared" si="23"/>
        <v>5.2505500911586853E-3</v>
      </c>
      <c r="K25" s="86">
        <f t="shared" si="24"/>
        <v>0.58200102079217841</v>
      </c>
      <c r="L25" s="84">
        <v>463061</v>
      </c>
      <c r="M25" s="89">
        <f t="shared" si="28"/>
        <v>5.2505509517552671E-3</v>
      </c>
      <c r="N25" s="87">
        <f t="shared" si="29"/>
        <v>0.46306098991894218</v>
      </c>
      <c r="O25" s="84">
        <v>721521</v>
      </c>
      <c r="P25" s="90">
        <f t="shared" si="30"/>
        <v>5.2505497798722867E-3</v>
      </c>
      <c r="Q25" s="84"/>
      <c r="R25" s="84">
        <v>938561</v>
      </c>
      <c r="S25" s="89">
        <f t="shared" si="31"/>
        <v>5.2005453164018353E-3</v>
      </c>
      <c r="T25" s="84"/>
      <c r="U25" s="84">
        <v>1321633</v>
      </c>
      <c r="V25" s="89">
        <f t="shared" si="32"/>
        <v>5.2005496484856988E-3</v>
      </c>
      <c r="W25" s="84"/>
      <c r="X25" s="84">
        <v>1553791</v>
      </c>
      <c r="Y25" s="89">
        <f t="shared" si="33"/>
        <v>5.2005465954068726E-3</v>
      </c>
      <c r="Z25" s="84"/>
      <c r="AA25" s="84">
        <v>1539916</v>
      </c>
      <c r="AB25">
        <f t="shared" si="34"/>
        <v>5.2005480744573901E-3</v>
      </c>
      <c r="AC25" s="84"/>
      <c r="AD25" s="84"/>
      <c r="AE25" s="84"/>
      <c r="AM25" s="2">
        <f t="shared" si="35"/>
        <v>1659378.111111111</v>
      </c>
      <c r="AN25" s="72">
        <f t="shared" si="36"/>
        <v>5.2283270124031632E-3</v>
      </c>
      <c r="AO25" s="12">
        <f t="shared" si="37"/>
        <v>186.53024437589875</v>
      </c>
    </row>
    <row r="26" spans="1:41" x14ac:dyDescent="0.25">
      <c r="A26" s="29"/>
      <c r="B26" t="s">
        <v>8</v>
      </c>
      <c r="C26" s="84">
        <v>12361137</v>
      </c>
      <c r="D26">
        <f t="shared" si="25"/>
        <v>3.8583754612687308E-2</v>
      </c>
      <c r="E26">
        <f t="shared" si="38"/>
        <v>12.361000297757407</v>
      </c>
      <c r="F26" s="84">
        <v>45059560</v>
      </c>
      <c r="G26" s="89">
        <f t="shared" si="26"/>
        <v>3.8583755766290931E-2</v>
      </c>
      <c r="H26" s="84">
        <f t="shared" si="27"/>
        <v>45.059559992283255</v>
      </c>
      <c r="I26" s="84">
        <v>4276844</v>
      </c>
      <c r="J26" s="88">
        <f t="shared" si="23"/>
        <v>3.8583754416352332E-2</v>
      </c>
      <c r="K26" s="86">
        <f t="shared" si="24"/>
        <v>4.276844152791667</v>
      </c>
      <c r="L26" s="84">
        <v>3402811</v>
      </c>
      <c r="M26" s="89">
        <f t="shared" si="28"/>
        <v>3.8583755778813789E-2</v>
      </c>
      <c r="N26" s="87">
        <f t="shared" si="29"/>
        <v>3.402810925919189</v>
      </c>
      <c r="O26" s="84">
        <v>5302110</v>
      </c>
      <c r="P26" s="90">
        <f t="shared" si="30"/>
        <v>3.8583759160660119E-2</v>
      </c>
      <c r="Q26" s="84"/>
      <c r="R26" s="84">
        <v>7543397</v>
      </c>
      <c r="S26" s="89">
        <f t="shared" si="31"/>
        <v>4.1797792512271073E-2</v>
      </c>
      <c r="T26" s="84"/>
      <c r="U26" s="84">
        <v>10622212</v>
      </c>
      <c r="V26" s="89">
        <f t="shared" si="32"/>
        <v>4.1797791733968935E-2</v>
      </c>
      <c r="W26" s="84"/>
      <c r="X26" s="84">
        <v>12488117</v>
      </c>
      <c r="Y26" s="89">
        <f t="shared" si="33"/>
        <v>4.1797792848196888E-2</v>
      </c>
      <c r="Z26" s="84"/>
      <c r="AA26" s="84">
        <v>12376597</v>
      </c>
      <c r="AB26">
        <f t="shared" si="34"/>
        <v>4.179779137088329E-2</v>
      </c>
      <c r="AC26" s="84"/>
      <c r="AD26" s="84"/>
      <c r="AE26" s="84"/>
      <c r="AM26" s="2">
        <f t="shared" si="35"/>
        <v>12603642.777777778</v>
      </c>
      <c r="AN26" s="72">
        <f t="shared" si="36"/>
        <v>4.0012216466680517E-2</v>
      </c>
      <c r="AO26" s="12">
        <f t="shared" si="37"/>
        <v>1427.5098894628509</v>
      </c>
    </row>
    <row r="27" spans="1:41" x14ac:dyDescent="0.25">
      <c r="A27" s="29"/>
      <c r="B27" t="s">
        <v>9</v>
      </c>
      <c r="C27" s="84">
        <v>35692482</v>
      </c>
      <c r="D27">
        <f t="shared" si="25"/>
        <v>0.11140965163688087</v>
      </c>
      <c r="E27">
        <f t="shared" si="38"/>
        <v>35.692087275604251</v>
      </c>
      <c r="F27" s="84">
        <v>130108377</v>
      </c>
      <c r="G27" s="89">
        <f t="shared" si="26"/>
        <v>0.11140965072265473</v>
      </c>
      <c r="H27" s="84">
        <f t="shared" si="27"/>
        <v>130.10837697771808</v>
      </c>
      <c r="I27" s="84">
        <v>12349283</v>
      </c>
      <c r="J27" s="88">
        <f t="shared" si="23"/>
        <v>0.11140965218512408</v>
      </c>
      <c r="K27" s="86">
        <f t="shared" si="24"/>
        <v>12.349283441182223</v>
      </c>
      <c r="L27" s="84">
        <v>9825533</v>
      </c>
      <c r="M27" s="89">
        <f t="shared" si="28"/>
        <v>0.11140964504601507</v>
      </c>
      <c r="N27" s="87">
        <f t="shared" si="29"/>
        <v>9.8255327860934809</v>
      </c>
      <c r="O27" s="84">
        <v>15309712</v>
      </c>
      <c r="P27" s="90">
        <f t="shared" si="30"/>
        <v>0.1114096540107746</v>
      </c>
      <c r="Q27" s="84"/>
      <c r="R27" s="84">
        <v>16213243</v>
      </c>
      <c r="S27" s="89">
        <f t="shared" si="31"/>
        <v>8.9837213508056304E-2</v>
      </c>
      <c r="T27" s="84"/>
      <c r="U27" s="84">
        <v>22830629</v>
      </c>
      <c r="V27" s="89">
        <f t="shared" si="32"/>
        <v>8.983720868097074E-2</v>
      </c>
      <c r="W27" s="84"/>
      <c r="X27" s="84">
        <v>26841073</v>
      </c>
      <c r="Y27" s="89">
        <f t="shared" si="33"/>
        <v>8.9837211572996192E-2</v>
      </c>
      <c r="Z27" s="84"/>
      <c r="AA27" s="84">
        <v>26601380</v>
      </c>
      <c r="AB27">
        <f t="shared" si="34"/>
        <v>8.9837209001600957E-2</v>
      </c>
      <c r="AC27" s="84"/>
      <c r="AD27" s="84"/>
      <c r="AE27" s="84"/>
      <c r="AM27" s="2">
        <f t="shared" si="35"/>
        <v>32863523.555555556</v>
      </c>
      <c r="AN27" s="72">
        <f t="shared" si="36"/>
        <v>0.10182189959611929</v>
      </c>
      <c r="AO27" s="12">
        <f t="shared" si="37"/>
        <v>3632.6847516281164</v>
      </c>
    </row>
    <row r="28" spans="1:41" x14ac:dyDescent="0.25">
      <c r="A28" s="29"/>
      <c r="B28" t="s">
        <v>10</v>
      </c>
      <c r="C28" s="84">
        <v>3522470</v>
      </c>
      <c r="D28">
        <f t="shared" si="25"/>
        <v>1.0994952819514309E-2</v>
      </c>
      <c r="E28">
        <f t="shared" si="38"/>
        <v>3.5224310448821603</v>
      </c>
      <c r="F28" s="84">
        <v>12840318</v>
      </c>
      <c r="G28" s="89">
        <f t="shared" si="26"/>
        <v>1.0994951874219571E-2</v>
      </c>
      <c r="H28" s="84">
        <f t="shared" si="27"/>
        <v>12.84031799780101</v>
      </c>
      <c r="I28" s="84">
        <v>1218743</v>
      </c>
      <c r="J28" s="88">
        <f t="shared" si="23"/>
        <v>1.0994948753952329E-2</v>
      </c>
      <c r="K28" s="86">
        <f t="shared" si="24"/>
        <v>1.2187430435399971</v>
      </c>
      <c r="L28" s="84">
        <v>969676</v>
      </c>
      <c r="M28" s="89">
        <f t="shared" si="28"/>
        <v>1.0994951517606192E-2</v>
      </c>
      <c r="N28" s="87">
        <f t="shared" si="29"/>
        <v>0.96967597888969315</v>
      </c>
      <c r="O28" s="84">
        <v>1510906</v>
      </c>
      <c r="P28" s="90">
        <f t="shared" si="30"/>
        <v>1.0994949787612165E-2</v>
      </c>
      <c r="Q28" s="84"/>
      <c r="R28" s="84">
        <v>2020806</v>
      </c>
      <c r="S28" s="89">
        <f t="shared" si="31"/>
        <v>1.1197240433660388E-2</v>
      </c>
      <c r="T28" s="84"/>
      <c r="U28" s="84">
        <v>2845592</v>
      </c>
      <c r="V28" s="89">
        <f t="shared" si="32"/>
        <v>1.1197240440677341E-2</v>
      </c>
      <c r="W28" s="84"/>
      <c r="X28" s="84">
        <v>3345451</v>
      </c>
      <c r="Y28" s="89">
        <f t="shared" si="33"/>
        <v>1.1197241976656138E-2</v>
      </c>
      <c r="Z28" s="84"/>
      <c r="AA28" s="84">
        <v>3315576</v>
      </c>
      <c r="AB28">
        <f t="shared" si="34"/>
        <v>1.1197242175883059E-2</v>
      </c>
      <c r="AC28" s="84"/>
      <c r="AD28" s="84"/>
      <c r="AE28" s="84"/>
      <c r="AM28" s="2">
        <f t="shared" si="35"/>
        <v>3509948.6666666665</v>
      </c>
      <c r="AN28" s="72">
        <f t="shared" si="36"/>
        <v>1.1084857753309052E-2</v>
      </c>
      <c r="AO28" s="12">
        <f t="shared" si="37"/>
        <v>395.47281964033613</v>
      </c>
    </row>
    <row r="29" spans="1:41" x14ac:dyDescent="0.25">
      <c r="A29" s="29"/>
      <c r="B29" t="s">
        <v>11</v>
      </c>
      <c r="C29" s="84">
        <v>15129754</v>
      </c>
      <c r="D29">
        <f t="shared" si="25"/>
        <v>4.7225648877309928E-2</v>
      </c>
      <c r="E29">
        <f t="shared" si="38"/>
        <v>15.129586679526026</v>
      </c>
      <c r="F29" s="84">
        <v>55151886</v>
      </c>
      <c r="G29" s="89">
        <f t="shared" si="26"/>
        <v>4.7225647553467455E-2</v>
      </c>
      <c r="H29" s="84">
        <f t="shared" si="27"/>
        <v>55.151885990554874</v>
      </c>
      <c r="I29" s="84">
        <v>5234761</v>
      </c>
      <c r="J29" s="88">
        <f t="shared" si="23"/>
        <v>4.7225648831778516E-2</v>
      </c>
      <c r="K29" s="86">
        <f t="shared" si="24"/>
        <v>5.2347611870135689</v>
      </c>
      <c r="L29" s="84">
        <v>4164964</v>
      </c>
      <c r="M29" s="89">
        <f t="shared" si="28"/>
        <v>4.7225647796351723E-2</v>
      </c>
      <c r="N29" s="87">
        <f t="shared" si="29"/>
        <v>4.1649639093267563</v>
      </c>
      <c r="O29" s="84">
        <v>6489663</v>
      </c>
      <c r="P29" s="90">
        <f t="shared" si="30"/>
        <v>4.7225650585492759E-2</v>
      </c>
      <c r="Q29" s="84"/>
      <c r="R29" s="84">
        <v>8496700</v>
      </c>
      <c r="S29" s="89">
        <f t="shared" si="31"/>
        <v>4.7080022917925922E-2</v>
      </c>
      <c r="T29" s="84"/>
      <c r="U29" s="84">
        <v>11964603</v>
      </c>
      <c r="V29" s="89">
        <f t="shared" si="32"/>
        <v>4.7080022915530206E-2</v>
      </c>
      <c r="W29" s="84"/>
      <c r="X29" s="84">
        <v>14066313</v>
      </c>
      <c r="Y29" s="89">
        <f t="shared" si="33"/>
        <v>4.7080023106117509E-2</v>
      </c>
      <c r="Z29" s="84"/>
      <c r="AA29" s="84">
        <v>13940700</v>
      </c>
      <c r="AB29">
        <f t="shared" si="34"/>
        <v>4.7080022898384158E-2</v>
      </c>
      <c r="AC29" s="84"/>
      <c r="AD29" s="84"/>
      <c r="AE29" s="84"/>
      <c r="AM29" s="2">
        <f t="shared" si="35"/>
        <v>14959927.111111112</v>
      </c>
      <c r="AN29" s="72">
        <f t="shared" si="36"/>
        <v>4.7160926164706463E-2</v>
      </c>
      <c r="AO29" s="12">
        <f t="shared" si="37"/>
        <v>1682.5533409879356</v>
      </c>
    </row>
    <row r="30" spans="1:41" x14ac:dyDescent="0.25">
      <c r="A30" s="29"/>
      <c r="B30" t="s">
        <v>12</v>
      </c>
      <c r="C30" s="84">
        <v>2995943</v>
      </c>
      <c r="D30">
        <f t="shared" si="25"/>
        <v>9.3514641529819018E-3</v>
      </c>
      <c r="E30">
        <f t="shared" si="38"/>
        <v>2.995909867762506</v>
      </c>
      <c r="F30" s="84">
        <v>10920992</v>
      </c>
      <c r="G30" s="89">
        <f t="shared" si="26"/>
        <v>9.3514647735933754E-3</v>
      </c>
      <c r="H30" s="84">
        <f t="shared" si="27"/>
        <v>10.920991998129708</v>
      </c>
      <c r="I30" s="84">
        <v>1036570</v>
      </c>
      <c r="J30" s="88">
        <f t="shared" si="23"/>
        <v>9.3514662483266502E-3</v>
      </c>
      <c r="K30" s="86">
        <f t="shared" si="24"/>
        <v>1.0365700370318065</v>
      </c>
      <c r="L30" s="84">
        <v>824732</v>
      </c>
      <c r="M30" s="89">
        <f t="shared" si="28"/>
        <v>9.3514620914804426E-3</v>
      </c>
      <c r="N30" s="87">
        <f t="shared" si="29"/>
        <v>0.82473198204519282</v>
      </c>
      <c r="O30" s="84">
        <v>1285061</v>
      </c>
      <c r="P30" s="90">
        <f t="shared" si="30"/>
        <v>9.35146274422014E-3</v>
      </c>
      <c r="Q30" s="84"/>
      <c r="R30" s="84">
        <v>1715367</v>
      </c>
      <c r="S30" s="89">
        <f t="shared" si="31"/>
        <v>9.5048098288339992E-3</v>
      </c>
      <c r="T30" s="84"/>
      <c r="U30" s="84">
        <v>2415489</v>
      </c>
      <c r="V30" s="89">
        <f t="shared" si="32"/>
        <v>9.504809935792365E-3</v>
      </c>
      <c r="W30" s="84"/>
      <c r="X30" s="84">
        <v>2839795</v>
      </c>
      <c r="Y30" s="89">
        <f t="shared" si="33"/>
        <v>9.5048087026527121E-3</v>
      </c>
      <c r="Z30" s="84"/>
      <c r="AA30" s="84">
        <v>2814436</v>
      </c>
      <c r="AB30">
        <f t="shared" si="34"/>
        <v>9.5048104704955078E-3</v>
      </c>
      <c r="AC30" s="84"/>
      <c r="AD30" s="84"/>
      <c r="AE30" s="84"/>
      <c r="AM30" s="2">
        <f t="shared" si="35"/>
        <v>2983153.888888889</v>
      </c>
      <c r="AN30" s="72">
        <f t="shared" si="36"/>
        <v>9.4196176609307892E-3</v>
      </c>
      <c r="AO30" s="12">
        <f t="shared" si="37"/>
        <v>336.06229680215421</v>
      </c>
    </row>
    <row r="31" spans="1:41" x14ac:dyDescent="0.25">
      <c r="A31" s="29"/>
      <c r="B31" t="s">
        <v>13</v>
      </c>
      <c r="C31" s="84">
        <v>3927308</v>
      </c>
      <c r="D31">
        <f t="shared" si="25"/>
        <v>1.2258604379228526E-2</v>
      </c>
      <c r="E31">
        <f t="shared" si="38"/>
        <v>3.9272645677646847</v>
      </c>
      <c r="F31" s="84">
        <v>14316058</v>
      </c>
      <c r="G31" s="89">
        <f t="shared" si="26"/>
        <v>1.2258603621696604E-2</v>
      </c>
      <c r="H31" s="84">
        <f t="shared" si="27"/>
        <v>14.316057997548281</v>
      </c>
      <c r="I31" s="84">
        <v>1358814</v>
      </c>
      <c r="J31" s="88">
        <f t="shared" si="23"/>
        <v>1.2258606036016601E-2</v>
      </c>
      <c r="K31" s="86">
        <f t="shared" si="24"/>
        <v>1.3588140485440801</v>
      </c>
      <c r="L31" s="84">
        <v>1081121</v>
      </c>
      <c r="M31" s="89">
        <f t="shared" si="28"/>
        <v>1.225860285256717E-2</v>
      </c>
      <c r="N31" s="87">
        <f t="shared" si="29"/>
        <v>1.0811209764634826</v>
      </c>
      <c r="O31" s="84">
        <v>1684555</v>
      </c>
      <c r="P31" s="90">
        <f t="shared" si="30"/>
        <v>1.2258603539512723E-2</v>
      </c>
      <c r="Q31" s="84"/>
      <c r="R31" s="84">
        <v>2276790</v>
      </c>
      <c r="S31" s="89">
        <f t="shared" si="31"/>
        <v>1.2615641999753383E-2</v>
      </c>
      <c r="T31" s="84"/>
      <c r="U31" s="84">
        <v>3206055</v>
      </c>
      <c r="V31" s="89">
        <f t="shared" si="32"/>
        <v>1.2615641561065602E-2</v>
      </c>
      <c r="W31" s="84"/>
      <c r="X31" s="84">
        <v>3769233</v>
      </c>
      <c r="Y31" s="89">
        <f t="shared" si="33"/>
        <v>1.2615642544875877E-2</v>
      </c>
      <c r="Z31" s="84"/>
      <c r="AA31" s="84">
        <v>3735573</v>
      </c>
      <c r="AB31">
        <f t="shared" si="34"/>
        <v>1.2615640705171592E-2</v>
      </c>
      <c r="AC31" s="84"/>
      <c r="AD31" s="84"/>
      <c r="AE31" s="84"/>
      <c r="AM31" s="2">
        <f t="shared" si="35"/>
        <v>3928389.6666666665</v>
      </c>
      <c r="AN31" s="72">
        <f t="shared" si="36"/>
        <v>1.2417287471098678E-2</v>
      </c>
      <c r="AO31" s="12">
        <f t="shared" si="37"/>
        <v>443.00971629645591</v>
      </c>
    </row>
    <row r="32" spans="1:41" x14ac:dyDescent="0.25">
      <c r="A32" s="29"/>
      <c r="B32" t="s">
        <v>14</v>
      </c>
      <c r="C32" s="84">
        <v>27515845</v>
      </c>
      <c r="D32">
        <f t="shared" si="25"/>
        <v>8.5887294303164746E-2</v>
      </c>
      <c r="E32">
        <f t="shared" si="38"/>
        <v>27.515540701316283</v>
      </c>
      <c r="F32" s="84">
        <v>100302412</v>
      </c>
      <c r="G32" s="89">
        <f t="shared" si="26"/>
        <v>8.5887296000624253E-2</v>
      </c>
      <c r="H32" s="84">
        <f t="shared" si="27"/>
        <v>100.30241198282255</v>
      </c>
      <c r="I32" s="84">
        <v>9520239</v>
      </c>
      <c r="J32" s="88">
        <f t="shared" si="23"/>
        <v>8.5887295295544966E-2</v>
      </c>
      <c r="K32" s="86">
        <f t="shared" si="24"/>
        <v>9.5202393401136884</v>
      </c>
      <c r="L32" s="84">
        <v>7574644</v>
      </c>
      <c r="M32" s="89">
        <f t="shared" si="28"/>
        <v>8.5887289716489457E-2</v>
      </c>
      <c r="N32" s="87">
        <f t="shared" si="29"/>
        <v>7.5746438350964036</v>
      </c>
      <c r="O32" s="84">
        <v>11802476</v>
      </c>
      <c r="P32" s="90">
        <f t="shared" si="30"/>
        <v>8.5887296092210685E-2</v>
      </c>
      <c r="Q32" s="84"/>
      <c r="R32" s="84">
        <v>16956873</v>
      </c>
      <c r="S32" s="89">
        <f t="shared" si="31"/>
        <v>9.3957650553315911E-2</v>
      </c>
      <c r="T32" s="84"/>
      <c r="U32" s="84">
        <v>23877770</v>
      </c>
      <c r="V32" s="89">
        <f t="shared" si="32"/>
        <v>9.3957648136905145E-2</v>
      </c>
      <c r="W32" s="84"/>
      <c r="X32" s="84">
        <v>28072155</v>
      </c>
      <c r="Y32" s="89">
        <f t="shared" si="33"/>
        <v>9.3957649459279924E-2</v>
      </c>
      <c r="Z32" s="84"/>
      <c r="AA32" s="84">
        <v>27821469</v>
      </c>
      <c r="AB32">
        <f t="shared" si="34"/>
        <v>9.3957649012365599E-2</v>
      </c>
      <c r="AC32" s="84"/>
      <c r="AD32" s="84"/>
      <c r="AE32" s="84"/>
      <c r="AM32" s="2">
        <f>AVERAGE(C32,F32,I32,L32,O32,R32,U32,X32,AA32)</f>
        <v>28160431.444444444</v>
      </c>
      <c r="AN32" s="72">
        <f t="shared" si="36"/>
        <v>8.9474118729988963E-2</v>
      </c>
      <c r="AO32" s="12">
        <f t="shared" si="37"/>
        <v>3192.1548121282781</v>
      </c>
    </row>
    <row r="33" spans="1:41" x14ac:dyDescent="0.25">
      <c r="A33" s="29"/>
      <c r="B33" t="s">
        <v>15</v>
      </c>
      <c r="C33" s="84">
        <v>61279664</v>
      </c>
      <c r="D33">
        <f t="shared" si="25"/>
        <v>0.19127686381308842</v>
      </c>
      <c r="E33">
        <f t="shared" si="38"/>
        <v>61.278986306071509</v>
      </c>
      <c r="F33" s="84">
        <v>223380312</v>
      </c>
      <c r="G33" s="89">
        <f t="shared" si="26"/>
        <v>0.19127686557982074</v>
      </c>
      <c r="H33" s="84">
        <f t="shared" si="27"/>
        <v>223.38031196174464</v>
      </c>
      <c r="I33" s="84">
        <v>21202222</v>
      </c>
      <c r="J33" s="88">
        <f t="shared" si="23"/>
        <v>0.19127686834707616</v>
      </c>
      <c r="K33" s="86">
        <f t="shared" si="24"/>
        <v>21.202222757456397</v>
      </c>
      <c r="L33" s="84">
        <v>16869250</v>
      </c>
      <c r="M33" s="89">
        <f t="shared" si="28"/>
        <v>0.19127686555960779</v>
      </c>
      <c r="N33" s="87">
        <f t="shared" si="29"/>
        <v>16.869249632748421</v>
      </c>
      <c r="O33" s="84">
        <v>26284919</v>
      </c>
      <c r="P33" s="90">
        <f t="shared" si="30"/>
        <v>0.19127686605020627</v>
      </c>
      <c r="Q33" s="84"/>
      <c r="R33" s="84">
        <v>33942889</v>
      </c>
      <c r="S33" s="89">
        <f t="shared" si="31"/>
        <v>0.18807678181183468</v>
      </c>
      <c r="T33" s="84"/>
      <c r="U33" s="84">
        <v>47796579</v>
      </c>
      <c r="V33" s="89">
        <f t="shared" si="32"/>
        <v>0.18807678237246567</v>
      </c>
      <c r="W33" s="84"/>
      <c r="X33" s="84">
        <v>56192557</v>
      </c>
      <c r="Y33" s="89">
        <f t="shared" si="33"/>
        <v>0.18807678187964574</v>
      </c>
      <c r="Z33" s="84"/>
      <c r="AA33" s="84">
        <v>55690754</v>
      </c>
      <c r="AB33">
        <f t="shared" si="34"/>
        <v>0.18807678047359741</v>
      </c>
      <c r="AC33" s="84"/>
      <c r="AD33" s="84"/>
      <c r="AE33" s="84"/>
      <c r="AM33" s="2">
        <f t="shared" si="35"/>
        <v>60293238.444444448</v>
      </c>
      <c r="AN33" s="72">
        <f t="shared" si="36"/>
        <v>0.18985460620970476</v>
      </c>
      <c r="AO33" s="12">
        <f t="shared" si="37"/>
        <v>6773.4145182913171</v>
      </c>
    </row>
    <row r="34" spans="1:41" x14ac:dyDescent="0.25">
      <c r="A34" s="29"/>
      <c r="B34" t="s">
        <v>16</v>
      </c>
      <c r="C34" s="84">
        <v>13525626</v>
      </c>
      <c r="D34">
        <f t="shared" si="25"/>
        <v>4.2218562464519514E-2</v>
      </c>
      <c r="E34">
        <f t="shared" si="38"/>
        <v>13.525476419633188</v>
      </c>
      <c r="F34" s="84">
        <v>49304423</v>
      </c>
      <c r="G34" s="89">
        <f t="shared" si="26"/>
        <v>4.2218561726521456E-2</v>
      </c>
      <c r="H34" s="84">
        <f t="shared" si="27"/>
        <v>49.304422991556294</v>
      </c>
      <c r="I34" s="84">
        <v>4679747</v>
      </c>
      <c r="J34" s="88">
        <f t="shared" si="23"/>
        <v>4.2218563262691272E-2</v>
      </c>
      <c r="K34" s="86">
        <f t="shared" si="24"/>
        <v>4.6797471671855106</v>
      </c>
      <c r="L34" s="84">
        <v>3723375</v>
      </c>
      <c r="M34" s="89">
        <f t="shared" si="28"/>
        <v>4.2218563321013362E-2</v>
      </c>
      <c r="N34" s="87">
        <f t="shared" si="29"/>
        <v>3.7233749189403587</v>
      </c>
      <c r="O34" s="84">
        <v>5801598</v>
      </c>
      <c r="P34" s="90">
        <f t="shared" si="30"/>
        <v>4.221856204020049E-2</v>
      </c>
      <c r="Q34" s="84"/>
      <c r="R34" s="84">
        <v>7313720</v>
      </c>
      <c r="S34" s="89">
        <f t="shared" si="31"/>
        <v>4.0525157439393313E-2</v>
      </c>
      <c r="T34" s="84"/>
      <c r="U34" s="84">
        <v>10298793</v>
      </c>
      <c r="V34" s="89">
        <f t="shared" si="32"/>
        <v>4.0525156617591249E-2</v>
      </c>
      <c r="W34" s="84"/>
      <c r="X34" s="84">
        <v>12107886</v>
      </c>
      <c r="Y34" s="89">
        <f t="shared" si="33"/>
        <v>4.0525157704526887E-2</v>
      </c>
      <c r="Z34" s="84"/>
      <c r="AA34" s="84">
        <v>11999762</v>
      </c>
      <c r="AB34">
        <f t="shared" si="34"/>
        <v>4.052515797163414E-2</v>
      </c>
      <c r="AC34" s="84"/>
      <c r="AD34" s="84"/>
      <c r="AE34" s="84"/>
      <c r="AM34" s="2">
        <f t="shared" si="35"/>
        <v>13194992.222222222</v>
      </c>
      <c r="AN34" s="72">
        <f t="shared" si="36"/>
        <v>4.1465938060899078E-2</v>
      </c>
      <c r="AO34" s="12">
        <f t="shared" si="37"/>
        <v>1479.3740983351784</v>
      </c>
    </row>
    <row r="35" spans="1:41" x14ac:dyDescent="0.25">
      <c r="A35" s="29"/>
      <c r="B35" t="s">
        <v>17</v>
      </c>
      <c r="C35" s="84">
        <v>3291886</v>
      </c>
      <c r="D35">
        <f t="shared" si="25"/>
        <v>1.0275213488608756E-2</v>
      </c>
      <c r="E35">
        <f t="shared" si="38"/>
        <v>3.29184959491861</v>
      </c>
      <c r="F35" s="84">
        <v>11999780</v>
      </c>
      <c r="G35" s="89">
        <f t="shared" si="26"/>
        <v>1.0275213090612127E-2</v>
      </c>
      <c r="H35" s="84">
        <f t="shared" si="27"/>
        <v>11.999779997944959</v>
      </c>
      <c r="I35" s="84">
        <v>1138963</v>
      </c>
      <c r="J35" s="88">
        <f t="shared" si="23"/>
        <v>1.0275209636197137E-2</v>
      </c>
      <c r="K35" s="86">
        <f t="shared" si="24"/>
        <v>1.1389630406898303</v>
      </c>
      <c r="L35" s="84">
        <v>906200</v>
      </c>
      <c r="M35" s="89">
        <f t="shared" si="28"/>
        <v>1.0275210549972083E-2</v>
      </c>
      <c r="N35" s="87">
        <f t="shared" si="29"/>
        <v>0.90619998027159576</v>
      </c>
      <c r="O35" s="84">
        <v>1412001</v>
      </c>
      <c r="P35" s="90">
        <f t="shared" si="30"/>
        <v>1.0275212418944768E-2</v>
      </c>
      <c r="Q35" s="84"/>
      <c r="R35" s="84">
        <v>1993741</v>
      </c>
      <c r="S35" s="89">
        <f t="shared" si="31"/>
        <v>1.1047273879554243E-2</v>
      </c>
      <c r="T35" s="84"/>
      <c r="U35" s="84">
        <v>2807480</v>
      </c>
      <c r="V35" s="89">
        <f t="shared" si="32"/>
        <v>1.1047271918248582E-2</v>
      </c>
      <c r="W35" s="84"/>
      <c r="X35" s="84">
        <v>3300644</v>
      </c>
      <c r="Y35" s="89">
        <f t="shared" si="33"/>
        <v>1.104727271354392E-2</v>
      </c>
      <c r="Z35" s="84"/>
      <c r="AA35" s="84">
        <v>3271169</v>
      </c>
      <c r="AB35">
        <f t="shared" si="34"/>
        <v>1.1047272477313507E-2</v>
      </c>
      <c r="AC35" s="84"/>
      <c r="AD35" s="84"/>
      <c r="AE35" s="84"/>
      <c r="AM35" s="2">
        <f t="shared" si="35"/>
        <v>3346873.777777778</v>
      </c>
      <c r="AN35" s="72">
        <f t="shared" si="36"/>
        <v>1.061835001922168E-2</v>
      </c>
      <c r="AO35" s="12">
        <f t="shared" si="37"/>
        <v>378.82929266963748</v>
      </c>
    </row>
    <row r="36" spans="1:41" x14ac:dyDescent="0.25">
      <c r="A36" s="29"/>
      <c r="B36" t="s">
        <v>18</v>
      </c>
      <c r="C36" s="84">
        <v>2136672</v>
      </c>
      <c r="D36">
        <f t="shared" si="25"/>
        <v>6.6693563978620909E-3</v>
      </c>
      <c r="E36">
        <f t="shared" si="38"/>
        <v>2.1366483704702821</v>
      </c>
      <c r="F36" s="84">
        <v>7788724</v>
      </c>
      <c r="G36" s="89">
        <f t="shared" si="26"/>
        <v>6.6693555051813326E-3</v>
      </c>
      <c r="H36" s="84">
        <f t="shared" si="27"/>
        <v>7.7887239986661294</v>
      </c>
      <c r="I36" s="84">
        <v>739270</v>
      </c>
      <c r="J36" s="88">
        <f t="shared" si="23"/>
        <v>6.6693599596751229E-3</v>
      </c>
      <c r="K36" s="86">
        <f t="shared" si="24"/>
        <v>0.73927002641066542</v>
      </c>
      <c r="L36" s="84">
        <v>588189</v>
      </c>
      <c r="M36" s="89">
        <f t="shared" si="28"/>
        <v>6.6693509359716727E-3</v>
      </c>
      <c r="N36" s="87">
        <f t="shared" si="29"/>
        <v>0.58818898719484614</v>
      </c>
      <c r="O36" s="84">
        <v>916491</v>
      </c>
      <c r="P36" s="90">
        <f t="shared" si="30"/>
        <v>6.66935767400385E-3</v>
      </c>
      <c r="Q36" s="84"/>
      <c r="R36" s="84">
        <v>1381510</v>
      </c>
      <c r="S36" s="89">
        <f t="shared" si="31"/>
        <v>7.6549157274405175E-3</v>
      </c>
      <c r="T36" s="84"/>
      <c r="U36" s="84">
        <v>1945369</v>
      </c>
      <c r="V36" s="89">
        <f t="shared" si="32"/>
        <v>7.654914843322598E-3</v>
      </c>
      <c r="W36" s="84"/>
      <c r="X36" s="84">
        <v>2287094</v>
      </c>
      <c r="Y36" s="89">
        <f t="shared" si="33"/>
        <v>7.6549155678437356E-3</v>
      </c>
      <c r="Z36" s="84"/>
      <c r="AA36" s="84">
        <v>2266670</v>
      </c>
      <c r="AB36">
        <f t="shared" si="34"/>
        <v>7.6549151407806224E-3</v>
      </c>
      <c r="AC36" s="84"/>
      <c r="AD36" s="84"/>
      <c r="AE36" s="84"/>
      <c r="AM36" s="2">
        <f t="shared" si="35"/>
        <v>2227776.5555555555</v>
      </c>
      <c r="AN36" s="72">
        <f t="shared" si="36"/>
        <v>7.10738241689795E-3</v>
      </c>
      <c r="AO36" s="12">
        <f t="shared" si="37"/>
        <v>253.56902426950009</v>
      </c>
    </row>
    <row r="37" spans="1:41" x14ac:dyDescent="0.25">
      <c r="A37" s="29"/>
      <c r="B37" t="s">
        <v>19</v>
      </c>
      <c r="C37" s="84">
        <v>24318462</v>
      </c>
      <c r="D37">
        <f t="shared" si="25"/>
        <v>7.5907060197290988E-2</v>
      </c>
      <c r="E37">
        <f t="shared" si="38"/>
        <v>24.318193061285719</v>
      </c>
      <c r="F37" s="84">
        <v>88647116</v>
      </c>
      <c r="G37" s="89">
        <f t="shared" si="26"/>
        <v>7.5907058860096743E-2</v>
      </c>
      <c r="H37" s="84">
        <f t="shared" si="27"/>
        <v>88.647115984818598</v>
      </c>
      <c r="I37" s="84">
        <v>8413973</v>
      </c>
      <c r="J37" s="88">
        <f t="shared" si="23"/>
        <v>7.5907063221810123E-2</v>
      </c>
      <c r="K37" s="86">
        <f t="shared" si="24"/>
        <v>8.4139733005919695</v>
      </c>
      <c r="L37" s="84">
        <v>6694459</v>
      </c>
      <c r="M37" s="89">
        <f t="shared" si="28"/>
        <v>7.5907057761151586E-2</v>
      </c>
      <c r="N37" s="87">
        <f t="shared" si="29"/>
        <v>6.6944588542584489</v>
      </c>
      <c r="O37" s="84">
        <v>10431010</v>
      </c>
      <c r="P37" s="90">
        <f t="shared" si="30"/>
        <v>7.5907059197647217E-2</v>
      </c>
      <c r="Q37" s="84"/>
      <c r="R37" s="84">
        <v>14755867</v>
      </c>
      <c r="S37" s="89">
        <f t="shared" si="31"/>
        <v>8.176192598701458E-2</v>
      </c>
      <c r="T37" s="84"/>
      <c r="U37" s="84">
        <v>20778431</v>
      </c>
      <c r="V37" s="89">
        <f t="shared" si="32"/>
        <v>8.1761927882501681E-2</v>
      </c>
      <c r="W37" s="84"/>
      <c r="X37" s="84">
        <v>24428384</v>
      </c>
      <c r="Y37" s="89">
        <f t="shared" si="33"/>
        <v>8.1761928883930801E-2</v>
      </c>
      <c r="Z37" s="84"/>
      <c r="AA37" s="84">
        <v>24210237</v>
      </c>
      <c r="AB37">
        <f t="shared" si="34"/>
        <v>8.1761928191217623E-2</v>
      </c>
      <c r="AC37" s="84"/>
      <c r="AD37" s="84"/>
      <c r="AE37" s="84"/>
      <c r="AM37" s="2">
        <f t="shared" si="35"/>
        <v>24741993.222222224</v>
      </c>
      <c r="AN37" s="72">
        <f t="shared" si="36"/>
        <v>7.8509223353629032E-2</v>
      </c>
      <c r="AO37" s="12">
        <f t="shared" si="37"/>
        <v>2800.9618723491576</v>
      </c>
    </row>
    <row r="38" spans="1:41" x14ac:dyDescent="0.25">
      <c r="A38" s="29"/>
      <c r="B38" t="s">
        <v>20</v>
      </c>
      <c r="C38" s="84">
        <v>2198434</v>
      </c>
      <c r="D38">
        <f t="shared" si="25"/>
        <v>6.8621388136211586E-3</v>
      </c>
      <c r="E38">
        <f t="shared" si="38"/>
        <v>2.1984096874421835</v>
      </c>
      <c r="F38" s="84">
        <v>8013864</v>
      </c>
      <c r="G38" s="89">
        <f t="shared" si="26"/>
        <v>6.8621391624834171E-3</v>
      </c>
      <c r="H38" s="84">
        <f t="shared" si="27"/>
        <v>8.0138639986275724</v>
      </c>
      <c r="I38" s="84">
        <v>760639</v>
      </c>
      <c r="J38" s="88">
        <f t="shared" si="23"/>
        <v>6.8621414237928302E-3</v>
      </c>
      <c r="K38" s="86">
        <f t="shared" si="24"/>
        <v>0.76063902717408005</v>
      </c>
      <c r="L38" s="84">
        <v>605192</v>
      </c>
      <c r="M38" s="89">
        <f t="shared" si="28"/>
        <v>6.8621443645538573E-3</v>
      </c>
      <c r="N38" s="87">
        <f t="shared" si="29"/>
        <v>0.60519198682468289</v>
      </c>
      <c r="O38" s="84">
        <v>942983</v>
      </c>
      <c r="P38" s="90">
        <f t="shared" si="30"/>
        <v>6.862141480391157E-3</v>
      </c>
      <c r="Q38" s="84"/>
      <c r="R38" s="84">
        <v>1344528</v>
      </c>
      <c r="S38" s="89">
        <f t="shared" si="31"/>
        <v>7.4499993001745507E-3</v>
      </c>
      <c r="T38" s="84"/>
      <c r="U38" s="84">
        <v>1893293</v>
      </c>
      <c r="V38" s="89">
        <f t="shared" si="32"/>
        <v>7.4499987860702881E-3</v>
      </c>
      <c r="W38" s="84"/>
      <c r="X38" s="84">
        <v>2225870</v>
      </c>
      <c r="Y38" s="89">
        <f t="shared" si="33"/>
        <v>7.4499985199542899E-3</v>
      </c>
      <c r="Z38" s="84"/>
      <c r="AA38" s="84">
        <v>2205993</v>
      </c>
      <c r="AB38">
        <f t="shared" si="34"/>
        <v>7.4499989924232766E-3</v>
      </c>
      <c r="AC38" s="84"/>
      <c r="AD38" s="84"/>
      <c r="AE38" s="84"/>
      <c r="AM38" s="2">
        <f t="shared" si="35"/>
        <v>2243421.777777778</v>
      </c>
      <c r="AN38" s="72">
        <f t="shared" si="36"/>
        <v>7.1234112048294256E-3</v>
      </c>
      <c r="AO38" s="12">
        <f t="shared" si="37"/>
        <v>254.14088095000511</v>
      </c>
    </row>
    <row r="39" spans="1:41" x14ac:dyDescent="0.25">
      <c r="A39" s="29"/>
      <c r="B39" t="s">
        <v>21</v>
      </c>
      <c r="C39" s="84">
        <v>10584030</v>
      </c>
      <c r="D39">
        <f t="shared" si="25"/>
        <v>3.3036735725307541E-2</v>
      </c>
      <c r="E39">
        <f t="shared" si="38"/>
        <v>10.583912950845326</v>
      </c>
      <c r="F39" s="84">
        <v>38581542</v>
      </c>
      <c r="G39" s="89">
        <f t="shared" si="26"/>
        <v>3.3036736124695751E-2</v>
      </c>
      <c r="H39" s="84">
        <f t="shared" si="27"/>
        <v>38.581541993392655</v>
      </c>
      <c r="I39" s="84">
        <v>3661981</v>
      </c>
      <c r="J39" s="88">
        <f t="shared" si="23"/>
        <v>3.3036738207273479E-2</v>
      </c>
      <c r="K39" s="86">
        <f t="shared" si="24"/>
        <v>3.6619811308254833</v>
      </c>
      <c r="L39" s="84">
        <v>2913604</v>
      </c>
      <c r="M39" s="89">
        <f t="shared" si="28"/>
        <v>3.3036740851071354E-2</v>
      </c>
      <c r="N39" s="87">
        <f t="shared" si="29"/>
        <v>2.9136039365694573</v>
      </c>
      <c r="O39" s="84">
        <v>4539848</v>
      </c>
      <c r="P39" s="90">
        <f t="shared" si="30"/>
        <v>3.3036734782568543E-2</v>
      </c>
      <c r="Q39" s="84"/>
      <c r="R39" s="84">
        <v>5653139</v>
      </c>
      <c r="S39" s="89">
        <f t="shared" si="31"/>
        <v>3.1323915599964787E-2</v>
      </c>
      <c r="T39" s="84"/>
      <c r="U39" s="84">
        <v>7960450</v>
      </c>
      <c r="V39" s="89">
        <f t="shared" si="32"/>
        <v>3.1323911743493069E-2</v>
      </c>
      <c r="W39" s="84"/>
      <c r="X39" s="84">
        <v>9358788</v>
      </c>
      <c r="Y39" s="89">
        <f t="shared" si="33"/>
        <v>3.1323912334757183E-2</v>
      </c>
      <c r="Z39" s="84"/>
      <c r="AA39" s="84">
        <v>9275214</v>
      </c>
      <c r="AB39">
        <f t="shared" si="34"/>
        <v>3.1323913971853162E-2</v>
      </c>
      <c r="AC39" s="84"/>
      <c r="AD39" s="84"/>
      <c r="AE39" s="84"/>
      <c r="AM39" s="2">
        <f t="shared" si="35"/>
        <v>10280955.111111112</v>
      </c>
      <c r="AN39" s="72">
        <f t="shared" si="36"/>
        <v>3.2275482148998308E-2</v>
      </c>
      <c r="AO39" s="12">
        <f t="shared" si="37"/>
        <v>1151.4875711332754</v>
      </c>
    </row>
    <row r="40" spans="1:41" x14ac:dyDescent="0.25">
      <c r="A40" s="29"/>
      <c r="B40" t="s">
        <v>22</v>
      </c>
      <c r="C40" s="84">
        <v>10372824</v>
      </c>
      <c r="D40">
        <f t="shared" si="25"/>
        <v>3.2377482415783726E-2</v>
      </c>
      <c r="E40">
        <f t="shared" si="38"/>
        <v>10.3727092865798</v>
      </c>
      <c r="F40" s="84">
        <v>37811641</v>
      </c>
      <c r="G40" s="89">
        <f t="shared" si="26"/>
        <v>3.2377482635575501E-2</v>
      </c>
      <c r="H40" s="84">
        <f t="shared" si="27"/>
        <v>37.811640993524506</v>
      </c>
      <c r="I40" s="84">
        <v>3588905</v>
      </c>
      <c r="J40" s="88">
        <f t="shared" si="23"/>
        <v>3.2377479548849335E-2</v>
      </c>
      <c r="K40" s="86">
        <f t="shared" si="24"/>
        <v>3.5889051282148192</v>
      </c>
      <c r="L40" s="84">
        <v>2855462</v>
      </c>
      <c r="M40" s="89">
        <f t="shared" si="28"/>
        <v>3.2377480983717045E-2</v>
      </c>
      <c r="N40" s="87">
        <f t="shared" si="29"/>
        <v>2.8554619378352366</v>
      </c>
      <c r="O40" s="84">
        <v>4449255</v>
      </c>
      <c r="P40" s="90">
        <f t="shared" si="30"/>
        <v>3.2377484315557925E-2</v>
      </c>
      <c r="Q40" s="84"/>
      <c r="R40" s="84">
        <v>5293125</v>
      </c>
      <c r="S40" s="89">
        <f t="shared" si="31"/>
        <v>2.9329086151970371E-2</v>
      </c>
      <c r="T40" s="84"/>
      <c r="U40" s="84">
        <v>7453498</v>
      </c>
      <c r="V40" s="89">
        <f t="shared" si="32"/>
        <v>2.9329084854788627E-2</v>
      </c>
      <c r="W40" s="84"/>
      <c r="X40" s="84">
        <v>8762785</v>
      </c>
      <c r="Y40" s="89">
        <f t="shared" si="33"/>
        <v>2.9329087179699464E-2</v>
      </c>
      <c r="Z40" s="84"/>
      <c r="AA40" s="84">
        <v>8684533</v>
      </c>
      <c r="AB40">
        <f t="shared" si="34"/>
        <v>2.9329087671477967E-2</v>
      </c>
      <c r="AC40" s="84"/>
      <c r="AD40" s="84"/>
      <c r="AE40" s="84"/>
      <c r="AM40" s="2">
        <f t="shared" si="35"/>
        <v>9919114.222222222</v>
      </c>
      <c r="AN40" s="72">
        <f t="shared" si="36"/>
        <v>3.1022639528602219E-2</v>
      </c>
      <c r="AO40" s="12">
        <f t="shared" si="37"/>
        <v>1106.7900915011419</v>
      </c>
    </row>
    <row r="41" spans="1:41" x14ac:dyDescent="0.25">
      <c r="A41" s="29"/>
      <c r="B41" t="s">
        <v>23</v>
      </c>
      <c r="C41" s="84">
        <v>1942418</v>
      </c>
      <c r="D41">
        <f t="shared" si="25"/>
        <v>6.0630166518878363E-3</v>
      </c>
      <c r="E41">
        <f t="shared" si="38"/>
        <v>1.9423965187320023</v>
      </c>
      <c r="F41" s="84">
        <v>7080619</v>
      </c>
      <c r="G41" s="89">
        <f t="shared" si="26"/>
        <v>6.0630169085130687E-3</v>
      </c>
      <c r="H41" s="84">
        <f t="shared" si="27"/>
        <v>7.0806189987873971</v>
      </c>
      <c r="I41" s="84">
        <v>672059</v>
      </c>
      <c r="J41" s="88">
        <f t="shared" si="23"/>
        <v>6.0630126816174114E-3</v>
      </c>
      <c r="K41" s="86">
        <f t="shared" si="24"/>
        <v>0.67205902400953033</v>
      </c>
      <c r="L41" s="84">
        <v>534715</v>
      </c>
      <c r="M41" s="89">
        <f t="shared" si="28"/>
        <v>6.0630205354538988E-3</v>
      </c>
      <c r="N41" s="87">
        <f t="shared" si="29"/>
        <v>0.53471498835900055</v>
      </c>
      <c r="O41" s="84">
        <v>833169</v>
      </c>
      <c r="P41" s="90">
        <f t="shared" si="30"/>
        <v>6.0630186918279759E-3</v>
      </c>
      <c r="Q41" s="84"/>
      <c r="R41" s="84">
        <v>1521304</v>
      </c>
      <c r="S41" s="89">
        <f t="shared" si="31"/>
        <v>8.4295111260998239E-3</v>
      </c>
      <c r="T41" s="84"/>
      <c r="U41" s="84">
        <v>2142220</v>
      </c>
      <c r="V41" s="89">
        <f t="shared" si="32"/>
        <v>8.4295121777218287E-3</v>
      </c>
      <c r="W41" s="84"/>
      <c r="X41" s="84">
        <v>2518524</v>
      </c>
      <c r="Y41" s="89">
        <f t="shared" si="33"/>
        <v>8.4295129870429805E-3</v>
      </c>
      <c r="Z41" s="84"/>
      <c r="AA41" s="84">
        <v>2496033</v>
      </c>
      <c r="AB41">
        <f t="shared" si="34"/>
        <v>8.4295114875954941E-3</v>
      </c>
      <c r="AC41" s="84"/>
      <c r="AD41" s="84"/>
      <c r="AE41" s="84"/>
      <c r="AM41" s="2">
        <f t="shared" si="35"/>
        <v>2193451.222222222</v>
      </c>
      <c r="AN41" s="72">
        <f t="shared" si="36"/>
        <v>7.11479258308448E-3</v>
      </c>
      <c r="AO41" s="12">
        <f t="shared" si="37"/>
        <v>253.83339566523728</v>
      </c>
    </row>
    <row r="42" spans="1:41" x14ac:dyDescent="0.25">
      <c r="A42" s="29"/>
      <c r="B42" t="s">
        <v>24</v>
      </c>
      <c r="C42" s="84">
        <v>5453357</v>
      </c>
      <c r="D42">
        <f t="shared" si="25"/>
        <v>1.7021976886380324E-2</v>
      </c>
      <c r="E42">
        <f t="shared" si="38"/>
        <v>5.4532966911358915</v>
      </c>
      <c r="F42" s="84">
        <v>19878904</v>
      </c>
      <c r="G42" s="89">
        <f t="shared" si="26"/>
        <v>1.7021976620223186E-2</v>
      </c>
      <c r="H42" s="84">
        <f t="shared" si="27"/>
        <v>19.878903996595607</v>
      </c>
      <c r="I42" s="84">
        <v>1886813</v>
      </c>
      <c r="J42" s="88">
        <f t="shared" si="23"/>
        <v>1.702197447968198E-2</v>
      </c>
      <c r="K42" s="86">
        <f t="shared" si="24"/>
        <v>1.8868130674070189</v>
      </c>
      <c r="L42" s="84">
        <v>1501216</v>
      </c>
      <c r="M42" s="89">
        <f t="shared" si="28"/>
        <v>1.7021971398131639E-2</v>
      </c>
      <c r="N42" s="87">
        <f t="shared" si="29"/>
        <v>1.5012159673178149</v>
      </c>
      <c r="O42" s="84">
        <v>2339129</v>
      </c>
      <c r="P42" s="90">
        <f t="shared" si="30"/>
        <v>1.7021976153213672E-2</v>
      </c>
      <c r="Q42" s="84"/>
      <c r="R42" s="84">
        <v>3693261</v>
      </c>
      <c r="S42" s="89">
        <f t="shared" si="31"/>
        <v>2.0464275839076583E-2</v>
      </c>
      <c r="T42" s="84"/>
      <c r="U42" s="84">
        <v>5200654</v>
      </c>
      <c r="V42" s="89">
        <f t="shared" si="32"/>
        <v>2.0464273615743357E-2</v>
      </c>
      <c r="W42" s="84"/>
      <c r="X42" s="84">
        <v>6114204</v>
      </c>
      <c r="Y42" s="89">
        <f t="shared" si="33"/>
        <v>2.0464272734121308E-2</v>
      </c>
      <c r="Z42" s="84"/>
      <c r="AA42" s="84">
        <v>6059604</v>
      </c>
      <c r="AB42">
        <f t="shared" si="34"/>
        <v>2.0464273320216362E-2</v>
      </c>
      <c r="AC42" s="84"/>
      <c r="AD42" s="84"/>
      <c r="AE42" s="84"/>
      <c r="AM42" s="2">
        <f t="shared" si="35"/>
        <v>5791904.666666667</v>
      </c>
      <c r="AN42" s="72">
        <f t="shared" si="36"/>
        <v>1.8551885671865376E-2</v>
      </c>
      <c r="AO42" s="12">
        <f t="shared" si="37"/>
        <v>661.87286292488329</v>
      </c>
    </row>
    <row r="43" spans="1:41" x14ac:dyDescent="0.25">
      <c r="A43" s="29"/>
      <c r="B43" t="s">
        <v>25</v>
      </c>
      <c r="C43" s="84">
        <v>6652038</v>
      </c>
      <c r="D43">
        <f t="shared" si="25"/>
        <v>2.076351082155883E-2</v>
      </c>
      <c r="E43">
        <f t="shared" si="38"/>
        <v>6.6519644348811591</v>
      </c>
      <c r="F43" s="84">
        <v>24248408</v>
      </c>
      <c r="G43" s="89">
        <f t="shared" si="26"/>
        <v>2.0763510606703107E-2</v>
      </c>
      <c r="H43" s="84">
        <f t="shared" si="27"/>
        <v>24.248407995847298</v>
      </c>
      <c r="I43" s="84">
        <v>2301546</v>
      </c>
      <c r="J43" s="88">
        <f t="shared" si="23"/>
        <v>2.0763508241576745E-2</v>
      </c>
      <c r="K43" s="86">
        <f t="shared" si="24"/>
        <v>2.3015460822234926</v>
      </c>
      <c r="L43" s="84">
        <v>1831193</v>
      </c>
      <c r="M43" s="89">
        <f t="shared" si="28"/>
        <v>2.0763510960753729E-2</v>
      </c>
      <c r="N43" s="87">
        <f t="shared" si="29"/>
        <v>1.8311929601340589</v>
      </c>
      <c r="O43" s="84">
        <v>2853284</v>
      </c>
      <c r="P43" s="90">
        <f t="shared" si="30"/>
        <v>2.0763511634606779E-2</v>
      </c>
      <c r="Q43" s="84"/>
      <c r="R43" s="84">
        <v>4069416</v>
      </c>
      <c r="S43" s="89">
        <f t="shared" si="31"/>
        <v>2.2548542203746684E-2</v>
      </c>
      <c r="T43" s="84"/>
      <c r="U43" s="84">
        <v>5730336</v>
      </c>
      <c r="V43" s="89">
        <f t="shared" si="32"/>
        <v>2.2548541743816129E-2</v>
      </c>
      <c r="W43" s="84"/>
      <c r="X43" s="84">
        <v>6736930</v>
      </c>
      <c r="Y43" s="89">
        <f t="shared" si="33"/>
        <v>2.25485399098041E-2</v>
      </c>
      <c r="Z43" s="84"/>
      <c r="AA43" s="84">
        <v>6676769</v>
      </c>
      <c r="AB43">
        <f t="shared" si="34"/>
        <v>2.2548540418144105E-2</v>
      </c>
      <c r="AC43" s="84"/>
      <c r="AD43" s="84"/>
      <c r="AE43" s="84"/>
      <c r="AM43" s="2">
        <f t="shared" si="35"/>
        <v>6788880</v>
      </c>
      <c r="AN43" s="72">
        <f t="shared" si="36"/>
        <v>2.1556857393412246E-2</v>
      </c>
      <c r="AO43" s="12">
        <f t="shared" si="37"/>
        <v>769.08079162427134</v>
      </c>
    </row>
    <row r="44" spans="1:41" x14ac:dyDescent="0.25">
      <c r="A44" s="29"/>
      <c r="B44" t="s">
        <v>26</v>
      </c>
      <c r="C44" s="84">
        <v>8444376</v>
      </c>
      <c r="D44">
        <f t="shared" si="25"/>
        <v>2.6358071384636056E-2</v>
      </c>
      <c r="E44">
        <f t="shared" si="38"/>
        <v>8.4442826133530833</v>
      </c>
      <c r="F44" s="84">
        <v>30781945</v>
      </c>
      <c r="G44" s="89">
        <f t="shared" si="26"/>
        <v>2.6358070249496449E-2</v>
      </c>
      <c r="H44" s="84">
        <f t="shared" si="27"/>
        <v>30.781944994728388</v>
      </c>
      <c r="I44" s="84">
        <v>2921679</v>
      </c>
      <c r="J44" s="88">
        <f t="shared" si="23"/>
        <v>2.6358068009825441E-2</v>
      </c>
      <c r="K44" s="86">
        <f t="shared" si="24"/>
        <v>2.9216791043779495</v>
      </c>
      <c r="L44" s="84">
        <v>2324593</v>
      </c>
      <c r="M44" s="89">
        <f t="shared" si="28"/>
        <v>2.6358069430579625E-2</v>
      </c>
      <c r="N44" s="87">
        <f t="shared" si="29"/>
        <v>2.3245929493925068</v>
      </c>
      <c r="O44" s="84">
        <v>3622078</v>
      </c>
      <c r="P44" s="90">
        <f t="shared" si="30"/>
        <v>2.6358069752065776E-2</v>
      </c>
      <c r="Q44" s="84"/>
      <c r="R44" s="84">
        <v>4840753</v>
      </c>
      <c r="S44" s="89">
        <f t="shared" si="31"/>
        <v>2.6822503110621614E-2</v>
      </c>
      <c r="T44" s="84"/>
      <c r="U44" s="84">
        <v>6816492</v>
      </c>
      <c r="V44" s="89">
        <f t="shared" si="32"/>
        <v>2.6822502975111528E-2</v>
      </c>
      <c r="W44" s="84"/>
      <c r="X44" s="84">
        <v>8013881</v>
      </c>
      <c r="Y44" s="89">
        <f t="shared" si="33"/>
        <v>2.6822501578748895E-2</v>
      </c>
      <c r="Z44" s="84"/>
      <c r="AA44" s="84">
        <v>7942317</v>
      </c>
      <c r="AB44">
        <f t="shared" si="34"/>
        <v>2.6822502903457199E-2</v>
      </c>
      <c r="AC44" s="84"/>
      <c r="AD44" s="84"/>
      <c r="AE44" s="84"/>
      <c r="AM44" s="2">
        <f t="shared" si="35"/>
        <v>8412012.666666666</v>
      </c>
      <c r="AN44" s="72">
        <f t="shared" si="36"/>
        <v>2.6564484377171394E-2</v>
      </c>
      <c r="AO44" s="12">
        <f t="shared" si="37"/>
        <v>947.73715393826478</v>
      </c>
    </row>
    <row r="45" spans="1:41" x14ac:dyDescent="0.25">
      <c r="A45" s="29"/>
      <c r="B45" t="s">
        <v>27</v>
      </c>
      <c r="C45" s="84">
        <v>4892921</v>
      </c>
      <c r="D45">
        <f t="shared" si="25"/>
        <v>1.5272645485869511E-2</v>
      </c>
      <c r="E45">
        <f t="shared" si="38"/>
        <v>4.8928668890170437</v>
      </c>
      <c r="F45" s="84">
        <v>17835969</v>
      </c>
      <c r="G45" s="89">
        <f t="shared" si="26"/>
        <v>1.5272645177874269E-2</v>
      </c>
      <c r="H45" s="84">
        <f t="shared" si="27"/>
        <v>17.835968996945471</v>
      </c>
      <c r="I45" s="84">
        <v>1692907</v>
      </c>
      <c r="J45" s="88">
        <f t="shared" si="23"/>
        <v>1.5272642148678741E-2</v>
      </c>
      <c r="K45" s="86">
        <f t="shared" si="24"/>
        <v>1.6929070604796628</v>
      </c>
      <c r="L45" s="84">
        <v>1346938</v>
      </c>
      <c r="M45" s="89">
        <f t="shared" si="28"/>
        <v>1.5272645715910724E-2</v>
      </c>
      <c r="N45" s="87">
        <f t="shared" si="29"/>
        <v>1.3469379706765203</v>
      </c>
      <c r="O45" s="84">
        <v>2098739</v>
      </c>
      <c r="P45" s="90">
        <f t="shared" si="30"/>
        <v>1.5272644308979755E-2</v>
      </c>
      <c r="Q45" s="84"/>
      <c r="R45" s="84">
        <v>2761643</v>
      </c>
      <c r="S45" s="89">
        <f t="shared" si="31"/>
        <v>1.5302201528961798E-2</v>
      </c>
      <c r="T45" s="84"/>
      <c r="U45" s="84">
        <v>3888800</v>
      </c>
      <c r="V45" s="89">
        <f t="shared" si="32"/>
        <v>1.530220376839197E-2</v>
      </c>
      <c r="W45" s="84"/>
      <c r="X45" s="84">
        <v>4571909</v>
      </c>
      <c r="Y45" s="89">
        <f>X45/$X$51</f>
        <v>1.5302203310779918E-2</v>
      </c>
      <c r="Z45" s="84"/>
      <c r="AA45" s="84">
        <v>4531082</v>
      </c>
      <c r="AB45">
        <f t="shared" si="34"/>
        <v>1.5302204646427819E-2</v>
      </c>
      <c r="AC45" s="84"/>
      <c r="AD45" s="84"/>
      <c r="AE45" s="84"/>
      <c r="AM45" s="2">
        <f t="shared" si="35"/>
        <v>4846767.555555556</v>
      </c>
      <c r="AN45" s="72">
        <f t="shared" si="36"/>
        <v>1.5285781787986057E-2</v>
      </c>
      <c r="AO45" s="12">
        <f t="shared" si="37"/>
        <v>545.34856094992801</v>
      </c>
    </row>
    <row r="46" spans="1:41" x14ac:dyDescent="0.25">
      <c r="A46" s="29"/>
      <c r="B46" t="s">
        <v>28</v>
      </c>
      <c r="C46" s="84">
        <v>9145041</v>
      </c>
      <c r="D46">
        <f t="shared" si="25"/>
        <v>2.8545110200377567E-2</v>
      </c>
      <c r="E46">
        <f t="shared" si="38"/>
        <v>9.1449398646745603</v>
      </c>
      <c r="F46" s="84">
        <v>33336051</v>
      </c>
      <c r="G46" s="89">
        <f t="shared" si="26"/>
        <v>2.8545108962373767E-2</v>
      </c>
      <c r="H46" s="84">
        <f t="shared" si="27"/>
        <v>33.336050994290979</v>
      </c>
      <c r="I46" s="84">
        <v>3164103</v>
      </c>
      <c r="J46" s="88">
        <f t="shared" si="23"/>
        <v>2.8545107817831015E-2</v>
      </c>
      <c r="K46" s="86">
        <f t="shared" si="24"/>
        <v>3.1641031130386268</v>
      </c>
      <c r="L46" s="84">
        <v>2517474</v>
      </c>
      <c r="M46" s="89">
        <f t="shared" si="28"/>
        <v>2.8545106382785724E-2</v>
      </c>
      <c r="N46" s="87">
        <f t="shared" si="29"/>
        <v>2.5174739451933958</v>
      </c>
      <c r="O46" s="84">
        <v>3922617</v>
      </c>
      <c r="P46" s="90">
        <f t="shared" si="30"/>
        <v>2.8545109325817667E-2</v>
      </c>
      <c r="Q46" s="84"/>
      <c r="R46" s="84">
        <v>4925255</v>
      </c>
      <c r="S46" s="89">
        <f t="shared" si="31"/>
        <v>2.7290726785296555E-2</v>
      </c>
      <c r="T46" s="84"/>
      <c r="U46" s="84">
        <v>6935484</v>
      </c>
      <c r="V46" s="89">
        <f t="shared" si="32"/>
        <v>2.7290729633928774E-2</v>
      </c>
      <c r="W46" s="84"/>
      <c r="X46" s="84">
        <v>8153775</v>
      </c>
      <c r="Y46" s="89">
        <f t="shared" si="33"/>
        <v>2.7290727527681441E-2</v>
      </c>
      <c r="Z46" s="84"/>
      <c r="AA46" s="84">
        <v>8080962</v>
      </c>
      <c r="AB46">
        <f t="shared" si="34"/>
        <v>2.7290729733870769E-2</v>
      </c>
      <c r="AC46" s="84"/>
      <c r="AD46" s="84"/>
      <c r="AE46" s="84"/>
      <c r="AM46" s="2">
        <f t="shared" si="35"/>
        <v>8908973.555555556</v>
      </c>
      <c r="AN46" s="72">
        <f t="shared" si="36"/>
        <v>2.7987606263329259E-2</v>
      </c>
      <c r="AO46" s="12">
        <f t="shared" si="37"/>
        <v>998.50966158210133</v>
      </c>
    </row>
    <row r="47" spans="1:41" x14ac:dyDescent="0.25">
      <c r="A47" s="29"/>
      <c r="B47" t="s">
        <v>29</v>
      </c>
      <c r="C47" s="84">
        <v>2046147</v>
      </c>
      <c r="D47">
        <f t="shared" si="25"/>
        <v>6.3867938482913261E-3</v>
      </c>
      <c r="E47">
        <f t="shared" si="38"/>
        <v>2.0461243715893955</v>
      </c>
      <c r="F47" s="84">
        <v>7458739</v>
      </c>
      <c r="G47" s="89">
        <f t="shared" si="26"/>
        <v>6.3867948089264305E-3</v>
      </c>
      <c r="H47" s="84">
        <f t="shared" si="27"/>
        <v>7.4587389987226409</v>
      </c>
      <c r="I47" s="84">
        <v>707949</v>
      </c>
      <c r="J47" s="88">
        <f t="shared" si="23"/>
        <v>6.3867960475767222E-3</v>
      </c>
      <c r="K47" s="86">
        <f t="shared" si="24"/>
        <v>0.70794902529171233</v>
      </c>
      <c r="L47" s="84">
        <v>563270</v>
      </c>
      <c r="M47" s="89">
        <f t="shared" si="28"/>
        <v>6.3867996540308714E-3</v>
      </c>
      <c r="N47" s="87">
        <f t="shared" si="29"/>
        <v>0.56326998773734471</v>
      </c>
      <c r="O47" s="84">
        <v>877662</v>
      </c>
      <c r="P47" s="90">
        <f t="shared" si="30"/>
        <v>6.3867968096594143E-3</v>
      </c>
      <c r="Q47" s="84"/>
      <c r="R47" s="84">
        <v>1147386</v>
      </c>
      <c r="S47" s="89">
        <f t="shared" si="31"/>
        <v>6.357639927937594E-3</v>
      </c>
      <c r="T47" s="84"/>
      <c r="U47" s="84">
        <v>1615688</v>
      </c>
      <c r="V47" s="89">
        <f t="shared" si="32"/>
        <v>6.3576391180173025E-3</v>
      </c>
      <c r="W47" s="84"/>
      <c r="X47" s="84">
        <v>1899501</v>
      </c>
      <c r="Y47" s="89">
        <f t="shared" si="33"/>
        <v>6.3576397717080031E-3</v>
      </c>
      <c r="Z47" s="84"/>
      <c r="AA47" s="84">
        <v>1882539</v>
      </c>
      <c r="AB47">
        <f t="shared" si="34"/>
        <v>6.3576419567956573E-3</v>
      </c>
      <c r="AC47" s="84"/>
      <c r="AD47" s="84"/>
      <c r="AE47" s="84"/>
      <c r="AM47" s="2">
        <f t="shared" si="35"/>
        <v>2022097.888888889</v>
      </c>
      <c r="AN47" s="72">
        <f t="shared" si="36"/>
        <v>6.3738379936603678E-3</v>
      </c>
      <c r="AO47" s="12">
        <f t="shared" si="37"/>
        <v>227.39846909908204</v>
      </c>
    </row>
    <row r="48" spans="1:41" x14ac:dyDescent="0.25">
      <c r="A48" s="29"/>
      <c r="B48" t="s">
        <v>30</v>
      </c>
      <c r="C48" s="84">
        <v>8584181</v>
      </c>
      <c r="D48">
        <f t="shared" si="25"/>
        <v>2.6794455336502841E-2</v>
      </c>
      <c r="E48">
        <f t="shared" si="38"/>
        <v>8.5840860672447423</v>
      </c>
      <c r="F48" s="84">
        <v>31291573</v>
      </c>
      <c r="G48" s="89">
        <f t="shared" si="26"/>
        <v>2.6794456274652118E-2</v>
      </c>
      <c r="H48" s="84">
        <f t="shared" si="27"/>
        <v>31.291572994641111</v>
      </c>
      <c r="I48" s="84">
        <v>2970051</v>
      </c>
      <c r="J48" s="88">
        <f t="shared" si="23"/>
        <v>2.679445834078626E-2</v>
      </c>
      <c r="K48" s="86">
        <f t="shared" si="24"/>
        <v>2.9700511061060553</v>
      </c>
      <c r="L48" s="84">
        <v>2363079</v>
      </c>
      <c r="M48" s="89">
        <f t="shared" si="28"/>
        <v>2.6794454062257209E-2</v>
      </c>
      <c r="N48" s="87">
        <f t="shared" si="29"/>
        <v>2.3630789485546484</v>
      </c>
      <c r="O48" s="84">
        <v>3682045</v>
      </c>
      <c r="P48" s="90">
        <f t="shared" si="30"/>
        <v>2.6794453057124953E-2</v>
      </c>
      <c r="Q48" s="84"/>
      <c r="R48" s="84">
        <v>4851513</v>
      </c>
      <c r="S48" s="89">
        <f t="shared" si="31"/>
        <v>2.6882124027753782E-2</v>
      </c>
      <c r="T48" s="84"/>
      <c r="U48" s="84">
        <v>6831643</v>
      </c>
      <c r="V48" s="89">
        <f t="shared" si="32"/>
        <v>2.6882121286491624E-2</v>
      </c>
      <c r="W48" s="84"/>
      <c r="X48" s="84">
        <v>8031694</v>
      </c>
      <c r="Y48" s="89">
        <f t="shared" si="33"/>
        <v>2.6882121782820088E-2</v>
      </c>
      <c r="Z48" s="84"/>
      <c r="AA48" s="84">
        <v>7959971</v>
      </c>
      <c r="AB48">
        <f t="shared" si="34"/>
        <v>2.6882123347498611E-2</v>
      </c>
      <c r="AC48" s="84"/>
      <c r="AD48" s="84"/>
      <c r="AE48" s="84"/>
      <c r="AM48" s="2">
        <f t="shared" si="35"/>
        <v>8507305.555555556</v>
      </c>
      <c r="AN48" s="72">
        <f t="shared" si="36"/>
        <v>2.6833418612876386E-2</v>
      </c>
      <c r="AO48" s="12">
        <f t="shared" si="37"/>
        <v>957.33188062389343</v>
      </c>
    </row>
    <row r="49" spans="1:41" x14ac:dyDescent="0.25">
      <c r="A49" s="29"/>
      <c r="B49" t="s">
        <v>31</v>
      </c>
      <c r="C49" s="84">
        <v>5812626</v>
      </c>
      <c r="D49">
        <f t="shared" si="25"/>
        <v>1.8143390469608594E-2</v>
      </c>
      <c r="E49">
        <f t="shared" si="38"/>
        <v>5.8125617179675659</v>
      </c>
      <c r="F49" s="84">
        <v>21188532</v>
      </c>
      <c r="G49" s="89">
        <f t="shared" si="26"/>
        <v>1.8143389410243682E-2</v>
      </c>
      <c r="H49" s="84">
        <f t="shared" si="27"/>
        <v>21.188531996371321</v>
      </c>
      <c r="I49" s="84">
        <v>2011117</v>
      </c>
      <c r="J49" s="88">
        <f t="shared" si="23"/>
        <v>1.8143389010810602E-2</v>
      </c>
      <c r="K49" s="86">
        <f t="shared" si="24"/>
        <v>2.0111170718478206</v>
      </c>
      <c r="L49" s="84">
        <v>1600117</v>
      </c>
      <c r="M49" s="89">
        <f t="shared" si="28"/>
        <v>1.8143388964455619E-2</v>
      </c>
      <c r="N49" s="87">
        <f t="shared" si="29"/>
        <v>1.6001169651646934</v>
      </c>
      <c r="O49" s="84">
        <v>2493232</v>
      </c>
      <c r="P49" s="90">
        <f t="shared" si="30"/>
        <v>1.8143392539885242E-2</v>
      </c>
      <c r="Q49" s="84"/>
      <c r="R49" s="84">
        <v>3660335</v>
      </c>
      <c r="S49" s="89">
        <f t="shared" si="31"/>
        <v>2.028183361626118E-2</v>
      </c>
      <c r="T49" s="84"/>
      <c r="U49" s="84">
        <v>5154290</v>
      </c>
      <c r="V49" s="89">
        <f t="shared" si="32"/>
        <v>2.0281833949132133E-2</v>
      </c>
      <c r="W49" s="84"/>
      <c r="X49" s="84">
        <v>6059696</v>
      </c>
      <c r="Y49" s="89">
        <f t="shared" si="33"/>
        <v>2.028183417332231E-2</v>
      </c>
      <c r="Z49" s="84"/>
      <c r="AA49" s="84">
        <v>6005582</v>
      </c>
      <c r="AB49">
        <f t="shared" si="34"/>
        <v>2.0281832194805408E-2</v>
      </c>
      <c r="AC49" s="84"/>
      <c r="AD49" s="84"/>
      <c r="AE49" s="84"/>
      <c r="AM49" s="2">
        <f t="shared" si="35"/>
        <v>5998391.888888889</v>
      </c>
      <c r="AN49" s="72">
        <f t="shared" si="36"/>
        <v>1.9093809369836085E-2</v>
      </c>
      <c r="AO49" s="12">
        <f t="shared" si="37"/>
        <v>681.20699401036484</v>
      </c>
    </row>
    <row r="50" spans="1:41" x14ac:dyDescent="0.25">
      <c r="A50" s="29"/>
      <c r="B50" t="s">
        <v>32</v>
      </c>
      <c r="C50" s="84">
        <v>2662731</v>
      </c>
      <c r="D50">
        <f t="shared" si="25"/>
        <v>8.3113842604928233E-3</v>
      </c>
      <c r="E50">
        <f t="shared" si="38"/>
        <v>2.6627015527655646</v>
      </c>
      <c r="F50" s="84">
        <v>9706348</v>
      </c>
      <c r="G50" s="89">
        <f t="shared" si="26"/>
        <v>8.3113852113652787E-3</v>
      </c>
      <c r="H50" s="84">
        <f t="shared" si="27"/>
        <v>9.7063479983377245</v>
      </c>
      <c r="I50" s="84">
        <v>921281</v>
      </c>
      <c r="J50" s="88">
        <f t="shared" si="23"/>
        <v>8.3113809744876123E-3</v>
      </c>
      <c r="K50" s="86">
        <f t="shared" si="24"/>
        <v>0.92128103291306873</v>
      </c>
      <c r="L50" s="84">
        <v>733005</v>
      </c>
      <c r="M50" s="89">
        <f t="shared" si="28"/>
        <v>8.3113889971113304E-3</v>
      </c>
      <c r="N50" s="87">
        <f t="shared" si="29"/>
        <v>0.73300498404213321</v>
      </c>
      <c r="O50" s="84">
        <v>1142135</v>
      </c>
      <c r="P50" s="90">
        <f t="shared" si="30"/>
        <v>8.3113820288452222E-3</v>
      </c>
      <c r="Q50" s="84"/>
      <c r="R50" s="84">
        <v>1442346</v>
      </c>
      <c r="S50" s="89">
        <f t="shared" si="31"/>
        <v>7.9920066302892629E-3</v>
      </c>
      <c r="T50" s="84"/>
      <c r="U50" s="84">
        <v>2031036</v>
      </c>
      <c r="V50" s="89">
        <f t="shared" si="32"/>
        <v>7.9920095486884779E-3</v>
      </c>
      <c r="W50" s="84"/>
      <c r="X50" s="84">
        <v>2387809</v>
      </c>
      <c r="Y50" s="89">
        <f t="shared" si="33"/>
        <v>7.9920091990698158E-3</v>
      </c>
      <c r="Z50" s="84"/>
      <c r="AA50" s="84">
        <v>2366485</v>
      </c>
      <c r="AB50">
        <f t="shared" si="34"/>
        <v>7.9920067133416994E-3</v>
      </c>
      <c r="AC50" s="84"/>
      <c r="AD50" s="84"/>
      <c r="AE50" s="84"/>
      <c r="AM50" s="2">
        <f t="shared" si="35"/>
        <v>2599241.777777778</v>
      </c>
      <c r="AN50" s="72">
        <f t="shared" si="36"/>
        <v>8.1694392848546127E-3</v>
      </c>
      <c r="AO50" s="12">
        <f t="shared" si="37"/>
        <v>291.45986901794288</v>
      </c>
    </row>
    <row r="51" spans="1:41" ht="15.75" x14ac:dyDescent="0.25">
      <c r="A51" s="29"/>
      <c r="B51" s="4" t="s">
        <v>41</v>
      </c>
      <c r="C51" s="84">
        <f>SUM(C19:C50)</f>
        <v>320371543</v>
      </c>
      <c r="D51" s="84">
        <f t="shared" ref="D51:E51" si="39">SUM(D19:D50)</f>
        <v>0.99999999999999967</v>
      </c>
      <c r="E51" s="84">
        <f t="shared" si="39"/>
        <v>320.36799999999994</v>
      </c>
      <c r="F51" s="84">
        <f>SUM(F19:F50)</f>
        <v>1167837581</v>
      </c>
      <c r="G51" s="84">
        <f t="shared" ref="G51:H51" si="40">SUM(G19:G50)</f>
        <v>1</v>
      </c>
      <c r="H51" s="84">
        <f t="shared" si="40"/>
        <v>1167.8375807999996</v>
      </c>
      <c r="I51" s="84">
        <f>SUM(I19:I50)</f>
        <v>110845719</v>
      </c>
      <c r="J51" s="84">
        <f t="shared" ref="J51:N51" si="41">SUM(J19:J50)</f>
        <v>0.99999999999999989</v>
      </c>
      <c r="K51" s="84">
        <f t="shared" si="41"/>
        <v>110.84572296</v>
      </c>
      <c r="L51" s="84">
        <f t="shared" si="41"/>
        <v>88192840</v>
      </c>
      <c r="M51" s="84">
        <f t="shared" si="41"/>
        <v>1.0000000000000002</v>
      </c>
      <c r="N51" s="84">
        <f t="shared" si="41"/>
        <v>88.192838080000001</v>
      </c>
      <c r="O51" s="84">
        <f>SUM(O19:O50)</f>
        <v>137418181</v>
      </c>
      <c r="P51" s="90">
        <f t="shared" si="30"/>
        <v>1</v>
      </c>
      <c r="Q51" s="84"/>
      <c r="R51" s="84">
        <f>SUM(R19:R50)</f>
        <v>180473574</v>
      </c>
      <c r="S51" s="89">
        <f t="shared" si="31"/>
        <v>1</v>
      </c>
      <c r="T51" s="84"/>
      <c r="U51" s="84">
        <f>SUM(U19:U50)</f>
        <v>254133330</v>
      </c>
      <c r="V51" s="89">
        <f t="shared" si="32"/>
        <v>1</v>
      </c>
      <c r="W51" s="84"/>
      <c r="X51" s="84">
        <f>SUM(X19:X50)</f>
        <v>298774556</v>
      </c>
      <c r="Y51" s="89">
        <f t="shared" si="33"/>
        <v>1</v>
      </c>
      <c r="Z51" s="84"/>
      <c r="AA51" s="84">
        <f>SUM(AA19:AA50)</f>
        <v>296106483</v>
      </c>
      <c r="AB51">
        <f t="shared" si="34"/>
        <v>1</v>
      </c>
      <c r="AC51" s="84"/>
      <c r="AD51" s="4"/>
      <c r="AE51" s="4"/>
      <c r="AF51" s="4"/>
      <c r="AG51" s="4"/>
      <c r="AH51" s="4"/>
      <c r="AI51" s="4"/>
      <c r="AJ51" s="4"/>
      <c r="AK51" s="4"/>
      <c r="AL51" s="4"/>
      <c r="AM51" s="2">
        <f t="shared" si="35"/>
        <v>317128200.77777779</v>
      </c>
      <c r="AN51" s="81"/>
      <c r="AO51" s="65"/>
    </row>
    <row r="52" spans="1:41" x14ac:dyDescent="0.25">
      <c r="A52" s="29"/>
      <c r="C52" s="6">
        <f>C51/1000000</f>
        <v>320.37154299999997</v>
      </c>
      <c r="D52" s="6">
        <f t="shared" ref="D52:Z52" si="42">D51/1000000</f>
        <v>9.9999999999999974E-7</v>
      </c>
      <c r="E52" s="6">
        <f t="shared" si="42"/>
        <v>3.2036799999999991E-4</v>
      </c>
      <c r="F52" s="6">
        <f t="shared" si="42"/>
        <v>1167.837581</v>
      </c>
      <c r="G52" s="6">
        <f t="shared" si="42"/>
        <v>9.9999999999999995E-7</v>
      </c>
      <c r="H52" s="6">
        <f t="shared" si="42"/>
        <v>1.1678375807999996E-3</v>
      </c>
      <c r="I52" s="6">
        <f t="shared" si="42"/>
        <v>110.845719</v>
      </c>
      <c r="J52" s="6">
        <f t="shared" si="42"/>
        <v>9.9999999999999995E-7</v>
      </c>
      <c r="K52" s="6">
        <f t="shared" si="42"/>
        <v>1.1084572296E-4</v>
      </c>
      <c r="L52" s="6">
        <f t="shared" si="42"/>
        <v>88.192840000000004</v>
      </c>
      <c r="M52" s="6">
        <f t="shared" si="42"/>
        <v>1.0000000000000002E-6</v>
      </c>
      <c r="N52" s="6">
        <f t="shared" si="42"/>
        <v>8.8192838079999996E-5</v>
      </c>
      <c r="O52" s="6">
        <f t="shared" si="42"/>
        <v>137.418181</v>
      </c>
      <c r="P52" s="6">
        <f t="shared" si="42"/>
        <v>9.9999999999999995E-7</v>
      </c>
      <c r="Q52" s="6">
        <f t="shared" si="42"/>
        <v>0</v>
      </c>
      <c r="R52" s="6">
        <f t="shared" si="42"/>
        <v>180.47357400000001</v>
      </c>
      <c r="S52" s="84">
        <f t="shared" si="31"/>
        <v>1.0000000000000002E-6</v>
      </c>
      <c r="T52" s="6">
        <f t="shared" si="42"/>
        <v>0</v>
      </c>
      <c r="U52" s="6">
        <f t="shared" si="42"/>
        <v>254.13333</v>
      </c>
      <c r="V52" s="84">
        <f t="shared" si="32"/>
        <v>9.9999999999999995E-7</v>
      </c>
      <c r="W52" s="6">
        <f t="shared" si="42"/>
        <v>0</v>
      </c>
      <c r="X52" s="6">
        <f t="shared" si="42"/>
        <v>298.77455600000002</v>
      </c>
      <c r="Y52" s="6">
        <f t="shared" si="42"/>
        <v>9.9999999999999995E-7</v>
      </c>
      <c r="Z52" s="6">
        <f t="shared" si="42"/>
        <v>0</v>
      </c>
      <c r="AA52" s="6">
        <f>AA51/1000000</f>
        <v>296.10648300000003</v>
      </c>
      <c r="AM52" s="2">
        <f t="shared" si="35"/>
        <v>317.12820077777775</v>
      </c>
    </row>
    <row r="53" spans="1:41" x14ac:dyDescent="0.25">
      <c r="A53" s="29"/>
      <c r="C53" s="6">
        <f>C52-C3</f>
        <v>3.5429999999792017E-3</v>
      </c>
      <c r="D53" s="6"/>
      <c r="E53" s="6"/>
      <c r="F53" s="6">
        <f>F52-D3</f>
        <v>1.9999993128294591E-7</v>
      </c>
      <c r="G53" s="6"/>
      <c r="H53" s="6"/>
      <c r="I53" s="6">
        <f>I52-E3</f>
        <v>-3.9600000008022107E-6</v>
      </c>
      <c r="J53" s="6"/>
      <c r="K53" s="6"/>
      <c r="L53" s="6">
        <f>L52-F3</f>
        <v>1.9200000025421105E-6</v>
      </c>
      <c r="M53" s="6"/>
      <c r="N53" s="6"/>
      <c r="O53" s="6">
        <f>O52-G3</f>
        <v>2.181000000007316E-3</v>
      </c>
      <c r="R53" s="2">
        <f>R52-H3</f>
        <v>-2.7199999692584242E-6</v>
      </c>
      <c r="U53" s="2">
        <f>U52-I3</f>
        <v>-1.3600000272617763E-6</v>
      </c>
      <c r="X53" s="2">
        <f>X52-J3</f>
        <v>-1.1999999856016075E-6</v>
      </c>
      <c r="AA53" s="2">
        <f>AA52-K3</f>
        <v>1.3200000239521614E-6</v>
      </c>
      <c r="AD53" s="2">
        <f>AD52-L3</f>
        <v>0</v>
      </c>
      <c r="AG53" s="2">
        <f>AG52-M3</f>
        <v>0</v>
      </c>
      <c r="AJ53" s="2">
        <f>AJ52-N3</f>
        <v>0</v>
      </c>
      <c r="AM53" s="2">
        <f t="shared" si="35"/>
        <v>6.353555555512634E-4</v>
      </c>
    </row>
    <row r="54" spans="1:41" x14ac:dyDescent="0.25">
      <c r="A54" s="29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41" x14ac:dyDescent="0.25">
      <c r="C55" s="2"/>
      <c r="D55" s="2"/>
      <c r="E55" s="2"/>
      <c r="F55" s="2"/>
      <c r="G55" s="2"/>
      <c r="H55" s="2"/>
      <c r="I55" s="2"/>
      <c r="O55" s="2"/>
    </row>
    <row r="56" spans="1:41" x14ac:dyDescent="0.25">
      <c r="B56" s="26" t="s">
        <v>58</v>
      </c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41" x14ac:dyDescent="0.25">
      <c r="C57" s="1" t="s">
        <v>35</v>
      </c>
      <c r="D57" s="1" t="s">
        <v>35</v>
      </c>
      <c r="E57" s="1" t="s">
        <v>35</v>
      </c>
      <c r="F57" s="1" t="s">
        <v>36</v>
      </c>
      <c r="G57" s="1" t="s">
        <v>36</v>
      </c>
      <c r="H57" s="1" t="s">
        <v>36</v>
      </c>
      <c r="I57" s="1" t="s">
        <v>37</v>
      </c>
      <c r="J57" s="1" t="s">
        <v>37</v>
      </c>
      <c r="K57" s="1" t="s">
        <v>37</v>
      </c>
      <c r="L57" s="1" t="s">
        <v>38</v>
      </c>
      <c r="M57" s="1" t="s">
        <v>38</v>
      </c>
      <c r="N57" s="1" t="s">
        <v>38</v>
      </c>
      <c r="O57" s="1" t="s">
        <v>39</v>
      </c>
      <c r="P57" s="1" t="s">
        <v>39</v>
      </c>
      <c r="Q57" s="1" t="s">
        <v>39</v>
      </c>
      <c r="R57" s="1" t="s">
        <v>46</v>
      </c>
      <c r="S57" s="1" t="s">
        <v>46</v>
      </c>
      <c r="T57" s="1" t="s">
        <v>46</v>
      </c>
      <c r="U57" s="1" t="s">
        <v>47</v>
      </c>
      <c r="V57" s="1" t="s">
        <v>47</v>
      </c>
      <c r="W57" s="1" t="s">
        <v>47</v>
      </c>
      <c r="X57" s="1" t="s">
        <v>48</v>
      </c>
      <c r="Y57" s="1" t="s">
        <v>48</v>
      </c>
      <c r="Z57" s="1" t="s">
        <v>48</v>
      </c>
      <c r="AA57" s="1" t="s">
        <v>49</v>
      </c>
      <c r="AB57" s="1" t="s">
        <v>49</v>
      </c>
      <c r="AC57" s="1" t="s">
        <v>49</v>
      </c>
      <c r="AD57" s="1" t="s">
        <v>50</v>
      </c>
      <c r="AE57" s="1" t="s">
        <v>50</v>
      </c>
      <c r="AF57" s="1" t="s">
        <v>50</v>
      </c>
      <c r="AG57" s="1" t="s">
        <v>51</v>
      </c>
      <c r="AH57" s="1" t="s">
        <v>51</v>
      </c>
      <c r="AI57" s="1" t="s">
        <v>51</v>
      </c>
      <c r="AJ57" s="1" t="s">
        <v>52</v>
      </c>
      <c r="AK57" s="1" t="s">
        <v>52</v>
      </c>
      <c r="AL57" s="1" t="s">
        <v>52</v>
      </c>
      <c r="AM57" s="18" t="s">
        <v>185</v>
      </c>
      <c r="AN57" s="18" t="s">
        <v>185</v>
      </c>
      <c r="AO57" s="18" t="s">
        <v>185</v>
      </c>
    </row>
    <row r="58" spans="1:41" x14ac:dyDescent="0.25">
      <c r="B58" s="1" t="s">
        <v>0</v>
      </c>
      <c r="C58" s="6" t="s">
        <v>40</v>
      </c>
      <c r="D58" s="6" t="s">
        <v>43</v>
      </c>
      <c r="E58" s="60" t="s">
        <v>44</v>
      </c>
      <c r="F58" s="6" t="s">
        <v>40</v>
      </c>
      <c r="G58" s="6" t="s">
        <v>43</v>
      </c>
      <c r="H58" s="6" t="s">
        <v>34</v>
      </c>
      <c r="I58" s="6" t="s">
        <v>40</v>
      </c>
      <c r="J58" s="6" t="s">
        <v>45</v>
      </c>
      <c r="K58" s="6" t="s">
        <v>44</v>
      </c>
      <c r="L58" s="6" t="s">
        <v>40</v>
      </c>
      <c r="M58" s="6" t="s">
        <v>45</v>
      </c>
      <c r="N58" s="6" t="s">
        <v>44</v>
      </c>
      <c r="O58" s="6" t="s">
        <v>40</v>
      </c>
      <c r="P58" s="6" t="s">
        <v>45</v>
      </c>
      <c r="Q58" s="6" t="s">
        <v>44</v>
      </c>
      <c r="R58" s="6" t="s">
        <v>40</v>
      </c>
      <c r="S58" s="6" t="s">
        <v>45</v>
      </c>
      <c r="T58" s="6" t="s">
        <v>44</v>
      </c>
      <c r="U58" s="6" t="s">
        <v>40</v>
      </c>
      <c r="V58" s="6" t="s">
        <v>45</v>
      </c>
      <c r="W58" s="6" t="s">
        <v>44</v>
      </c>
      <c r="X58" s="6" t="s">
        <v>40</v>
      </c>
      <c r="Y58" s="6" t="s">
        <v>45</v>
      </c>
      <c r="Z58" s="6" t="s">
        <v>44</v>
      </c>
      <c r="AA58" s="6" t="s">
        <v>40</v>
      </c>
      <c r="AB58" s="6" t="s">
        <v>45</v>
      </c>
      <c r="AC58" s="6" t="s">
        <v>44</v>
      </c>
      <c r="AD58" s="6" t="s">
        <v>40</v>
      </c>
      <c r="AE58" s="6" t="s">
        <v>45</v>
      </c>
      <c r="AF58" s="6" t="s">
        <v>44</v>
      </c>
      <c r="AG58" s="6" t="s">
        <v>40</v>
      </c>
      <c r="AH58" s="6" t="s">
        <v>45</v>
      </c>
      <c r="AI58" s="6" t="s">
        <v>44</v>
      </c>
      <c r="AJ58" s="6" t="s">
        <v>40</v>
      </c>
      <c r="AK58" s="6" t="s">
        <v>45</v>
      </c>
      <c r="AL58" s="6" t="s">
        <v>44</v>
      </c>
      <c r="AM58" s="6" t="s">
        <v>40</v>
      </c>
      <c r="AN58" s="6" t="s">
        <v>45</v>
      </c>
      <c r="AO58" s="6" t="s">
        <v>44</v>
      </c>
    </row>
    <row r="59" spans="1:41" x14ac:dyDescent="0.25">
      <c r="B59" t="s">
        <v>1</v>
      </c>
      <c r="C59">
        <v>784.61573699999997</v>
      </c>
      <c r="D59">
        <f>C59/$C$91</f>
        <v>1.106633843660642E-2</v>
      </c>
      <c r="F59">
        <v>1026.6485230000001</v>
      </c>
      <c r="G59">
        <f>F59/$F$91</f>
        <v>1.1558809327964825E-2</v>
      </c>
      <c r="I59">
        <v>616.338482</v>
      </c>
      <c r="J59">
        <f>I59/$I$91</f>
        <v>1.1196681701281155E-2</v>
      </c>
      <c r="L59">
        <v>1077.400805</v>
      </c>
      <c r="M59">
        <f>L59/$L$91</f>
        <v>1.1129611434671345E-2</v>
      </c>
      <c r="O59">
        <v>884.34997799999996</v>
      </c>
      <c r="P59">
        <f>O59/$O$91</f>
        <v>1.285315718009206E-2</v>
      </c>
      <c r="R59">
        <v>565.96412499999997</v>
      </c>
      <c r="S59">
        <f>R59/$R$91</f>
        <v>1.0926105159228826E-2</v>
      </c>
      <c r="U59">
        <v>652.45313599999997</v>
      </c>
      <c r="V59">
        <f>U59/$U$91</f>
        <v>1.1141590525832175E-2</v>
      </c>
      <c r="X59">
        <v>664.66383499999995</v>
      </c>
      <c r="Y59">
        <f>X59/$X$91</f>
        <v>1.1138071774016827E-2</v>
      </c>
      <c r="Z59" s="49"/>
      <c r="AA59">
        <v>626.33110399999998</v>
      </c>
      <c r="AB59" s="9">
        <f>AA59/$AA$91</f>
        <v>1.1148701668632723E-2</v>
      </c>
      <c r="AC59" s="49"/>
      <c r="AF59" s="49"/>
      <c r="AI59" s="49"/>
      <c r="AL59" s="49"/>
      <c r="AM59">
        <f>AVERAGE(C59,F59,I59,L59,O59,R59,U59,X59,AA59)</f>
        <v>766.52952500000015</v>
      </c>
      <c r="AN59" s="73">
        <f>AVERAGE(P59,M59,J59,G59,D59, S59, V59,Y59,AB59,AE59,AH59,AK59)</f>
        <v>1.1351007467591816E-2</v>
      </c>
      <c r="AO59">
        <f>AM59*SUM($C$2:$N$2)</f>
        <v>27347359.734844025</v>
      </c>
    </row>
    <row r="60" spans="1:41" x14ac:dyDescent="0.25">
      <c r="B60" t="s">
        <v>2</v>
      </c>
      <c r="C60">
        <v>2123.6473150000002</v>
      </c>
      <c r="D60">
        <f t="shared" ref="D60:D91" si="43">C60/$C$91</f>
        <v>2.9952241332346002E-2</v>
      </c>
      <c r="F60">
        <v>2738.2604879999999</v>
      </c>
      <c r="G60">
        <f t="shared" ref="G60:G91" si="44">F60/$F$91</f>
        <v>3.0829471003964919E-2</v>
      </c>
      <c r="I60">
        <v>1649.0992220000001</v>
      </c>
      <c r="J60">
        <f t="shared" ref="J60:J91" si="45">I60/$I$91</f>
        <v>2.9958277183420118E-2</v>
      </c>
      <c r="L60">
        <v>2935.4410579999999</v>
      </c>
      <c r="M60">
        <f t="shared" ref="M60:M91" si="46">L60/$L$91</f>
        <v>3.0323272651462844E-2</v>
      </c>
      <c r="O60">
        <v>2147.36699</v>
      </c>
      <c r="P60">
        <f t="shared" ref="P60:P91" si="47">O60/$O$91</f>
        <v>3.1209867283799687E-2</v>
      </c>
      <c r="R60">
        <v>1575.8433239999999</v>
      </c>
      <c r="S60">
        <f t="shared" ref="S60:S91" si="48">R60/$R$91</f>
        <v>3.0422122378326904E-2</v>
      </c>
      <c r="U60">
        <v>1758.0930880000001</v>
      </c>
      <c r="V60">
        <f t="shared" ref="V60:V91" si="49">U60/$U$91</f>
        <v>3.0022008037052076E-2</v>
      </c>
      <c r="X60">
        <v>1792.434788</v>
      </c>
      <c r="Y60">
        <f t="shared" ref="Y60:Y91" si="50">X60/$X$91</f>
        <v>3.0036638474528463E-2</v>
      </c>
      <c r="Z60" s="49"/>
      <c r="AA60">
        <v>1684.696717</v>
      </c>
      <c r="AB60" s="9">
        <f t="shared" ref="AB60:AB91" si="51">AA60/$AA$91</f>
        <v>2.9987623127779344E-2</v>
      </c>
      <c r="AC60" s="49"/>
      <c r="AF60" s="49"/>
      <c r="AI60" s="49"/>
      <c r="AL60" s="49"/>
      <c r="AM60">
        <f t="shared" ref="AM60:AM91" si="52">AVERAGE(C60,F60,I60,L60,O60,R60,U60,X60,AA60)</f>
        <v>2044.9869988888886</v>
      </c>
      <c r="AN60" s="73">
        <f t="shared" ref="AN60:AN91" si="53">AVERAGE(P60,M60,J60,G60,D60, S60, V60,Y60,AB60,AE60,AH60,AK60)</f>
        <v>3.0304613496964488E-2</v>
      </c>
      <c r="AO60">
        <f t="shared" ref="AO60:AO91" si="54">AM60*SUM($C$2:$N$2)</f>
        <v>72958696.681244612</v>
      </c>
    </row>
    <row r="61" spans="1:41" x14ac:dyDescent="0.25">
      <c r="B61" t="s">
        <v>3</v>
      </c>
      <c r="C61">
        <v>411.89462400000002</v>
      </c>
      <c r="D61">
        <f t="shared" si="43"/>
        <v>5.8094237656142614E-3</v>
      </c>
      <c r="F61">
        <v>485.52945599999998</v>
      </c>
      <c r="G61">
        <f t="shared" si="44"/>
        <v>5.4664690780590417E-3</v>
      </c>
      <c r="I61">
        <v>332.25273099999998</v>
      </c>
      <c r="J61">
        <f t="shared" si="45"/>
        <v>6.0358523474255332E-3</v>
      </c>
      <c r="L61">
        <v>550.05830800000001</v>
      </c>
      <c r="M61">
        <f t="shared" si="46"/>
        <v>5.6821335254643446E-3</v>
      </c>
      <c r="O61">
        <v>324.99829099999999</v>
      </c>
      <c r="P61">
        <f t="shared" si="47"/>
        <v>4.7235305268298411E-3</v>
      </c>
      <c r="R61">
        <v>349.30651499999999</v>
      </c>
      <c r="S61">
        <f t="shared" si="48"/>
        <v>6.7434657906872489E-3</v>
      </c>
      <c r="U61">
        <v>355.687951</v>
      </c>
      <c r="V61">
        <f t="shared" si="49"/>
        <v>6.0738914204778362E-3</v>
      </c>
      <c r="X61">
        <v>361.66255999999998</v>
      </c>
      <c r="Y61">
        <f t="shared" si="50"/>
        <v>6.0605426971284924E-3</v>
      </c>
      <c r="Z61" s="49"/>
      <c r="AA61">
        <v>342.94108399999999</v>
      </c>
      <c r="AB61" s="9">
        <f t="shared" si="51"/>
        <v>6.1043556850619296E-3</v>
      </c>
      <c r="AC61" s="49"/>
      <c r="AF61" s="49"/>
      <c r="AI61" s="49"/>
      <c r="AL61" s="49"/>
      <c r="AM61">
        <f t="shared" si="52"/>
        <v>390.48127999999997</v>
      </c>
      <c r="AN61" s="73">
        <f t="shared" si="53"/>
        <v>5.8555183151942809E-3</v>
      </c>
      <c r="AO61">
        <f t="shared" si="54"/>
        <v>13931142.487802219</v>
      </c>
    </row>
    <row r="62" spans="1:41" x14ac:dyDescent="0.25">
      <c r="B62" t="s">
        <v>4</v>
      </c>
      <c r="C62">
        <v>500.01736799999998</v>
      </c>
      <c r="D62">
        <f t="shared" si="43"/>
        <v>7.0523202091588638E-3</v>
      </c>
      <c r="F62">
        <v>488.27185100000003</v>
      </c>
      <c r="G62">
        <f t="shared" si="44"/>
        <v>5.4973450986218883E-3</v>
      </c>
      <c r="I62">
        <v>412.910324</v>
      </c>
      <c r="J62">
        <f t="shared" si="45"/>
        <v>7.5011144103782779E-3</v>
      </c>
      <c r="L62">
        <v>649.07669699999997</v>
      </c>
      <c r="M62">
        <f t="shared" si="46"/>
        <v>6.7049991009705137E-3</v>
      </c>
      <c r="O62">
        <v>87.484967999999995</v>
      </c>
      <c r="P62">
        <f t="shared" si="47"/>
        <v>1.2715079692118497E-3</v>
      </c>
      <c r="R62">
        <v>402.44782300000003</v>
      </c>
      <c r="S62">
        <f t="shared" si="48"/>
        <v>7.7693744903013246E-3</v>
      </c>
      <c r="U62">
        <v>432.98616900000002</v>
      </c>
      <c r="V62">
        <f t="shared" si="49"/>
        <v>7.3938714248846359E-3</v>
      </c>
      <c r="X62">
        <v>439.29492199999999</v>
      </c>
      <c r="Y62">
        <f t="shared" si="50"/>
        <v>7.3614632142534487E-3</v>
      </c>
      <c r="Z62" s="49"/>
      <c r="AA62">
        <v>419.50970899999999</v>
      </c>
      <c r="AB62" s="9">
        <f t="shared" si="51"/>
        <v>7.467278190188568E-3</v>
      </c>
      <c r="AC62" s="49"/>
      <c r="AD62" s="1"/>
      <c r="AF62" s="49"/>
      <c r="AG62" s="1"/>
      <c r="AI62" s="49"/>
      <c r="AJ62" s="1"/>
      <c r="AL62" s="49"/>
      <c r="AM62">
        <f t="shared" si="52"/>
        <v>425.777759</v>
      </c>
      <c r="AN62" s="73">
        <f t="shared" si="53"/>
        <v>6.4465860119965971E-3</v>
      </c>
      <c r="AO62">
        <f t="shared" si="54"/>
        <v>15190409.71379246</v>
      </c>
    </row>
    <row r="63" spans="1:41" x14ac:dyDescent="0.25">
      <c r="B63" t="s">
        <v>5</v>
      </c>
      <c r="C63">
        <v>1693.547532</v>
      </c>
      <c r="D63">
        <f t="shared" si="43"/>
        <v>2.3886049264382189E-2</v>
      </c>
      <c r="F63">
        <v>2131.8940680000001</v>
      </c>
      <c r="G63">
        <f t="shared" si="44"/>
        <v>2.4002525194721656E-2</v>
      </c>
      <c r="I63">
        <v>1328.542764</v>
      </c>
      <c r="J63">
        <f t="shared" si="45"/>
        <v>2.4134904584861356E-2</v>
      </c>
      <c r="L63">
        <v>2331.7338020000002</v>
      </c>
      <c r="M63">
        <f t="shared" si="46"/>
        <v>2.4086942449749602E-2</v>
      </c>
      <c r="O63">
        <v>1598.4368449999999</v>
      </c>
      <c r="P63">
        <f t="shared" si="47"/>
        <v>2.3231707494015957E-2</v>
      </c>
      <c r="R63">
        <v>1296.294451</v>
      </c>
      <c r="S63">
        <f t="shared" si="48"/>
        <v>2.5025348539451684E-2</v>
      </c>
      <c r="U63">
        <v>1417.717341</v>
      </c>
      <c r="V63">
        <f t="shared" si="49"/>
        <v>2.4209594870877565E-2</v>
      </c>
      <c r="X63">
        <v>1444.6762839999999</v>
      </c>
      <c r="Y63">
        <f t="shared" si="50"/>
        <v>2.4209092317189061E-2</v>
      </c>
      <c r="Z63" s="49"/>
      <c r="AA63">
        <v>1360.2467320000001</v>
      </c>
      <c r="AB63" s="9">
        <f t="shared" si="51"/>
        <v>2.4212409241615131E-2</v>
      </c>
      <c r="AC63" s="49"/>
      <c r="AF63" s="49"/>
      <c r="AI63" s="49"/>
      <c r="AL63" s="49"/>
      <c r="AM63">
        <f t="shared" si="52"/>
        <v>1622.5655354444443</v>
      </c>
      <c r="AN63" s="73">
        <f t="shared" si="53"/>
        <v>2.41109526618738E-2</v>
      </c>
      <c r="AO63">
        <f t="shared" si="54"/>
        <v>57888029.024268858</v>
      </c>
    </row>
    <row r="64" spans="1:41" x14ac:dyDescent="0.25">
      <c r="B64" t="s">
        <v>6</v>
      </c>
      <c r="C64">
        <v>421.34411999999998</v>
      </c>
      <c r="D64">
        <f t="shared" si="43"/>
        <v>5.9427008793147716E-3</v>
      </c>
      <c r="F64">
        <v>509.10900199999998</v>
      </c>
      <c r="G64">
        <f t="shared" si="44"/>
        <v>5.7319459868043487E-3</v>
      </c>
      <c r="I64">
        <v>341.64080899999999</v>
      </c>
      <c r="J64">
        <f t="shared" si="45"/>
        <v>6.2064003891634176E-3</v>
      </c>
      <c r="L64">
        <v>567.15156999999999</v>
      </c>
      <c r="M64">
        <f t="shared" si="46"/>
        <v>5.8587078915945364E-3</v>
      </c>
      <c r="O64">
        <v>363.68231600000001</v>
      </c>
      <c r="P64">
        <f t="shared" si="47"/>
        <v>5.2857647848190588E-3</v>
      </c>
      <c r="R64">
        <v>346.33219400000002</v>
      </c>
      <c r="S64">
        <f t="shared" si="48"/>
        <v>6.6860456423283709E-3</v>
      </c>
      <c r="U64">
        <v>363.23020700000001</v>
      </c>
      <c r="V64">
        <f t="shared" si="49"/>
        <v>6.2026864608514341E-3</v>
      </c>
      <c r="X64">
        <v>369.313739</v>
      </c>
      <c r="Y64">
        <f t="shared" si="50"/>
        <v>6.1887569557812902E-3</v>
      </c>
      <c r="Z64" s="49"/>
      <c r="AA64">
        <v>350.18708500000002</v>
      </c>
      <c r="AB64" s="9">
        <f t="shared" si="51"/>
        <v>6.233334595615308E-3</v>
      </c>
      <c r="AC64" s="49"/>
      <c r="AF64" s="49"/>
      <c r="AI64" s="49"/>
      <c r="AL64" s="49"/>
      <c r="AM64">
        <f t="shared" si="52"/>
        <v>403.55456022222222</v>
      </c>
      <c r="AN64" s="73">
        <f t="shared" si="53"/>
        <v>6.0373715095858368E-3</v>
      </c>
      <c r="AO64">
        <f t="shared" si="54"/>
        <v>14397555.959809748</v>
      </c>
    </row>
    <row r="65" spans="2:41" x14ac:dyDescent="0.25">
      <c r="B65" t="s">
        <v>7</v>
      </c>
      <c r="C65">
        <v>3049.2957540000002</v>
      </c>
      <c r="D65">
        <f t="shared" si="43"/>
        <v>4.3007726222894962E-2</v>
      </c>
      <c r="F65">
        <v>4023.8152759999998</v>
      </c>
      <c r="G65">
        <f t="shared" si="44"/>
        <v>4.5303248876574047E-2</v>
      </c>
      <c r="I65">
        <v>2401.2181679999999</v>
      </c>
      <c r="J65">
        <f t="shared" si="45"/>
        <v>4.3621607781468133E-2</v>
      </c>
      <c r="L65">
        <v>4168.1332060000004</v>
      </c>
      <c r="M65">
        <f t="shared" si="46"/>
        <v>4.3057052468724433E-2</v>
      </c>
      <c r="O65">
        <v>3574.5325549999998</v>
      </c>
      <c r="P65">
        <f t="shared" si="47"/>
        <v>5.1952315166757503E-2</v>
      </c>
      <c r="R65">
        <v>2283.088753</v>
      </c>
      <c r="S65">
        <f t="shared" si="48"/>
        <v>4.4075704980648042E-2</v>
      </c>
      <c r="U65">
        <v>2561.265817</v>
      </c>
      <c r="V65">
        <f t="shared" si="49"/>
        <v>4.3737355813437309E-2</v>
      </c>
      <c r="X65">
        <v>2608.8146630000001</v>
      </c>
      <c r="Y65">
        <f t="shared" si="50"/>
        <v>4.3717084383869821E-2</v>
      </c>
      <c r="Z65" s="49"/>
      <c r="AA65">
        <v>2459.8417169999998</v>
      </c>
      <c r="AB65" s="9">
        <f t="shared" si="51"/>
        <v>4.3785214050123686E-2</v>
      </c>
      <c r="AC65" s="49"/>
      <c r="AF65" s="49"/>
      <c r="AI65" s="49"/>
      <c r="AL65" s="49"/>
      <c r="AM65">
        <f t="shared" si="52"/>
        <v>3014.4451009999998</v>
      </c>
      <c r="AN65" s="73">
        <f t="shared" si="53"/>
        <v>4.4695256638277552E-2</v>
      </c>
      <c r="AO65">
        <f t="shared" si="54"/>
        <v>107545909.0476459</v>
      </c>
    </row>
    <row r="66" spans="2:41" x14ac:dyDescent="0.25">
      <c r="B66" t="s">
        <v>8</v>
      </c>
      <c r="C66">
        <v>2091.6709580000002</v>
      </c>
      <c r="D66">
        <f t="shared" si="43"/>
        <v>2.950124198088672E-2</v>
      </c>
      <c r="F66">
        <v>2700.7249149999998</v>
      </c>
      <c r="G66">
        <f t="shared" si="44"/>
        <v>3.0406866264754764E-2</v>
      </c>
      <c r="I66">
        <v>1627.9664749999999</v>
      </c>
      <c r="J66">
        <f t="shared" si="45"/>
        <v>2.9574370209341699E-2</v>
      </c>
      <c r="L66">
        <v>2884.9064199999998</v>
      </c>
      <c r="M66">
        <f t="shared" si="46"/>
        <v>2.9801246974183182E-2</v>
      </c>
      <c r="O66">
        <v>2152.9344540000002</v>
      </c>
      <c r="P66">
        <f t="shared" si="47"/>
        <v>3.1290784897489626E-2</v>
      </c>
      <c r="R66">
        <v>1569.5946200000001</v>
      </c>
      <c r="S66">
        <f t="shared" si="48"/>
        <v>3.0301489295774378E-2</v>
      </c>
      <c r="U66">
        <v>1736.6309900000001</v>
      </c>
      <c r="V66">
        <f t="shared" si="49"/>
        <v>2.9655511357754516E-2</v>
      </c>
      <c r="X66">
        <v>1770.249597</v>
      </c>
      <c r="Y66">
        <f t="shared" si="50"/>
        <v>2.966487121916354E-2</v>
      </c>
      <c r="Z66" s="49"/>
      <c r="AA66">
        <v>1664.794067</v>
      </c>
      <c r="AB66" s="9">
        <f t="shared" si="51"/>
        <v>2.9633355703012884E-2</v>
      </c>
      <c r="AC66" s="49"/>
      <c r="AF66" s="49"/>
      <c r="AI66" s="49"/>
      <c r="AL66" s="49"/>
      <c r="AM66">
        <f t="shared" si="52"/>
        <v>2022.1636106666665</v>
      </c>
      <c r="AN66" s="73">
        <f t="shared" si="53"/>
        <v>2.9981081989151257E-2</v>
      </c>
      <c r="AO66">
        <f t="shared" si="54"/>
        <v>72144430.057814658</v>
      </c>
    </row>
    <row r="67" spans="2:41" x14ac:dyDescent="0.25">
      <c r="B67" t="s">
        <v>9</v>
      </c>
      <c r="C67">
        <v>7094.4451150000004</v>
      </c>
      <c r="D67">
        <f t="shared" si="43"/>
        <v>0.10006112159144617</v>
      </c>
      <c r="F67">
        <v>8818.8299499999994</v>
      </c>
      <c r="G67">
        <f t="shared" si="44"/>
        <v>9.9289261713373697E-2</v>
      </c>
      <c r="I67">
        <v>5707.3412559999997</v>
      </c>
      <c r="J67">
        <f t="shared" si="45"/>
        <v>0.10368212479067987</v>
      </c>
      <c r="L67">
        <v>9481.5089459999999</v>
      </c>
      <c r="M67">
        <f t="shared" si="46"/>
        <v>9.7944525281230196E-2</v>
      </c>
      <c r="O67">
        <v>6828.7290949999997</v>
      </c>
      <c r="P67">
        <f t="shared" si="47"/>
        <v>9.9248861403039235E-2</v>
      </c>
      <c r="R67">
        <v>5086.6343589999997</v>
      </c>
      <c r="S67">
        <f t="shared" si="48"/>
        <v>9.8198983748272947E-2</v>
      </c>
      <c r="U67">
        <v>5965.1844430000001</v>
      </c>
      <c r="V67">
        <f t="shared" si="49"/>
        <v>0.10186423944933001</v>
      </c>
      <c r="X67">
        <v>6064.2094770000003</v>
      </c>
      <c r="Y67">
        <f t="shared" si="50"/>
        <v>0.10162069432813214</v>
      </c>
      <c r="Z67" s="49"/>
      <c r="AA67">
        <v>5754.0153110000001</v>
      </c>
      <c r="AB67" s="9">
        <f t="shared" si="51"/>
        <v>0.10242154619082104</v>
      </c>
      <c r="AC67" s="49"/>
      <c r="AF67" s="49"/>
      <c r="AI67" s="49"/>
      <c r="AL67" s="49"/>
      <c r="AM67">
        <f t="shared" si="52"/>
        <v>6755.6553280000007</v>
      </c>
      <c r="AN67" s="73">
        <f t="shared" si="53"/>
        <v>0.10048126205514725</v>
      </c>
      <c r="AO67">
        <f t="shared" si="54"/>
        <v>241020509.28753421</v>
      </c>
    </row>
    <row r="68" spans="2:41" x14ac:dyDescent="0.25">
      <c r="B68" t="s">
        <v>10</v>
      </c>
      <c r="C68">
        <v>939.10573699999998</v>
      </c>
      <c r="D68">
        <f t="shared" si="43"/>
        <v>1.3245288646817822E-2</v>
      </c>
      <c r="F68">
        <v>1189.6427289999999</v>
      </c>
      <c r="G68">
        <f t="shared" si="44"/>
        <v>1.3393925150477938E-2</v>
      </c>
      <c r="I68">
        <v>732.672551</v>
      </c>
      <c r="J68">
        <f t="shared" si="45"/>
        <v>1.3310058651850792E-2</v>
      </c>
      <c r="L68">
        <v>1290.9602689999999</v>
      </c>
      <c r="M68">
        <f t="shared" si="46"/>
        <v>1.3335692812637908E-2</v>
      </c>
      <c r="O68">
        <v>901.42210299999999</v>
      </c>
      <c r="P68">
        <f t="shared" si="47"/>
        <v>1.3101283726687823E-2</v>
      </c>
      <c r="R68">
        <v>714.07560699999999</v>
      </c>
      <c r="S68">
        <f t="shared" si="48"/>
        <v>1.3785441212766193E-2</v>
      </c>
      <c r="U68">
        <v>782.23985900000002</v>
      </c>
      <c r="V68">
        <f t="shared" si="49"/>
        <v>1.3357888438385399E-2</v>
      </c>
      <c r="X68">
        <v>797.23279700000001</v>
      </c>
      <c r="Y68">
        <f t="shared" si="50"/>
        <v>1.3359589684289333E-2</v>
      </c>
      <c r="Z68" s="49"/>
      <c r="AA68">
        <v>750.26905899999997</v>
      </c>
      <c r="AB68" s="9">
        <f t="shared" si="51"/>
        <v>1.3354798854116627E-2</v>
      </c>
      <c r="AC68" s="49"/>
      <c r="AF68" s="49"/>
      <c r="AI68" s="49"/>
      <c r="AL68" s="49"/>
      <c r="AM68">
        <f t="shared" si="52"/>
        <v>899.73563455555552</v>
      </c>
      <c r="AN68" s="73">
        <f t="shared" si="53"/>
        <v>1.3360440797558871E-2</v>
      </c>
      <c r="AO68">
        <f t="shared" si="54"/>
        <v>32099734.272399921</v>
      </c>
    </row>
    <row r="69" spans="2:41" x14ac:dyDescent="0.25">
      <c r="B69" t="s">
        <v>11</v>
      </c>
      <c r="C69">
        <v>3214.9800279999999</v>
      </c>
      <c r="D69">
        <f t="shared" si="43"/>
        <v>4.5344562158301932E-2</v>
      </c>
      <c r="F69">
        <v>4269.0567410000003</v>
      </c>
      <c r="G69">
        <f t="shared" si="44"/>
        <v>4.8064368451326278E-2</v>
      </c>
      <c r="I69">
        <v>2460.962493</v>
      </c>
      <c r="J69">
        <f t="shared" si="45"/>
        <v>4.4706950024438606E-2</v>
      </c>
      <c r="L69">
        <v>4502.6755300000004</v>
      </c>
      <c r="M69">
        <f t="shared" si="46"/>
        <v>4.6512893653632335E-2</v>
      </c>
      <c r="O69">
        <v>3511.4031909999999</v>
      </c>
      <c r="P69">
        <f t="shared" si="47"/>
        <v>5.1034791948171246E-2</v>
      </c>
      <c r="R69">
        <v>2364.3914220000001</v>
      </c>
      <c r="S69">
        <f t="shared" si="48"/>
        <v>4.5645277100117586E-2</v>
      </c>
      <c r="U69">
        <v>2632.6324909999998</v>
      </c>
      <c r="V69">
        <f t="shared" si="49"/>
        <v>4.4956046038107413E-2</v>
      </c>
      <c r="X69">
        <v>2687.1478050000001</v>
      </c>
      <c r="Y69">
        <f t="shared" si="50"/>
        <v>4.5029748187641015E-2</v>
      </c>
      <c r="Z69" s="49"/>
      <c r="AA69">
        <v>2516.25549</v>
      </c>
      <c r="AB69" s="9">
        <f t="shared" si="51"/>
        <v>4.4789379931655521E-2</v>
      </c>
      <c r="AC69" s="49"/>
      <c r="AF69" s="49"/>
      <c r="AI69" s="49"/>
      <c r="AL69" s="49"/>
      <c r="AM69">
        <f t="shared" si="52"/>
        <v>3128.8339101111114</v>
      </c>
      <c r="AN69" s="73">
        <f t="shared" si="53"/>
        <v>4.6231557499265774E-2</v>
      </c>
      <c r="AO69">
        <f t="shared" si="54"/>
        <v>111626941.55895324</v>
      </c>
    </row>
    <row r="70" spans="2:41" x14ac:dyDescent="0.25">
      <c r="B70" t="s">
        <v>12</v>
      </c>
      <c r="C70">
        <v>1714.5478459999999</v>
      </c>
      <c r="D70">
        <f t="shared" si="43"/>
        <v>2.4182240853512914E-2</v>
      </c>
      <c r="F70">
        <v>2188.0690319999999</v>
      </c>
      <c r="G70">
        <f t="shared" si="44"/>
        <v>2.4634986726915657E-2</v>
      </c>
      <c r="I70">
        <v>1323.4000679999999</v>
      </c>
      <c r="J70">
        <f t="shared" si="45"/>
        <v>2.4041480059409686E-2</v>
      </c>
      <c r="L70">
        <v>2380.81655</v>
      </c>
      <c r="M70">
        <f t="shared" si="46"/>
        <v>2.4593970020966138E-2</v>
      </c>
      <c r="O70">
        <v>1644.165004</v>
      </c>
      <c r="P70">
        <f t="shared" si="47"/>
        <v>2.3896321311853631E-2</v>
      </c>
      <c r="R70">
        <v>1156.391652</v>
      </c>
      <c r="S70">
        <f t="shared" si="48"/>
        <v>2.2324483543910752E-2</v>
      </c>
      <c r="U70">
        <v>1402.695545</v>
      </c>
      <c r="V70">
        <f t="shared" si="49"/>
        <v>2.3953075757457927E-2</v>
      </c>
      <c r="X70">
        <v>1430.6229880000001</v>
      </c>
      <c r="Y70">
        <f t="shared" si="50"/>
        <v>2.3973594895384094E-2</v>
      </c>
      <c r="Z70" s="49"/>
      <c r="AA70">
        <v>1343.0388350000001</v>
      </c>
      <c r="AB70" s="9">
        <f t="shared" si="51"/>
        <v>2.3906108454743211E-2</v>
      </c>
      <c r="AC70" s="49"/>
      <c r="AF70" s="49"/>
      <c r="AI70" s="49"/>
      <c r="AL70" s="49"/>
      <c r="AM70">
        <f t="shared" si="52"/>
        <v>1620.4163911111111</v>
      </c>
      <c r="AN70" s="73">
        <f t="shared" si="53"/>
        <v>2.3945140180461552E-2</v>
      </c>
      <c r="AO70">
        <f t="shared" si="54"/>
        <v>57811354.321874633</v>
      </c>
    </row>
    <row r="71" spans="2:41" x14ac:dyDescent="0.25">
      <c r="B71" t="s">
        <v>13</v>
      </c>
      <c r="C71">
        <v>1465.9851209999999</v>
      </c>
      <c r="D71">
        <f t="shared" si="43"/>
        <v>2.0676474772281316E-2</v>
      </c>
      <c r="F71">
        <v>1897.877422</v>
      </c>
      <c r="G71">
        <f t="shared" si="44"/>
        <v>2.1367783381837518E-2</v>
      </c>
      <c r="I71">
        <v>1124.8328739999999</v>
      </c>
      <c r="J71">
        <f t="shared" si="45"/>
        <v>2.0434219223902508E-2</v>
      </c>
      <c r="L71">
        <v>2054.0412110000002</v>
      </c>
      <c r="M71">
        <f t="shared" si="46"/>
        <v>2.1218362231715412E-2</v>
      </c>
      <c r="O71">
        <v>1483.018456</v>
      </c>
      <c r="P71">
        <f t="shared" si="47"/>
        <v>2.1554214722833906E-2</v>
      </c>
      <c r="R71">
        <v>1019.613878</v>
      </c>
      <c r="S71">
        <f t="shared" si="48"/>
        <v>1.9683948082110526E-2</v>
      </c>
      <c r="U71">
        <v>1199.2023819999999</v>
      </c>
      <c r="V71">
        <f t="shared" si="49"/>
        <v>2.0478132697405834E-2</v>
      </c>
      <c r="X71">
        <v>1223.8115600000001</v>
      </c>
      <c r="Y71">
        <f t="shared" si="50"/>
        <v>2.0507962484752167E-2</v>
      </c>
      <c r="Z71" s="49"/>
      <c r="AA71">
        <v>1146.401955</v>
      </c>
      <c r="AB71" s="9">
        <f t="shared" si="51"/>
        <v>2.0405969473667261E-2</v>
      </c>
      <c r="AC71" s="49"/>
      <c r="AF71" s="49"/>
      <c r="AI71" s="49"/>
      <c r="AL71" s="49"/>
      <c r="AM71">
        <f t="shared" si="52"/>
        <v>1401.6427621111111</v>
      </c>
      <c r="AN71" s="73">
        <f t="shared" si="53"/>
        <v>2.0703007452278498E-2</v>
      </c>
      <c r="AO71">
        <f t="shared" si="54"/>
        <v>50006200.133247256</v>
      </c>
    </row>
    <row r="72" spans="2:41" x14ac:dyDescent="0.25">
      <c r="B72" t="s">
        <v>14</v>
      </c>
      <c r="C72">
        <v>4738.2950170000004</v>
      </c>
      <c r="D72">
        <f t="shared" si="43"/>
        <v>6.6829626016802382E-2</v>
      </c>
      <c r="F72">
        <v>6032.5465299999996</v>
      </c>
      <c r="G72">
        <f t="shared" si="44"/>
        <v>6.7919111107848762E-2</v>
      </c>
      <c r="I72">
        <v>3684.4069399999998</v>
      </c>
      <c r="J72">
        <f t="shared" si="45"/>
        <v>6.693259137626148E-2</v>
      </c>
      <c r="L72">
        <v>6536.5198330000003</v>
      </c>
      <c r="M72">
        <f t="shared" si="46"/>
        <v>6.7522620679973264E-2</v>
      </c>
      <c r="O72">
        <v>4577.5856940000003</v>
      </c>
      <c r="P72">
        <f t="shared" si="47"/>
        <v>6.6530706048508317E-2</v>
      </c>
      <c r="R72">
        <v>3556.8680680000002</v>
      </c>
      <c r="S72">
        <f t="shared" si="48"/>
        <v>6.8666392147154337E-2</v>
      </c>
      <c r="U72">
        <v>3934.599385</v>
      </c>
      <c r="V72">
        <f t="shared" si="49"/>
        <v>6.7189032916014829E-2</v>
      </c>
      <c r="X72">
        <v>4011.0612070000002</v>
      </c>
      <c r="Y72">
        <f t="shared" si="50"/>
        <v>6.7215162403924944E-2</v>
      </c>
      <c r="Z72" s="49"/>
      <c r="AA72">
        <v>3771.3703390000001</v>
      </c>
      <c r="AB72" s="9">
        <f t="shared" si="51"/>
        <v>6.7130440310116321E-2</v>
      </c>
      <c r="AC72" s="49"/>
      <c r="AF72" s="49"/>
      <c r="AI72" s="49"/>
      <c r="AL72" s="49"/>
      <c r="AM72">
        <f t="shared" si="52"/>
        <v>4538.139223666667</v>
      </c>
      <c r="AN72" s="73">
        <f t="shared" si="53"/>
        <v>6.7326187000733853E-2</v>
      </c>
      <c r="AO72">
        <f t="shared" si="54"/>
        <v>161906517.39920664</v>
      </c>
    </row>
    <row r="73" spans="2:41" x14ac:dyDescent="0.25">
      <c r="B73" t="s">
        <v>15</v>
      </c>
      <c r="C73">
        <v>10475.133239999999</v>
      </c>
      <c r="D73">
        <f t="shared" si="43"/>
        <v>0.14774285568833234</v>
      </c>
      <c r="F73">
        <v>12127.594440000001</v>
      </c>
      <c r="G73">
        <f t="shared" si="44"/>
        <v>0.13654191147055919</v>
      </c>
      <c r="I73">
        <v>7698.0113080000001</v>
      </c>
      <c r="J73">
        <f t="shared" si="45"/>
        <v>0.13984553109331735</v>
      </c>
      <c r="L73">
        <v>13939.801750000001</v>
      </c>
      <c r="M73">
        <f t="shared" si="46"/>
        <v>0.14399894285752984</v>
      </c>
      <c r="O73">
        <v>9709.8394079999998</v>
      </c>
      <c r="P73">
        <f t="shared" si="47"/>
        <v>0.14112296625677762</v>
      </c>
      <c r="R73">
        <v>6997.8002379999998</v>
      </c>
      <c r="S73">
        <f t="shared" si="48"/>
        <v>0.13509460742527543</v>
      </c>
      <c r="U73">
        <v>8237.7957659999993</v>
      </c>
      <c r="V73">
        <f t="shared" si="49"/>
        <v>0.14067239805589041</v>
      </c>
      <c r="X73">
        <v>8404.8088310000003</v>
      </c>
      <c r="Y73">
        <f t="shared" si="50"/>
        <v>0.14084317376252084</v>
      </c>
      <c r="Z73" s="49"/>
      <c r="AA73">
        <v>7880.8956369999996</v>
      </c>
      <c r="AB73" s="9">
        <f t="shared" si="51"/>
        <v>0.14028004321902915</v>
      </c>
      <c r="AC73" s="49"/>
      <c r="AF73" s="49"/>
      <c r="AI73" s="49"/>
      <c r="AL73" s="49"/>
      <c r="AM73">
        <f t="shared" si="52"/>
        <v>9496.8534020000006</v>
      </c>
      <c r="AN73" s="73">
        <f t="shared" si="53"/>
        <v>0.14068249220324802</v>
      </c>
      <c r="AO73">
        <f t="shared" si="54"/>
        <v>338817824.83665097</v>
      </c>
    </row>
    <row r="74" spans="2:41" x14ac:dyDescent="0.25">
      <c r="B74" t="s">
        <v>16</v>
      </c>
      <c r="C74">
        <v>2396.70505</v>
      </c>
      <c r="D74">
        <f t="shared" si="43"/>
        <v>3.3803488721031998E-2</v>
      </c>
      <c r="F74">
        <v>3117.7722010000002</v>
      </c>
      <c r="G74">
        <f t="shared" si="44"/>
        <v>3.5102309692202446E-2</v>
      </c>
      <c r="I74">
        <v>1833.7982730000001</v>
      </c>
      <c r="J74">
        <f t="shared" si="45"/>
        <v>3.3313603104113958E-2</v>
      </c>
      <c r="L74">
        <v>3364.4631509999999</v>
      </c>
      <c r="M74">
        <f t="shared" si="46"/>
        <v>3.4755095209809114E-2</v>
      </c>
      <c r="O74">
        <v>2432.7333800000001</v>
      </c>
      <c r="P74">
        <f t="shared" si="47"/>
        <v>3.5357387107207719E-2</v>
      </c>
      <c r="R74">
        <v>1642.40885</v>
      </c>
      <c r="S74">
        <f t="shared" si="48"/>
        <v>3.1707189584760494E-2</v>
      </c>
      <c r="U74">
        <v>1949.4982950000001</v>
      </c>
      <c r="V74">
        <f t="shared" si="49"/>
        <v>3.3290531588000487E-2</v>
      </c>
      <c r="X74">
        <v>1989.9878570000001</v>
      </c>
      <c r="Y74">
        <f t="shared" si="50"/>
        <v>3.3347124386101039E-2</v>
      </c>
      <c r="Z74" s="49"/>
      <c r="AA74">
        <v>1863.1242589999999</v>
      </c>
      <c r="AB74" s="9">
        <f t="shared" si="51"/>
        <v>3.3163635659364289E-2</v>
      </c>
      <c r="AC74" s="49"/>
      <c r="AF74" s="49"/>
      <c r="AI74" s="49"/>
      <c r="AL74" s="49"/>
      <c r="AM74">
        <f t="shared" si="52"/>
        <v>2287.8323684444445</v>
      </c>
      <c r="AN74" s="73">
        <f t="shared" si="53"/>
        <v>3.3760040561399064E-2</v>
      </c>
      <c r="AO74">
        <f t="shared" si="54"/>
        <v>81622654.773631096</v>
      </c>
    </row>
    <row r="75" spans="2:41" x14ac:dyDescent="0.25">
      <c r="B75" t="s">
        <v>17</v>
      </c>
      <c r="C75">
        <v>997.39541299999996</v>
      </c>
      <c r="D75">
        <f t="shared" si="43"/>
        <v>1.4067415009516733E-2</v>
      </c>
      <c r="F75">
        <v>1248.106775</v>
      </c>
      <c r="G75">
        <f t="shared" si="44"/>
        <v>1.4052158952130587E-2</v>
      </c>
      <c r="I75">
        <v>781.67048399999999</v>
      </c>
      <c r="J75">
        <f t="shared" si="45"/>
        <v>1.4200177110853163E-2</v>
      </c>
      <c r="L75">
        <v>1364.644556</v>
      </c>
      <c r="M75">
        <f t="shared" si="46"/>
        <v>1.4096855677325767E-2</v>
      </c>
      <c r="O75">
        <v>933.69321100000002</v>
      </c>
      <c r="P75">
        <f t="shared" si="47"/>
        <v>1.3570312543127423E-2</v>
      </c>
      <c r="R75">
        <v>764.99311999999998</v>
      </c>
      <c r="S75">
        <f t="shared" si="48"/>
        <v>1.4768418890873264E-2</v>
      </c>
      <c r="U75">
        <v>834.32624099999998</v>
      </c>
      <c r="V75">
        <f t="shared" si="49"/>
        <v>1.4247339508808448E-2</v>
      </c>
      <c r="X75">
        <v>850.01822000000004</v>
      </c>
      <c r="Y75">
        <f t="shared" si="50"/>
        <v>1.42441388338543E-2</v>
      </c>
      <c r="Z75" s="49"/>
      <c r="AA75">
        <v>800.869595</v>
      </c>
      <c r="AB75" s="9">
        <f t="shared" si="51"/>
        <v>1.4255489042635367E-2</v>
      </c>
      <c r="AC75" s="49"/>
      <c r="AF75" s="49"/>
      <c r="AI75" s="49"/>
      <c r="AL75" s="49"/>
      <c r="AM75">
        <f t="shared" si="52"/>
        <v>952.85751277777774</v>
      </c>
      <c r="AN75" s="73">
        <f t="shared" si="53"/>
        <v>1.4166922841013896E-2</v>
      </c>
      <c r="AO75">
        <f t="shared" si="54"/>
        <v>33994955.612417698</v>
      </c>
    </row>
    <row r="76" spans="2:41" x14ac:dyDescent="0.25">
      <c r="B76" t="s">
        <v>18</v>
      </c>
      <c r="C76">
        <v>625.53035699999998</v>
      </c>
      <c r="D76">
        <f t="shared" si="43"/>
        <v>8.8225742952861962E-3</v>
      </c>
      <c r="F76">
        <v>753.46442100000002</v>
      </c>
      <c r="G76">
        <f t="shared" si="44"/>
        <v>8.4830897650299501E-3</v>
      </c>
      <c r="I76">
        <v>495.40288299999997</v>
      </c>
      <c r="J76">
        <f t="shared" si="45"/>
        <v>8.9997112898883187E-3</v>
      </c>
      <c r="L76">
        <v>848.48475399999995</v>
      </c>
      <c r="M76">
        <f t="shared" si="46"/>
        <v>8.7648956418430596E-3</v>
      </c>
      <c r="O76">
        <v>509.343051</v>
      </c>
      <c r="P76">
        <f t="shared" si="47"/>
        <v>7.4028003120396374E-3</v>
      </c>
      <c r="R76">
        <v>499.958551</v>
      </c>
      <c r="S76">
        <f t="shared" si="48"/>
        <v>9.6518479920996211E-3</v>
      </c>
      <c r="U76">
        <v>529.14871000000005</v>
      </c>
      <c r="V76">
        <f t="shared" si="49"/>
        <v>9.0359873051362224E-3</v>
      </c>
      <c r="X76">
        <v>538.70458099999996</v>
      </c>
      <c r="Y76">
        <f t="shared" si="50"/>
        <v>9.0273157229468666E-3</v>
      </c>
      <c r="Z76" s="49"/>
      <c r="AA76">
        <v>508.762069</v>
      </c>
      <c r="AB76" s="9">
        <f t="shared" si="51"/>
        <v>9.055971340675005E-3</v>
      </c>
      <c r="AC76" s="49"/>
      <c r="AF76" s="49"/>
      <c r="AI76" s="49"/>
      <c r="AL76" s="49"/>
      <c r="AM76">
        <f t="shared" si="52"/>
        <v>589.86659744444444</v>
      </c>
      <c r="AN76" s="73">
        <f t="shared" si="53"/>
        <v>8.8049104072161002E-3</v>
      </c>
      <c r="AO76">
        <f t="shared" si="54"/>
        <v>21044582.771787748</v>
      </c>
    </row>
    <row r="77" spans="2:41" x14ac:dyDescent="0.25">
      <c r="B77" t="s">
        <v>19</v>
      </c>
      <c r="C77">
        <v>3433.6096400000001</v>
      </c>
      <c r="D77">
        <f t="shared" si="43"/>
        <v>4.8428147108951415E-2</v>
      </c>
      <c r="F77">
        <v>4311.5378110000001</v>
      </c>
      <c r="G77">
        <f t="shared" si="44"/>
        <v>4.8542653450697894E-2</v>
      </c>
      <c r="I77">
        <v>2679.8523110000001</v>
      </c>
      <c r="J77">
        <f t="shared" si="45"/>
        <v>4.8683400775727838E-2</v>
      </c>
      <c r="L77">
        <v>4736.4577760000002</v>
      </c>
      <c r="M77">
        <f t="shared" si="46"/>
        <v>4.892787751686116E-2</v>
      </c>
      <c r="O77">
        <v>3127.4382430000001</v>
      </c>
      <c r="P77">
        <f t="shared" si="47"/>
        <v>4.5454239055015784E-2</v>
      </c>
      <c r="R77">
        <v>2486.3068309999999</v>
      </c>
      <c r="S77">
        <f t="shared" si="48"/>
        <v>4.7998890201061725E-2</v>
      </c>
      <c r="U77">
        <v>2851.8278780000001</v>
      </c>
      <c r="V77">
        <f t="shared" si="49"/>
        <v>4.869912751377882E-2</v>
      </c>
      <c r="X77">
        <v>2906.6985079999999</v>
      </c>
      <c r="Y77">
        <f t="shared" si="50"/>
        <v>4.8708858377305313E-2</v>
      </c>
      <c r="Z77" s="49"/>
      <c r="AA77">
        <v>2734.6546069999999</v>
      </c>
      <c r="AB77" s="9">
        <f t="shared" si="51"/>
        <v>4.8676887009901811E-2</v>
      </c>
      <c r="AC77" s="49"/>
      <c r="AF77" s="49"/>
      <c r="AI77" s="49"/>
      <c r="AL77" s="49"/>
      <c r="AM77">
        <f t="shared" si="52"/>
        <v>3252.042622777778</v>
      </c>
      <c r="AN77" s="73">
        <f t="shared" si="53"/>
        <v>4.8235564556589082E-2</v>
      </c>
      <c r="AO77">
        <f t="shared" si="54"/>
        <v>116022640.45621666</v>
      </c>
    </row>
    <row r="78" spans="2:41" x14ac:dyDescent="0.25">
      <c r="B78" t="s">
        <v>20</v>
      </c>
      <c r="C78">
        <v>2030.6349250000001</v>
      </c>
      <c r="D78">
        <f t="shared" si="43"/>
        <v>2.8640380585742566E-2</v>
      </c>
      <c r="F78">
        <v>2789.2340669999999</v>
      </c>
      <c r="G78">
        <f t="shared" si="44"/>
        <v>3.1403371289432873E-2</v>
      </c>
      <c r="I78">
        <v>1555.3701739999999</v>
      </c>
      <c r="J78">
        <f t="shared" si="45"/>
        <v>2.8255553197705875E-2</v>
      </c>
      <c r="L78">
        <v>2850.3401269999999</v>
      </c>
      <c r="M78">
        <f t="shared" si="46"/>
        <v>2.9444175206609184E-2</v>
      </c>
      <c r="O78">
        <v>2566.5483319999998</v>
      </c>
      <c r="P78">
        <f t="shared" si="47"/>
        <v>3.7302255828742838E-2</v>
      </c>
      <c r="R78">
        <v>1443.842969</v>
      </c>
      <c r="S78">
        <f t="shared" si="48"/>
        <v>2.7873816406132047E-2</v>
      </c>
      <c r="U78">
        <v>1656.1685689999999</v>
      </c>
      <c r="V78">
        <f t="shared" si="49"/>
        <v>2.8281497964248316E-2</v>
      </c>
      <c r="X78">
        <v>1690.5796519999999</v>
      </c>
      <c r="Y78">
        <f t="shared" si="50"/>
        <v>2.832980600436669E-2</v>
      </c>
      <c r="Z78" s="49"/>
      <c r="AA78">
        <v>1582.955966</v>
      </c>
      <c r="AB78" s="9">
        <f t="shared" si="51"/>
        <v>2.8176636457633634E-2</v>
      </c>
      <c r="AC78" s="49"/>
      <c r="AF78" s="49"/>
      <c r="AI78" s="49"/>
      <c r="AL78" s="49"/>
      <c r="AM78">
        <f t="shared" si="52"/>
        <v>2018.4083089999997</v>
      </c>
      <c r="AN78" s="73">
        <f t="shared" si="53"/>
        <v>2.9745276993401557E-2</v>
      </c>
      <c r="AO78">
        <f t="shared" si="54"/>
        <v>72010452.719379857</v>
      </c>
    </row>
    <row r="79" spans="2:41" x14ac:dyDescent="0.25">
      <c r="B79" t="s">
        <v>21</v>
      </c>
      <c r="C79">
        <v>3195.9413549999999</v>
      </c>
      <c r="D79">
        <f t="shared" si="43"/>
        <v>4.5076037849055402E-2</v>
      </c>
      <c r="F79">
        <v>4062.6810310000001</v>
      </c>
      <c r="G79">
        <f t="shared" si="44"/>
        <v>4.57408298415957E-2</v>
      </c>
      <c r="I79">
        <v>2458.039397</v>
      </c>
      <c r="J79">
        <f t="shared" si="45"/>
        <v>4.4653847749552111E-2</v>
      </c>
      <c r="L79">
        <v>4455.4847319999999</v>
      </c>
      <c r="M79">
        <f t="shared" si="46"/>
        <v>4.6025410033242731E-2</v>
      </c>
      <c r="O79">
        <v>2940.5898809999999</v>
      </c>
      <c r="P79">
        <f t="shared" si="47"/>
        <v>4.2738581877005716E-2</v>
      </c>
      <c r="R79">
        <v>2146.0287060000001</v>
      </c>
      <c r="S79">
        <f t="shared" si="48"/>
        <v>4.1429720154929899E-2</v>
      </c>
      <c r="U79">
        <v>2600.9342539999998</v>
      </c>
      <c r="V79">
        <f t="shared" si="49"/>
        <v>4.4414752330470479E-2</v>
      </c>
      <c r="X79">
        <v>2653.4798340000002</v>
      </c>
      <c r="Y79">
        <f t="shared" si="50"/>
        <v>4.4465558806879059E-2</v>
      </c>
      <c r="Z79" s="49"/>
      <c r="AA79">
        <v>2488.7017129999999</v>
      </c>
      <c r="AB79" s="9">
        <f t="shared" si="51"/>
        <v>4.4298922348349819E-2</v>
      </c>
      <c r="AC79" s="49"/>
      <c r="AF79" s="49"/>
      <c r="AI79" s="49"/>
      <c r="AL79" s="49"/>
      <c r="AM79">
        <f t="shared" si="52"/>
        <v>3000.2089892222225</v>
      </c>
      <c r="AN79" s="73">
        <f t="shared" si="53"/>
        <v>4.4315962332342328E-2</v>
      </c>
      <c r="AO79">
        <f t="shared" si="54"/>
        <v>107038009.40736482</v>
      </c>
    </row>
    <row r="80" spans="2:41" x14ac:dyDescent="0.25">
      <c r="B80" t="s">
        <v>22</v>
      </c>
      <c r="C80">
        <v>1243.1623990000001</v>
      </c>
      <c r="D80">
        <f t="shared" si="43"/>
        <v>1.7533749567143268E-2</v>
      </c>
      <c r="F80">
        <v>1574.4158890000001</v>
      </c>
      <c r="G80">
        <f t="shared" si="44"/>
        <v>1.7726001310254876E-2</v>
      </c>
      <c r="I80">
        <v>969.26181899999995</v>
      </c>
      <c r="J80">
        <f t="shared" si="45"/>
        <v>1.7608045561801844E-2</v>
      </c>
      <c r="L80">
        <v>1722.2208270000001</v>
      </c>
      <c r="M80">
        <f t="shared" si="46"/>
        <v>1.7790638841418301E-2</v>
      </c>
      <c r="O80">
        <v>1184.993428</v>
      </c>
      <c r="P80">
        <f t="shared" si="47"/>
        <v>1.7222714045750903E-2</v>
      </c>
      <c r="R80">
        <v>935.67861100000005</v>
      </c>
      <c r="S80">
        <f t="shared" si="48"/>
        <v>1.8063552878068313E-2</v>
      </c>
      <c r="U80">
        <v>1032.8061299999999</v>
      </c>
      <c r="V80">
        <f t="shared" si="49"/>
        <v>1.7636673590958711E-2</v>
      </c>
      <c r="X80">
        <v>1052.896442</v>
      </c>
      <c r="Y80">
        <f t="shared" si="50"/>
        <v>1.7643860736913642E-2</v>
      </c>
      <c r="Z80" s="49"/>
      <c r="AA80">
        <v>989.85543800000005</v>
      </c>
      <c r="AB80" s="9">
        <f t="shared" si="51"/>
        <v>1.7619439467173221E-2</v>
      </c>
      <c r="AC80" s="49"/>
      <c r="AF80" s="49"/>
      <c r="AI80" s="49"/>
      <c r="AL80" s="49"/>
      <c r="AM80">
        <f t="shared" si="52"/>
        <v>1189.4767758888888</v>
      </c>
      <c r="AN80" s="73">
        <f t="shared" si="53"/>
        <v>1.7649408444387012E-2</v>
      </c>
      <c r="AO80">
        <f t="shared" si="54"/>
        <v>42436785.832190722</v>
      </c>
    </row>
    <row r="81" spans="2:41" x14ac:dyDescent="0.25">
      <c r="B81" t="s">
        <v>23</v>
      </c>
      <c r="C81">
        <v>856.44506899999999</v>
      </c>
      <c r="D81">
        <f t="shared" si="43"/>
        <v>1.2079430145200793E-2</v>
      </c>
      <c r="F81">
        <v>952.91500599999995</v>
      </c>
      <c r="G81">
        <f t="shared" si="44"/>
        <v>1.0728659919486834E-2</v>
      </c>
      <c r="I81">
        <v>668.09227399999997</v>
      </c>
      <c r="J81">
        <f t="shared" si="45"/>
        <v>1.2136864332711121E-2</v>
      </c>
      <c r="L81">
        <v>1180.872089</v>
      </c>
      <c r="M81">
        <f t="shared" si="46"/>
        <v>1.2198475668132288E-2</v>
      </c>
      <c r="O81">
        <v>362.635514</v>
      </c>
      <c r="P81">
        <f t="shared" si="47"/>
        <v>5.2705505472692791E-3</v>
      </c>
      <c r="R81">
        <v>688.49382300000002</v>
      </c>
      <c r="S81">
        <f t="shared" si="48"/>
        <v>1.3291577291365384E-2</v>
      </c>
      <c r="U81">
        <v>725.21889999999996</v>
      </c>
      <c r="V81">
        <f t="shared" si="49"/>
        <v>1.2384172256311188E-2</v>
      </c>
      <c r="X81">
        <v>739.30933800000003</v>
      </c>
      <c r="Y81">
        <f t="shared" si="50"/>
        <v>1.2388940147232273E-2</v>
      </c>
      <c r="Z81" s="49"/>
      <c r="AA81">
        <v>695.03913499999999</v>
      </c>
      <c r="AB81" s="9">
        <f t="shared" si="51"/>
        <v>1.2371705499938806E-2</v>
      </c>
      <c r="AC81" s="49"/>
      <c r="AF81" s="49"/>
      <c r="AI81" s="49"/>
      <c r="AL81" s="49"/>
      <c r="AM81">
        <f t="shared" si="52"/>
        <v>763.22457199999997</v>
      </c>
      <c r="AN81" s="73">
        <f t="shared" si="53"/>
        <v>1.1427819534183108E-2</v>
      </c>
      <c r="AO81">
        <f t="shared" si="54"/>
        <v>27229449.418737471</v>
      </c>
    </row>
    <row r="82" spans="2:41" x14ac:dyDescent="0.25">
      <c r="B82" t="s">
        <v>24</v>
      </c>
      <c r="C82">
        <v>1431.895213</v>
      </c>
      <c r="D82">
        <f t="shared" si="43"/>
        <v>2.0195665579435907E-2</v>
      </c>
      <c r="F82">
        <v>1854.841975</v>
      </c>
      <c r="G82">
        <f t="shared" si="44"/>
        <v>2.0883256774071938E-2</v>
      </c>
      <c r="I82">
        <v>1107.207936</v>
      </c>
      <c r="J82">
        <f t="shared" si="45"/>
        <v>2.011403668370082E-2</v>
      </c>
      <c r="L82">
        <v>1987.09863</v>
      </c>
      <c r="M82">
        <f t="shared" si="46"/>
        <v>2.0526841572452478E-2</v>
      </c>
      <c r="O82">
        <v>1463.3334400000001</v>
      </c>
      <c r="P82">
        <f t="shared" si="47"/>
        <v>2.1268112375307614E-2</v>
      </c>
      <c r="R82">
        <v>995.02643599999999</v>
      </c>
      <c r="S82">
        <f t="shared" si="48"/>
        <v>1.9209280227697599E-2</v>
      </c>
      <c r="U82">
        <v>1173.204285</v>
      </c>
      <c r="V82">
        <f t="shared" si="49"/>
        <v>2.003417720812627E-2</v>
      </c>
      <c r="X82">
        <v>1196.4387119999999</v>
      </c>
      <c r="Y82">
        <f t="shared" si="50"/>
        <v>2.0049263320409554E-2</v>
      </c>
      <c r="Z82" s="49"/>
      <c r="AA82">
        <v>1123.5648679999999</v>
      </c>
      <c r="AB82" s="9">
        <f t="shared" si="51"/>
        <v>1.9999469032738158E-2</v>
      </c>
      <c r="AC82" s="49"/>
      <c r="AF82" s="49"/>
      <c r="AI82" s="49"/>
      <c r="AL82" s="49"/>
      <c r="AM82">
        <f t="shared" si="52"/>
        <v>1370.2901661111109</v>
      </c>
      <c r="AN82" s="73">
        <f t="shared" si="53"/>
        <v>2.0253344752660038E-2</v>
      </c>
      <c r="AO82">
        <f t="shared" si="54"/>
        <v>48887638.233843267</v>
      </c>
    </row>
    <row r="83" spans="2:41" x14ac:dyDescent="0.25">
      <c r="B83" t="s">
        <v>25</v>
      </c>
      <c r="C83">
        <v>1670.6035939999999</v>
      </c>
      <c r="D83">
        <f t="shared" si="43"/>
        <v>2.3562444509846767E-2</v>
      </c>
      <c r="F83">
        <v>2109.009732</v>
      </c>
      <c r="G83">
        <f t="shared" si="44"/>
        <v>2.3744875502061377E-2</v>
      </c>
      <c r="I83">
        <v>1311.650472</v>
      </c>
      <c r="J83">
        <f t="shared" si="45"/>
        <v>2.3828031620974122E-2</v>
      </c>
      <c r="L83">
        <v>2286.6729439999999</v>
      </c>
      <c r="M83">
        <f t="shared" si="46"/>
        <v>2.3621461230387691E-2</v>
      </c>
      <c r="O83">
        <v>1607.0324700000001</v>
      </c>
      <c r="P83">
        <f t="shared" si="47"/>
        <v>2.3356636449672168E-2</v>
      </c>
      <c r="R83">
        <v>1245.714076</v>
      </c>
      <c r="S83">
        <f t="shared" si="48"/>
        <v>2.4048879410347029E-2</v>
      </c>
      <c r="U83">
        <v>1391.813089</v>
      </c>
      <c r="V83">
        <f t="shared" si="49"/>
        <v>2.3767241922079768E-2</v>
      </c>
      <c r="X83">
        <v>1417.7872649999999</v>
      </c>
      <c r="Y83">
        <f t="shared" si="50"/>
        <v>2.3758500893699169E-2</v>
      </c>
      <c r="Z83" s="49"/>
      <c r="AA83">
        <v>1336.3963920000001</v>
      </c>
      <c r="AB83" s="9">
        <f t="shared" si="51"/>
        <v>2.3787872884315754E-2</v>
      </c>
      <c r="AC83" s="49"/>
      <c r="AF83" s="49"/>
      <c r="AI83" s="49"/>
      <c r="AL83" s="49"/>
      <c r="AM83">
        <f t="shared" si="52"/>
        <v>1597.4088926666666</v>
      </c>
      <c r="AN83" s="73">
        <f t="shared" si="53"/>
        <v>2.371954938037598E-2</v>
      </c>
      <c r="AO83">
        <f t="shared" si="54"/>
        <v>56990519.225458629</v>
      </c>
    </row>
    <row r="84" spans="2:41" x14ac:dyDescent="0.25">
      <c r="B84" t="s">
        <v>26</v>
      </c>
      <c r="C84">
        <v>1669.0798279999999</v>
      </c>
      <c r="D84">
        <f t="shared" si="43"/>
        <v>2.3540953084861246E-2</v>
      </c>
      <c r="F84">
        <v>2178.3852299999999</v>
      </c>
      <c r="G84">
        <f t="shared" si="44"/>
        <v>2.4525958935631566E-2</v>
      </c>
      <c r="I84">
        <v>1316.2681230000001</v>
      </c>
      <c r="J84">
        <f t="shared" si="45"/>
        <v>2.3911917943124299E-2</v>
      </c>
      <c r="L84">
        <v>2269.2043610000001</v>
      </c>
      <c r="M84">
        <f t="shared" si="46"/>
        <v>2.3441009777036212E-2</v>
      </c>
      <c r="O84">
        <v>1898.6944840000001</v>
      </c>
      <c r="P84">
        <f t="shared" si="47"/>
        <v>2.7595656976231404E-2</v>
      </c>
      <c r="R84">
        <v>1269.794073</v>
      </c>
      <c r="S84">
        <f t="shared" si="48"/>
        <v>2.4513750888651268E-2</v>
      </c>
      <c r="U84">
        <v>1400.893159</v>
      </c>
      <c r="V84">
        <f t="shared" si="49"/>
        <v>2.3922297383236896E-2</v>
      </c>
      <c r="X84">
        <v>1426.502518</v>
      </c>
      <c r="Y84">
        <f t="shared" si="50"/>
        <v>2.3904546320471509E-2</v>
      </c>
      <c r="Z84" s="49"/>
      <c r="AA84">
        <v>1346.3593350000001</v>
      </c>
      <c r="AB84" s="9">
        <f t="shared" si="51"/>
        <v>2.3965213397247703E-2</v>
      </c>
      <c r="AC84" s="49"/>
      <c r="AF84" s="49"/>
      <c r="AI84" s="49"/>
      <c r="AL84" s="49"/>
      <c r="AM84">
        <f t="shared" si="52"/>
        <v>1641.6867901111109</v>
      </c>
      <c r="AN84" s="73">
        <f t="shared" si="53"/>
        <v>2.4369033856276902E-2</v>
      </c>
      <c r="AO84">
        <f t="shared" si="54"/>
        <v>58570215.180047914</v>
      </c>
    </row>
    <row r="85" spans="2:41" x14ac:dyDescent="0.25">
      <c r="B85" t="s">
        <v>27</v>
      </c>
      <c r="C85">
        <v>1767.322936</v>
      </c>
      <c r="D85">
        <f t="shared" si="43"/>
        <v>2.4926588665341677E-2</v>
      </c>
      <c r="F85">
        <v>2098.8306630000002</v>
      </c>
      <c r="G85">
        <f t="shared" si="44"/>
        <v>2.3630271608838616E-2</v>
      </c>
      <c r="I85">
        <v>1496.5936839999999</v>
      </c>
      <c r="J85">
        <f t="shared" si="45"/>
        <v>2.7187793080062379E-2</v>
      </c>
      <c r="L85">
        <v>2227.5887550000002</v>
      </c>
      <c r="M85">
        <f t="shared" si="46"/>
        <v>2.3011118206277291E-2</v>
      </c>
      <c r="O85">
        <v>1729.8373099999999</v>
      </c>
      <c r="P85">
        <f t="shared" si="47"/>
        <v>2.5141484021632025E-2</v>
      </c>
      <c r="R85">
        <v>1539.3280400000001</v>
      </c>
      <c r="S85">
        <f t="shared" si="48"/>
        <v>2.9717183999232462E-2</v>
      </c>
      <c r="U85">
        <v>1572.1092960000001</v>
      </c>
      <c r="V85">
        <f t="shared" si="49"/>
        <v>2.6846063067871115E-2</v>
      </c>
      <c r="X85">
        <v>1592.05008</v>
      </c>
      <c r="Y85">
        <f t="shared" si="50"/>
        <v>2.6678701510620378E-2</v>
      </c>
      <c r="Z85" s="49"/>
      <c r="AA85">
        <v>1529.520397</v>
      </c>
      <c r="AB85" s="9">
        <f t="shared" si="51"/>
        <v>2.7225482645424685E-2</v>
      </c>
      <c r="AC85" s="49"/>
      <c r="AF85" s="49"/>
      <c r="AI85" s="49"/>
      <c r="AL85" s="49"/>
      <c r="AM85">
        <f t="shared" si="52"/>
        <v>1728.1312401111111</v>
      </c>
      <c r="AN85" s="73">
        <f t="shared" si="53"/>
        <v>2.6040520756144513E-2</v>
      </c>
      <c r="AO85">
        <f t="shared" si="54"/>
        <v>61654280.951983765</v>
      </c>
    </row>
    <row r="86" spans="2:41" x14ac:dyDescent="0.25">
      <c r="B86" t="s">
        <v>28</v>
      </c>
      <c r="C86">
        <v>1907.9742960000001</v>
      </c>
      <c r="D86">
        <f t="shared" si="43"/>
        <v>2.6910356614325559E-2</v>
      </c>
      <c r="F86">
        <v>2369.3605779999998</v>
      </c>
      <c r="G86">
        <f t="shared" si="44"/>
        <v>2.6676108265631358E-2</v>
      </c>
      <c r="I86">
        <v>1497.332711</v>
      </c>
      <c r="J86">
        <f t="shared" si="45"/>
        <v>2.7201218576488956E-2</v>
      </c>
      <c r="L86">
        <v>2607.1278900000002</v>
      </c>
      <c r="M86">
        <f t="shared" si="46"/>
        <v>2.6931779001403828E-2</v>
      </c>
      <c r="O86">
        <v>1705.953503</v>
      </c>
      <c r="P86">
        <f t="shared" si="47"/>
        <v>2.4794356376393385E-2</v>
      </c>
      <c r="R86">
        <v>1398.635237</v>
      </c>
      <c r="S86">
        <f t="shared" si="48"/>
        <v>2.7001067742350161E-2</v>
      </c>
      <c r="U86">
        <v>1584.9403380000001</v>
      </c>
      <c r="V86">
        <f t="shared" si="49"/>
        <v>2.7065171856067292E-2</v>
      </c>
      <c r="X86">
        <v>1614.3822970000001</v>
      </c>
      <c r="Y86">
        <f t="shared" si="50"/>
        <v>2.7052932547004235E-2</v>
      </c>
      <c r="Z86" s="49"/>
      <c r="AA86">
        <v>1522.0461620000001</v>
      </c>
      <c r="AB86" s="9">
        <f t="shared" si="51"/>
        <v>2.7092441166749772E-2</v>
      </c>
      <c r="AC86" s="49"/>
      <c r="AF86" s="49"/>
      <c r="AI86" s="49"/>
      <c r="AL86" s="49"/>
      <c r="AM86">
        <f t="shared" si="52"/>
        <v>1800.861445777778</v>
      </c>
      <c r="AN86" s="73">
        <f t="shared" si="53"/>
        <v>2.6747270238490505E-2</v>
      </c>
      <c r="AO86">
        <f t="shared" si="54"/>
        <v>64249065.670753121</v>
      </c>
    </row>
    <row r="87" spans="2:41" x14ac:dyDescent="0.25">
      <c r="B87" t="s">
        <v>29</v>
      </c>
      <c r="C87">
        <v>676.50358700000004</v>
      </c>
      <c r="D87">
        <f t="shared" si="43"/>
        <v>9.5415084025012552E-3</v>
      </c>
      <c r="F87">
        <v>806.48120400000005</v>
      </c>
      <c r="G87">
        <f t="shared" si="44"/>
        <v>9.0799940337745987E-3</v>
      </c>
      <c r="I87">
        <v>533.51126799999997</v>
      </c>
      <c r="J87">
        <f t="shared" si="45"/>
        <v>9.6920053287260204E-3</v>
      </c>
      <c r="L87">
        <v>921.54032099999995</v>
      </c>
      <c r="M87">
        <f t="shared" si="46"/>
        <v>9.5195637932647559E-3</v>
      </c>
      <c r="O87">
        <v>499.15884799999998</v>
      </c>
      <c r="P87">
        <f t="shared" si="47"/>
        <v>7.2547829375054053E-3</v>
      </c>
      <c r="R87">
        <v>503.76881300000002</v>
      </c>
      <c r="S87">
        <f t="shared" si="48"/>
        <v>9.7254062291985081E-3</v>
      </c>
      <c r="U87">
        <v>565.00046299999997</v>
      </c>
      <c r="V87">
        <f t="shared" si="49"/>
        <v>9.6482083667256552E-3</v>
      </c>
      <c r="X87">
        <v>575.31519300000002</v>
      </c>
      <c r="Y87">
        <f t="shared" si="50"/>
        <v>9.6408162666415335E-3</v>
      </c>
      <c r="Z87" s="49"/>
      <c r="AA87">
        <v>542.94506999999999</v>
      </c>
      <c r="AB87" s="9">
        <f t="shared" si="51"/>
        <v>9.6644291960389529E-3</v>
      </c>
      <c r="AC87" s="49"/>
      <c r="AF87" s="49"/>
      <c r="AI87" s="49"/>
      <c r="AL87" s="49"/>
      <c r="AM87">
        <f t="shared" si="52"/>
        <v>624.91386300000011</v>
      </c>
      <c r="AN87" s="73">
        <f t="shared" si="53"/>
        <v>9.3074127282640768E-3</v>
      </c>
      <c r="AO87">
        <f t="shared" si="54"/>
        <v>22294958.846825939</v>
      </c>
    </row>
    <row r="88" spans="2:41" x14ac:dyDescent="0.25">
      <c r="B88" t="s">
        <v>30</v>
      </c>
      <c r="C88">
        <v>4265.0850989999999</v>
      </c>
      <c r="D88">
        <f t="shared" si="43"/>
        <v>6.0155402116872141E-2</v>
      </c>
      <c r="F88">
        <v>5339.5290439999999</v>
      </c>
      <c r="G88">
        <f t="shared" si="44"/>
        <v>6.0116580054463589E-2</v>
      </c>
      <c r="I88">
        <v>3332.7485860000002</v>
      </c>
      <c r="J88">
        <f t="shared" si="45"/>
        <v>6.0544207765104052E-2</v>
      </c>
      <c r="L88">
        <v>5856.3378290000001</v>
      </c>
      <c r="M88">
        <f t="shared" si="46"/>
        <v>6.0496301993144291E-2</v>
      </c>
      <c r="O88">
        <v>3890.2676179999999</v>
      </c>
      <c r="P88">
        <f t="shared" si="47"/>
        <v>5.6541213784907597E-2</v>
      </c>
      <c r="R88">
        <v>3151.0451600000001</v>
      </c>
      <c r="S88">
        <f t="shared" si="48"/>
        <v>6.0831860640705851E-2</v>
      </c>
      <c r="U88">
        <v>3541.56801</v>
      </c>
      <c r="V88">
        <f t="shared" si="49"/>
        <v>6.0477447972303575E-2</v>
      </c>
      <c r="X88">
        <v>3608.7490550000002</v>
      </c>
      <c r="Y88">
        <f t="shared" si="50"/>
        <v>6.0473436152886827E-2</v>
      </c>
      <c r="Z88" s="49"/>
      <c r="AA88">
        <v>3397.8922229999998</v>
      </c>
      <c r="AB88" s="9">
        <f t="shared" si="51"/>
        <v>6.0482525064561136E-2</v>
      </c>
      <c r="AC88" s="49"/>
      <c r="AF88" s="49"/>
      <c r="AI88" s="49"/>
      <c r="AL88" s="49"/>
      <c r="AM88">
        <f t="shared" si="52"/>
        <v>4042.580291555556</v>
      </c>
      <c r="AN88" s="73">
        <f t="shared" si="53"/>
        <v>6.0013219504994338E-2</v>
      </c>
      <c r="AO88">
        <f t="shared" si="54"/>
        <v>144226535.16204795</v>
      </c>
    </row>
    <row r="89" spans="2:41" x14ac:dyDescent="0.25">
      <c r="B89" t="s">
        <v>31</v>
      </c>
      <c r="C89">
        <v>1150.7912249999999</v>
      </c>
      <c r="D89">
        <f t="shared" si="43"/>
        <v>1.6230932627504621E-2</v>
      </c>
      <c r="F89">
        <v>1450.6307870000001</v>
      </c>
      <c r="G89">
        <f t="shared" si="44"/>
        <v>1.6332332143440442E-2</v>
      </c>
      <c r="I89">
        <v>895.24399800000003</v>
      </c>
      <c r="J89">
        <f t="shared" si="45"/>
        <v>1.6263404579349928E-2</v>
      </c>
      <c r="L89">
        <v>1587.7590070000001</v>
      </c>
      <c r="M89">
        <f t="shared" si="46"/>
        <v>1.6401640613039659E-2</v>
      </c>
      <c r="O89">
        <v>1070.7869579999999</v>
      </c>
      <c r="P89">
        <f t="shared" si="47"/>
        <v>1.5562835325322566E-2</v>
      </c>
      <c r="R89">
        <v>1049.6188079999999</v>
      </c>
      <c r="S89">
        <f t="shared" si="48"/>
        <v>2.0263202147861249E-2</v>
      </c>
      <c r="U89">
        <v>983.86306100000002</v>
      </c>
      <c r="V89">
        <f t="shared" si="49"/>
        <v>1.6800899182364944E-2</v>
      </c>
      <c r="X89">
        <v>1003.281415</v>
      </c>
      <c r="Y89">
        <f t="shared" si="50"/>
        <v>1.6812439343577592E-2</v>
      </c>
      <c r="Z89" s="49"/>
      <c r="AA89">
        <v>942.39131299999997</v>
      </c>
      <c r="AB89" s="9">
        <f t="shared" si="51"/>
        <v>1.6774577434602516E-2</v>
      </c>
      <c r="AC89" s="49"/>
      <c r="AF89" s="49"/>
      <c r="AI89" s="49"/>
      <c r="AL89" s="49"/>
      <c r="AM89">
        <f t="shared" si="52"/>
        <v>1126.040730222222</v>
      </c>
      <c r="AN89" s="73">
        <f t="shared" si="53"/>
        <v>1.6826918155229281E-2</v>
      </c>
      <c r="AO89">
        <f t="shared" si="54"/>
        <v>40173587.475933887</v>
      </c>
    </row>
    <row r="90" spans="2:41" x14ac:dyDescent="0.25">
      <c r="B90" t="s">
        <v>32</v>
      </c>
      <c r="C90">
        <v>863.909763</v>
      </c>
      <c r="D90">
        <f t="shared" si="43"/>
        <v>1.2184713312787457E-2</v>
      </c>
      <c r="F90">
        <v>1174.507384</v>
      </c>
      <c r="G90">
        <f t="shared" si="44"/>
        <v>1.3223519638709658E-2</v>
      </c>
      <c r="I90">
        <v>672.88974800000005</v>
      </c>
      <c r="J90">
        <f t="shared" si="45"/>
        <v>1.2224017400249379E-2</v>
      </c>
      <c r="L90">
        <v>1188.365779</v>
      </c>
      <c r="M90">
        <f t="shared" si="46"/>
        <v>1.2275885910935922E-2</v>
      </c>
      <c r="O90">
        <v>1091.116123</v>
      </c>
      <c r="P90">
        <f t="shared" si="47"/>
        <v>1.5858299745049195E-2</v>
      </c>
      <c r="R90">
        <v>753.96748700000001</v>
      </c>
      <c r="S90">
        <f t="shared" si="48"/>
        <v>1.4555565778310584E-2</v>
      </c>
      <c r="U90">
        <v>734.40789299999994</v>
      </c>
      <c r="V90">
        <f t="shared" si="49"/>
        <v>1.2541087736828915E-2</v>
      </c>
      <c r="X90">
        <v>748.76027599999998</v>
      </c>
      <c r="Y90">
        <f t="shared" si="50"/>
        <v>1.2547313779484707E-2</v>
      </c>
      <c r="Z90" s="49"/>
      <c r="AA90">
        <v>703.86149999999998</v>
      </c>
      <c r="AB90" s="9">
        <f t="shared" si="51"/>
        <v>1.2528743709870635E-2</v>
      </c>
      <c r="AC90" s="49"/>
      <c r="AF90" s="49"/>
      <c r="AI90" s="49"/>
      <c r="AL90" s="49"/>
      <c r="AM90">
        <f t="shared" si="52"/>
        <v>881.30955033333328</v>
      </c>
      <c r="AN90" s="73">
        <f t="shared" si="53"/>
        <v>1.3104349668025161E-2</v>
      </c>
      <c r="AO90">
        <f t="shared" si="54"/>
        <v>31442349.609063379</v>
      </c>
    </row>
    <row r="91" spans="2:41" ht="15.75" x14ac:dyDescent="0.25">
      <c r="B91" s="4" t="s">
        <v>41</v>
      </c>
      <c r="C91">
        <v>70901.115260000006</v>
      </c>
      <c r="D91">
        <f t="shared" si="43"/>
        <v>1</v>
      </c>
      <c r="F91">
        <v>88819.574219999995</v>
      </c>
      <c r="G91">
        <f t="shared" si="44"/>
        <v>1</v>
      </c>
      <c r="I91">
        <v>55046.530610000002</v>
      </c>
      <c r="J91">
        <f t="shared" si="45"/>
        <v>1</v>
      </c>
      <c r="L91">
        <v>96804.889490000001</v>
      </c>
      <c r="M91">
        <f t="shared" si="46"/>
        <v>1</v>
      </c>
      <c r="O91">
        <v>68804.10514</v>
      </c>
      <c r="P91">
        <f t="shared" si="47"/>
        <v>1</v>
      </c>
      <c r="R91">
        <v>51799.25662</v>
      </c>
      <c r="S91">
        <f t="shared" si="48"/>
        <v>1</v>
      </c>
      <c r="U91">
        <v>58560.14314</v>
      </c>
      <c r="V91">
        <f t="shared" si="49"/>
        <v>1</v>
      </c>
      <c r="X91">
        <v>59674.946300000003</v>
      </c>
      <c r="Y91">
        <f t="shared" si="50"/>
        <v>1</v>
      </c>
      <c r="Z91" s="15"/>
      <c r="AA91">
        <v>56179.734880000004</v>
      </c>
      <c r="AB91" s="9">
        <f t="shared" si="51"/>
        <v>1</v>
      </c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>
        <f t="shared" si="52"/>
        <v>67398.921740000005</v>
      </c>
      <c r="AN91" s="73">
        <f t="shared" si="53"/>
        <v>1</v>
      </c>
      <c r="AO91">
        <f t="shared" si="54"/>
        <v>2404581295.8925219</v>
      </c>
    </row>
    <row r="94" spans="2:41" x14ac:dyDescent="0.25">
      <c r="B94" s="26" t="s">
        <v>59</v>
      </c>
      <c r="C94" s="26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</row>
    <row r="95" spans="2:41" x14ac:dyDescent="0.25">
      <c r="C95" s="1" t="s">
        <v>35</v>
      </c>
      <c r="D95" s="1" t="s">
        <v>35</v>
      </c>
      <c r="E95" s="1" t="s">
        <v>35</v>
      </c>
      <c r="F95" s="1" t="s">
        <v>36</v>
      </c>
      <c r="G95" s="1" t="s">
        <v>36</v>
      </c>
      <c r="H95" s="1" t="s">
        <v>36</v>
      </c>
      <c r="I95" s="1" t="s">
        <v>37</v>
      </c>
      <c r="J95" s="1" t="s">
        <v>37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39</v>
      </c>
      <c r="P95" s="1" t="s">
        <v>39</v>
      </c>
      <c r="Q95" s="1" t="s">
        <v>39</v>
      </c>
      <c r="R95" s="1" t="s">
        <v>46</v>
      </c>
      <c r="S95" s="1" t="s">
        <v>46</v>
      </c>
      <c r="T95" s="1" t="s">
        <v>46</v>
      </c>
      <c r="U95" s="1" t="s">
        <v>47</v>
      </c>
      <c r="V95" s="1" t="s">
        <v>47</v>
      </c>
      <c r="W95" s="1" t="s">
        <v>47</v>
      </c>
      <c r="X95" s="1" t="s">
        <v>48</v>
      </c>
      <c r="Y95" s="1" t="s">
        <v>48</v>
      </c>
      <c r="Z95" s="1" t="s">
        <v>48</v>
      </c>
      <c r="AA95" s="1" t="s">
        <v>49</v>
      </c>
      <c r="AB95" s="1" t="s">
        <v>49</v>
      </c>
      <c r="AC95" s="1" t="s">
        <v>49</v>
      </c>
      <c r="AD95" s="1" t="s">
        <v>50</v>
      </c>
      <c r="AE95" s="1" t="s">
        <v>50</v>
      </c>
      <c r="AF95" s="1" t="s">
        <v>50</v>
      </c>
      <c r="AG95" s="1" t="s">
        <v>51</v>
      </c>
      <c r="AH95" s="1" t="s">
        <v>51</v>
      </c>
      <c r="AI95" s="1" t="s">
        <v>51</v>
      </c>
      <c r="AJ95" s="1" t="s">
        <v>52</v>
      </c>
      <c r="AK95" s="1" t="s">
        <v>52</v>
      </c>
      <c r="AL95" s="1" t="s">
        <v>52</v>
      </c>
      <c r="AM95" s="18" t="s">
        <v>185</v>
      </c>
      <c r="AN95" s="18" t="s">
        <v>185</v>
      </c>
      <c r="AO95" s="18" t="s">
        <v>185</v>
      </c>
    </row>
    <row r="96" spans="2:41" x14ac:dyDescent="0.25">
      <c r="B96" s="1" t="s">
        <v>0</v>
      </c>
      <c r="C96" s="7" t="s">
        <v>55</v>
      </c>
      <c r="D96" s="7" t="s">
        <v>43</v>
      </c>
      <c r="E96" s="1" t="s">
        <v>44</v>
      </c>
      <c r="F96" s="7" t="s">
        <v>55</v>
      </c>
      <c r="G96" s="7" t="s">
        <v>43</v>
      </c>
      <c r="H96" s="7" t="s">
        <v>34</v>
      </c>
      <c r="I96" s="7" t="s">
        <v>55</v>
      </c>
      <c r="J96" s="7" t="s">
        <v>45</v>
      </c>
      <c r="K96" s="1" t="s">
        <v>44</v>
      </c>
      <c r="L96" s="7" t="s">
        <v>55</v>
      </c>
      <c r="M96" s="7" t="s">
        <v>45</v>
      </c>
      <c r="N96" s="1" t="s">
        <v>44</v>
      </c>
      <c r="O96" s="7" t="s">
        <v>55</v>
      </c>
      <c r="P96" s="7" t="s">
        <v>45</v>
      </c>
      <c r="Q96" s="1" t="s">
        <v>44</v>
      </c>
      <c r="R96" s="7" t="s">
        <v>55</v>
      </c>
      <c r="S96" s="7" t="s">
        <v>45</v>
      </c>
      <c r="T96" s="1" t="s">
        <v>44</v>
      </c>
      <c r="U96" s="7" t="s">
        <v>55</v>
      </c>
      <c r="V96" s="7" t="s">
        <v>45</v>
      </c>
      <c r="W96" s="1" t="s">
        <v>44</v>
      </c>
      <c r="X96" s="7" t="s">
        <v>55</v>
      </c>
      <c r="Y96" s="7" t="s">
        <v>45</v>
      </c>
      <c r="Z96" s="1" t="s">
        <v>44</v>
      </c>
      <c r="AA96" s="7" t="s">
        <v>55</v>
      </c>
      <c r="AB96" s="7" t="s">
        <v>45</v>
      </c>
      <c r="AC96" s="1" t="s">
        <v>44</v>
      </c>
      <c r="AD96" s="7" t="s">
        <v>55</v>
      </c>
      <c r="AE96" s="7" t="s">
        <v>45</v>
      </c>
      <c r="AF96" s="1" t="s">
        <v>44</v>
      </c>
      <c r="AG96" s="7" t="s">
        <v>55</v>
      </c>
      <c r="AH96" s="7" t="s">
        <v>45</v>
      </c>
      <c r="AI96" s="1" t="s">
        <v>44</v>
      </c>
      <c r="AJ96" s="7" t="s">
        <v>55</v>
      </c>
      <c r="AK96" s="7" t="s">
        <v>45</v>
      </c>
      <c r="AL96" s="1" t="s">
        <v>44</v>
      </c>
      <c r="AM96" s="19" t="s">
        <v>55</v>
      </c>
      <c r="AN96" s="19" t="s">
        <v>45</v>
      </c>
      <c r="AO96" s="20" t="s">
        <v>44</v>
      </c>
    </row>
    <row r="97" spans="2:41" x14ac:dyDescent="0.25">
      <c r="B97" t="s">
        <v>1</v>
      </c>
      <c r="C97">
        <v>0</v>
      </c>
      <c r="D97">
        <f>C97/$C$129</f>
        <v>0</v>
      </c>
      <c r="F97">
        <v>0</v>
      </c>
      <c r="G97">
        <f>F97/$F$129</f>
        <v>0</v>
      </c>
      <c r="I97">
        <v>0</v>
      </c>
      <c r="J97">
        <f>I97/$I$129</f>
        <v>0</v>
      </c>
      <c r="L97">
        <v>0</v>
      </c>
      <c r="M97">
        <f>L97/$L$129</f>
        <v>0</v>
      </c>
      <c r="O97">
        <v>0</v>
      </c>
      <c r="P97">
        <f>O97/$O$129</f>
        <v>0</v>
      </c>
      <c r="R97">
        <v>0</v>
      </c>
      <c r="S97">
        <f>R97/$R$129</f>
        <v>0</v>
      </c>
      <c r="U97">
        <v>0</v>
      </c>
      <c r="V97">
        <f>U97/$U$129</f>
        <v>0</v>
      </c>
      <c r="X97">
        <v>0</v>
      </c>
      <c r="Y97">
        <f>X97/$X$129</f>
        <v>0</v>
      </c>
      <c r="AA97">
        <v>0</v>
      </c>
      <c r="AB97">
        <f>AA97/$AA$129</f>
        <v>0</v>
      </c>
      <c r="AM97">
        <f>AVERAGE(C97,F97,I97,L97,O97,R97,U97,X97,AA97)</f>
        <v>0</v>
      </c>
      <c r="AN97" s="75">
        <f>AVERAGE(P97,M97,J97,G97,D97, S97, V97,Y97,AB97,AE97,AH97,AK97)</f>
        <v>0</v>
      </c>
      <c r="AO97">
        <f>AM97*SUM($C$2:$N$2)</f>
        <v>0</v>
      </c>
    </row>
    <row r="98" spans="2:41" x14ac:dyDescent="0.25">
      <c r="B98" t="s">
        <v>2</v>
      </c>
      <c r="C98">
        <v>20.780328999999998</v>
      </c>
      <c r="D98">
        <f t="shared" ref="D98:D129" si="55">C98/$C$129</f>
        <v>4.3180759596508494E-2</v>
      </c>
      <c r="F98">
        <v>26.041709999999998</v>
      </c>
      <c r="G98">
        <f t="shared" ref="G98:G129" si="56">F98/$F$129</f>
        <v>4.3180757617697664E-2</v>
      </c>
      <c r="I98">
        <v>16.124960000000002</v>
      </c>
      <c r="J98">
        <f t="shared" ref="J98:J129" si="57">I98/$I$129</f>
        <v>4.3180758300021098E-2</v>
      </c>
      <c r="L98">
        <v>28.386431000000002</v>
      </c>
      <c r="M98">
        <f t="shared" ref="M98:M129" si="58">L98/$L$129</f>
        <v>4.3180757075139714E-2</v>
      </c>
      <c r="O98">
        <v>20.161784000000001</v>
      </c>
      <c r="P98">
        <f t="shared" ref="P98:P129" si="59">O98/$O$129</f>
        <v>4.3180758841796285E-2</v>
      </c>
      <c r="R98">
        <v>11.887271</v>
      </c>
      <c r="S98">
        <f t="shared" ref="S98:S129" si="60">R98/$R$129</f>
        <v>3.3833342320628838E-2</v>
      </c>
      <c r="U98">
        <v>16.594238000000001</v>
      </c>
      <c r="V98">
        <f t="shared" ref="V98:V129" si="61">U98/$U$129</f>
        <v>4.1768887572113576E-2</v>
      </c>
      <c r="X98">
        <v>16.910874</v>
      </c>
      <c r="Y98">
        <f t="shared" ref="Y98:Y129" si="62">X98/$X$129</f>
        <v>4.1768887813333183E-2</v>
      </c>
      <c r="AA98">
        <v>15.918134</v>
      </c>
      <c r="AB98">
        <f t="shared" ref="AB98:AB129" si="63">AA98/$AA$129</f>
        <v>4.1768886812305027E-2</v>
      </c>
      <c r="AM98">
        <f>AVERAGE(C98,F98,I98,L98,O98,R98,U98,X98,AA98)</f>
        <v>19.200636777777778</v>
      </c>
      <c r="AN98" s="75">
        <f t="shared" ref="AN98:AN129" si="64">AVERAGE(P98,M98,J98,G98,D98, S98, V98,Y98,AB98,AE98,AH98,AK98)</f>
        <v>4.1671532883282653E-2</v>
      </c>
      <c r="AO98">
        <f t="shared" ref="AO98:AO129" si="65">AM98*SUM($C$2:$N$2)</f>
        <v>685018.25953796785</v>
      </c>
    </row>
    <row r="99" spans="2:41" x14ac:dyDescent="0.25">
      <c r="B99" t="s">
        <v>3</v>
      </c>
      <c r="C99">
        <v>3.9692999999999999E-2</v>
      </c>
      <c r="D99">
        <f t="shared" si="55"/>
        <v>8.2480594540356491E-5</v>
      </c>
      <c r="F99">
        <v>4.9743000000000002E-2</v>
      </c>
      <c r="G99">
        <f t="shared" si="56"/>
        <v>8.2480775117192202E-5</v>
      </c>
      <c r="I99">
        <v>3.0800000000000001E-2</v>
      </c>
      <c r="J99">
        <f t="shared" si="57"/>
        <v>8.2478800297219328E-5</v>
      </c>
      <c r="L99">
        <v>5.4220999999999998E-2</v>
      </c>
      <c r="M99">
        <f t="shared" si="58"/>
        <v>8.2479682964411771E-5</v>
      </c>
      <c r="O99">
        <v>3.8510999999999997E-2</v>
      </c>
      <c r="P99">
        <f t="shared" si="59"/>
        <v>8.2479516879876134E-5</v>
      </c>
      <c r="R99">
        <v>0.102948</v>
      </c>
      <c r="S99">
        <f t="shared" si="60"/>
        <v>2.9300879278550118E-4</v>
      </c>
      <c r="U99">
        <v>4.5400999999999997E-2</v>
      </c>
      <c r="V99">
        <f t="shared" si="61"/>
        <v>1.1427757421952899E-4</v>
      </c>
      <c r="X99">
        <v>4.6267999999999997E-2</v>
      </c>
      <c r="Y99">
        <f t="shared" si="62"/>
        <v>1.1427930344388465E-4</v>
      </c>
      <c r="AA99">
        <v>4.3552E-2</v>
      </c>
      <c r="AB99">
        <f t="shared" si="63"/>
        <v>1.1427963594536323E-4</v>
      </c>
      <c r="AM99">
        <f t="shared" ref="AM99:AM129" si="66">AVERAGE(C99,F99,I99,L99,O99,R99,U99,X99,AA99)</f>
        <v>5.0126333333333328E-2</v>
      </c>
      <c r="AN99" s="75">
        <f t="shared" si="64"/>
        <v>1.1647163068814822E-4</v>
      </c>
      <c r="AO99">
        <f t="shared" si="65"/>
        <v>1788.349731023563</v>
      </c>
    </row>
    <row r="100" spans="2:41" x14ac:dyDescent="0.25">
      <c r="B100" t="s">
        <v>4</v>
      </c>
      <c r="C100">
        <v>1.5640069999999999</v>
      </c>
      <c r="D100">
        <f t="shared" si="55"/>
        <v>3.2499490395102243E-3</v>
      </c>
      <c r="F100">
        <v>1.959999</v>
      </c>
      <c r="G100">
        <f t="shared" si="56"/>
        <v>3.2499494752813783E-3</v>
      </c>
      <c r="I100">
        <v>1.2136260000000001</v>
      </c>
      <c r="J100">
        <f t="shared" si="57"/>
        <v>3.2499485873218542E-3</v>
      </c>
      <c r="L100">
        <v>2.1364719999999999</v>
      </c>
      <c r="M100">
        <f t="shared" si="58"/>
        <v>3.2499498943645961E-3</v>
      </c>
      <c r="O100">
        <v>1.517452</v>
      </c>
      <c r="P100">
        <f t="shared" si="59"/>
        <v>3.2499469722521309E-3</v>
      </c>
      <c r="R100">
        <v>6.4263000000000001E-2</v>
      </c>
      <c r="S100">
        <f t="shared" si="60"/>
        <v>1.8290422398467833E-4</v>
      </c>
      <c r="U100">
        <v>1.107116</v>
      </c>
      <c r="V100">
        <f t="shared" si="61"/>
        <v>2.7866904002032569E-3</v>
      </c>
      <c r="X100">
        <v>1.128241</v>
      </c>
      <c r="Y100">
        <f t="shared" si="62"/>
        <v>2.7866904901191294E-3</v>
      </c>
      <c r="AA100">
        <v>1.062009</v>
      </c>
      <c r="AB100">
        <f t="shared" si="63"/>
        <v>2.786691814169252E-3</v>
      </c>
      <c r="AM100">
        <f t="shared" si="66"/>
        <v>1.3059094444444443</v>
      </c>
      <c r="AN100" s="75">
        <f t="shared" si="64"/>
        <v>2.7547467663562777E-3</v>
      </c>
      <c r="AO100">
        <f t="shared" si="65"/>
        <v>46590.736812587253</v>
      </c>
    </row>
    <row r="101" spans="2:41" x14ac:dyDescent="0.25">
      <c r="B101" t="s">
        <v>5</v>
      </c>
      <c r="C101">
        <v>13.583088999999999</v>
      </c>
      <c r="D101">
        <f t="shared" si="55"/>
        <v>2.8225159509600591E-2</v>
      </c>
      <c r="F101">
        <v>17.022197999999999</v>
      </c>
      <c r="G101">
        <f t="shared" si="56"/>
        <v>2.8225159022140175E-2</v>
      </c>
      <c r="I101">
        <v>10.540101999999999</v>
      </c>
      <c r="J101">
        <f t="shared" si="57"/>
        <v>2.8225161297737725E-2</v>
      </c>
      <c r="L101">
        <v>18.554828000000001</v>
      </c>
      <c r="M101">
        <f t="shared" si="58"/>
        <v>2.8225158718931609E-2</v>
      </c>
      <c r="O101">
        <v>13.178777</v>
      </c>
      <c r="P101">
        <f t="shared" si="59"/>
        <v>2.8225160604181232E-2</v>
      </c>
      <c r="R101">
        <v>10.60577</v>
      </c>
      <c r="S101">
        <f t="shared" si="60"/>
        <v>3.0185956640835034E-2</v>
      </c>
      <c r="U101">
        <v>11.331153</v>
      </c>
      <c r="V101">
        <f t="shared" si="61"/>
        <v>2.8521325035799624E-2</v>
      </c>
      <c r="X101">
        <v>11.547364</v>
      </c>
      <c r="Y101">
        <f t="shared" si="62"/>
        <v>2.852132606840559E-2</v>
      </c>
      <c r="AA101">
        <v>10.869484999999999</v>
      </c>
      <c r="AB101">
        <f t="shared" si="63"/>
        <v>2.8521325971564714E-2</v>
      </c>
      <c r="AM101">
        <f t="shared" si="66"/>
        <v>13.025862888888888</v>
      </c>
      <c r="AN101" s="75">
        <f t="shared" si="64"/>
        <v>2.8541748096577366E-2</v>
      </c>
      <c r="AO101">
        <f t="shared" si="65"/>
        <v>464721.77086616325</v>
      </c>
    </row>
    <row r="102" spans="2:41" x14ac:dyDescent="0.25">
      <c r="B102" t="s">
        <v>6</v>
      </c>
      <c r="C102">
        <v>13.904286000000001</v>
      </c>
      <c r="D102">
        <f t="shared" si="55"/>
        <v>2.8892595065607419E-2</v>
      </c>
      <c r="F102">
        <v>17.424719</v>
      </c>
      <c r="G102">
        <f t="shared" si="56"/>
        <v>2.889259452222958E-2</v>
      </c>
      <c r="I102">
        <v>10.789341</v>
      </c>
      <c r="J102">
        <f t="shared" si="57"/>
        <v>2.889259421031171E-2</v>
      </c>
      <c r="L102">
        <v>18.993590999999999</v>
      </c>
      <c r="M102">
        <f t="shared" si="58"/>
        <v>2.8892594456681079E-2</v>
      </c>
      <c r="O102">
        <v>13.490411999999999</v>
      </c>
      <c r="P102">
        <f t="shared" si="59"/>
        <v>2.8892593395925412E-2</v>
      </c>
      <c r="R102">
        <v>14.755884999999999</v>
      </c>
      <c r="S102">
        <f t="shared" si="60"/>
        <v>4.1997941196834185E-2</v>
      </c>
      <c r="U102">
        <v>12.265075</v>
      </c>
      <c r="V102">
        <f t="shared" si="61"/>
        <v>3.0872073712486278E-2</v>
      </c>
      <c r="X102">
        <v>12.499105999999999</v>
      </c>
      <c r="Y102">
        <f t="shared" si="62"/>
        <v>3.0872074162515764E-2</v>
      </c>
      <c r="AA102">
        <v>11.765356000000001</v>
      </c>
      <c r="AB102">
        <f t="shared" si="63"/>
        <v>3.0872074771482252E-2</v>
      </c>
      <c r="AM102">
        <f t="shared" si="66"/>
        <v>13.987530111111111</v>
      </c>
      <c r="AN102" s="75">
        <f t="shared" si="64"/>
        <v>3.1008570610452629E-2</v>
      </c>
      <c r="AO102">
        <f t="shared" si="65"/>
        <v>499031.02917075279</v>
      </c>
    </row>
    <row r="103" spans="2:41" x14ac:dyDescent="0.25">
      <c r="B103" t="s">
        <v>7</v>
      </c>
      <c r="C103">
        <v>0.60176499999999999</v>
      </c>
      <c r="D103">
        <f t="shared" si="55"/>
        <v>1.2504455438887871E-3</v>
      </c>
      <c r="F103">
        <v>0.75412699999999999</v>
      </c>
      <c r="G103">
        <f t="shared" si="56"/>
        <v>1.2504468869349013E-3</v>
      </c>
      <c r="I103">
        <v>0.46695300000000001</v>
      </c>
      <c r="J103">
        <f t="shared" si="57"/>
        <v>1.2504455595840082E-3</v>
      </c>
      <c r="L103">
        <v>0.82202600000000003</v>
      </c>
      <c r="M103">
        <f t="shared" si="58"/>
        <v>1.2504462084525104E-3</v>
      </c>
      <c r="O103">
        <v>0.58385299999999996</v>
      </c>
      <c r="P103">
        <f t="shared" si="59"/>
        <v>1.2504456744531775E-3</v>
      </c>
      <c r="R103">
        <v>0.84655999999999998</v>
      </c>
      <c r="S103">
        <f t="shared" si="60"/>
        <v>2.409464230684364E-3</v>
      </c>
      <c r="U103">
        <v>0.56633599999999995</v>
      </c>
      <c r="V103">
        <f t="shared" si="61"/>
        <v>1.4255083428380689E-3</v>
      </c>
      <c r="X103">
        <v>0.57714200000000004</v>
      </c>
      <c r="Y103">
        <f t="shared" si="62"/>
        <v>1.4255076024079383E-3</v>
      </c>
      <c r="AA103">
        <v>0.54326200000000002</v>
      </c>
      <c r="AB103">
        <f t="shared" si="63"/>
        <v>1.4255093585357715E-3</v>
      </c>
      <c r="AM103">
        <f t="shared" si="66"/>
        <v>0.64022488888888895</v>
      </c>
      <c r="AN103" s="75">
        <f t="shared" si="64"/>
        <v>1.4375799341977255E-3</v>
      </c>
      <c r="AO103">
        <f t="shared" si="65"/>
        <v>22841.208037805183</v>
      </c>
    </row>
    <row r="104" spans="2:41" x14ac:dyDescent="0.25">
      <c r="B104" t="s">
        <v>8</v>
      </c>
      <c r="C104">
        <v>20.855511</v>
      </c>
      <c r="D104">
        <f t="shared" si="55"/>
        <v>4.3336985028164784E-2</v>
      </c>
      <c r="F104">
        <v>26.135929000000001</v>
      </c>
      <c r="G104">
        <f t="shared" si="56"/>
        <v>4.3336985753330157E-2</v>
      </c>
      <c r="I104">
        <v>16.183298000000001</v>
      </c>
      <c r="J104">
        <f t="shared" si="57"/>
        <v>4.3336980645856782E-2</v>
      </c>
      <c r="L104">
        <v>28.489132000000001</v>
      </c>
      <c r="M104">
        <f t="shared" si="58"/>
        <v>4.3336983369751177E-2</v>
      </c>
      <c r="O104">
        <v>20.234726999999999</v>
      </c>
      <c r="P104">
        <f t="shared" si="59"/>
        <v>4.3336981827430746E-2</v>
      </c>
      <c r="R104">
        <v>17.435451</v>
      </c>
      <c r="S104">
        <f t="shared" si="60"/>
        <v>4.9624474969700821E-2</v>
      </c>
      <c r="U104">
        <v>17.594519999999999</v>
      </c>
      <c r="V104">
        <f t="shared" si="61"/>
        <v>4.428666912968849E-2</v>
      </c>
      <c r="X104">
        <v>17.930243000000001</v>
      </c>
      <c r="Y104">
        <f t="shared" si="62"/>
        <v>4.4286670714523843E-2</v>
      </c>
      <c r="AA104">
        <v>16.877662000000001</v>
      </c>
      <c r="AB104">
        <f t="shared" si="63"/>
        <v>4.4286670393297464E-2</v>
      </c>
      <c r="AM104">
        <f t="shared" si="66"/>
        <v>20.192941444444443</v>
      </c>
      <c r="AN104" s="75">
        <f t="shared" si="64"/>
        <v>4.4352155759082704E-2</v>
      </c>
      <c r="AO104">
        <f t="shared" si="65"/>
        <v>720420.56538639264</v>
      </c>
    </row>
    <row r="105" spans="2:41" x14ac:dyDescent="0.25">
      <c r="B105" t="s">
        <v>9</v>
      </c>
      <c r="C105">
        <v>0</v>
      </c>
      <c r="D105">
        <f t="shared" si="55"/>
        <v>0</v>
      </c>
      <c r="F105">
        <v>0</v>
      </c>
      <c r="G105">
        <f t="shared" si="56"/>
        <v>0</v>
      </c>
      <c r="I105">
        <v>0</v>
      </c>
      <c r="J105">
        <f t="shared" si="57"/>
        <v>0</v>
      </c>
      <c r="L105">
        <v>0</v>
      </c>
      <c r="M105">
        <f t="shared" si="58"/>
        <v>0</v>
      </c>
      <c r="O105">
        <v>0</v>
      </c>
      <c r="P105">
        <f t="shared" si="59"/>
        <v>0</v>
      </c>
      <c r="R105">
        <v>0</v>
      </c>
      <c r="S105">
        <f t="shared" si="60"/>
        <v>0</v>
      </c>
      <c r="U105">
        <v>0</v>
      </c>
      <c r="V105">
        <f t="shared" si="61"/>
        <v>0</v>
      </c>
      <c r="X105">
        <v>0</v>
      </c>
      <c r="Y105">
        <f t="shared" si="62"/>
        <v>0</v>
      </c>
      <c r="AA105">
        <v>0</v>
      </c>
      <c r="AB105">
        <f t="shared" si="63"/>
        <v>0</v>
      </c>
      <c r="AM105">
        <f t="shared" si="66"/>
        <v>0</v>
      </c>
      <c r="AN105" s="75">
        <f t="shared" si="64"/>
        <v>0</v>
      </c>
      <c r="AO105">
        <f t="shared" si="65"/>
        <v>0</v>
      </c>
    </row>
    <row r="106" spans="2:41" x14ac:dyDescent="0.25">
      <c r="B106" t="s">
        <v>10</v>
      </c>
      <c r="C106">
        <v>0</v>
      </c>
      <c r="D106">
        <f t="shared" si="55"/>
        <v>0</v>
      </c>
      <c r="F106">
        <v>0</v>
      </c>
      <c r="G106">
        <f t="shared" si="56"/>
        <v>0</v>
      </c>
      <c r="I106">
        <v>0</v>
      </c>
      <c r="J106">
        <f t="shared" si="57"/>
        <v>0</v>
      </c>
      <c r="L106">
        <v>0</v>
      </c>
      <c r="M106">
        <f t="shared" si="58"/>
        <v>0</v>
      </c>
      <c r="O106">
        <v>0</v>
      </c>
      <c r="P106">
        <f t="shared" si="59"/>
        <v>0</v>
      </c>
      <c r="R106">
        <v>0</v>
      </c>
      <c r="S106">
        <f t="shared" si="60"/>
        <v>0</v>
      </c>
      <c r="U106">
        <v>0</v>
      </c>
      <c r="V106">
        <f t="shared" si="61"/>
        <v>0</v>
      </c>
      <c r="X106">
        <v>0</v>
      </c>
      <c r="Y106">
        <f t="shared" si="62"/>
        <v>0</v>
      </c>
      <c r="AA106">
        <v>0</v>
      </c>
      <c r="AB106">
        <f t="shared" si="63"/>
        <v>0</v>
      </c>
      <c r="AM106">
        <f t="shared" si="66"/>
        <v>0</v>
      </c>
      <c r="AN106" s="75">
        <f t="shared" si="64"/>
        <v>0</v>
      </c>
      <c r="AO106">
        <f t="shared" si="65"/>
        <v>0</v>
      </c>
    </row>
    <row r="107" spans="2:41" x14ac:dyDescent="0.25">
      <c r="B107" t="s">
        <v>11</v>
      </c>
      <c r="C107">
        <v>0</v>
      </c>
      <c r="D107">
        <f t="shared" si="55"/>
        <v>0</v>
      </c>
      <c r="F107">
        <v>0</v>
      </c>
      <c r="G107">
        <f t="shared" si="56"/>
        <v>0</v>
      </c>
      <c r="I107">
        <v>0</v>
      </c>
      <c r="J107">
        <f t="shared" si="57"/>
        <v>0</v>
      </c>
      <c r="L107">
        <v>0</v>
      </c>
      <c r="M107">
        <f t="shared" si="58"/>
        <v>0</v>
      </c>
      <c r="O107">
        <v>0</v>
      </c>
      <c r="P107">
        <f t="shared" si="59"/>
        <v>0</v>
      </c>
      <c r="R107">
        <v>0</v>
      </c>
      <c r="S107">
        <f t="shared" si="60"/>
        <v>0</v>
      </c>
      <c r="U107">
        <v>0</v>
      </c>
      <c r="V107">
        <f t="shared" si="61"/>
        <v>0</v>
      </c>
      <c r="X107">
        <v>0</v>
      </c>
      <c r="Y107">
        <f t="shared" si="62"/>
        <v>0</v>
      </c>
      <c r="AA107">
        <v>0</v>
      </c>
      <c r="AB107">
        <f t="shared" si="63"/>
        <v>0</v>
      </c>
      <c r="AM107">
        <f t="shared" si="66"/>
        <v>0</v>
      </c>
      <c r="AN107" s="75">
        <f t="shared" si="64"/>
        <v>0</v>
      </c>
      <c r="AO107">
        <f t="shared" si="65"/>
        <v>0</v>
      </c>
    </row>
    <row r="108" spans="2:41" x14ac:dyDescent="0.25">
      <c r="B108" t="s">
        <v>12</v>
      </c>
      <c r="C108">
        <v>0.435562</v>
      </c>
      <c r="D108">
        <f t="shared" si="55"/>
        <v>9.0508182095550233E-4</v>
      </c>
      <c r="F108">
        <v>0.54584100000000002</v>
      </c>
      <c r="G108">
        <f t="shared" si="56"/>
        <v>9.050798860290555E-4</v>
      </c>
      <c r="I108">
        <v>0.33798400000000001</v>
      </c>
      <c r="J108">
        <f t="shared" si="57"/>
        <v>9.0508165063816158E-4</v>
      </c>
      <c r="L108">
        <v>0.59498799999999996</v>
      </c>
      <c r="M108">
        <f t="shared" si="58"/>
        <v>9.0508145566532217E-4</v>
      </c>
      <c r="O108">
        <v>0.422597</v>
      </c>
      <c r="P108">
        <f t="shared" si="59"/>
        <v>9.0508157136623348E-4</v>
      </c>
      <c r="R108">
        <v>-0.108639</v>
      </c>
      <c r="S108">
        <f t="shared" si="60"/>
        <v>-3.0920641721474986E-4</v>
      </c>
      <c r="U108">
        <v>0.28671099999999999</v>
      </c>
      <c r="V108">
        <f t="shared" si="61"/>
        <v>7.2167215660569979E-4</v>
      </c>
      <c r="X108">
        <v>0.29218100000000002</v>
      </c>
      <c r="Y108">
        <f t="shared" si="62"/>
        <v>7.2167029392966348E-4</v>
      </c>
      <c r="AA108">
        <v>0.27502900000000002</v>
      </c>
      <c r="AB108">
        <f t="shared" si="63"/>
        <v>7.2167096791002263E-4</v>
      </c>
      <c r="AM108">
        <f t="shared" si="66"/>
        <v>0.34247266666666665</v>
      </c>
      <c r="AN108" s="75">
        <f t="shared" si="64"/>
        <v>7.0902370954276789E-4</v>
      </c>
      <c r="AO108">
        <f t="shared" si="65"/>
        <v>12218.346337911325</v>
      </c>
    </row>
    <row r="109" spans="2:41" x14ac:dyDescent="0.25">
      <c r="B109" t="s">
        <v>13</v>
      </c>
      <c r="C109">
        <v>0</v>
      </c>
      <c r="D109">
        <f t="shared" si="55"/>
        <v>0</v>
      </c>
      <c r="F109">
        <v>0</v>
      </c>
      <c r="G109">
        <f t="shared" si="56"/>
        <v>0</v>
      </c>
      <c r="I109">
        <v>0</v>
      </c>
      <c r="J109">
        <f t="shared" si="57"/>
        <v>0</v>
      </c>
      <c r="L109">
        <v>0</v>
      </c>
      <c r="M109">
        <f t="shared" si="58"/>
        <v>0</v>
      </c>
      <c r="O109">
        <v>0</v>
      </c>
      <c r="P109">
        <f t="shared" si="59"/>
        <v>0</v>
      </c>
      <c r="R109">
        <v>0</v>
      </c>
      <c r="S109">
        <f t="shared" si="60"/>
        <v>0</v>
      </c>
      <c r="U109">
        <v>0</v>
      </c>
      <c r="V109">
        <f t="shared" si="61"/>
        <v>0</v>
      </c>
      <c r="X109">
        <v>0</v>
      </c>
      <c r="Y109">
        <f t="shared" si="62"/>
        <v>0</v>
      </c>
      <c r="AA109">
        <v>0</v>
      </c>
      <c r="AB109">
        <f t="shared" si="63"/>
        <v>0</v>
      </c>
      <c r="AM109">
        <f t="shared" si="66"/>
        <v>0</v>
      </c>
      <c r="AN109" s="75">
        <f t="shared" si="64"/>
        <v>0</v>
      </c>
      <c r="AO109">
        <f t="shared" si="65"/>
        <v>0</v>
      </c>
    </row>
    <row r="110" spans="2:41" x14ac:dyDescent="0.25">
      <c r="B110" t="s">
        <v>14</v>
      </c>
      <c r="C110">
        <v>0</v>
      </c>
      <c r="D110">
        <f t="shared" si="55"/>
        <v>0</v>
      </c>
      <c r="F110">
        <v>0</v>
      </c>
      <c r="G110">
        <f t="shared" si="56"/>
        <v>0</v>
      </c>
      <c r="I110">
        <v>0</v>
      </c>
      <c r="J110">
        <f t="shared" si="57"/>
        <v>0</v>
      </c>
      <c r="L110">
        <v>0</v>
      </c>
      <c r="M110">
        <f t="shared" si="58"/>
        <v>0</v>
      </c>
      <c r="O110">
        <v>0</v>
      </c>
      <c r="P110">
        <f t="shared" si="59"/>
        <v>0</v>
      </c>
      <c r="R110">
        <v>0</v>
      </c>
      <c r="S110">
        <f t="shared" si="60"/>
        <v>0</v>
      </c>
      <c r="U110">
        <v>0</v>
      </c>
      <c r="V110">
        <f t="shared" si="61"/>
        <v>0</v>
      </c>
      <c r="X110">
        <v>0</v>
      </c>
      <c r="Y110">
        <f t="shared" si="62"/>
        <v>0</v>
      </c>
      <c r="AA110">
        <v>0</v>
      </c>
      <c r="AB110">
        <f t="shared" si="63"/>
        <v>0</v>
      </c>
      <c r="AM110">
        <f t="shared" si="66"/>
        <v>0</v>
      </c>
      <c r="AN110" s="75">
        <f t="shared" si="64"/>
        <v>0</v>
      </c>
      <c r="AO110">
        <f t="shared" si="65"/>
        <v>0</v>
      </c>
    </row>
    <row r="111" spans="2:41" x14ac:dyDescent="0.25">
      <c r="B111" t="s">
        <v>15</v>
      </c>
      <c r="C111">
        <v>0</v>
      </c>
      <c r="D111">
        <f t="shared" si="55"/>
        <v>0</v>
      </c>
      <c r="F111">
        <v>0</v>
      </c>
      <c r="G111">
        <f t="shared" si="56"/>
        <v>0</v>
      </c>
      <c r="I111">
        <v>0</v>
      </c>
      <c r="J111">
        <f t="shared" si="57"/>
        <v>0</v>
      </c>
      <c r="L111">
        <v>0</v>
      </c>
      <c r="M111">
        <f t="shared" si="58"/>
        <v>0</v>
      </c>
      <c r="O111">
        <v>0</v>
      </c>
      <c r="P111">
        <f t="shared" si="59"/>
        <v>0</v>
      </c>
      <c r="R111">
        <v>0</v>
      </c>
      <c r="S111">
        <f t="shared" si="60"/>
        <v>0</v>
      </c>
      <c r="U111">
        <v>0</v>
      </c>
      <c r="V111">
        <f t="shared" si="61"/>
        <v>0</v>
      </c>
      <c r="X111">
        <v>0</v>
      </c>
      <c r="Y111">
        <f t="shared" si="62"/>
        <v>0</v>
      </c>
      <c r="AA111">
        <v>0</v>
      </c>
      <c r="AB111">
        <f t="shared" si="63"/>
        <v>0</v>
      </c>
      <c r="AM111">
        <f t="shared" si="66"/>
        <v>0</v>
      </c>
      <c r="AN111" s="75">
        <f t="shared" si="64"/>
        <v>0</v>
      </c>
      <c r="AO111">
        <f t="shared" si="65"/>
        <v>0</v>
      </c>
    </row>
    <row r="112" spans="2:41" x14ac:dyDescent="0.25">
      <c r="B112" t="s">
        <v>16</v>
      </c>
      <c r="C112">
        <v>26.806432000000001</v>
      </c>
      <c r="D112">
        <f t="shared" si="55"/>
        <v>5.5702780058590626E-2</v>
      </c>
      <c r="F112">
        <v>33.593566000000003</v>
      </c>
      <c r="G112">
        <f t="shared" si="56"/>
        <v>5.5702779539443824E-2</v>
      </c>
      <c r="I112">
        <v>20.80105</v>
      </c>
      <c r="J112">
        <f t="shared" si="57"/>
        <v>5.5702780809171237E-2</v>
      </c>
      <c r="L112">
        <v>36.618236000000003</v>
      </c>
      <c r="M112">
        <f t="shared" si="58"/>
        <v>5.5702781136386464E-2</v>
      </c>
      <c r="O112">
        <v>26.008516</v>
      </c>
      <c r="P112">
        <f t="shared" si="59"/>
        <v>5.570278191795925E-2</v>
      </c>
      <c r="R112">
        <v>11.506785000000001</v>
      </c>
      <c r="S112">
        <f t="shared" si="60"/>
        <v>3.2750409737851281E-2</v>
      </c>
      <c r="U112">
        <v>20.752673999999999</v>
      </c>
      <c r="V112">
        <f t="shared" si="61"/>
        <v>5.2235969324215092E-2</v>
      </c>
      <c r="X112">
        <v>21.148657</v>
      </c>
      <c r="Y112">
        <f t="shared" si="62"/>
        <v>5.2235968503796047E-2</v>
      </c>
      <c r="AA112">
        <v>19.907142</v>
      </c>
      <c r="AB112">
        <f t="shared" si="63"/>
        <v>5.2235969426723233E-2</v>
      </c>
      <c r="AM112">
        <f t="shared" si="66"/>
        <v>24.127006444444447</v>
      </c>
      <c r="AN112" s="75">
        <f t="shared" si="64"/>
        <v>5.1996913383793003E-2</v>
      </c>
      <c r="AO112">
        <f t="shared" si="65"/>
        <v>860775.61664845492</v>
      </c>
    </row>
    <row r="113" spans="2:41" x14ac:dyDescent="0.25">
      <c r="B113" t="s">
        <v>17</v>
      </c>
      <c r="C113">
        <v>0</v>
      </c>
      <c r="D113">
        <f t="shared" si="55"/>
        <v>0</v>
      </c>
      <c r="F113">
        <v>0</v>
      </c>
      <c r="G113">
        <f t="shared" si="56"/>
        <v>0</v>
      </c>
      <c r="I113">
        <v>0</v>
      </c>
      <c r="J113">
        <f t="shared" si="57"/>
        <v>0</v>
      </c>
      <c r="L113">
        <v>0</v>
      </c>
      <c r="M113">
        <f t="shared" si="58"/>
        <v>0</v>
      </c>
      <c r="O113">
        <v>0</v>
      </c>
      <c r="P113">
        <f t="shared" si="59"/>
        <v>0</v>
      </c>
      <c r="R113">
        <v>0</v>
      </c>
      <c r="S113">
        <f t="shared" si="60"/>
        <v>0</v>
      </c>
      <c r="U113">
        <v>0</v>
      </c>
      <c r="V113">
        <f t="shared" si="61"/>
        <v>0</v>
      </c>
      <c r="X113">
        <v>0</v>
      </c>
      <c r="Y113">
        <f t="shared" si="62"/>
        <v>0</v>
      </c>
      <c r="AA113">
        <v>0</v>
      </c>
      <c r="AB113">
        <f t="shared" si="63"/>
        <v>0</v>
      </c>
      <c r="AM113">
        <f t="shared" si="66"/>
        <v>0</v>
      </c>
      <c r="AN113" s="75">
        <f t="shared" si="64"/>
        <v>0</v>
      </c>
      <c r="AO113">
        <f t="shared" si="65"/>
        <v>0</v>
      </c>
    </row>
    <row r="114" spans="2:41" x14ac:dyDescent="0.25">
      <c r="B114" t="s">
        <v>18</v>
      </c>
      <c r="C114">
        <v>0</v>
      </c>
      <c r="D114">
        <f t="shared" si="55"/>
        <v>0</v>
      </c>
      <c r="F114">
        <v>0</v>
      </c>
      <c r="G114">
        <f t="shared" si="56"/>
        <v>0</v>
      </c>
      <c r="I114">
        <v>0</v>
      </c>
      <c r="J114">
        <f t="shared" si="57"/>
        <v>0</v>
      </c>
      <c r="L114">
        <v>0</v>
      </c>
      <c r="M114">
        <f t="shared" si="58"/>
        <v>0</v>
      </c>
      <c r="O114">
        <v>0</v>
      </c>
      <c r="P114">
        <f t="shared" si="59"/>
        <v>0</v>
      </c>
      <c r="R114">
        <v>0</v>
      </c>
      <c r="S114">
        <f t="shared" si="60"/>
        <v>0</v>
      </c>
      <c r="U114">
        <v>0</v>
      </c>
      <c r="V114">
        <f t="shared" si="61"/>
        <v>0</v>
      </c>
      <c r="X114">
        <v>0</v>
      </c>
      <c r="Y114">
        <f t="shared" si="62"/>
        <v>0</v>
      </c>
      <c r="AA114">
        <v>0</v>
      </c>
      <c r="AB114">
        <f t="shared" si="63"/>
        <v>0</v>
      </c>
      <c r="AM114">
        <f t="shared" si="66"/>
        <v>0</v>
      </c>
      <c r="AN114" s="75">
        <f t="shared" si="64"/>
        <v>0</v>
      </c>
      <c r="AO114">
        <f t="shared" si="65"/>
        <v>0</v>
      </c>
    </row>
    <row r="115" spans="2:41" x14ac:dyDescent="0.25">
      <c r="B115" t="s">
        <v>19</v>
      </c>
      <c r="C115">
        <v>7.3950969999999998</v>
      </c>
      <c r="D115">
        <f t="shared" si="55"/>
        <v>1.5366739657965048E-2</v>
      </c>
      <c r="F115">
        <v>9.2674649999999996</v>
      </c>
      <c r="G115">
        <f t="shared" si="56"/>
        <v>1.5366738969733422E-2</v>
      </c>
      <c r="I115">
        <v>5.738391</v>
      </c>
      <c r="J115">
        <f t="shared" si="57"/>
        <v>1.5366740432349374E-2</v>
      </c>
      <c r="L115">
        <v>10.101881000000001</v>
      </c>
      <c r="M115">
        <f t="shared" si="58"/>
        <v>1.5366738758492376E-2</v>
      </c>
      <c r="O115">
        <v>7.1749749999999999</v>
      </c>
      <c r="P115">
        <f t="shared" si="59"/>
        <v>1.5366738636368551E-2</v>
      </c>
      <c r="R115">
        <v>2.9458690000000001</v>
      </c>
      <c r="S115">
        <f t="shared" si="60"/>
        <v>8.3844807028230928E-3</v>
      </c>
      <c r="U115">
        <v>5.6860169999999997</v>
      </c>
      <c r="V115">
        <f t="shared" si="61"/>
        <v>1.4312112722869618E-2</v>
      </c>
      <c r="X115">
        <v>5.7945120000000001</v>
      </c>
      <c r="Y115">
        <f t="shared" si="62"/>
        <v>1.4312111938212826E-2</v>
      </c>
      <c r="AA115">
        <v>5.4543499999999998</v>
      </c>
      <c r="AB115">
        <f t="shared" si="63"/>
        <v>1.4312112700188095E-2</v>
      </c>
      <c r="AM115">
        <f t="shared" si="66"/>
        <v>6.617617444444444</v>
      </c>
      <c r="AN115" s="75">
        <f t="shared" si="64"/>
        <v>1.4239390502111378E-2</v>
      </c>
      <c r="AO115">
        <f t="shared" si="65"/>
        <v>236095.7522683831</v>
      </c>
    </row>
    <row r="116" spans="2:41" x14ac:dyDescent="0.25">
      <c r="B116" t="s">
        <v>20</v>
      </c>
      <c r="C116">
        <v>0.32133299999999998</v>
      </c>
      <c r="D116">
        <f t="shared" si="55"/>
        <v>6.6771815900628251E-4</v>
      </c>
      <c r="F116">
        <v>0.40269199999999999</v>
      </c>
      <c r="G116">
        <f t="shared" si="56"/>
        <v>6.6771904174441348E-4</v>
      </c>
      <c r="I116">
        <v>0.24934600000000001</v>
      </c>
      <c r="J116">
        <f t="shared" si="57"/>
        <v>6.6771944606852109E-4</v>
      </c>
      <c r="L116">
        <v>0.43894899999999998</v>
      </c>
      <c r="M116">
        <f t="shared" si="58"/>
        <v>6.6771867648227783E-4</v>
      </c>
      <c r="O116">
        <v>0.31176900000000002</v>
      </c>
      <c r="P116">
        <f t="shared" si="59"/>
        <v>6.6771978131240702E-4</v>
      </c>
      <c r="R116">
        <v>0.67241499999999998</v>
      </c>
      <c r="S116">
        <f t="shared" si="60"/>
        <v>1.9138157846763687E-3</v>
      </c>
      <c r="U116">
        <v>0.34005099999999999</v>
      </c>
      <c r="V116">
        <f t="shared" si="61"/>
        <v>8.5593276339563122E-4</v>
      </c>
      <c r="X116">
        <v>0.34654000000000001</v>
      </c>
      <c r="Y116">
        <f t="shared" si="62"/>
        <v>8.5593390281498642E-4</v>
      </c>
      <c r="AA116">
        <v>0.32619599999999999</v>
      </c>
      <c r="AB116">
        <f t="shared" si="63"/>
        <v>8.5593222186888557E-4</v>
      </c>
      <c r="AM116">
        <f t="shared" si="66"/>
        <v>0.37881011111111113</v>
      </c>
      <c r="AN116" s="75">
        <f t="shared" si="64"/>
        <v>8.6891219748553043E-4</v>
      </c>
      <c r="AO116">
        <f t="shared" si="65"/>
        <v>13514.751933073667</v>
      </c>
    </row>
    <row r="117" spans="2:41" x14ac:dyDescent="0.25">
      <c r="B117" t="s">
        <v>21</v>
      </c>
      <c r="C117">
        <v>0</v>
      </c>
      <c r="D117">
        <f t="shared" si="55"/>
        <v>0</v>
      </c>
      <c r="F117">
        <v>0</v>
      </c>
      <c r="G117">
        <f t="shared" si="56"/>
        <v>0</v>
      </c>
      <c r="I117">
        <v>0</v>
      </c>
      <c r="J117">
        <f t="shared" si="57"/>
        <v>0</v>
      </c>
      <c r="L117">
        <v>0</v>
      </c>
      <c r="M117">
        <f t="shared" si="58"/>
        <v>0</v>
      </c>
      <c r="O117">
        <v>0</v>
      </c>
      <c r="P117">
        <f t="shared" si="59"/>
        <v>0</v>
      </c>
      <c r="R117">
        <v>0</v>
      </c>
      <c r="S117">
        <f t="shared" si="60"/>
        <v>0</v>
      </c>
      <c r="U117">
        <v>0</v>
      </c>
      <c r="V117">
        <f t="shared" si="61"/>
        <v>0</v>
      </c>
      <c r="X117">
        <v>0</v>
      </c>
      <c r="Y117">
        <f t="shared" si="62"/>
        <v>0</v>
      </c>
      <c r="AA117">
        <v>0</v>
      </c>
      <c r="AB117">
        <f t="shared" si="63"/>
        <v>0</v>
      </c>
      <c r="AM117">
        <f t="shared" si="66"/>
        <v>0</v>
      </c>
      <c r="AN117" s="75">
        <f t="shared" si="64"/>
        <v>0</v>
      </c>
      <c r="AO117">
        <f t="shared" si="65"/>
        <v>0</v>
      </c>
    </row>
    <row r="118" spans="2:41" x14ac:dyDescent="0.25">
      <c r="B118" t="s">
        <v>22</v>
      </c>
      <c r="C118">
        <v>0</v>
      </c>
      <c r="D118">
        <f t="shared" si="55"/>
        <v>0</v>
      </c>
      <c r="F118">
        <v>0</v>
      </c>
      <c r="G118">
        <f t="shared" si="56"/>
        <v>0</v>
      </c>
      <c r="I118">
        <v>0</v>
      </c>
      <c r="J118">
        <f t="shared" si="57"/>
        <v>0</v>
      </c>
      <c r="L118">
        <v>0</v>
      </c>
      <c r="M118">
        <f t="shared" si="58"/>
        <v>0</v>
      </c>
      <c r="O118">
        <v>0</v>
      </c>
      <c r="P118">
        <f t="shared" si="59"/>
        <v>0</v>
      </c>
      <c r="R118">
        <v>0</v>
      </c>
      <c r="S118">
        <f t="shared" si="60"/>
        <v>0</v>
      </c>
      <c r="U118">
        <v>0</v>
      </c>
      <c r="V118">
        <f t="shared" si="61"/>
        <v>0</v>
      </c>
      <c r="X118">
        <v>0</v>
      </c>
      <c r="Y118">
        <f t="shared" si="62"/>
        <v>0</v>
      </c>
      <c r="AA118">
        <v>0</v>
      </c>
      <c r="AB118">
        <f t="shared" si="63"/>
        <v>0</v>
      </c>
      <c r="AM118">
        <f t="shared" si="66"/>
        <v>0</v>
      </c>
      <c r="AN118" s="75">
        <f t="shared" si="64"/>
        <v>0</v>
      </c>
      <c r="AO118">
        <f t="shared" si="65"/>
        <v>0</v>
      </c>
    </row>
    <row r="119" spans="2:41" x14ac:dyDescent="0.25">
      <c r="B119" t="s">
        <v>23</v>
      </c>
      <c r="C119">
        <v>2.4108079999999998</v>
      </c>
      <c r="D119">
        <f t="shared" si="55"/>
        <v>5.0095703817460953E-3</v>
      </c>
      <c r="F119">
        <v>3.021201</v>
      </c>
      <c r="G119">
        <f t="shared" si="56"/>
        <v>5.0095691909381457E-3</v>
      </c>
      <c r="I119">
        <v>1.8707199999999999</v>
      </c>
      <c r="J119">
        <f t="shared" si="57"/>
        <v>5.0095695224679909E-3</v>
      </c>
      <c r="L119">
        <v>3.2932220000000001</v>
      </c>
      <c r="M119">
        <f t="shared" si="58"/>
        <v>5.0095702124901068E-3</v>
      </c>
      <c r="O119">
        <v>2.3390490000000002</v>
      </c>
      <c r="P119">
        <f t="shared" si="59"/>
        <v>5.0095721087054981E-3</v>
      </c>
      <c r="R119">
        <v>2.3502450000000001</v>
      </c>
      <c r="S119">
        <f t="shared" si="60"/>
        <v>6.6892261160990049E-3</v>
      </c>
      <c r="U119">
        <v>2.0910299999999999</v>
      </c>
      <c r="V119">
        <f t="shared" si="61"/>
        <v>5.263272527483133E-3</v>
      </c>
      <c r="X119">
        <v>2.1309290000000001</v>
      </c>
      <c r="Y119">
        <f t="shared" si="62"/>
        <v>5.2632722790778444E-3</v>
      </c>
      <c r="AA119">
        <v>2.0058340000000001</v>
      </c>
      <c r="AB119">
        <f t="shared" si="63"/>
        <v>5.2632710159540713E-3</v>
      </c>
      <c r="AM119">
        <f t="shared" si="66"/>
        <v>2.3903375555555559</v>
      </c>
      <c r="AN119" s="75">
        <f t="shared" si="64"/>
        <v>5.2807659283290983E-3</v>
      </c>
      <c r="AO119">
        <f t="shared" si="65"/>
        <v>85279.717072196916</v>
      </c>
    </row>
    <row r="120" spans="2:41" x14ac:dyDescent="0.25">
      <c r="B120" t="s">
        <v>24</v>
      </c>
      <c r="C120">
        <v>0</v>
      </c>
      <c r="D120">
        <f t="shared" si="55"/>
        <v>0</v>
      </c>
      <c r="F120">
        <v>0</v>
      </c>
      <c r="G120">
        <f t="shared" si="56"/>
        <v>0</v>
      </c>
      <c r="I120">
        <v>0</v>
      </c>
      <c r="J120">
        <f t="shared" si="57"/>
        <v>0</v>
      </c>
      <c r="L120">
        <v>0</v>
      </c>
      <c r="M120">
        <f t="shared" si="58"/>
        <v>0</v>
      </c>
      <c r="O120">
        <v>0</v>
      </c>
      <c r="P120">
        <f t="shared" si="59"/>
        <v>0</v>
      </c>
      <c r="R120">
        <v>0</v>
      </c>
      <c r="S120">
        <f t="shared" si="60"/>
        <v>0</v>
      </c>
      <c r="U120">
        <v>0</v>
      </c>
      <c r="V120">
        <f t="shared" si="61"/>
        <v>0</v>
      </c>
      <c r="X120">
        <v>0</v>
      </c>
      <c r="Y120">
        <f t="shared" si="62"/>
        <v>0</v>
      </c>
      <c r="AA120">
        <v>0</v>
      </c>
      <c r="AB120">
        <f t="shared" si="63"/>
        <v>0</v>
      </c>
      <c r="AM120">
        <f t="shared" si="66"/>
        <v>0</v>
      </c>
      <c r="AN120" s="75">
        <f t="shared" si="64"/>
        <v>0</v>
      </c>
      <c r="AO120">
        <f t="shared" si="65"/>
        <v>0</v>
      </c>
    </row>
    <row r="121" spans="2:41" x14ac:dyDescent="0.25">
      <c r="B121" t="s">
        <v>25</v>
      </c>
      <c r="C121">
        <v>1.031104</v>
      </c>
      <c r="D121">
        <f t="shared" si="55"/>
        <v>2.1425961996558523E-3</v>
      </c>
      <c r="F121">
        <v>1.2921689999999999</v>
      </c>
      <c r="G121">
        <f t="shared" si="56"/>
        <v>2.1425949521019462E-3</v>
      </c>
      <c r="I121">
        <v>0.80010800000000004</v>
      </c>
      <c r="J121">
        <f t="shared" si="57"/>
        <v>2.1425957126041417E-3</v>
      </c>
      <c r="L121">
        <v>1.4085129999999999</v>
      </c>
      <c r="M121">
        <f t="shared" si="58"/>
        <v>2.1425961470878906E-3</v>
      </c>
      <c r="O121">
        <v>1.0004120000000001</v>
      </c>
      <c r="P121">
        <f t="shared" si="59"/>
        <v>2.1425955815437317E-3</v>
      </c>
      <c r="R121">
        <v>1.301677</v>
      </c>
      <c r="S121">
        <f t="shared" si="60"/>
        <v>3.7048102572818592E-3</v>
      </c>
      <c r="U121">
        <v>0.94497100000000001</v>
      </c>
      <c r="V121">
        <f t="shared" si="61"/>
        <v>2.3785598023788579E-3</v>
      </c>
      <c r="X121">
        <v>0.96300200000000002</v>
      </c>
      <c r="Y121">
        <f t="shared" si="62"/>
        <v>2.3785596475980769E-3</v>
      </c>
      <c r="AA121">
        <v>0.90646899999999997</v>
      </c>
      <c r="AB121">
        <f t="shared" si="63"/>
        <v>2.37855775431111E-3</v>
      </c>
      <c r="AM121">
        <f t="shared" si="66"/>
        <v>1.0720472222222222</v>
      </c>
      <c r="AN121" s="75">
        <f t="shared" si="64"/>
        <v>2.3948295616181632E-3</v>
      </c>
      <c r="AO121">
        <f t="shared" si="65"/>
        <v>38247.269130111301</v>
      </c>
    </row>
    <row r="122" spans="2:41" x14ac:dyDescent="0.25">
      <c r="B122" t="s">
        <v>26</v>
      </c>
      <c r="C122">
        <v>24.754975000000002</v>
      </c>
      <c r="D122">
        <f t="shared" si="55"/>
        <v>5.1439927841978726E-2</v>
      </c>
      <c r="F122">
        <v>31.0227</v>
      </c>
      <c r="G122">
        <f t="shared" si="56"/>
        <v>5.1439928074867185E-2</v>
      </c>
      <c r="I122">
        <v>19.209177</v>
      </c>
      <c r="J122">
        <f t="shared" si="57"/>
        <v>5.1439930962887619E-2</v>
      </c>
      <c r="L122">
        <v>33.815896000000002</v>
      </c>
      <c r="M122">
        <f t="shared" si="58"/>
        <v>5.1439928832694354E-2</v>
      </c>
      <c r="O122">
        <v>24.018122000000002</v>
      </c>
      <c r="P122">
        <f t="shared" si="59"/>
        <v>5.1439928823503019E-2</v>
      </c>
      <c r="R122">
        <v>9.8477990000000002</v>
      </c>
      <c r="S122">
        <f t="shared" si="60"/>
        <v>2.8028632868868419E-2</v>
      </c>
      <c r="U122">
        <v>19.031559000000001</v>
      </c>
      <c r="V122">
        <f t="shared" si="61"/>
        <v>4.7903799390670805E-2</v>
      </c>
      <c r="X122">
        <v>19.394701999999999</v>
      </c>
      <c r="Y122">
        <f t="shared" si="62"/>
        <v>4.7903800360113179E-2</v>
      </c>
      <c r="AA122">
        <v>18.256150999999999</v>
      </c>
      <c r="AB122">
        <f t="shared" si="63"/>
        <v>4.7903799826496576E-2</v>
      </c>
      <c r="AM122">
        <f t="shared" si="66"/>
        <v>22.150120111111114</v>
      </c>
      <c r="AN122" s="75">
        <f t="shared" si="64"/>
        <v>4.7659964109119983E-2</v>
      </c>
      <c r="AO122">
        <f t="shared" si="65"/>
        <v>790246.53727272782</v>
      </c>
    </row>
    <row r="123" spans="2:41" x14ac:dyDescent="0.25">
      <c r="B123" t="s">
        <v>27</v>
      </c>
      <c r="C123">
        <v>0</v>
      </c>
      <c r="D123">
        <f t="shared" si="55"/>
        <v>0</v>
      </c>
      <c r="F123">
        <v>0</v>
      </c>
      <c r="G123">
        <f t="shared" si="56"/>
        <v>0</v>
      </c>
      <c r="I123">
        <v>0</v>
      </c>
      <c r="J123">
        <f t="shared" si="57"/>
        <v>0</v>
      </c>
      <c r="L123">
        <v>0</v>
      </c>
      <c r="M123">
        <f t="shared" si="58"/>
        <v>0</v>
      </c>
      <c r="O123">
        <v>0</v>
      </c>
      <c r="P123">
        <f t="shared" si="59"/>
        <v>0</v>
      </c>
      <c r="R123">
        <v>0</v>
      </c>
      <c r="S123">
        <f t="shared" si="60"/>
        <v>0</v>
      </c>
      <c r="U123">
        <v>0</v>
      </c>
      <c r="V123">
        <f t="shared" si="61"/>
        <v>0</v>
      </c>
      <c r="X123">
        <v>0</v>
      </c>
      <c r="Y123">
        <f t="shared" si="62"/>
        <v>0</v>
      </c>
      <c r="AA123">
        <v>0</v>
      </c>
      <c r="AB123">
        <f t="shared" si="63"/>
        <v>0</v>
      </c>
      <c r="AM123">
        <f t="shared" si="66"/>
        <v>0</v>
      </c>
      <c r="AN123" s="75">
        <f t="shared" si="64"/>
        <v>0</v>
      </c>
      <c r="AO123">
        <f t="shared" si="65"/>
        <v>0</v>
      </c>
    </row>
    <row r="124" spans="2:41" x14ac:dyDescent="0.25">
      <c r="B124" t="s">
        <v>28</v>
      </c>
      <c r="C124">
        <v>320.82615099999998</v>
      </c>
      <c r="D124">
        <f t="shared" si="55"/>
        <v>0.66666494542045662</v>
      </c>
      <c r="F124">
        <v>402.05628999999999</v>
      </c>
      <c r="G124">
        <f t="shared" si="56"/>
        <v>0.66666494662450215</v>
      </c>
      <c r="I124">
        <v>248.95221900000001</v>
      </c>
      <c r="J124">
        <f t="shared" si="57"/>
        <v>0.66666494657307185</v>
      </c>
      <c r="L124">
        <v>438.25629300000003</v>
      </c>
      <c r="M124">
        <f t="shared" si="58"/>
        <v>0.66666494723074754</v>
      </c>
      <c r="O124">
        <v>311.27648199999999</v>
      </c>
      <c r="P124">
        <f t="shared" si="59"/>
        <v>0.66666494901268369</v>
      </c>
      <c r="R124">
        <v>237.45083600000001</v>
      </c>
      <c r="S124">
        <f t="shared" si="60"/>
        <v>0.67582840659622367</v>
      </c>
      <c r="U124">
        <v>265.40722799999998</v>
      </c>
      <c r="V124">
        <f t="shared" si="61"/>
        <v>0.66804903407787164</v>
      </c>
      <c r="X124">
        <v>270.47148099999998</v>
      </c>
      <c r="Y124">
        <f t="shared" si="62"/>
        <v>0.66804902848871539</v>
      </c>
      <c r="AA124">
        <v>254.59366700000001</v>
      </c>
      <c r="AB124">
        <f t="shared" si="63"/>
        <v>0.66804903514775527</v>
      </c>
      <c r="AM124">
        <f t="shared" si="66"/>
        <v>305.47673855555553</v>
      </c>
      <c r="AN124" s="75">
        <f t="shared" si="64"/>
        <v>0.66814447101911412</v>
      </c>
      <c r="AO124">
        <f t="shared" si="65"/>
        <v>10898448.11901495</v>
      </c>
    </row>
    <row r="125" spans="2:41" x14ac:dyDescent="0.25">
      <c r="B125" t="s">
        <v>29</v>
      </c>
      <c r="C125">
        <v>0</v>
      </c>
      <c r="D125">
        <f t="shared" si="55"/>
        <v>0</v>
      </c>
      <c r="F125">
        <v>0</v>
      </c>
      <c r="G125">
        <f t="shared" si="56"/>
        <v>0</v>
      </c>
      <c r="I125">
        <v>0</v>
      </c>
      <c r="J125">
        <f t="shared" si="57"/>
        <v>0</v>
      </c>
      <c r="L125">
        <v>0</v>
      </c>
      <c r="M125">
        <f t="shared" si="58"/>
        <v>0</v>
      </c>
      <c r="O125">
        <v>0</v>
      </c>
      <c r="P125">
        <f t="shared" si="59"/>
        <v>0</v>
      </c>
      <c r="R125">
        <v>0</v>
      </c>
      <c r="S125">
        <f t="shared" si="60"/>
        <v>0</v>
      </c>
      <c r="U125">
        <v>0</v>
      </c>
      <c r="V125">
        <f t="shared" si="61"/>
        <v>0</v>
      </c>
      <c r="X125">
        <v>0</v>
      </c>
      <c r="Y125">
        <f t="shared" si="62"/>
        <v>0</v>
      </c>
      <c r="AA125">
        <v>0</v>
      </c>
      <c r="AB125">
        <f t="shared" si="63"/>
        <v>0</v>
      </c>
      <c r="AM125">
        <f t="shared" si="66"/>
        <v>0</v>
      </c>
      <c r="AN125" s="75">
        <f t="shared" si="64"/>
        <v>0</v>
      </c>
      <c r="AO125">
        <f t="shared" si="65"/>
        <v>0</v>
      </c>
    </row>
    <row r="126" spans="2:41" x14ac:dyDescent="0.25">
      <c r="B126" t="s">
        <v>30</v>
      </c>
      <c r="C126">
        <v>23.245187999999999</v>
      </c>
      <c r="D126">
        <f t="shared" si="55"/>
        <v>4.830264596887008E-2</v>
      </c>
      <c r="F126">
        <v>29.130649999999999</v>
      </c>
      <c r="G126">
        <f t="shared" si="56"/>
        <v>4.8302647441200469E-2</v>
      </c>
      <c r="I126">
        <v>18.037623</v>
      </c>
      <c r="J126">
        <f t="shared" si="57"/>
        <v>4.8302646274465261E-2</v>
      </c>
      <c r="L126">
        <v>31.753489999999999</v>
      </c>
      <c r="M126">
        <f t="shared" si="58"/>
        <v>4.83026463586732E-2</v>
      </c>
      <c r="O126">
        <v>22.553274999999999</v>
      </c>
      <c r="P126">
        <f t="shared" si="59"/>
        <v>4.830264667391105E-2</v>
      </c>
      <c r="R126">
        <v>26.354125</v>
      </c>
      <c r="S126">
        <f t="shared" si="60"/>
        <v>7.5008648552358448E-2</v>
      </c>
      <c r="U126">
        <v>20.792581999999999</v>
      </c>
      <c r="V126">
        <f t="shared" si="61"/>
        <v>5.2336420623348437E-2</v>
      </c>
      <c r="X126">
        <v>21.189328</v>
      </c>
      <c r="Y126">
        <f t="shared" si="62"/>
        <v>5.2336423538601233E-2</v>
      </c>
      <c r="AA126">
        <v>19.945423000000002</v>
      </c>
      <c r="AB126">
        <f t="shared" si="63"/>
        <v>5.2336418056949732E-2</v>
      </c>
      <c r="AM126">
        <f t="shared" si="66"/>
        <v>23.666853777777778</v>
      </c>
      <c r="AN126" s="75">
        <f t="shared" si="64"/>
        <v>5.2614571498708657E-2</v>
      </c>
      <c r="AO126">
        <f t="shared" si="65"/>
        <v>844358.8184719187</v>
      </c>
    </row>
    <row r="127" spans="2:41" x14ac:dyDescent="0.25">
      <c r="B127" t="s">
        <v>31</v>
      </c>
      <c r="C127">
        <v>2.6851389999999999</v>
      </c>
      <c r="D127">
        <f t="shared" si="55"/>
        <v>5.5796201129543824E-3</v>
      </c>
      <c r="F127">
        <v>3.364992</v>
      </c>
      <c r="G127">
        <f t="shared" si="56"/>
        <v>5.5796222267082965E-3</v>
      </c>
      <c r="I127">
        <v>2.0835940000000002</v>
      </c>
      <c r="J127">
        <f t="shared" si="57"/>
        <v>5.5796212151455983E-3</v>
      </c>
      <c r="L127">
        <v>3.6679659999999998</v>
      </c>
      <c r="M127">
        <f t="shared" si="58"/>
        <v>5.5796217849955112E-3</v>
      </c>
      <c r="O127">
        <v>2.605213</v>
      </c>
      <c r="P127">
        <f t="shared" si="59"/>
        <v>5.5796190597276821E-3</v>
      </c>
      <c r="R127">
        <v>3.3285580000000001</v>
      </c>
      <c r="S127">
        <f t="shared" si="60"/>
        <v>9.4736834255791501E-3</v>
      </c>
      <c r="U127">
        <v>2.4503849999999998</v>
      </c>
      <c r="V127">
        <f t="shared" si="61"/>
        <v>6.1677948438122621E-3</v>
      </c>
      <c r="X127">
        <v>2.4971410000000001</v>
      </c>
      <c r="Y127">
        <f t="shared" si="62"/>
        <v>6.1677948923914063E-3</v>
      </c>
      <c r="AA127">
        <v>2.3505479999999999</v>
      </c>
      <c r="AB127">
        <f t="shared" si="63"/>
        <v>6.1677941245431127E-3</v>
      </c>
      <c r="AM127">
        <f t="shared" si="66"/>
        <v>2.781504</v>
      </c>
      <c r="AN127" s="75">
        <f t="shared" si="64"/>
        <v>6.2083524095397115E-3</v>
      </c>
      <c r="AO127">
        <f t="shared" si="65"/>
        <v>99235.304069869424</v>
      </c>
    </row>
    <row r="128" spans="2:41" x14ac:dyDescent="0.25">
      <c r="B128" t="s">
        <v>32</v>
      </c>
      <c r="C128">
        <v>0</v>
      </c>
      <c r="D128">
        <f t="shared" si="55"/>
        <v>0</v>
      </c>
      <c r="F128">
        <v>0</v>
      </c>
      <c r="G128">
        <f t="shared" si="56"/>
        <v>0</v>
      </c>
      <c r="I128">
        <v>0</v>
      </c>
      <c r="J128">
        <f t="shared" si="57"/>
        <v>0</v>
      </c>
      <c r="L128">
        <v>0</v>
      </c>
      <c r="M128">
        <f t="shared" si="58"/>
        <v>0</v>
      </c>
      <c r="O128">
        <v>0</v>
      </c>
      <c r="P128">
        <f t="shared" si="59"/>
        <v>0</v>
      </c>
      <c r="R128">
        <v>0</v>
      </c>
      <c r="S128">
        <f t="shared" si="60"/>
        <v>0</v>
      </c>
      <c r="U128">
        <v>0</v>
      </c>
      <c r="V128">
        <f t="shared" si="61"/>
        <v>0</v>
      </c>
      <c r="X128">
        <v>0</v>
      </c>
      <c r="Y128">
        <f t="shared" si="62"/>
        <v>0</v>
      </c>
      <c r="AA128">
        <v>0</v>
      </c>
      <c r="AB128">
        <f t="shared" si="63"/>
        <v>0</v>
      </c>
      <c r="AM128">
        <f t="shared" si="66"/>
        <v>0</v>
      </c>
      <c r="AN128" s="75">
        <f t="shared" si="64"/>
        <v>0</v>
      </c>
      <c r="AO128">
        <f t="shared" si="65"/>
        <v>0</v>
      </c>
    </row>
    <row r="129" spans="2:82" ht="15.75" x14ac:dyDescent="0.25">
      <c r="B129" s="4" t="s">
        <v>41</v>
      </c>
      <c r="C129">
        <v>481.24046900000002</v>
      </c>
      <c r="D129">
        <f t="shared" si="55"/>
        <v>1</v>
      </c>
      <c r="F129">
        <v>603.08599100000004</v>
      </c>
      <c r="G129">
        <f t="shared" si="56"/>
        <v>1</v>
      </c>
      <c r="I129">
        <v>373.42929199999998</v>
      </c>
      <c r="J129">
        <f t="shared" si="57"/>
        <v>1</v>
      </c>
      <c r="L129">
        <v>657.38613499999997</v>
      </c>
      <c r="M129">
        <f t="shared" si="58"/>
        <v>1</v>
      </c>
      <c r="O129">
        <v>466.91592600000001</v>
      </c>
      <c r="P129">
        <f t="shared" si="59"/>
        <v>1</v>
      </c>
      <c r="R129">
        <v>351.34781800000002</v>
      </c>
      <c r="S129">
        <f t="shared" si="60"/>
        <v>1</v>
      </c>
      <c r="U129">
        <v>397.28704699999997</v>
      </c>
      <c r="V129">
        <f t="shared" si="61"/>
        <v>1</v>
      </c>
      <c r="X129">
        <v>404.86771099999999</v>
      </c>
      <c r="Y129">
        <f t="shared" si="62"/>
        <v>1</v>
      </c>
      <c r="Z129" s="15"/>
      <c r="AA129">
        <v>381.10026900000003</v>
      </c>
      <c r="AB129">
        <f t="shared" si="63"/>
        <v>1</v>
      </c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>
        <f t="shared" si="66"/>
        <v>457.40673977777777</v>
      </c>
      <c r="AN129" s="15">
        <f t="shared" si="64"/>
        <v>1</v>
      </c>
      <c r="AO129" s="15">
        <f t="shared" si="65"/>
        <v>16318832.15176229</v>
      </c>
    </row>
    <row r="132" spans="2:82" x14ac:dyDescent="0.25">
      <c r="B132" s="26" t="s">
        <v>60</v>
      </c>
      <c r="C132" s="26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</row>
    <row r="133" spans="2:82" x14ac:dyDescent="0.25">
      <c r="C133" s="1" t="s">
        <v>35</v>
      </c>
      <c r="D133" s="1" t="s">
        <v>35</v>
      </c>
      <c r="E133" s="1" t="s">
        <v>35</v>
      </c>
      <c r="F133" s="1" t="s">
        <v>36</v>
      </c>
      <c r="G133" s="1" t="s">
        <v>36</v>
      </c>
      <c r="H133" s="1" t="s">
        <v>36</v>
      </c>
      <c r="I133" s="1" t="s">
        <v>37</v>
      </c>
      <c r="J133" s="1" t="s">
        <v>37</v>
      </c>
      <c r="K133" s="1" t="s">
        <v>37</v>
      </c>
      <c r="L133" s="1" t="s">
        <v>38</v>
      </c>
      <c r="M133" s="1" t="s">
        <v>38</v>
      </c>
      <c r="N133" s="1" t="s">
        <v>38</v>
      </c>
      <c r="O133" s="1" t="s">
        <v>39</v>
      </c>
      <c r="P133" s="1" t="s">
        <v>39</v>
      </c>
      <c r="Q133" s="1" t="s">
        <v>39</v>
      </c>
      <c r="R133" s="1" t="s">
        <v>46</v>
      </c>
      <c r="S133" s="1" t="s">
        <v>46</v>
      </c>
      <c r="T133" s="1" t="s">
        <v>46</v>
      </c>
      <c r="U133" s="1" t="s">
        <v>47</v>
      </c>
      <c r="V133" s="1" t="s">
        <v>47</v>
      </c>
      <c r="W133" s="1" t="s">
        <v>47</v>
      </c>
      <c r="X133" s="1" t="s">
        <v>48</v>
      </c>
      <c r="Y133" s="1" t="s">
        <v>48</v>
      </c>
      <c r="Z133" s="1" t="s">
        <v>48</v>
      </c>
      <c r="AA133" s="1" t="s">
        <v>49</v>
      </c>
      <c r="AB133" s="1" t="s">
        <v>49</v>
      </c>
      <c r="AC133" s="1" t="s">
        <v>49</v>
      </c>
      <c r="AD133" s="1" t="s">
        <v>50</v>
      </c>
      <c r="AE133" s="1" t="s">
        <v>50</v>
      </c>
      <c r="AF133" s="1" t="s">
        <v>50</v>
      </c>
      <c r="AG133" s="1" t="s">
        <v>51</v>
      </c>
      <c r="AH133" s="1" t="s">
        <v>51</v>
      </c>
      <c r="AI133" s="1" t="s">
        <v>51</v>
      </c>
      <c r="AJ133" s="1" t="s">
        <v>52</v>
      </c>
      <c r="AK133" s="1" t="s">
        <v>52</v>
      </c>
      <c r="AL133" s="1" t="s">
        <v>52</v>
      </c>
      <c r="AM133" s="18" t="s">
        <v>185</v>
      </c>
      <c r="AN133" s="18" t="s">
        <v>185</v>
      </c>
      <c r="AO133" s="18" t="s">
        <v>185</v>
      </c>
      <c r="CD133" s="27"/>
    </row>
    <row r="134" spans="2:82" x14ac:dyDescent="0.25">
      <c r="B134" s="1" t="s">
        <v>0</v>
      </c>
      <c r="C134" s="7" t="s">
        <v>56</v>
      </c>
      <c r="D134" s="7" t="s">
        <v>43</v>
      </c>
      <c r="E134" s="1" t="s">
        <v>44</v>
      </c>
      <c r="F134" s="7" t="s">
        <v>56</v>
      </c>
      <c r="G134" s="7" t="s">
        <v>43</v>
      </c>
      <c r="H134" s="7" t="s">
        <v>34</v>
      </c>
      <c r="I134" s="7" t="s">
        <v>56</v>
      </c>
      <c r="J134" s="7" t="s">
        <v>45</v>
      </c>
      <c r="K134" s="1" t="s">
        <v>44</v>
      </c>
      <c r="L134" s="7" t="s">
        <v>56</v>
      </c>
      <c r="M134" s="7" t="s">
        <v>45</v>
      </c>
      <c r="N134" s="1" t="s">
        <v>44</v>
      </c>
      <c r="O134" s="7" t="s">
        <v>56</v>
      </c>
      <c r="P134" s="7" t="s">
        <v>45</v>
      </c>
      <c r="Q134" s="1" t="s">
        <v>44</v>
      </c>
      <c r="R134" s="7" t="s">
        <v>56</v>
      </c>
      <c r="S134" s="7" t="s">
        <v>45</v>
      </c>
      <c r="T134" s="1" t="s">
        <v>44</v>
      </c>
      <c r="U134" s="7" t="s">
        <v>56</v>
      </c>
      <c r="V134" s="7" t="s">
        <v>45</v>
      </c>
      <c r="W134" s="1" t="s">
        <v>44</v>
      </c>
      <c r="X134" s="7" t="s">
        <v>56</v>
      </c>
      <c r="Y134" s="7" t="s">
        <v>45</v>
      </c>
      <c r="Z134" s="1" t="s">
        <v>44</v>
      </c>
      <c r="AA134" s="7" t="s">
        <v>56</v>
      </c>
      <c r="AB134" s="7" t="s">
        <v>45</v>
      </c>
      <c r="AC134" s="1" t="s">
        <v>44</v>
      </c>
      <c r="AD134" s="7" t="s">
        <v>56</v>
      </c>
      <c r="AE134" s="7" t="s">
        <v>45</v>
      </c>
      <c r="AF134" s="1" t="s">
        <v>44</v>
      </c>
      <c r="AG134" s="7" t="s">
        <v>56</v>
      </c>
      <c r="AH134" s="7" t="s">
        <v>45</v>
      </c>
      <c r="AI134" s="1" t="s">
        <v>44</v>
      </c>
      <c r="AJ134" s="7" t="s">
        <v>56</v>
      </c>
      <c r="AK134" s="7" t="s">
        <v>45</v>
      </c>
      <c r="AL134" s="1" t="s">
        <v>44</v>
      </c>
      <c r="AM134" s="19" t="s">
        <v>56</v>
      </c>
      <c r="AN134" s="19" t="s">
        <v>45</v>
      </c>
      <c r="AO134" s="20" t="s">
        <v>44</v>
      </c>
    </row>
    <row r="135" spans="2:82" x14ac:dyDescent="0.25">
      <c r="B135" t="s">
        <v>1</v>
      </c>
      <c r="C135">
        <v>62.798974999999999</v>
      </c>
      <c r="D135">
        <f>C135/$C$167</f>
        <v>1.7747178774597468E-2</v>
      </c>
      <c r="F135">
        <v>73.484007000000005</v>
      </c>
      <c r="G135">
        <f>F135/$F$167</f>
        <v>1.6571144325372367E-2</v>
      </c>
      <c r="I135">
        <v>53.907608000000003</v>
      </c>
      <c r="J135">
        <f>I135/$I$167</f>
        <v>1.9632725284651566E-2</v>
      </c>
      <c r="L135">
        <v>77.811255000000003</v>
      </c>
      <c r="M135">
        <f>L135/$L$167</f>
        <v>1.6097587345535392E-2</v>
      </c>
      <c r="O135">
        <v>62.181387999999998</v>
      </c>
      <c r="P135">
        <f>O135/$O$167</f>
        <v>1.8111758972055268E-2</v>
      </c>
      <c r="R135">
        <v>45.654299000000002</v>
      </c>
      <c r="S135">
        <f>R135/$R$167</f>
        <v>1.7671902787545112E-2</v>
      </c>
      <c r="U135">
        <v>55.000400999999997</v>
      </c>
      <c r="V135">
        <f>U135/$U$167</f>
        <v>1.8827833871044874E-2</v>
      </c>
      <c r="X135">
        <v>55.593502999999998</v>
      </c>
      <c r="Y135">
        <f>X135/$X$167</f>
        <v>1.8674535480541082E-2</v>
      </c>
      <c r="AA135">
        <v>53.732798000000003</v>
      </c>
      <c r="AB135" s="9">
        <f>AA135/$AA$167</f>
        <v>1.9175164841508892E-2</v>
      </c>
      <c r="AM135">
        <f>AVERAGE(C135,F135,I135,L135,O135,R135,U135,X135,AA135)</f>
        <v>60.018248222222219</v>
      </c>
      <c r="AN135" s="74">
        <f>AVERAGE(P135,M135,J135,G135,D135, S135, V135,Y135,AB135,AE135,AH135,AK135)</f>
        <v>1.8056647964761335E-2</v>
      </c>
      <c r="AO135">
        <f t="shared" ref="AO135" si="67">AM135*SUM($C$2:$N$2)</f>
        <v>2141262.105707244</v>
      </c>
    </row>
    <row r="136" spans="2:82" x14ac:dyDescent="0.25">
      <c r="B136" t="s">
        <v>2</v>
      </c>
      <c r="C136">
        <v>70.561368999999999</v>
      </c>
      <c r="D136">
        <f t="shared" ref="D136:D167" si="68">C136/$C$167</f>
        <v>1.9940854611454086E-2</v>
      </c>
      <c r="F136">
        <v>92.564471999999995</v>
      </c>
      <c r="G136">
        <f t="shared" ref="G136:G167" si="69">F136/$F$167</f>
        <v>2.0873919204132257E-2</v>
      </c>
      <c r="I136">
        <v>52.226377999999997</v>
      </c>
      <c r="J136">
        <f t="shared" ref="J136:J167" si="70">I136/$I$167</f>
        <v>1.9020434590352631E-2</v>
      </c>
      <c r="L136">
        <v>101.401478</v>
      </c>
      <c r="M136">
        <f t="shared" ref="M136:M167" si="71">L136/$L$167</f>
        <v>2.097793113697222E-2</v>
      </c>
      <c r="O136">
        <v>68.603883999999994</v>
      </c>
      <c r="P136">
        <f t="shared" ref="P136:P167" si="72">O136/$O$167</f>
        <v>1.9982458602481483E-2</v>
      </c>
      <c r="R136">
        <v>20.860344999999999</v>
      </c>
      <c r="S136">
        <f t="shared" ref="S136:S167" si="73">R136/$R$167</f>
        <v>8.0746391255433064E-3</v>
      </c>
      <c r="U136">
        <v>52.478273000000002</v>
      </c>
      <c r="V136">
        <f t="shared" ref="V136:V167" si="74">U136/$U$167</f>
        <v>1.7964454584310025E-2</v>
      </c>
      <c r="X136">
        <v>53.601415000000003</v>
      </c>
      <c r="Y136">
        <f t="shared" ref="Y136:Y167" si="75">X136/$X$167</f>
        <v>1.800536883284198E-2</v>
      </c>
      <c r="AA136">
        <v>50.078713999999998</v>
      </c>
      <c r="AB136" s="9">
        <f t="shared" ref="AB136:AB167" si="76">AA136/$AA$167</f>
        <v>1.7871163083686411E-2</v>
      </c>
      <c r="AM136">
        <f t="shared" ref="AM136:AM167" si="77">AVERAGE(C136,F136,I136,L136,O136,R136,U136,X136,AA136)</f>
        <v>62.486258666666657</v>
      </c>
      <c r="AN136" s="74">
        <f t="shared" ref="AN136:AN167" si="78">AVERAGE(P136,M136,J136,G136,D136, S136, V136,Y136,AB136,AE136,AH136,AK136)</f>
        <v>1.8079024863530489E-2</v>
      </c>
      <c r="AO136">
        <f t="shared" ref="AO136:AO167" si="79">AM136*SUM($C$2:$N$2)</f>
        <v>2229312.9468716132</v>
      </c>
    </row>
    <row r="137" spans="2:82" x14ac:dyDescent="0.25">
      <c r="B137" t="s">
        <v>3</v>
      </c>
      <c r="C137">
        <v>20.605018999999999</v>
      </c>
      <c r="D137">
        <f t="shared" si="68"/>
        <v>5.8230401984582956E-3</v>
      </c>
      <c r="F137">
        <v>24.570965000000001</v>
      </c>
      <c r="G137">
        <f t="shared" si="69"/>
        <v>5.5409200430329422E-3</v>
      </c>
      <c r="I137">
        <v>17.353656999999998</v>
      </c>
      <c r="J137">
        <f t="shared" si="70"/>
        <v>6.320064888894172E-3</v>
      </c>
      <c r="L137">
        <v>26.142308</v>
      </c>
      <c r="M137">
        <f t="shared" si="71"/>
        <v>5.4083189693301904E-3</v>
      </c>
      <c r="O137">
        <v>20.584071999999999</v>
      </c>
      <c r="P137">
        <f t="shared" si="72"/>
        <v>5.9955842530795816E-3</v>
      </c>
      <c r="R137">
        <v>23.512969999999999</v>
      </c>
      <c r="S137">
        <f t="shared" si="73"/>
        <v>9.101419344681309E-3</v>
      </c>
      <c r="U137">
        <v>19.032488000000001</v>
      </c>
      <c r="V137">
        <f t="shared" si="74"/>
        <v>6.5152347201369518E-3</v>
      </c>
      <c r="X137">
        <v>19.313085000000001</v>
      </c>
      <c r="Y137">
        <f t="shared" si="75"/>
        <v>6.4875007259608342E-3</v>
      </c>
      <c r="AA137">
        <v>18.433657</v>
      </c>
      <c r="AB137" s="9">
        <f t="shared" si="76"/>
        <v>6.5782617835541384E-3</v>
      </c>
      <c r="AM137">
        <f t="shared" si="77"/>
        <v>21.060913444444445</v>
      </c>
      <c r="AN137" s="74">
        <f t="shared" si="78"/>
        <v>6.4189272141253794E-3</v>
      </c>
      <c r="AO137">
        <f t="shared" si="79"/>
        <v>751387.07319804165</v>
      </c>
    </row>
    <row r="138" spans="2:82" x14ac:dyDescent="0.25">
      <c r="B138" t="s">
        <v>4</v>
      </c>
      <c r="C138">
        <v>36.178035000000001</v>
      </c>
      <c r="D138">
        <f t="shared" si="68"/>
        <v>1.0224021249688301E-2</v>
      </c>
      <c r="F138">
        <v>44.715321000000003</v>
      </c>
      <c r="G138">
        <f t="shared" si="69"/>
        <v>1.0083609592034819E-2</v>
      </c>
      <c r="I138">
        <v>28.886982</v>
      </c>
      <c r="J138">
        <f t="shared" si="70"/>
        <v>1.0520410809336498E-2</v>
      </c>
      <c r="L138">
        <v>48.296028999999997</v>
      </c>
      <c r="M138">
        <f t="shared" si="71"/>
        <v>9.9914793209544082E-3</v>
      </c>
      <c r="O138">
        <v>34.714947000000002</v>
      </c>
      <c r="P138">
        <f t="shared" si="72"/>
        <v>1.0111526503584533E-2</v>
      </c>
      <c r="R138">
        <v>26.743589</v>
      </c>
      <c r="S138">
        <f t="shared" si="73"/>
        <v>1.0351929946357533E-2</v>
      </c>
      <c r="U138">
        <v>30.418600000000001</v>
      </c>
      <c r="V138">
        <f t="shared" si="74"/>
        <v>1.0412948578134287E-2</v>
      </c>
      <c r="X138">
        <v>30.931873</v>
      </c>
      <c r="Y138">
        <f t="shared" si="75"/>
        <v>1.0390393277036182E-2</v>
      </c>
      <c r="AA138">
        <v>29.322479999999999</v>
      </c>
      <c r="AB138" s="9">
        <f t="shared" si="76"/>
        <v>1.0464063076742209E-2</v>
      </c>
      <c r="AD138" s="1"/>
      <c r="AG138" s="1"/>
      <c r="AJ138" s="1"/>
      <c r="AM138">
        <f t="shared" si="77"/>
        <v>34.467539555555554</v>
      </c>
      <c r="AN138" s="74">
        <f t="shared" si="78"/>
        <v>1.0283375817096528E-2</v>
      </c>
      <c r="AO138">
        <f t="shared" si="79"/>
        <v>1229693.276851591</v>
      </c>
    </row>
    <row r="139" spans="2:82" x14ac:dyDescent="0.25">
      <c r="B139" t="s">
        <v>5</v>
      </c>
      <c r="C139">
        <v>71.843585000000004</v>
      </c>
      <c r="D139">
        <f t="shared" si="68"/>
        <v>2.0303212700573364E-2</v>
      </c>
      <c r="F139">
        <v>94.072776000000005</v>
      </c>
      <c r="G139">
        <f t="shared" si="69"/>
        <v>2.1214052034266798E-2</v>
      </c>
      <c r="I139">
        <v>53.402222999999999</v>
      </c>
      <c r="J139">
        <f t="shared" si="70"/>
        <v>1.9448668057182233E-2</v>
      </c>
      <c r="L139">
        <v>103.085267</v>
      </c>
      <c r="M139">
        <f t="shared" si="71"/>
        <v>2.1326273295172237E-2</v>
      </c>
      <c r="O139">
        <v>70.377420999999998</v>
      </c>
      <c r="P139">
        <f t="shared" si="72"/>
        <v>2.0499042032108724E-2</v>
      </c>
      <c r="R139">
        <v>41.609541</v>
      </c>
      <c r="S139">
        <f t="shared" si="73"/>
        <v>1.6106254606743003E-2</v>
      </c>
      <c r="U139">
        <v>56.414299</v>
      </c>
      <c r="V139">
        <f t="shared" si="74"/>
        <v>1.9311841917724434E-2</v>
      </c>
      <c r="X139">
        <v>57.684735000000003</v>
      </c>
      <c r="Y139">
        <f t="shared" si="75"/>
        <v>1.9377005806651724E-2</v>
      </c>
      <c r="AA139">
        <v>53.703823999999997</v>
      </c>
      <c r="AB139" s="9">
        <f t="shared" si="76"/>
        <v>1.9164825137514361E-2</v>
      </c>
      <c r="AM139">
        <f t="shared" si="77"/>
        <v>66.910407888888884</v>
      </c>
      <c r="AN139" s="74">
        <f t="shared" si="78"/>
        <v>1.9639019509770764E-2</v>
      </c>
      <c r="AO139">
        <f t="shared" si="79"/>
        <v>2387152.6599612581</v>
      </c>
    </row>
    <row r="140" spans="2:82" x14ac:dyDescent="0.25">
      <c r="B140" t="s">
        <v>6</v>
      </c>
      <c r="C140">
        <v>30.489231</v>
      </c>
      <c r="D140">
        <f t="shared" si="68"/>
        <v>8.6163481690107076E-3</v>
      </c>
      <c r="F140">
        <v>34.670337000000004</v>
      </c>
      <c r="G140">
        <f t="shared" si="69"/>
        <v>7.8183972498437337E-3</v>
      </c>
      <c r="I140">
        <v>27.211855</v>
      </c>
      <c r="J140">
        <f t="shared" si="70"/>
        <v>9.9103427794602229E-3</v>
      </c>
      <c r="L140">
        <v>36.289924999999997</v>
      </c>
      <c r="M140">
        <f t="shared" si="71"/>
        <v>7.5076573106349258E-3</v>
      </c>
      <c r="O140">
        <v>30.762550999999998</v>
      </c>
      <c r="P140">
        <f t="shared" si="72"/>
        <v>8.9603002923890635E-3</v>
      </c>
      <c r="R140">
        <v>27.470680000000002</v>
      </c>
      <c r="S140">
        <f t="shared" si="73"/>
        <v>1.0633372915609979E-2</v>
      </c>
      <c r="U140">
        <v>28.085286</v>
      </c>
      <c r="V140">
        <f t="shared" si="74"/>
        <v>9.6142044315055512E-3</v>
      </c>
      <c r="X140">
        <v>28.332585000000002</v>
      </c>
      <c r="Y140">
        <f t="shared" si="75"/>
        <v>9.5172607460613894E-3</v>
      </c>
      <c r="AA140">
        <v>27.555882</v>
      </c>
      <c r="AB140" s="9">
        <f t="shared" si="76"/>
        <v>9.833632332028712E-3</v>
      </c>
      <c r="AM140">
        <f t="shared" si="77"/>
        <v>30.096481333333333</v>
      </c>
      <c r="AN140" s="74">
        <f t="shared" si="78"/>
        <v>9.1568351362827007E-3</v>
      </c>
      <c r="AO140">
        <f t="shared" si="79"/>
        <v>1073747.6834642275</v>
      </c>
    </row>
    <row r="141" spans="2:82" x14ac:dyDescent="0.25">
      <c r="B141" t="s">
        <v>7</v>
      </c>
      <c r="C141">
        <v>105.398178</v>
      </c>
      <c r="D141">
        <f t="shared" si="68"/>
        <v>2.9785841368953011E-2</v>
      </c>
      <c r="F141">
        <v>140.555463</v>
      </c>
      <c r="G141">
        <f t="shared" si="69"/>
        <v>3.169621470277928E-2</v>
      </c>
      <c r="I141">
        <v>76.224697000000006</v>
      </c>
      <c r="J141">
        <f t="shared" si="70"/>
        <v>2.7760432926402605E-2</v>
      </c>
      <c r="L141">
        <v>154.67292599999999</v>
      </c>
      <c r="M141">
        <f t="shared" si="71"/>
        <v>3.1998724815253676E-2</v>
      </c>
      <c r="O141">
        <v>103.23436</v>
      </c>
      <c r="P141">
        <f t="shared" si="72"/>
        <v>3.0069380985100938E-2</v>
      </c>
      <c r="R141">
        <v>56.178440000000002</v>
      </c>
      <c r="S141">
        <f t="shared" si="73"/>
        <v>2.1745595752898007E-2</v>
      </c>
      <c r="U141">
        <v>80.789901</v>
      </c>
      <c r="V141">
        <f t="shared" si="74"/>
        <v>2.7656140806794519E-2</v>
      </c>
      <c r="X141">
        <v>82.786206000000007</v>
      </c>
      <c r="Y141">
        <f t="shared" si="75"/>
        <v>2.7808895964810551E-2</v>
      </c>
      <c r="AA141">
        <v>76.529677000000007</v>
      </c>
      <c r="AB141" s="9">
        <f t="shared" si="76"/>
        <v>2.7310492406191683E-2</v>
      </c>
      <c r="AM141">
        <f t="shared" si="77"/>
        <v>97.374427555555556</v>
      </c>
      <c r="AN141" s="74">
        <f t="shared" si="78"/>
        <v>2.842574663657603E-2</v>
      </c>
      <c r="AO141">
        <f t="shared" si="79"/>
        <v>3474012.9538210365</v>
      </c>
    </row>
    <row r="142" spans="2:82" x14ac:dyDescent="0.25">
      <c r="B142" t="s">
        <v>8</v>
      </c>
      <c r="C142">
        <v>109.863083</v>
      </c>
      <c r="D142">
        <f t="shared" si="68"/>
        <v>3.1047636919701957E-2</v>
      </c>
      <c r="F142">
        <v>146.43894</v>
      </c>
      <c r="G142">
        <f t="shared" si="69"/>
        <v>3.3022978858441188E-2</v>
      </c>
      <c r="I142">
        <v>78.563401999999996</v>
      </c>
      <c r="J142">
        <f t="shared" si="70"/>
        <v>2.8612170825565945E-2</v>
      </c>
      <c r="L142">
        <v>161.792585</v>
      </c>
      <c r="M142">
        <f t="shared" si="71"/>
        <v>3.34716394035472E-2</v>
      </c>
      <c r="O142">
        <v>103.286754</v>
      </c>
      <c r="P142">
        <f t="shared" si="72"/>
        <v>3.0084641942279666E-2</v>
      </c>
      <c r="R142">
        <v>43.015466000000004</v>
      </c>
      <c r="S142">
        <f t="shared" si="73"/>
        <v>1.6650461186863301E-2</v>
      </c>
      <c r="U142">
        <v>81.467935999999995</v>
      </c>
      <c r="V142">
        <f t="shared" si="74"/>
        <v>2.7888246938870789E-2</v>
      </c>
      <c r="X142">
        <v>83.490123999999994</v>
      </c>
      <c r="Y142">
        <f t="shared" si="75"/>
        <v>2.8045350603518805E-2</v>
      </c>
      <c r="AA142">
        <v>77.148940999999994</v>
      </c>
      <c r="AB142" s="9">
        <f t="shared" si="76"/>
        <v>2.7531483862478993E-2</v>
      </c>
      <c r="AM142">
        <f t="shared" si="77"/>
        <v>98.340803444444447</v>
      </c>
      <c r="AN142" s="74">
        <f t="shared" si="78"/>
        <v>2.8483845615696429E-2</v>
      </c>
      <c r="AO142">
        <f t="shared" si="79"/>
        <v>3508490.2025252194</v>
      </c>
    </row>
    <row r="143" spans="2:82" x14ac:dyDescent="0.25">
      <c r="B143" t="s">
        <v>9</v>
      </c>
      <c r="C143">
        <v>379.69810200000001</v>
      </c>
      <c r="D143">
        <f t="shared" si="68"/>
        <v>0.10730382297751428</v>
      </c>
      <c r="F143">
        <v>462.98071800000002</v>
      </c>
      <c r="G143">
        <f t="shared" si="69"/>
        <v>0.10440530682877057</v>
      </c>
      <c r="I143">
        <v>308.148932</v>
      </c>
      <c r="J143">
        <f t="shared" si="70"/>
        <v>0.11222540849363555</v>
      </c>
      <c r="L143">
        <v>498.196709</v>
      </c>
      <c r="M143">
        <f t="shared" si="71"/>
        <v>0.1030669025758006</v>
      </c>
      <c r="O143">
        <v>363.03433100000001</v>
      </c>
      <c r="P143">
        <f t="shared" si="72"/>
        <v>0.10574209603769753</v>
      </c>
      <c r="R143">
        <v>284.62713400000001</v>
      </c>
      <c r="S143">
        <f t="shared" si="73"/>
        <v>0.11017370002210691</v>
      </c>
      <c r="U143">
        <v>322.81527699999998</v>
      </c>
      <c r="V143">
        <f t="shared" si="74"/>
        <v>0.11050669260377452</v>
      </c>
      <c r="X143">
        <v>327.82711599999999</v>
      </c>
      <c r="Y143">
        <f t="shared" si="75"/>
        <v>0.11012112529094376</v>
      </c>
      <c r="AA143">
        <v>312.118675</v>
      </c>
      <c r="AB143" s="9">
        <f t="shared" si="76"/>
        <v>0.11138312661920825</v>
      </c>
      <c r="AM143">
        <f t="shared" si="77"/>
        <v>362.16077711111114</v>
      </c>
      <c r="AN143" s="74">
        <f t="shared" si="78"/>
        <v>0.10832535349438356</v>
      </c>
      <c r="AO143">
        <f t="shared" si="79"/>
        <v>12920756.122875007</v>
      </c>
    </row>
    <row r="144" spans="2:82" x14ac:dyDescent="0.25">
      <c r="B144" t="s">
        <v>10</v>
      </c>
      <c r="C144">
        <v>71.819068999999999</v>
      </c>
      <c r="D144">
        <f t="shared" si="68"/>
        <v>2.0296284405408704E-2</v>
      </c>
      <c r="F144">
        <v>89.022181000000003</v>
      </c>
      <c r="G144">
        <f t="shared" si="69"/>
        <v>2.0075108445167147E-2</v>
      </c>
      <c r="I144">
        <v>57.088000000000001</v>
      </c>
      <c r="J144">
        <f t="shared" si="70"/>
        <v>2.0790998944901964E-2</v>
      </c>
      <c r="L144">
        <v>96.260840000000002</v>
      </c>
      <c r="M144">
        <f t="shared" si="71"/>
        <v>1.9914436283730512E-2</v>
      </c>
      <c r="O144">
        <v>68.649897999999993</v>
      </c>
      <c r="P144">
        <f t="shared" si="72"/>
        <v>1.9995861237966883E-2</v>
      </c>
      <c r="R144">
        <v>53.008951000000003</v>
      </c>
      <c r="S144">
        <f t="shared" si="73"/>
        <v>2.0518747400803204E-2</v>
      </c>
      <c r="U144">
        <v>60.215778</v>
      </c>
      <c r="V144">
        <f t="shared" si="74"/>
        <v>2.0613170885785338E-2</v>
      </c>
      <c r="X144">
        <v>61.253936000000003</v>
      </c>
      <c r="Y144">
        <f t="shared" si="75"/>
        <v>2.0575943939974296E-2</v>
      </c>
      <c r="AA144">
        <v>58.000079999999997</v>
      </c>
      <c r="AB144" s="9">
        <f t="shared" si="76"/>
        <v>2.0697993333991336E-2</v>
      </c>
      <c r="AM144">
        <f t="shared" si="77"/>
        <v>68.368748111111117</v>
      </c>
      <c r="AN144" s="74">
        <f t="shared" si="78"/>
        <v>2.0386504986414377E-2</v>
      </c>
      <c r="AO144">
        <f t="shared" si="79"/>
        <v>2439181.646937205</v>
      </c>
    </row>
    <row r="145" spans="2:41" x14ac:dyDescent="0.25">
      <c r="B145" t="s">
        <v>11</v>
      </c>
      <c r="C145">
        <v>176.68062599999999</v>
      </c>
      <c r="D145">
        <f t="shared" si="68"/>
        <v>4.9930475069534075E-2</v>
      </c>
      <c r="F145">
        <v>235.49005199999999</v>
      </c>
      <c r="G145">
        <f t="shared" si="69"/>
        <v>5.3104611441254737E-2</v>
      </c>
      <c r="I145">
        <v>126.247028</v>
      </c>
      <c r="J145">
        <f t="shared" si="70"/>
        <v>4.5978170998195914E-2</v>
      </c>
      <c r="L145">
        <v>260.319774</v>
      </c>
      <c r="M145">
        <f t="shared" si="71"/>
        <v>5.3854937820178236E-2</v>
      </c>
      <c r="O145">
        <v>165.45616699999999</v>
      </c>
      <c r="P145">
        <f t="shared" si="72"/>
        <v>4.8192912920247535E-2</v>
      </c>
      <c r="R145">
        <v>122.536323</v>
      </c>
      <c r="S145">
        <f t="shared" si="73"/>
        <v>4.7431458491986218E-2</v>
      </c>
      <c r="U145">
        <v>138.38078100000001</v>
      </c>
      <c r="V145">
        <f t="shared" si="74"/>
        <v>4.7370751998943479E-2</v>
      </c>
      <c r="X145">
        <v>142.00269299999999</v>
      </c>
      <c r="Y145">
        <f t="shared" si="75"/>
        <v>4.7700435944122516E-2</v>
      </c>
      <c r="AA145">
        <v>130.64776000000001</v>
      </c>
      <c r="AB145" s="9">
        <f t="shared" si="76"/>
        <v>4.6623150616014665E-2</v>
      </c>
      <c r="AM145">
        <f t="shared" si="77"/>
        <v>166.41791155555558</v>
      </c>
      <c r="AN145" s="74">
        <f t="shared" si="78"/>
        <v>4.8909656144497486E-2</v>
      </c>
      <c r="AO145">
        <f t="shared" si="79"/>
        <v>5937267.0526047042</v>
      </c>
    </row>
    <row r="146" spans="2:41" x14ac:dyDescent="0.25">
      <c r="B146" t="s">
        <v>12</v>
      </c>
      <c r="C146">
        <v>71.361519999999999</v>
      </c>
      <c r="D146">
        <f t="shared" si="68"/>
        <v>2.0166979685050795E-2</v>
      </c>
      <c r="F146">
        <v>93.449924999999993</v>
      </c>
      <c r="G146">
        <f t="shared" si="69"/>
        <v>2.1073594889432515E-2</v>
      </c>
      <c r="I146">
        <v>52.632348999999998</v>
      </c>
      <c r="J146">
        <f t="shared" si="70"/>
        <v>1.9168286023800305E-2</v>
      </c>
      <c r="L146">
        <v>102.586635</v>
      </c>
      <c r="M146">
        <f t="shared" si="71"/>
        <v>2.1223116339622823E-2</v>
      </c>
      <c r="O146">
        <v>68.119229000000004</v>
      </c>
      <c r="P146">
        <f t="shared" si="72"/>
        <v>1.9841291690211829E-2</v>
      </c>
      <c r="R146">
        <v>67.459530999999998</v>
      </c>
      <c r="S146">
        <f t="shared" si="73"/>
        <v>2.6112289533246052E-2</v>
      </c>
      <c r="U146">
        <v>59.400584000000002</v>
      </c>
      <c r="V146">
        <f t="shared" si="74"/>
        <v>2.0334112243927935E-2</v>
      </c>
      <c r="X146">
        <v>60.859425000000002</v>
      </c>
      <c r="Y146">
        <f t="shared" si="75"/>
        <v>2.0443422885005627E-2</v>
      </c>
      <c r="AA146">
        <v>56.285091999999999</v>
      </c>
      <c r="AB146" s="9">
        <f t="shared" si="76"/>
        <v>2.0085980209321935E-2</v>
      </c>
      <c r="AM146">
        <f t="shared" si="77"/>
        <v>70.239365555555551</v>
      </c>
      <c r="AN146" s="74">
        <f t="shared" si="78"/>
        <v>2.0938785944402197E-2</v>
      </c>
      <c r="AO146">
        <f t="shared" si="79"/>
        <v>2505919.3869864177</v>
      </c>
    </row>
    <row r="147" spans="2:41" x14ac:dyDescent="0.25">
      <c r="B147" t="s">
        <v>13</v>
      </c>
      <c r="C147">
        <v>115.24855599999999</v>
      </c>
      <c r="D147">
        <f t="shared" si="68"/>
        <v>3.256958774958043E-2</v>
      </c>
      <c r="F147">
        <v>130.93433099999999</v>
      </c>
      <c r="G147">
        <f t="shared" si="69"/>
        <v>2.9526583874870581E-2</v>
      </c>
      <c r="I147">
        <v>102.326457</v>
      </c>
      <c r="J147">
        <f t="shared" si="70"/>
        <v>3.7266487869999934E-2</v>
      </c>
      <c r="L147">
        <v>137.15232</v>
      </c>
      <c r="M147">
        <f t="shared" si="71"/>
        <v>2.8374062991823237E-2</v>
      </c>
      <c r="O147">
        <v>114.718099</v>
      </c>
      <c r="P147">
        <f t="shared" si="72"/>
        <v>3.3414284010842191E-2</v>
      </c>
      <c r="R147">
        <v>115.14078000000001</v>
      </c>
      <c r="S147">
        <f t="shared" si="73"/>
        <v>4.4568785757549766E-2</v>
      </c>
      <c r="U147">
        <v>107.370965</v>
      </c>
      <c r="V147">
        <f t="shared" si="74"/>
        <v>3.6755417321298688E-2</v>
      </c>
      <c r="X147">
        <v>108.40178899999999</v>
      </c>
      <c r="Y147">
        <f t="shared" si="75"/>
        <v>3.6413482612071196E-2</v>
      </c>
      <c r="AA147">
        <v>105.16323199999999</v>
      </c>
      <c r="AB147" s="9">
        <f t="shared" si="76"/>
        <v>3.7528704700355311E-2</v>
      </c>
      <c r="AM147">
        <f t="shared" si="77"/>
        <v>115.16183655555554</v>
      </c>
      <c r="AN147" s="74">
        <f t="shared" si="78"/>
        <v>3.5157488543154591E-2</v>
      </c>
      <c r="AO147">
        <f t="shared" si="79"/>
        <v>4108611.6963467095</v>
      </c>
    </row>
    <row r="148" spans="2:41" x14ac:dyDescent="0.25">
      <c r="B148" t="s">
        <v>14</v>
      </c>
      <c r="C148">
        <v>227.84384299999999</v>
      </c>
      <c r="D148">
        <f t="shared" si="68"/>
        <v>6.4389353718150938E-2</v>
      </c>
      <c r="F148">
        <v>308.49002899999999</v>
      </c>
      <c r="G148">
        <f t="shared" si="69"/>
        <v>6.9566603703269836E-2</v>
      </c>
      <c r="I148">
        <v>158.63480799999999</v>
      </c>
      <c r="J148">
        <f t="shared" si="70"/>
        <v>5.7773544803684226E-2</v>
      </c>
      <c r="L148">
        <v>342.54052300000001</v>
      </c>
      <c r="M148">
        <f t="shared" si="71"/>
        <v>7.086476099605224E-2</v>
      </c>
      <c r="O148">
        <v>212.34354500000001</v>
      </c>
      <c r="P148">
        <f t="shared" si="72"/>
        <v>6.184993982945141E-2</v>
      </c>
      <c r="R148">
        <v>41.433371000000001</v>
      </c>
      <c r="S148">
        <f t="shared" si="73"/>
        <v>1.6038062581407518E-2</v>
      </c>
      <c r="U148">
        <v>159.680013</v>
      </c>
      <c r="V148">
        <f t="shared" si="74"/>
        <v>5.4661942506388013E-2</v>
      </c>
      <c r="X148">
        <v>163.887382</v>
      </c>
      <c r="Y148">
        <f t="shared" si="75"/>
        <v>5.5051769807921445E-2</v>
      </c>
      <c r="AA148">
        <v>150.69707</v>
      </c>
      <c r="AB148" s="9">
        <f t="shared" si="76"/>
        <v>5.3777976690929145E-2</v>
      </c>
      <c r="AM148">
        <f t="shared" si="77"/>
        <v>196.1722871111111</v>
      </c>
      <c r="AN148" s="74">
        <f t="shared" si="78"/>
        <v>5.5997106070806074E-2</v>
      </c>
      <c r="AO148">
        <f t="shared" si="79"/>
        <v>6998809.4791712817</v>
      </c>
    </row>
    <row r="149" spans="2:41" x14ac:dyDescent="0.25">
      <c r="B149" t="s">
        <v>15</v>
      </c>
      <c r="C149">
        <v>406.47821599999997</v>
      </c>
      <c r="D149">
        <f t="shared" si="68"/>
        <v>0.1148719635524536</v>
      </c>
      <c r="F149">
        <v>522.42925300000002</v>
      </c>
      <c r="G149">
        <f t="shared" si="69"/>
        <v>0.11781135657530861</v>
      </c>
      <c r="I149">
        <v>272.550703</v>
      </c>
      <c r="J149">
        <f t="shared" si="70"/>
        <v>9.9260814505768083E-2</v>
      </c>
      <c r="L149">
        <v>600.34629700000005</v>
      </c>
      <c r="M149">
        <f t="shared" si="71"/>
        <v>0.12419960266064636</v>
      </c>
      <c r="O149">
        <v>403.06790999999998</v>
      </c>
      <c r="P149">
        <f t="shared" si="72"/>
        <v>0.11740279640091125</v>
      </c>
      <c r="R149">
        <v>245.41548900000001</v>
      </c>
      <c r="S149">
        <f t="shared" si="73"/>
        <v>9.499562492824272E-2</v>
      </c>
      <c r="U149">
        <v>301.181062</v>
      </c>
      <c r="V149">
        <f t="shared" si="74"/>
        <v>0.1031008301274179</v>
      </c>
      <c r="X149">
        <v>309.98335500000002</v>
      </c>
      <c r="Y149">
        <f t="shared" si="75"/>
        <v>0.10412718841129084</v>
      </c>
      <c r="AA149">
        <v>282.38028100000002</v>
      </c>
      <c r="AB149" s="9">
        <f t="shared" si="76"/>
        <v>0.10077063986443813</v>
      </c>
      <c r="AM149">
        <f t="shared" si="77"/>
        <v>371.53695177777786</v>
      </c>
      <c r="AN149" s="74">
        <f t="shared" si="78"/>
        <v>0.10850453522516418</v>
      </c>
      <c r="AO149">
        <f t="shared" si="79"/>
        <v>13255268.510439029</v>
      </c>
    </row>
    <row r="150" spans="2:41" x14ac:dyDescent="0.25">
      <c r="B150" t="s">
        <v>16</v>
      </c>
      <c r="C150">
        <v>140.102071</v>
      </c>
      <c r="D150">
        <f t="shared" si="68"/>
        <v>3.9593265666013615E-2</v>
      </c>
      <c r="F150">
        <v>166.92317700000001</v>
      </c>
      <c r="G150">
        <f t="shared" si="69"/>
        <v>3.7642313889016385E-2</v>
      </c>
      <c r="I150">
        <v>117.86330100000001</v>
      </c>
      <c r="J150">
        <f t="shared" si="70"/>
        <v>4.2924883806293133E-2</v>
      </c>
      <c r="L150">
        <v>177.69214600000001</v>
      </c>
      <c r="M150">
        <f t="shared" si="71"/>
        <v>3.6760939543394169E-2</v>
      </c>
      <c r="O150">
        <v>138.61451099999999</v>
      </c>
      <c r="P150">
        <f t="shared" si="72"/>
        <v>4.0374663448511372E-2</v>
      </c>
      <c r="R150">
        <v>97.937720999999996</v>
      </c>
      <c r="S150">
        <f t="shared" si="73"/>
        <v>3.7909811839312552E-2</v>
      </c>
      <c r="U150">
        <v>120.698144</v>
      </c>
      <c r="V150">
        <f t="shared" si="74"/>
        <v>4.1317600643956245E-2</v>
      </c>
      <c r="X150">
        <v>122.189114</v>
      </c>
      <c r="Y150">
        <f t="shared" si="75"/>
        <v>4.1044813181297088E-2</v>
      </c>
      <c r="AA150">
        <v>117.516448</v>
      </c>
      <c r="AB150" s="9">
        <f t="shared" si="76"/>
        <v>4.1937091420190101E-2</v>
      </c>
      <c r="AM150">
        <f t="shared" si="77"/>
        <v>133.28184811111112</v>
      </c>
      <c r="AN150" s="74">
        <f t="shared" si="78"/>
        <v>3.9945042604220521E-2</v>
      </c>
      <c r="AO150">
        <f t="shared" si="79"/>
        <v>4755076.6507257456</v>
      </c>
    </row>
    <row r="151" spans="2:41" x14ac:dyDescent="0.25">
      <c r="B151" t="s">
        <v>17</v>
      </c>
      <c r="C151">
        <v>59.002502999999997</v>
      </c>
      <c r="D151">
        <f t="shared" si="68"/>
        <v>1.6674284395401733E-2</v>
      </c>
      <c r="F151">
        <v>70.499897000000004</v>
      </c>
      <c r="G151">
        <f t="shared" si="69"/>
        <v>1.5898207185556529E-2</v>
      </c>
      <c r="I151">
        <v>49.425469</v>
      </c>
      <c r="J151">
        <f t="shared" si="70"/>
        <v>1.8000365643047307E-2</v>
      </c>
      <c r="L151">
        <v>75.093279999999993</v>
      </c>
      <c r="M151">
        <f t="shared" si="71"/>
        <v>1.5535292855291254E-2</v>
      </c>
      <c r="O151">
        <v>58.263696000000003</v>
      </c>
      <c r="P151">
        <f t="shared" si="72"/>
        <v>1.6970641098797937E-2</v>
      </c>
      <c r="R151">
        <v>35.142817000000001</v>
      </c>
      <c r="S151">
        <f t="shared" si="73"/>
        <v>1.3603109878096863E-2</v>
      </c>
      <c r="U151">
        <v>49.848675</v>
      </c>
      <c r="V151">
        <f t="shared" si="74"/>
        <v>1.7064285978418737E-2</v>
      </c>
      <c r="X151">
        <v>50.449790999999998</v>
      </c>
      <c r="Y151">
        <f t="shared" si="75"/>
        <v>1.6946699905119888E-2</v>
      </c>
      <c r="AA151">
        <v>48.566355000000001</v>
      </c>
      <c r="AB151" s="9">
        <f t="shared" si="76"/>
        <v>1.7331460440162441E-2</v>
      </c>
      <c r="AM151">
        <f t="shared" si="77"/>
        <v>55.143609222222217</v>
      </c>
      <c r="AN151" s="74">
        <f t="shared" si="78"/>
        <v>1.6447149708876965E-2</v>
      </c>
      <c r="AO151">
        <f t="shared" si="79"/>
        <v>1967350.3358892447</v>
      </c>
    </row>
    <row r="152" spans="2:41" x14ac:dyDescent="0.25">
      <c r="B152" t="s">
        <v>18</v>
      </c>
      <c r="C152">
        <v>47.376973</v>
      </c>
      <c r="D152">
        <f t="shared" si="68"/>
        <v>1.338887473291208E-2</v>
      </c>
      <c r="F152">
        <v>54.163145</v>
      </c>
      <c r="G152">
        <f t="shared" si="69"/>
        <v>1.2214158284959482E-2</v>
      </c>
      <c r="I152">
        <v>41.699939000000001</v>
      </c>
      <c r="J152">
        <f t="shared" si="70"/>
        <v>1.5186788602709434E-2</v>
      </c>
      <c r="L152">
        <v>56.916775999999999</v>
      </c>
      <c r="M152">
        <f t="shared" si="71"/>
        <v>1.177493889651661E-2</v>
      </c>
      <c r="O152">
        <v>46.733179999999997</v>
      </c>
      <c r="P152">
        <f t="shared" si="72"/>
        <v>1.3612113196277862E-2</v>
      </c>
      <c r="R152">
        <v>47.934598999999999</v>
      </c>
      <c r="S152">
        <f t="shared" si="73"/>
        <v>1.8554563146133445E-2</v>
      </c>
      <c r="U152">
        <v>43.996834</v>
      </c>
      <c r="V152">
        <f t="shared" si="74"/>
        <v>1.5061073489335809E-2</v>
      </c>
      <c r="X152">
        <v>44.452894000000001</v>
      </c>
      <c r="Y152">
        <f t="shared" si="75"/>
        <v>1.4932269085755073E-2</v>
      </c>
      <c r="AA152">
        <v>43.023491</v>
      </c>
      <c r="AB152" s="9">
        <f t="shared" si="76"/>
        <v>1.5353425890499397E-2</v>
      </c>
      <c r="AM152">
        <f t="shared" si="77"/>
        <v>47.366425666666665</v>
      </c>
      <c r="AN152" s="74">
        <f t="shared" si="78"/>
        <v>1.4453133925011023E-2</v>
      </c>
      <c r="AO152">
        <f t="shared" si="79"/>
        <v>1689884.916122549</v>
      </c>
    </row>
    <row r="153" spans="2:41" x14ac:dyDescent="0.25">
      <c r="B153" t="s">
        <v>19</v>
      </c>
      <c r="C153">
        <v>135.37001599999999</v>
      </c>
      <c r="D153">
        <f t="shared" si="68"/>
        <v>3.8255972723633146E-2</v>
      </c>
      <c r="F153">
        <v>184.86745199999999</v>
      </c>
      <c r="G153">
        <f t="shared" si="69"/>
        <v>4.1688870180362485E-2</v>
      </c>
      <c r="I153">
        <v>93.249584999999996</v>
      </c>
      <c r="J153">
        <f t="shared" si="70"/>
        <v>3.3960762740813229E-2</v>
      </c>
      <c r="L153">
        <v>205.647063</v>
      </c>
      <c r="M153">
        <f t="shared" si="71"/>
        <v>4.2544250944099533E-2</v>
      </c>
      <c r="O153">
        <v>127.40399499999999</v>
      </c>
      <c r="P153">
        <f t="shared" si="72"/>
        <v>3.7109342903650443E-2</v>
      </c>
      <c r="R153">
        <v>69.387683999999993</v>
      </c>
      <c r="S153">
        <f t="shared" si="73"/>
        <v>2.6858640547758692E-2</v>
      </c>
      <c r="U153">
        <v>100.511528</v>
      </c>
      <c r="V153">
        <f t="shared" si="74"/>
        <v>3.4407282799790405E-2</v>
      </c>
      <c r="X153">
        <v>103.405719</v>
      </c>
      <c r="Y153">
        <f t="shared" si="75"/>
        <v>3.4735241784572587E-2</v>
      </c>
      <c r="AA153">
        <v>94.331530000000001</v>
      </c>
      <c r="AB153" s="9">
        <f t="shared" si="76"/>
        <v>3.3663287690727385E-2</v>
      </c>
      <c r="AM153">
        <f t="shared" si="77"/>
        <v>123.79717466666665</v>
      </c>
      <c r="AN153" s="74">
        <f t="shared" si="78"/>
        <v>3.5913739146156441E-2</v>
      </c>
      <c r="AO153">
        <f t="shared" si="79"/>
        <v>4416693.3684213292</v>
      </c>
    </row>
    <row r="154" spans="2:41" x14ac:dyDescent="0.25">
      <c r="B154" t="s">
        <v>20</v>
      </c>
      <c r="C154">
        <v>139.83171400000001</v>
      </c>
      <c r="D154">
        <f t="shared" si="68"/>
        <v>3.951686196655891E-2</v>
      </c>
      <c r="F154">
        <v>164.08138299999999</v>
      </c>
      <c r="G154">
        <f t="shared" si="69"/>
        <v>3.7001469976993766E-2</v>
      </c>
      <c r="I154">
        <v>119.82219600000001</v>
      </c>
      <c r="J154">
        <f t="shared" si="70"/>
        <v>4.3638297901692762E-2</v>
      </c>
      <c r="L154">
        <v>173.71109300000001</v>
      </c>
      <c r="M154">
        <f t="shared" si="71"/>
        <v>3.5937339559115475E-2</v>
      </c>
      <c r="O154">
        <v>138.84292300000001</v>
      </c>
      <c r="P154">
        <f t="shared" si="72"/>
        <v>4.0441193695316506E-2</v>
      </c>
      <c r="R154">
        <v>108.33655400000001</v>
      </c>
      <c r="S154">
        <f t="shared" si="73"/>
        <v>4.1935000483210388E-2</v>
      </c>
      <c r="U154">
        <v>123.271897</v>
      </c>
      <c r="V154">
        <f t="shared" si="74"/>
        <v>4.2198652291363381E-2</v>
      </c>
      <c r="X154">
        <v>124.660124</v>
      </c>
      <c r="Y154">
        <f t="shared" si="75"/>
        <v>4.1874855568044544E-2</v>
      </c>
      <c r="AA154">
        <v>120.314091</v>
      </c>
      <c r="AB154" s="9">
        <f t="shared" si="76"/>
        <v>4.2935462390797166E-2</v>
      </c>
      <c r="AM154">
        <f t="shared" si="77"/>
        <v>134.76355277777779</v>
      </c>
      <c r="AN154" s="74">
        <f t="shared" si="78"/>
        <v>4.0608792648121429E-2</v>
      </c>
      <c r="AO154">
        <f t="shared" si="79"/>
        <v>4807939.2075074045</v>
      </c>
    </row>
    <row r="155" spans="2:41" x14ac:dyDescent="0.25">
      <c r="B155" t="s">
        <v>21</v>
      </c>
      <c r="C155">
        <v>154.186398</v>
      </c>
      <c r="D155">
        <f t="shared" si="68"/>
        <v>4.3573538738765044E-2</v>
      </c>
      <c r="F155">
        <v>185.98307600000001</v>
      </c>
      <c r="G155">
        <f t="shared" si="69"/>
        <v>4.1940450994632041E-2</v>
      </c>
      <c r="I155">
        <v>127.738834</v>
      </c>
      <c r="J155">
        <f t="shared" si="70"/>
        <v>4.6521474967015954E-2</v>
      </c>
      <c r="L155">
        <v>198.66430500000001</v>
      </c>
      <c r="M155">
        <f t="shared" si="71"/>
        <v>4.1099658425732676E-2</v>
      </c>
      <c r="O155">
        <v>151.981877</v>
      </c>
      <c r="P155">
        <f t="shared" si="72"/>
        <v>4.4268216147644542E-2</v>
      </c>
      <c r="R155">
        <v>100.270343</v>
      </c>
      <c r="S155">
        <f t="shared" si="73"/>
        <v>3.8812725039755934E-2</v>
      </c>
      <c r="U155">
        <v>130.57574099999999</v>
      </c>
      <c r="V155">
        <f t="shared" si="74"/>
        <v>4.4698916997652119E-2</v>
      </c>
      <c r="X155">
        <v>132.31672499999999</v>
      </c>
      <c r="Y155">
        <f t="shared" si="75"/>
        <v>4.4446801196922188E-2</v>
      </c>
      <c r="AA155">
        <v>126.85762800000001</v>
      </c>
      <c r="AB155" s="9">
        <f t="shared" si="76"/>
        <v>4.5270598570035639E-2</v>
      </c>
      <c r="AM155">
        <f t="shared" si="77"/>
        <v>145.39721411111111</v>
      </c>
      <c r="AN155" s="74">
        <f t="shared" si="78"/>
        <v>4.3403597897572893E-2</v>
      </c>
      <c r="AO155">
        <f t="shared" si="79"/>
        <v>5187314.7596509019</v>
      </c>
    </row>
    <row r="156" spans="2:41" x14ac:dyDescent="0.25">
      <c r="B156" t="s">
        <v>22</v>
      </c>
      <c r="C156">
        <v>69.119418999999994</v>
      </c>
      <c r="D156">
        <f t="shared" si="68"/>
        <v>1.9533355214624265E-2</v>
      </c>
      <c r="F156">
        <v>82.283850999999999</v>
      </c>
      <c r="G156">
        <f t="shared" si="69"/>
        <v>1.855556911272456E-2</v>
      </c>
      <c r="I156">
        <v>58.378104</v>
      </c>
      <c r="J156">
        <f t="shared" si="70"/>
        <v>2.1260844637566161E-2</v>
      </c>
      <c r="L156">
        <v>87.499733000000006</v>
      </c>
      <c r="M156">
        <f t="shared" si="71"/>
        <v>1.8101939040547868E-2</v>
      </c>
      <c r="O156">
        <v>69.072766000000001</v>
      </c>
      <c r="P156">
        <f t="shared" si="72"/>
        <v>2.0119031265837525E-2</v>
      </c>
      <c r="R156">
        <v>85.468973000000005</v>
      </c>
      <c r="S156">
        <f t="shared" si="73"/>
        <v>3.3083398831889148E-2</v>
      </c>
      <c r="U156">
        <v>64.866403000000005</v>
      </c>
      <c r="V156">
        <f t="shared" si="74"/>
        <v>2.2205181003975713E-2</v>
      </c>
      <c r="X156">
        <v>65.840546000000003</v>
      </c>
      <c r="Y156">
        <f t="shared" si="75"/>
        <v>2.211664216113882E-2</v>
      </c>
      <c r="AA156">
        <v>62.785128999999998</v>
      </c>
      <c r="AB156" s="9">
        <f t="shared" si="76"/>
        <v>2.24055929149716E-2</v>
      </c>
      <c r="AM156">
        <f t="shared" si="77"/>
        <v>71.701658222222221</v>
      </c>
      <c r="AN156" s="74">
        <f t="shared" si="78"/>
        <v>2.1931283798141743E-2</v>
      </c>
      <c r="AO156">
        <f t="shared" si="79"/>
        <v>2558089.3847343293</v>
      </c>
    </row>
    <row r="157" spans="2:41" x14ac:dyDescent="0.25">
      <c r="B157" t="s">
        <v>23</v>
      </c>
      <c r="C157">
        <v>46.087139999999998</v>
      </c>
      <c r="D157">
        <f t="shared" si="68"/>
        <v>1.3024364056736626E-2</v>
      </c>
      <c r="F157">
        <v>54.846189000000003</v>
      </c>
      <c r="G157">
        <f t="shared" si="69"/>
        <v>1.2368189361470862E-2</v>
      </c>
      <c r="I157">
        <v>38.851267999999997</v>
      </c>
      <c r="J157">
        <f t="shared" si="70"/>
        <v>1.4149325112039366E-2</v>
      </c>
      <c r="L157">
        <v>58.330776</v>
      </c>
      <c r="M157">
        <f t="shared" si="71"/>
        <v>1.2067467124040854E-2</v>
      </c>
      <c r="O157">
        <v>45.656249000000003</v>
      </c>
      <c r="P157">
        <f t="shared" si="72"/>
        <v>1.329843228099282E-2</v>
      </c>
      <c r="R157">
        <v>50.498153000000002</v>
      </c>
      <c r="S157">
        <f t="shared" si="73"/>
        <v>1.9546865690930431E-2</v>
      </c>
      <c r="U157">
        <v>42.297372000000003</v>
      </c>
      <c r="V157">
        <f t="shared" si="74"/>
        <v>1.4479310672621915E-2</v>
      </c>
      <c r="X157">
        <v>42.904817000000001</v>
      </c>
      <c r="Y157">
        <f t="shared" si="75"/>
        <v>1.4412251146552544E-2</v>
      </c>
      <c r="AA157">
        <v>40.997812000000003</v>
      </c>
      <c r="AB157" s="9">
        <f t="shared" si="76"/>
        <v>1.4630539121398282E-2</v>
      </c>
      <c r="AM157">
        <f t="shared" si="77"/>
        <v>46.718863999999996</v>
      </c>
      <c r="AN157" s="74">
        <f t="shared" si="78"/>
        <v>1.4219638285198189E-2</v>
      </c>
      <c r="AO157">
        <f t="shared" si="79"/>
        <v>1666781.9549563387</v>
      </c>
    </row>
    <row r="158" spans="2:41" x14ac:dyDescent="0.25">
      <c r="B158" t="s">
        <v>24</v>
      </c>
      <c r="C158">
        <v>82.162519000000003</v>
      </c>
      <c r="D158">
        <f t="shared" si="68"/>
        <v>2.3219374412787173E-2</v>
      </c>
      <c r="F158">
        <v>100.231154</v>
      </c>
      <c r="G158">
        <f t="shared" si="69"/>
        <v>2.2602808238704562E-2</v>
      </c>
      <c r="I158">
        <v>66.965819999999994</v>
      </c>
      <c r="J158">
        <f t="shared" si="70"/>
        <v>2.4388423012971106E-2</v>
      </c>
      <c r="L158">
        <v>107.61542</v>
      </c>
      <c r="M158">
        <f t="shared" si="71"/>
        <v>2.2263471051539734E-2</v>
      </c>
      <c r="O158">
        <v>80.053493000000003</v>
      </c>
      <c r="P158">
        <f t="shared" si="72"/>
        <v>2.3317420480982409E-2</v>
      </c>
      <c r="R158">
        <v>57.240036000000003</v>
      </c>
      <c r="S158">
        <f t="shared" si="73"/>
        <v>2.2156519186672486E-2</v>
      </c>
      <c r="U158">
        <v>69.434565000000006</v>
      </c>
      <c r="V158">
        <f t="shared" si="74"/>
        <v>2.3768962243171047E-2</v>
      </c>
      <c r="X158">
        <v>70.473415000000003</v>
      </c>
      <c r="Y158">
        <f t="shared" si="75"/>
        <v>2.3672879344415414E-2</v>
      </c>
      <c r="AA158">
        <v>67.215773999999996</v>
      </c>
      <c r="AB158" s="9">
        <f t="shared" si="76"/>
        <v>2.3986719366439979E-2</v>
      </c>
      <c r="AM158">
        <f t="shared" si="77"/>
        <v>77.932466222222232</v>
      </c>
      <c r="AN158" s="74">
        <f t="shared" si="78"/>
        <v>2.3264064148631546E-2</v>
      </c>
      <c r="AO158">
        <f t="shared" si="79"/>
        <v>2780384.9940453265</v>
      </c>
    </row>
    <row r="159" spans="2:41" x14ac:dyDescent="0.25">
      <c r="B159" t="s">
        <v>25</v>
      </c>
      <c r="C159">
        <v>91.128321999999997</v>
      </c>
      <c r="D159">
        <f t="shared" si="68"/>
        <v>2.5753137244088516E-2</v>
      </c>
      <c r="F159">
        <v>123.160659</v>
      </c>
      <c r="G159">
        <f t="shared" si="69"/>
        <v>2.7773567866229327E-2</v>
      </c>
      <c r="I159">
        <v>63.730091000000002</v>
      </c>
      <c r="J159">
        <f t="shared" si="70"/>
        <v>2.3209996054153345E-2</v>
      </c>
      <c r="L159">
        <v>136.63768400000001</v>
      </c>
      <c r="M159">
        <f t="shared" si="71"/>
        <v>2.8267595129800486E-2</v>
      </c>
      <c r="O159">
        <v>85.344316000000006</v>
      </c>
      <c r="P159">
        <f t="shared" si="72"/>
        <v>2.4858494329958031E-2</v>
      </c>
      <c r="R159">
        <v>33.316513999999998</v>
      </c>
      <c r="S159">
        <f t="shared" si="73"/>
        <v>1.2896183043526429E-2</v>
      </c>
      <c r="U159">
        <v>66.372685000000004</v>
      </c>
      <c r="V159">
        <f t="shared" si="74"/>
        <v>2.2720814103795207E-2</v>
      </c>
      <c r="X159">
        <v>68.149568000000002</v>
      </c>
      <c r="Y159">
        <f t="shared" si="75"/>
        <v>2.2892270803650333E-2</v>
      </c>
      <c r="AA159">
        <v>62.579656999999997</v>
      </c>
      <c r="AB159" s="9">
        <f t="shared" si="76"/>
        <v>2.2332267876690241E-2</v>
      </c>
      <c r="AM159">
        <f t="shared" si="77"/>
        <v>81.157721777777795</v>
      </c>
      <c r="AN159" s="74">
        <f t="shared" si="78"/>
        <v>2.341159182798799E-2</v>
      </c>
      <c r="AO159">
        <f t="shared" si="79"/>
        <v>2895451.9562925827</v>
      </c>
    </row>
    <row r="160" spans="2:41" x14ac:dyDescent="0.25">
      <c r="B160" t="s">
        <v>26</v>
      </c>
      <c r="C160">
        <v>56.618577999999999</v>
      </c>
      <c r="D160">
        <f t="shared" si="68"/>
        <v>1.6000580037006832E-2</v>
      </c>
      <c r="F160">
        <v>73.371402000000003</v>
      </c>
      <c r="G160">
        <f t="shared" si="69"/>
        <v>1.6545751130540753E-2</v>
      </c>
      <c r="I160">
        <v>42.542726000000002</v>
      </c>
      <c r="J160">
        <f t="shared" si="70"/>
        <v>1.5493724975113041E-2</v>
      </c>
      <c r="L160">
        <v>80.165037999999996</v>
      </c>
      <c r="M160">
        <f t="shared" si="71"/>
        <v>1.6584537818637723E-2</v>
      </c>
      <c r="O160">
        <v>54.856067000000003</v>
      </c>
      <c r="P160">
        <f t="shared" si="72"/>
        <v>1.5978090802008394E-2</v>
      </c>
      <c r="R160">
        <v>63.331997000000001</v>
      </c>
      <c r="S160">
        <f t="shared" si="73"/>
        <v>2.4514600351767498E-2</v>
      </c>
      <c r="U160">
        <v>48.975140000000003</v>
      </c>
      <c r="V160">
        <f t="shared" si="74"/>
        <v>1.67652559429733E-2</v>
      </c>
      <c r="X160">
        <v>50.140188000000002</v>
      </c>
      <c r="Y160">
        <f t="shared" si="75"/>
        <v>1.684270048259057E-2</v>
      </c>
      <c r="AA160">
        <v>46.490786999999997</v>
      </c>
      <c r="AB160" s="9">
        <f t="shared" si="76"/>
        <v>1.6590770209593004E-2</v>
      </c>
      <c r="AM160">
        <f t="shared" si="77"/>
        <v>57.387991444444452</v>
      </c>
      <c r="AN160" s="74">
        <f t="shared" si="78"/>
        <v>1.725733463891457E-2</v>
      </c>
      <c r="AO160">
        <f t="shared" si="79"/>
        <v>2047422.8262653984</v>
      </c>
    </row>
    <row r="161" spans="2:41" x14ac:dyDescent="0.25">
      <c r="B161" t="s">
        <v>27</v>
      </c>
      <c r="C161">
        <v>77.372045999999997</v>
      </c>
      <c r="D161">
        <f t="shared" si="68"/>
        <v>2.1865572368313001E-2</v>
      </c>
      <c r="F161">
        <v>93.986525</v>
      </c>
      <c r="G161">
        <f t="shared" si="69"/>
        <v>2.1194601846020972E-2</v>
      </c>
      <c r="I161">
        <v>63.240724</v>
      </c>
      <c r="J161">
        <f t="shared" si="70"/>
        <v>2.3031772455837238E-2</v>
      </c>
      <c r="L161">
        <v>100.871689</v>
      </c>
      <c r="M161">
        <f t="shared" si="71"/>
        <v>2.086832842330048E-2</v>
      </c>
      <c r="O161">
        <v>74.817248000000006</v>
      </c>
      <c r="P161">
        <f t="shared" si="72"/>
        <v>2.1792243729401542E-2</v>
      </c>
      <c r="R161">
        <v>123.70960700000001</v>
      </c>
      <c r="S161">
        <f t="shared" si="73"/>
        <v>4.7885614206657955E-2</v>
      </c>
      <c r="U161">
        <v>75.203469999999996</v>
      </c>
      <c r="V161">
        <f t="shared" si="74"/>
        <v>2.5743783935068165E-2</v>
      </c>
      <c r="X161">
        <v>76.637221999999994</v>
      </c>
      <c r="Y161">
        <f t="shared" si="75"/>
        <v>2.5743377267827567E-2</v>
      </c>
      <c r="AA161">
        <v>72.141767000000002</v>
      </c>
      <c r="AB161" s="9">
        <f t="shared" si="76"/>
        <v>2.5744616429293824E-2</v>
      </c>
      <c r="AM161">
        <f t="shared" si="77"/>
        <v>84.220033111111107</v>
      </c>
      <c r="AN161" s="74">
        <f t="shared" si="78"/>
        <v>2.5985545629080082E-2</v>
      </c>
      <c r="AO161">
        <f t="shared" si="79"/>
        <v>3004705.5817843806</v>
      </c>
    </row>
    <row r="162" spans="2:41" x14ac:dyDescent="0.25">
      <c r="B162" t="s">
        <v>28</v>
      </c>
      <c r="C162">
        <v>95.633815999999996</v>
      </c>
      <c r="D162">
        <f t="shared" si="68"/>
        <v>2.702640336803204E-2</v>
      </c>
      <c r="F162">
        <v>119.9248</v>
      </c>
      <c r="G162">
        <f t="shared" si="69"/>
        <v>2.7043859611403823E-2</v>
      </c>
      <c r="I162">
        <v>74.997876000000005</v>
      </c>
      <c r="J162">
        <f t="shared" si="70"/>
        <v>2.7313634402779712E-2</v>
      </c>
      <c r="L162">
        <v>130.00316900000001</v>
      </c>
      <c r="M162">
        <f t="shared" si="71"/>
        <v>2.6895047100498497E-2</v>
      </c>
      <c r="O162">
        <v>92.056217000000004</v>
      </c>
      <c r="P162">
        <f t="shared" si="72"/>
        <v>2.681348982083219E-2</v>
      </c>
      <c r="R162">
        <v>69.187201999999999</v>
      </c>
      <c r="S162">
        <f t="shared" si="73"/>
        <v>2.6781037813903279E-2</v>
      </c>
      <c r="U162">
        <v>79.371437999999998</v>
      </c>
      <c r="V162">
        <f t="shared" si="74"/>
        <v>2.7170570061297156E-2</v>
      </c>
      <c r="X162">
        <v>80.827597999999995</v>
      </c>
      <c r="Y162">
        <f t="shared" si="75"/>
        <v>2.7150975657315772E-2</v>
      </c>
      <c r="AA162">
        <v>76.261544000000001</v>
      </c>
      <c r="AB162" s="9">
        <f t="shared" si="76"/>
        <v>2.7214806071851744E-2</v>
      </c>
      <c r="AM162">
        <f t="shared" si="77"/>
        <v>90.918184444444435</v>
      </c>
      <c r="AN162" s="74">
        <f t="shared" si="78"/>
        <v>2.7045535989768249E-2</v>
      </c>
      <c r="AO162">
        <f t="shared" si="79"/>
        <v>3243674.5296159619</v>
      </c>
    </row>
    <row r="163" spans="2:41" x14ac:dyDescent="0.25">
      <c r="B163" t="s">
        <v>29</v>
      </c>
      <c r="C163">
        <v>43.555602999999998</v>
      </c>
      <c r="D163">
        <f t="shared" si="68"/>
        <v>1.2308944104205424E-2</v>
      </c>
      <c r="F163">
        <v>50.092733000000003</v>
      </c>
      <c r="G163">
        <f t="shared" si="69"/>
        <v>1.1296252641684918E-2</v>
      </c>
      <c r="I163">
        <v>38.140155</v>
      </c>
      <c r="J163">
        <f t="shared" si="70"/>
        <v>1.3890343370995609E-2</v>
      </c>
      <c r="L163">
        <v>52.701343000000001</v>
      </c>
      <c r="M163">
        <f t="shared" si="71"/>
        <v>1.090285039316639E-2</v>
      </c>
      <c r="O163">
        <v>43.161149999999999</v>
      </c>
      <c r="P163">
        <f t="shared" si="72"/>
        <v>1.2571677328217944E-2</v>
      </c>
      <c r="R163">
        <v>40.635334999999998</v>
      </c>
      <c r="S163">
        <f t="shared" si="73"/>
        <v>1.5729158164477113E-2</v>
      </c>
      <c r="U163">
        <v>39.852679000000002</v>
      </c>
      <c r="V163">
        <f t="shared" si="74"/>
        <v>1.3642439071091113E-2</v>
      </c>
      <c r="X163">
        <v>40.265011999999999</v>
      </c>
      <c r="Y163">
        <f t="shared" si="75"/>
        <v>1.3525508461274916E-2</v>
      </c>
      <c r="AA163">
        <v>38.971477</v>
      </c>
      <c r="AB163" s="9">
        <f t="shared" si="76"/>
        <v>1.3907418251178217E-2</v>
      </c>
      <c r="AM163">
        <f t="shared" si="77"/>
        <v>43.041720777777783</v>
      </c>
      <c r="AN163" s="74">
        <f t="shared" si="78"/>
        <v>1.3086065754032405E-2</v>
      </c>
      <c r="AO163">
        <f t="shared" si="79"/>
        <v>1535593.0637069712</v>
      </c>
    </row>
    <row r="164" spans="2:41" x14ac:dyDescent="0.25">
      <c r="B164" t="s">
        <v>30</v>
      </c>
      <c r="C164">
        <v>166.95191700000001</v>
      </c>
      <c r="D164">
        <f t="shared" si="68"/>
        <v>4.7181112713396332E-2</v>
      </c>
      <c r="F164">
        <v>211.49469400000001</v>
      </c>
      <c r="G164">
        <f t="shared" si="69"/>
        <v>4.7693494699118204E-2</v>
      </c>
      <c r="I164">
        <v>129.80579700000001</v>
      </c>
      <c r="J164">
        <f t="shared" si="70"/>
        <v>4.7274246574922199E-2</v>
      </c>
      <c r="L164">
        <v>229.328385</v>
      </c>
      <c r="M164">
        <f t="shared" si="71"/>
        <v>4.7443441290698475E-2</v>
      </c>
      <c r="O164">
        <v>163.41379000000001</v>
      </c>
      <c r="P164">
        <f t="shared" si="72"/>
        <v>4.7598023659266915E-2</v>
      </c>
      <c r="R164">
        <v>231.120879</v>
      </c>
      <c r="S164">
        <f t="shared" si="73"/>
        <v>8.9462455788883677E-2</v>
      </c>
      <c r="U164">
        <v>153.25569200000001</v>
      </c>
      <c r="V164">
        <f t="shared" si="74"/>
        <v>5.2462757658221823E-2</v>
      </c>
      <c r="X164">
        <v>156.646761</v>
      </c>
      <c r="Y164">
        <f t="shared" si="75"/>
        <v>5.2619556932872881E-2</v>
      </c>
      <c r="AA164">
        <v>146.009829</v>
      </c>
      <c r="AB164" s="9">
        <f t="shared" si="76"/>
        <v>5.2105281015805749E-2</v>
      </c>
      <c r="AM164">
        <f t="shared" si="77"/>
        <v>176.44752711111113</v>
      </c>
      <c r="AN164" s="74">
        <f t="shared" si="78"/>
        <v>5.3760041148131814E-2</v>
      </c>
      <c r="AO164">
        <f t="shared" si="79"/>
        <v>6295092.1534707993</v>
      </c>
    </row>
    <row r="165" spans="2:41" x14ac:dyDescent="0.25">
      <c r="B165" t="s">
        <v>31</v>
      </c>
      <c r="C165">
        <v>93.004803999999993</v>
      </c>
      <c r="D165">
        <f t="shared" si="68"/>
        <v>2.6283436688009601E-2</v>
      </c>
      <c r="F165">
        <v>110.807277</v>
      </c>
      <c r="G165">
        <f t="shared" si="69"/>
        <v>2.4987796044770857E-2</v>
      </c>
      <c r="I165">
        <v>77.902278999999993</v>
      </c>
      <c r="J165">
        <f t="shared" si="70"/>
        <v>2.8371395047899001E-2</v>
      </c>
      <c r="L165">
        <v>118.185545</v>
      </c>
      <c r="M165">
        <f t="shared" si="71"/>
        <v>2.4450217820252401E-2</v>
      </c>
      <c r="O165">
        <v>90.545944000000006</v>
      </c>
      <c r="P165">
        <f t="shared" si="72"/>
        <v>2.6373588084351127E-2</v>
      </c>
      <c r="R165">
        <v>85.045715999999999</v>
      </c>
      <c r="S165">
        <f t="shared" si="73"/>
        <v>3.2919564171802744E-2</v>
      </c>
      <c r="U165">
        <v>82.690235999999999</v>
      </c>
      <c r="V165">
        <f t="shared" si="74"/>
        <v>2.8306666821674521E-2</v>
      </c>
      <c r="X165">
        <v>83.834040000000002</v>
      </c>
      <c r="Y165">
        <f t="shared" si="75"/>
        <v>2.8160876181108796E-2</v>
      </c>
      <c r="AA165">
        <v>80.247716999999994</v>
      </c>
      <c r="AB165" s="9">
        <f t="shared" si="76"/>
        <v>2.8637317595665783E-2</v>
      </c>
      <c r="AM165">
        <f t="shared" si="77"/>
        <v>91.362617555555545</v>
      </c>
      <c r="AN165" s="74">
        <f t="shared" si="78"/>
        <v>2.7610095383948315E-2</v>
      </c>
      <c r="AO165">
        <f t="shared" si="79"/>
        <v>3259530.5035494268</v>
      </c>
    </row>
    <row r="166" spans="2:41" x14ac:dyDescent="0.25">
      <c r="B166" t="s">
        <v>32</v>
      </c>
      <c r="C166">
        <v>84.161598999999995</v>
      </c>
      <c r="D166">
        <f t="shared" si="68"/>
        <v>2.3784320419385562E-2</v>
      </c>
      <c r="F166">
        <v>93.869612000000004</v>
      </c>
      <c r="G166">
        <f t="shared" si="69"/>
        <v>2.1168237167833073E-2</v>
      </c>
      <c r="I166">
        <v>76.044369000000003</v>
      </c>
      <c r="J166">
        <f t="shared" si="70"/>
        <v>2.7694758892319499E-2</v>
      </c>
      <c r="L166">
        <v>97.763243000000003</v>
      </c>
      <c r="M166">
        <f t="shared" si="71"/>
        <v>2.0225253318113191E-2</v>
      </c>
      <c r="O166">
        <v>83.253382999999999</v>
      </c>
      <c r="P166">
        <f t="shared" si="72"/>
        <v>2.4249462017544601E-2</v>
      </c>
      <c r="R166">
        <v>70.208873999999994</v>
      </c>
      <c r="S166">
        <f t="shared" si="73"/>
        <v>2.7176507433637375E-2</v>
      </c>
      <c r="U166">
        <v>77.274150000000006</v>
      </c>
      <c r="V166">
        <f t="shared" si="74"/>
        <v>2.6452622749535994E-2</v>
      </c>
      <c r="X166">
        <v>77.825697000000005</v>
      </c>
      <c r="Y166">
        <f t="shared" si="75"/>
        <v>2.6142600510788819E-2</v>
      </c>
      <c r="AA166">
        <v>76.098680000000002</v>
      </c>
      <c r="AB166" s="9">
        <f t="shared" si="76"/>
        <v>2.7156686186735255E-2</v>
      </c>
      <c r="AM166">
        <f t="shared" si="77"/>
        <v>81.833289666666658</v>
      </c>
      <c r="AN166" s="74">
        <f t="shared" si="78"/>
        <v>2.4894494299543705E-2</v>
      </c>
      <c r="AO166">
        <f t="shared" si="79"/>
        <v>2919554.0912791677</v>
      </c>
    </row>
    <row r="167" spans="2:41" ht="15.75" x14ac:dyDescent="0.25">
      <c r="B167" s="4" t="s">
        <v>41</v>
      </c>
      <c r="C167">
        <v>3538.5328450000002</v>
      </c>
      <c r="D167">
        <f t="shared" si="68"/>
        <v>1</v>
      </c>
      <c r="F167">
        <v>4434.4557960000002</v>
      </c>
      <c r="G167">
        <f t="shared" si="69"/>
        <v>1</v>
      </c>
      <c r="I167">
        <v>2745.8036120000002</v>
      </c>
      <c r="J167">
        <f t="shared" si="70"/>
        <v>1</v>
      </c>
      <c r="L167">
        <v>4833.7215589999996</v>
      </c>
      <c r="M167">
        <f t="shared" si="71"/>
        <v>1</v>
      </c>
      <c r="O167">
        <v>3433.2053609999998</v>
      </c>
      <c r="P167">
        <f t="shared" si="72"/>
        <v>1</v>
      </c>
      <c r="R167">
        <v>2583.4399130000002</v>
      </c>
      <c r="S167">
        <f t="shared" si="73"/>
        <v>1</v>
      </c>
      <c r="U167">
        <v>2921.2282930000001</v>
      </c>
      <c r="V167">
        <f t="shared" si="74"/>
        <v>1</v>
      </c>
      <c r="X167">
        <v>2976.968453</v>
      </c>
      <c r="Y167">
        <f t="shared" si="75"/>
        <v>1</v>
      </c>
      <c r="Z167" s="15"/>
      <c r="AA167">
        <v>2802.207879</v>
      </c>
      <c r="AB167" s="9">
        <f t="shared" si="76"/>
        <v>1</v>
      </c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>
        <f t="shared" si="77"/>
        <v>3363.2848567777783</v>
      </c>
      <c r="AN167" s="74">
        <f t="shared" si="78"/>
        <v>1</v>
      </c>
      <c r="AO167">
        <f t="shared" si="79"/>
        <v>119991413.07577845</v>
      </c>
    </row>
    <row r="170" spans="2:41" x14ac:dyDescent="0.25">
      <c r="B170" s="26" t="s">
        <v>67</v>
      </c>
      <c r="C170" s="24"/>
    </row>
    <row r="171" spans="2:41" x14ac:dyDescent="0.25">
      <c r="C171" s="1" t="s">
        <v>35</v>
      </c>
      <c r="D171" s="1" t="s">
        <v>35</v>
      </c>
      <c r="E171" s="1" t="s">
        <v>35</v>
      </c>
      <c r="F171" s="1" t="s">
        <v>36</v>
      </c>
      <c r="G171" s="1" t="s">
        <v>36</v>
      </c>
      <c r="H171" s="1" t="s">
        <v>36</v>
      </c>
      <c r="I171" s="1" t="s">
        <v>37</v>
      </c>
      <c r="J171" s="1" t="s">
        <v>37</v>
      </c>
      <c r="K171" s="1" t="s">
        <v>37</v>
      </c>
      <c r="L171" s="1" t="s">
        <v>38</v>
      </c>
      <c r="M171" s="1" t="s">
        <v>38</v>
      </c>
      <c r="N171" s="1" t="s">
        <v>38</v>
      </c>
      <c r="O171" s="1" t="s">
        <v>39</v>
      </c>
      <c r="P171" s="1" t="s">
        <v>39</v>
      </c>
      <c r="Q171" s="1" t="s">
        <v>39</v>
      </c>
      <c r="R171" s="1" t="s">
        <v>46</v>
      </c>
      <c r="S171" s="1" t="s">
        <v>46</v>
      </c>
      <c r="T171" s="1" t="s">
        <v>46</v>
      </c>
      <c r="U171" s="1" t="s">
        <v>47</v>
      </c>
      <c r="V171" s="1" t="s">
        <v>47</v>
      </c>
      <c r="W171" s="1" t="s">
        <v>47</v>
      </c>
      <c r="X171" s="1" t="s">
        <v>48</v>
      </c>
      <c r="Y171" s="1" t="s">
        <v>48</v>
      </c>
      <c r="Z171" s="1" t="s">
        <v>48</v>
      </c>
      <c r="AA171" s="1" t="s">
        <v>49</v>
      </c>
      <c r="AB171" s="1" t="s">
        <v>49</v>
      </c>
      <c r="AC171" s="1" t="s">
        <v>49</v>
      </c>
      <c r="AD171" s="1" t="s">
        <v>50</v>
      </c>
      <c r="AE171" s="1" t="s">
        <v>50</v>
      </c>
      <c r="AF171" s="1" t="s">
        <v>50</v>
      </c>
      <c r="AG171" s="1" t="s">
        <v>51</v>
      </c>
      <c r="AH171" s="1" t="s">
        <v>51</v>
      </c>
      <c r="AI171" s="1" t="s">
        <v>51</v>
      </c>
      <c r="AJ171" s="1" t="s">
        <v>52</v>
      </c>
      <c r="AK171" s="1" t="s">
        <v>52</v>
      </c>
      <c r="AL171" s="1" t="s">
        <v>52</v>
      </c>
      <c r="AM171" s="18" t="s">
        <v>185</v>
      </c>
      <c r="AN171" s="18" t="s">
        <v>185</v>
      </c>
      <c r="AO171" s="18" t="s">
        <v>185</v>
      </c>
    </row>
    <row r="172" spans="2:41" x14ac:dyDescent="0.25">
      <c r="B172" s="1" t="s">
        <v>0</v>
      </c>
      <c r="C172" s="7" t="s">
        <v>61</v>
      </c>
      <c r="D172" s="7" t="s">
        <v>43</v>
      </c>
      <c r="E172" s="1" t="s">
        <v>44</v>
      </c>
      <c r="F172" s="7" t="s">
        <v>61</v>
      </c>
      <c r="G172" s="7" t="s">
        <v>43</v>
      </c>
      <c r="H172" s="7" t="s">
        <v>34</v>
      </c>
      <c r="I172" s="7" t="s">
        <v>61</v>
      </c>
      <c r="J172" s="7" t="s">
        <v>45</v>
      </c>
      <c r="K172" s="1" t="s">
        <v>44</v>
      </c>
      <c r="L172" s="7" t="s">
        <v>61</v>
      </c>
      <c r="M172" s="7" t="s">
        <v>45</v>
      </c>
      <c r="N172" s="1" t="s">
        <v>44</v>
      </c>
      <c r="O172" s="7" t="s">
        <v>61</v>
      </c>
      <c r="P172" s="7" t="s">
        <v>45</v>
      </c>
      <c r="Q172" s="1" t="s">
        <v>44</v>
      </c>
      <c r="R172" s="7" t="s">
        <v>61</v>
      </c>
      <c r="S172" s="7" t="s">
        <v>45</v>
      </c>
      <c r="T172" s="1" t="s">
        <v>44</v>
      </c>
      <c r="U172" s="7" t="s">
        <v>61</v>
      </c>
      <c r="V172" s="7" t="s">
        <v>45</v>
      </c>
      <c r="W172" s="1" t="s">
        <v>44</v>
      </c>
      <c r="X172" s="7" t="s">
        <v>61</v>
      </c>
      <c r="Y172" s="7" t="s">
        <v>45</v>
      </c>
      <c r="Z172" s="1" t="s">
        <v>44</v>
      </c>
      <c r="AA172" s="7" t="s">
        <v>61</v>
      </c>
      <c r="AB172" s="7" t="s">
        <v>45</v>
      </c>
      <c r="AC172" s="1" t="s">
        <v>44</v>
      </c>
      <c r="AD172" s="7" t="s">
        <v>61</v>
      </c>
      <c r="AE172" s="7" t="s">
        <v>45</v>
      </c>
      <c r="AF172" s="1" t="s">
        <v>44</v>
      </c>
      <c r="AG172" s="7" t="s">
        <v>61</v>
      </c>
      <c r="AH172" s="7" t="s">
        <v>45</v>
      </c>
      <c r="AI172" s="1" t="s">
        <v>44</v>
      </c>
      <c r="AJ172" s="7" t="s">
        <v>61</v>
      </c>
      <c r="AK172" s="7" t="s">
        <v>45</v>
      </c>
      <c r="AL172" s="1" t="s">
        <v>44</v>
      </c>
      <c r="AM172" s="19" t="s">
        <v>61</v>
      </c>
      <c r="AN172" s="19" t="s">
        <v>45</v>
      </c>
      <c r="AO172" s="20" t="s">
        <v>44</v>
      </c>
    </row>
    <row r="173" spans="2:41" x14ac:dyDescent="0.25">
      <c r="B173" t="s">
        <v>1</v>
      </c>
      <c r="C173">
        <v>66.624658999999994</v>
      </c>
      <c r="D173">
        <f>C173/$C$205</f>
        <v>1.0626120987138667E-2</v>
      </c>
      <c r="F173">
        <v>19.192848999999999</v>
      </c>
      <c r="G173">
        <f>F173/$F$205</f>
        <v>8.6342817359900334E-3</v>
      </c>
      <c r="I173">
        <v>19.192848999999999</v>
      </c>
      <c r="J173">
        <f>I173/$I$205</f>
        <v>8.6342817359900334E-3</v>
      </c>
      <c r="L173">
        <v>103.057866</v>
      </c>
      <c r="M173">
        <f>L173/$L$205</f>
        <v>1.1103333691725108E-2</v>
      </c>
      <c r="O173">
        <v>18.770447999999998</v>
      </c>
      <c r="P173">
        <f>O173/$O$205</f>
        <v>9.0023159293441662E-3</v>
      </c>
      <c r="R173">
        <v>19.192848999999999</v>
      </c>
      <c r="S173">
        <f>R173/$R$205</f>
        <v>8.6342817359900334E-3</v>
      </c>
      <c r="U173">
        <v>70.413690000000003</v>
      </c>
      <c r="V173">
        <f>U173/$U$205</f>
        <v>1.0266975715456867E-2</v>
      </c>
      <c r="X173">
        <v>19.192848999999999</v>
      </c>
      <c r="Y173">
        <f>X173/$X$205</f>
        <v>8.6342817359900334E-3</v>
      </c>
      <c r="AA173">
        <v>19.192848999999999</v>
      </c>
      <c r="AB173">
        <f>AA173/$AA$205</f>
        <v>8.6342817359900334E-3</v>
      </c>
      <c r="AM173">
        <f>AVERAGE(C173,F173,I173,L173,O173,R173,U173,X173,AA173)</f>
        <v>39.425656444444449</v>
      </c>
      <c r="AN173" s="78">
        <f>AVERAGE(P173,M173,J173,G173,D173, S173, V173,Y173,AB173,AE173,AH173,AK173)</f>
        <v>9.3522394448461096E-3</v>
      </c>
      <c r="AO173">
        <f t="shared" ref="AO173:AO205" si="80">AM173*SUM($C$2:$N$2)</f>
        <v>1406583.2748824565</v>
      </c>
    </row>
    <row r="174" spans="2:41" x14ac:dyDescent="0.25">
      <c r="B174" t="s">
        <v>2</v>
      </c>
      <c r="C174">
        <v>181.089167</v>
      </c>
      <c r="D174">
        <f t="shared" ref="D174:D205" si="81">C174/$C$205</f>
        <v>2.8882330159500841E-2</v>
      </c>
      <c r="F174">
        <v>54.666136999999999</v>
      </c>
      <c r="G174">
        <f t="shared" ref="G174:G205" si="82">F174/$F$205</f>
        <v>2.4592640116963823E-2</v>
      </c>
      <c r="I174">
        <v>54.666136999999999</v>
      </c>
      <c r="J174">
        <f t="shared" ref="J174:J205" si="83">I174/$I$205</f>
        <v>2.4592640116963823E-2</v>
      </c>
      <c r="L174">
        <v>277.126982</v>
      </c>
      <c r="M174">
        <f t="shared" ref="M174:M205" si="84">L174/$L$205</f>
        <v>2.9857336228238003E-2</v>
      </c>
      <c r="O174">
        <v>49.931291999999999</v>
      </c>
      <c r="P174">
        <f t="shared" ref="P174:P205" si="85">O174/$O$205</f>
        <v>2.3947071766445584E-2</v>
      </c>
      <c r="R174">
        <v>54.666136999999999</v>
      </c>
      <c r="S174">
        <f t="shared" ref="S174:S205" si="86">R174/$R$205</f>
        <v>2.4592640116963823E-2</v>
      </c>
      <c r="U174">
        <v>154.207244</v>
      </c>
      <c r="V174">
        <f t="shared" ref="V174:V205" si="87">U174/$U$205</f>
        <v>2.2484860959502782E-2</v>
      </c>
      <c r="X174">
        <v>54.666136999999999</v>
      </c>
      <c r="Y174">
        <f t="shared" ref="Y174:Y205" si="88">X174/$X$205</f>
        <v>2.4592640116963823E-2</v>
      </c>
      <c r="AA174">
        <v>54.666136999999999</v>
      </c>
      <c r="AB174">
        <f t="shared" ref="AB174:AB205" si="89">AA174/$AA$205</f>
        <v>2.4592640116963823E-2</v>
      </c>
      <c r="AM174">
        <f t="shared" ref="AM174:AM205" si="90">AVERAGE(C174,F174,I174,L174,O174,R174,U174,X174,AA174)</f>
        <v>103.96504111111113</v>
      </c>
      <c r="AN174" s="78">
        <f t="shared" ref="AN174:AN205" si="91">AVERAGE(P174,M174,J174,G174,D174, S174, V174,Y174,AB174,AE174,AH174,AK174)</f>
        <v>2.5348311077611815E-2</v>
      </c>
      <c r="AO174">
        <f t="shared" si="80"/>
        <v>3709145.2923661405</v>
      </c>
    </row>
    <row r="175" spans="2:41" x14ac:dyDescent="0.25">
      <c r="B175" t="s">
        <v>3</v>
      </c>
      <c r="C175">
        <v>44.496687000000001</v>
      </c>
      <c r="D175">
        <f t="shared" si="81"/>
        <v>7.0968795440865271E-3</v>
      </c>
      <c r="F175">
        <v>11.177491</v>
      </c>
      <c r="G175">
        <f t="shared" si="82"/>
        <v>5.0284148223899939E-3</v>
      </c>
      <c r="I175">
        <v>11.177491</v>
      </c>
      <c r="J175">
        <f t="shared" si="83"/>
        <v>5.0284148223899939E-3</v>
      </c>
      <c r="L175">
        <v>70.091157999999993</v>
      </c>
      <c r="M175">
        <f t="shared" si="84"/>
        <v>7.551539211120748E-3</v>
      </c>
      <c r="O175">
        <v>20.462734000000001</v>
      </c>
      <c r="P175">
        <f t="shared" si="85"/>
        <v>9.8139371125362859E-3</v>
      </c>
      <c r="R175">
        <v>11.177491</v>
      </c>
      <c r="S175">
        <f t="shared" si="86"/>
        <v>5.0284148223899939E-3</v>
      </c>
      <c r="U175">
        <v>15.858063</v>
      </c>
      <c r="V175">
        <f t="shared" si="87"/>
        <v>2.3122541613027955E-3</v>
      </c>
      <c r="X175">
        <v>11.177491</v>
      </c>
      <c r="Y175">
        <f t="shared" si="88"/>
        <v>5.0284148223899939E-3</v>
      </c>
      <c r="AA175">
        <v>11.177491</v>
      </c>
      <c r="AB175">
        <f t="shared" si="89"/>
        <v>5.0284148223899939E-3</v>
      </c>
      <c r="AM175">
        <f t="shared" si="90"/>
        <v>22.977344111111112</v>
      </c>
      <c r="AN175" s="78">
        <f t="shared" si="91"/>
        <v>5.7685204601107022E-3</v>
      </c>
      <c r="AO175">
        <f t="shared" si="80"/>
        <v>819759.28475534637</v>
      </c>
    </row>
    <row r="176" spans="2:41" x14ac:dyDescent="0.25">
      <c r="B176" t="s">
        <v>4</v>
      </c>
      <c r="C176">
        <v>32.011583999999999</v>
      </c>
      <c r="D176">
        <f t="shared" si="81"/>
        <v>5.1056015847518619E-3</v>
      </c>
      <c r="F176">
        <v>15.057055999999999</v>
      </c>
      <c r="G176">
        <f t="shared" si="82"/>
        <v>6.7737136690117841E-3</v>
      </c>
      <c r="I176">
        <v>15.057055999999999</v>
      </c>
      <c r="J176">
        <f t="shared" si="83"/>
        <v>6.7737136690117841E-3</v>
      </c>
      <c r="L176">
        <v>44.880564999999997</v>
      </c>
      <c r="M176">
        <f t="shared" si="84"/>
        <v>4.8353794699005177E-3</v>
      </c>
      <c r="O176">
        <v>14.699551</v>
      </c>
      <c r="P176">
        <f t="shared" si="85"/>
        <v>7.0499117613765519E-3</v>
      </c>
      <c r="R176">
        <v>15.057055999999999</v>
      </c>
      <c r="S176">
        <f t="shared" si="86"/>
        <v>6.7737136690117841E-3</v>
      </c>
      <c r="U176">
        <v>32.887303000000003</v>
      </c>
      <c r="V176">
        <f t="shared" si="87"/>
        <v>4.7952769020892351E-3</v>
      </c>
      <c r="X176">
        <v>15.057055999999999</v>
      </c>
      <c r="Y176">
        <f t="shared" si="88"/>
        <v>6.7737136690117841E-3</v>
      </c>
      <c r="AA176">
        <v>15.057055999999999</v>
      </c>
      <c r="AB176">
        <f t="shared" si="89"/>
        <v>6.7737136690117841E-3</v>
      </c>
      <c r="AD176" s="1"/>
      <c r="AE176" s="1"/>
      <c r="AF176" s="1"/>
      <c r="AG176" s="1"/>
      <c r="AH176" s="1"/>
      <c r="AI176" s="1"/>
      <c r="AJ176" s="1"/>
      <c r="AK176" s="1"/>
      <c r="AL176" s="1"/>
      <c r="AM176" s="1">
        <f t="shared" si="90"/>
        <v>22.196031444444444</v>
      </c>
      <c r="AN176" s="78">
        <f t="shared" si="91"/>
        <v>6.1838597847974543E-3</v>
      </c>
      <c r="AO176">
        <f t="shared" si="80"/>
        <v>791884.50907632255</v>
      </c>
    </row>
    <row r="177" spans="2:41" x14ac:dyDescent="0.25">
      <c r="B177" t="s">
        <v>5</v>
      </c>
      <c r="C177">
        <v>113.324534</v>
      </c>
      <c r="D177">
        <f t="shared" si="81"/>
        <v>1.8074392081993389E-2</v>
      </c>
      <c r="F177">
        <v>41.740890999999998</v>
      </c>
      <c r="G177">
        <f t="shared" si="82"/>
        <v>1.8777963230224484E-2</v>
      </c>
      <c r="I177">
        <v>41.740890999999998</v>
      </c>
      <c r="J177">
        <f t="shared" si="83"/>
        <v>1.8777963230224484E-2</v>
      </c>
      <c r="L177">
        <v>168.21428700000001</v>
      </c>
      <c r="M177">
        <f t="shared" si="84"/>
        <v>1.8123210122326976E-2</v>
      </c>
      <c r="O177">
        <v>42.296824000000001</v>
      </c>
      <c r="P177">
        <f t="shared" si="85"/>
        <v>2.0285577225214159E-2</v>
      </c>
      <c r="R177">
        <v>41.740890999999998</v>
      </c>
      <c r="S177">
        <f t="shared" si="86"/>
        <v>1.8777963230224484E-2</v>
      </c>
      <c r="U177">
        <v>125.17655600000001</v>
      </c>
      <c r="V177">
        <f t="shared" si="87"/>
        <v>1.8251914657455483E-2</v>
      </c>
      <c r="X177">
        <v>41.740890999999998</v>
      </c>
      <c r="Y177">
        <f t="shared" si="88"/>
        <v>1.8777963230224484E-2</v>
      </c>
      <c r="AA177">
        <v>41.740890999999998</v>
      </c>
      <c r="AB177">
        <f t="shared" si="89"/>
        <v>1.8777963230224484E-2</v>
      </c>
      <c r="AM177">
        <f t="shared" si="90"/>
        <v>73.079628444444452</v>
      </c>
      <c r="AN177" s="78">
        <f t="shared" si="91"/>
        <v>1.8736101137568049E-2</v>
      </c>
      <c r="AO177">
        <f t="shared" si="80"/>
        <v>2607251.0231865654</v>
      </c>
    </row>
    <row r="178" spans="2:41" x14ac:dyDescent="0.25">
      <c r="B178" t="s">
        <v>6</v>
      </c>
      <c r="C178">
        <v>29.790103999999999</v>
      </c>
      <c r="D178">
        <f t="shared" si="81"/>
        <v>4.7512926005886733E-3</v>
      </c>
      <c r="F178">
        <v>11.524962</v>
      </c>
      <c r="G178">
        <f t="shared" si="82"/>
        <v>5.1847315062281364E-3</v>
      </c>
      <c r="I178">
        <v>11.524962</v>
      </c>
      <c r="J178">
        <f t="shared" si="83"/>
        <v>5.1847315062281364E-3</v>
      </c>
      <c r="L178">
        <v>44.131394999999998</v>
      </c>
      <c r="M178">
        <f t="shared" si="84"/>
        <v>4.7546647721807955E-3</v>
      </c>
      <c r="O178">
        <v>12.219377</v>
      </c>
      <c r="P178">
        <f t="shared" si="85"/>
        <v>5.8604191127330438E-3</v>
      </c>
      <c r="R178">
        <v>11.524962</v>
      </c>
      <c r="S178">
        <f t="shared" si="86"/>
        <v>5.1847315062281364E-3</v>
      </c>
      <c r="U178">
        <v>30.528141999999999</v>
      </c>
      <c r="V178">
        <f t="shared" si="87"/>
        <v>4.4512891250553521E-3</v>
      </c>
      <c r="X178">
        <v>11.524962</v>
      </c>
      <c r="Y178">
        <f t="shared" si="88"/>
        <v>5.1847315062281364E-3</v>
      </c>
      <c r="AA178">
        <v>11.524962</v>
      </c>
      <c r="AB178">
        <f t="shared" si="89"/>
        <v>5.1847315062281364E-3</v>
      </c>
      <c r="AM178">
        <f t="shared" si="90"/>
        <v>19.365980888888885</v>
      </c>
      <c r="AN178" s="78">
        <f t="shared" si="91"/>
        <v>5.0823692379665048E-3</v>
      </c>
      <c r="AO178">
        <f t="shared" si="80"/>
        <v>690917.21677199414</v>
      </c>
    </row>
    <row r="179" spans="2:41" x14ac:dyDescent="0.25">
      <c r="B179" t="s">
        <v>7</v>
      </c>
      <c r="C179">
        <v>173.37664799999999</v>
      </c>
      <c r="D179">
        <f t="shared" si="81"/>
        <v>2.7652242662773753E-2</v>
      </c>
      <c r="F179">
        <v>74.737042000000002</v>
      </c>
      <c r="G179">
        <f t="shared" si="82"/>
        <v>3.362193266578193E-2</v>
      </c>
      <c r="I179">
        <v>74.737042000000002</v>
      </c>
      <c r="J179">
        <f t="shared" si="83"/>
        <v>3.362193266578193E-2</v>
      </c>
      <c r="L179">
        <v>248.73144400000001</v>
      </c>
      <c r="M179">
        <f t="shared" si="84"/>
        <v>2.679803424569879E-2</v>
      </c>
      <c r="O179">
        <v>72.235184000000004</v>
      </c>
      <c r="P179">
        <f t="shared" si="85"/>
        <v>3.4644029145298343E-2</v>
      </c>
      <c r="R179">
        <v>74.737042000000002</v>
      </c>
      <c r="S179">
        <f t="shared" si="86"/>
        <v>3.362193266578193E-2</v>
      </c>
      <c r="U179">
        <v>167.811464</v>
      </c>
      <c r="V179">
        <f t="shared" si="87"/>
        <v>2.4468483694907398E-2</v>
      </c>
      <c r="X179">
        <v>74.737042000000002</v>
      </c>
      <c r="Y179">
        <f t="shared" si="88"/>
        <v>3.362193266578193E-2</v>
      </c>
      <c r="AA179">
        <v>74.737042000000002</v>
      </c>
      <c r="AB179">
        <f t="shared" si="89"/>
        <v>3.362193266578193E-2</v>
      </c>
      <c r="AM179">
        <f t="shared" si="90"/>
        <v>115.09332777777779</v>
      </c>
      <c r="AN179" s="78">
        <f t="shared" si="91"/>
        <v>3.1296939230843104E-2</v>
      </c>
      <c r="AO179">
        <f t="shared" si="80"/>
        <v>4106167.5188822048</v>
      </c>
    </row>
    <row r="180" spans="2:41" x14ac:dyDescent="0.25">
      <c r="B180" t="s">
        <v>8</v>
      </c>
      <c r="C180">
        <v>355.20477499999998</v>
      </c>
      <c r="D180">
        <f t="shared" si="81"/>
        <v>5.6652431262115256E-2</v>
      </c>
      <c r="F180">
        <v>55.166569000000003</v>
      </c>
      <c r="G180">
        <f t="shared" si="82"/>
        <v>2.48177693240818E-2</v>
      </c>
      <c r="I180">
        <v>55.166569000000003</v>
      </c>
      <c r="J180">
        <f t="shared" si="83"/>
        <v>2.48177693240818E-2</v>
      </c>
      <c r="L180">
        <v>583.56071499999996</v>
      </c>
      <c r="M180">
        <f t="shared" si="84"/>
        <v>6.2872147459629074E-2</v>
      </c>
      <c r="O180">
        <v>46.167267000000002</v>
      </c>
      <c r="P180">
        <f t="shared" si="85"/>
        <v>2.2141843557936674E-2</v>
      </c>
      <c r="R180">
        <v>55.166569000000003</v>
      </c>
      <c r="S180">
        <f t="shared" si="86"/>
        <v>2.48177693240818E-2</v>
      </c>
      <c r="U180">
        <v>-71.209383000000003</v>
      </c>
      <c r="V180">
        <f t="shared" si="87"/>
        <v>-1.0382995209790412E-2</v>
      </c>
      <c r="X180">
        <v>55.166569000000003</v>
      </c>
      <c r="Y180">
        <f t="shared" si="88"/>
        <v>2.48177693240818E-2</v>
      </c>
      <c r="AA180">
        <v>55.166569000000003</v>
      </c>
      <c r="AB180">
        <f t="shared" si="89"/>
        <v>2.48177693240818E-2</v>
      </c>
      <c r="AM180">
        <f t="shared" si="90"/>
        <v>132.17291322222223</v>
      </c>
      <c r="AN180" s="78">
        <f t="shared" si="91"/>
        <v>2.8374697076699953E-2</v>
      </c>
      <c r="AO180">
        <f t="shared" si="80"/>
        <v>4715513.3458041726</v>
      </c>
    </row>
    <row r="181" spans="2:41" x14ac:dyDescent="0.25">
      <c r="B181" t="s">
        <v>9</v>
      </c>
      <c r="C181">
        <v>467.280484</v>
      </c>
      <c r="D181">
        <f t="shared" si="81"/>
        <v>7.452764535594418E-2</v>
      </c>
      <c r="F181">
        <v>208.14547300000001</v>
      </c>
      <c r="G181">
        <f t="shared" si="82"/>
        <v>9.3638347071500788E-2</v>
      </c>
      <c r="I181">
        <v>208.14547300000001</v>
      </c>
      <c r="J181">
        <f t="shared" si="83"/>
        <v>9.3638347071500788E-2</v>
      </c>
      <c r="L181">
        <v>663.15389500000003</v>
      </c>
      <c r="M181">
        <f t="shared" si="84"/>
        <v>7.1447423383987352E-2</v>
      </c>
      <c r="O181">
        <v>201.897075</v>
      </c>
      <c r="P181">
        <f t="shared" si="85"/>
        <v>9.6829934712293175E-2</v>
      </c>
      <c r="R181">
        <v>208.14547300000001</v>
      </c>
      <c r="S181">
        <f t="shared" si="86"/>
        <v>9.3638347071500788E-2</v>
      </c>
      <c r="U181">
        <v>457.676019</v>
      </c>
      <c r="V181">
        <f t="shared" si="87"/>
        <v>6.6733451586189776E-2</v>
      </c>
      <c r="X181">
        <v>208.14547300000001</v>
      </c>
      <c r="Y181">
        <f t="shared" si="88"/>
        <v>9.3638347071500788E-2</v>
      </c>
      <c r="AA181">
        <v>208.14547300000001</v>
      </c>
      <c r="AB181">
        <f t="shared" si="89"/>
        <v>9.3638347071500788E-2</v>
      </c>
      <c r="AM181">
        <f t="shared" si="90"/>
        <v>314.52609311111115</v>
      </c>
      <c r="AN181" s="78">
        <f t="shared" si="91"/>
        <v>8.6414465599546492E-2</v>
      </c>
      <c r="AO181">
        <f t="shared" si="80"/>
        <v>11221300.594135107</v>
      </c>
    </row>
    <row r="182" spans="2:41" x14ac:dyDescent="0.25">
      <c r="B182" t="s">
        <v>10</v>
      </c>
      <c r="C182">
        <v>66.108256999999995</v>
      </c>
      <c r="D182">
        <f t="shared" si="81"/>
        <v>1.0543758837562782E-2</v>
      </c>
      <c r="F182">
        <v>25.001071</v>
      </c>
      <c r="G182">
        <f t="shared" si="82"/>
        <v>1.1247224980277295E-2</v>
      </c>
      <c r="I182">
        <v>25.001071</v>
      </c>
      <c r="J182">
        <f t="shared" si="83"/>
        <v>1.1247224980277295E-2</v>
      </c>
      <c r="L182">
        <v>97.321827999999996</v>
      </c>
      <c r="M182">
        <f t="shared" si="84"/>
        <v>1.0485339680647724E-2</v>
      </c>
      <c r="O182">
        <v>24.24578</v>
      </c>
      <c r="P182">
        <f t="shared" si="85"/>
        <v>1.1628287801834789E-2</v>
      </c>
      <c r="R182">
        <v>25.001071</v>
      </c>
      <c r="S182">
        <f t="shared" si="86"/>
        <v>1.1247224980277295E-2</v>
      </c>
      <c r="U182">
        <v>76.021809000000005</v>
      </c>
      <c r="V182">
        <f t="shared" si="87"/>
        <v>1.1084692008728704E-2</v>
      </c>
      <c r="X182">
        <v>25.001071</v>
      </c>
      <c r="Y182">
        <f t="shared" si="88"/>
        <v>1.1247224980277295E-2</v>
      </c>
      <c r="AA182">
        <v>25.001071</v>
      </c>
      <c r="AB182">
        <f t="shared" si="89"/>
        <v>1.1247224980277295E-2</v>
      </c>
      <c r="AM182">
        <f t="shared" si="90"/>
        <v>43.189225444444453</v>
      </c>
      <c r="AN182" s="78">
        <f t="shared" si="91"/>
        <v>1.1108689247795607E-2</v>
      </c>
      <c r="AO182">
        <f t="shared" si="80"/>
        <v>1540855.5657376682</v>
      </c>
    </row>
    <row r="183" spans="2:41" x14ac:dyDescent="0.25">
      <c r="B183" t="s">
        <v>11</v>
      </c>
      <c r="C183">
        <v>362.23198200000002</v>
      </c>
      <c r="D183">
        <f t="shared" si="81"/>
        <v>5.777321676262593E-2</v>
      </c>
      <c r="F183">
        <v>101.033907</v>
      </c>
      <c r="G183">
        <f t="shared" si="82"/>
        <v>4.5452096138817934E-2</v>
      </c>
      <c r="I183">
        <v>101.033907</v>
      </c>
      <c r="J183">
        <f t="shared" si="83"/>
        <v>4.5452096138817934E-2</v>
      </c>
      <c r="L183">
        <v>560.84052899999995</v>
      </c>
      <c r="M183">
        <f t="shared" si="84"/>
        <v>6.0424301249655525E-2</v>
      </c>
      <c r="O183">
        <v>94.489703000000006</v>
      </c>
      <c r="P183">
        <f t="shared" si="85"/>
        <v>4.531730720949758E-2</v>
      </c>
      <c r="R183">
        <v>101.033907</v>
      </c>
      <c r="S183">
        <f t="shared" si="86"/>
        <v>4.5452096138817934E-2</v>
      </c>
      <c r="U183">
        <v>1493.939425</v>
      </c>
      <c r="V183">
        <f t="shared" si="87"/>
        <v>0.21783036504461836</v>
      </c>
      <c r="X183">
        <v>101.033907</v>
      </c>
      <c r="Y183">
        <f t="shared" si="88"/>
        <v>4.5452096138817934E-2</v>
      </c>
      <c r="AA183">
        <v>101.033907</v>
      </c>
      <c r="AB183">
        <f t="shared" si="89"/>
        <v>4.5452096138817934E-2</v>
      </c>
      <c r="AM183">
        <f t="shared" si="90"/>
        <v>335.18568600000003</v>
      </c>
      <c r="AN183" s="78">
        <f t="shared" si="91"/>
        <v>6.7622852328943009E-2</v>
      </c>
      <c r="AO183">
        <f t="shared" si="80"/>
        <v>11958369.813625211</v>
      </c>
    </row>
    <row r="184" spans="2:41" x14ac:dyDescent="0.25">
      <c r="B184" t="s">
        <v>12</v>
      </c>
      <c r="C184">
        <v>95.187499000000003</v>
      </c>
      <c r="D184">
        <f t="shared" si="81"/>
        <v>1.5181674413330071E-2</v>
      </c>
      <c r="F184">
        <v>39.922902000000001</v>
      </c>
      <c r="G184">
        <f t="shared" si="82"/>
        <v>1.7960105015483632E-2</v>
      </c>
      <c r="I184">
        <v>39.922902000000001</v>
      </c>
      <c r="J184">
        <f t="shared" si="83"/>
        <v>1.7960105015483632E-2</v>
      </c>
      <c r="L184">
        <v>137.10100399999999</v>
      </c>
      <c r="M184">
        <f t="shared" si="84"/>
        <v>1.4771101478877301E-2</v>
      </c>
      <c r="O184">
        <v>38.934401000000001</v>
      </c>
      <c r="P184">
        <f t="shared" si="85"/>
        <v>1.8672957529930746E-2</v>
      </c>
      <c r="R184">
        <v>39.922902000000001</v>
      </c>
      <c r="S184">
        <f t="shared" si="86"/>
        <v>1.7960105015483632E-2</v>
      </c>
      <c r="U184">
        <v>94.453958999999998</v>
      </c>
      <c r="V184">
        <f t="shared" si="87"/>
        <v>1.3772272171530259E-2</v>
      </c>
      <c r="X184">
        <v>39.922902000000001</v>
      </c>
      <c r="Y184">
        <f t="shared" si="88"/>
        <v>1.7960105015483632E-2</v>
      </c>
      <c r="AA184">
        <v>39.922902000000001</v>
      </c>
      <c r="AB184">
        <f t="shared" si="89"/>
        <v>1.7960105015483632E-2</v>
      </c>
      <c r="AM184">
        <f t="shared" si="90"/>
        <v>62.810152555555561</v>
      </c>
      <c r="AN184" s="78">
        <f t="shared" si="91"/>
        <v>1.6910947852342945E-2</v>
      </c>
      <c r="AO184">
        <f t="shared" si="80"/>
        <v>2240868.4609209416</v>
      </c>
    </row>
    <row r="185" spans="2:41" x14ac:dyDescent="0.25">
      <c r="B185" t="s">
        <v>13</v>
      </c>
      <c r="C185">
        <v>86.719042000000002</v>
      </c>
      <c r="D185">
        <f t="shared" si="81"/>
        <v>1.3831020616267014E-2</v>
      </c>
      <c r="F185">
        <v>33.336264999999997</v>
      </c>
      <c r="G185">
        <f t="shared" si="82"/>
        <v>1.4996976427815579E-2</v>
      </c>
      <c r="I185">
        <v>33.336264999999997</v>
      </c>
      <c r="J185">
        <f t="shared" si="83"/>
        <v>1.4996976427815579E-2</v>
      </c>
      <c r="L185">
        <v>127.396227</v>
      </c>
      <c r="M185">
        <f t="shared" si="84"/>
        <v>1.3725520179582991E-2</v>
      </c>
      <c r="O185">
        <v>33.205615999999999</v>
      </c>
      <c r="P185">
        <f t="shared" si="85"/>
        <v>1.5925429476189676E-2</v>
      </c>
      <c r="R185">
        <v>33.336264999999997</v>
      </c>
      <c r="S185">
        <f t="shared" si="86"/>
        <v>1.4996976427815579E-2</v>
      </c>
      <c r="U185">
        <v>150.13195400000001</v>
      </c>
      <c r="V185">
        <f t="shared" si="87"/>
        <v>2.1890645495671188E-2</v>
      </c>
      <c r="X185">
        <v>33.336264999999997</v>
      </c>
      <c r="Y185">
        <f t="shared" si="88"/>
        <v>1.4996976427815579E-2</v>
      </c>
      <c r="AA185">
        <v>33.336264999999997</v>
      </c>
      <c r="AB185">
        <f t="shared" si="89"/>
        <v>1.4996976427815579E-2</v>
      </c>
      <c r="AM185">
        <f t="shared" si="90"/>
        <v>62.681573777777785</v>
      </c>
      <c r="AN185" s="78">
        <f t="shared" si="91"/>
        <v>1.559527754519875E-2</v>
      </c>
      <c r="AO185">
        <f t="shared" si="80"/>
        <v>2236281.1750102579</v>
      </c>
    </row>
    <row r="186" spans="2:41" x14ac:dyDescent="0.25">
      <c r="B186" t="s">
        <v>14</v>
      </c>
      <c r="C186">
        <v>324.530146</v>
      </c>
      <c r="D186">
        <f t="shared" si="81"/>
        <v>5.176006372309952E-2</v>
      </c>
      <c r="F186">
        <v>124.569418</v>
      </c>
      <c r="G186">
        <f t="shared" si="82"/>
        <v>5.6040010042297951E-2</v>
      </c>
      <c r="I186">
        <v>124.569418</v>
      </c>
      <c r="J186">
        <f t="shared" si="83"/>
        <v>5.6040010042297951E-2</v>
      </c>
      <c r="L186">
        <v>475.73126200000002</v>
      </c>
      <c r="M186">
        <f t="shared" si="84"/>
        <v>5.1254728577161734E-2</v>
      </c>
      <c r="O186">
        <v>119.37608299999999</v>
      </c>
      <c r="P186">
        <f t="shared" si="85"/>
        <v>5.7252827080824673E-2</v>
      </c>
      <c r="R186">
        <v>124.569418</v>
      </c>
      <c r="S186">
        <f t="shared" si="86"/>
        <v>5.6040010042297951E-2</v>
      </c>
      <c r="U186">
        <v>388.12852099999998</v>
      </c>
      <c r="V186">
        <f t="shared" si="87"/>
        <v>5.6592774779779191E-2</v>
      </c>
      <c r="X186">
        <v>124.569418</v>
      </c>
      <c r="Y186">
        <f t="shared" si="88"/>
        <v>5.6040010042297951E-2</v>
      </c>
      <c r="AA186">
        <v>124.569418</v>
      </c>
      <c r="AB186">
        <f t="shared" si="89"/>
        <v>5.6040010042297951E-2</v>
      </c>
      <c r="AM186">
        <f t="shared" si="90"/>
        <v>214.51256688888893</v>
      </c>
      <c r="AN186" s="78">
        <f t="shared" si="91"/>
        <v>5.5228938263594998E-2</v>
      </c>
      <c r="AO186">
        <f t="shared" si="80"/>
        <v>7653132.9101188052</v>
      </c>
    </row>
    <row r="187" spans="2:41" x14ac:dyDescent="0.25">
      <c r="B187" t="s">
        <v>15</v>
      </c>
      <c r="C187">
        <v>864.87825699999996</v>
      </c>
      <c r="D187">
        <f t="shared" si="81"/>
        <v>0.1379414339370594</v>
      </c>
      <c r="F187">
        <v>261.66805299999999</v>
      </c>
      <c r="G187">
        <f t="shared" si="82"/>
        <v>0.11771653551330352</v>
      </c>
      <c r="I187">
        <v>261.66805299999999</v>
      </c>
      <c r="J187">
        <f t="shared" si="83"/>
        <v>0.11771653551330352</v>
      </c>
      <c r="L187">
        <v>1257.8169740000001</v>
      </c>
      <c r="M187">
        <f t="shared" si="84"/>
        <v>0.13551572652821983</v>
      </c>
      <c r="O187">
        <v>179.989068</v>
      </c>
      <c r="P187">
        <f t="shared" si="85"/>
        <v>8.6322843970703875E-2</v>
      </c>
      <c r="R187">
        <v>261.66805299999999</v>
      </c>
      <c r="S187">
        <f t="shared" si="86"/>
        <v>0.11771653551330352</v>
      </c>
      <c r="U187">
        <v>777.37098500000002</v>
      </c>
      <c r="V187">
        <f t="shared" si="87"/>
        <v>0.11334797288561051</v>
      </c>
      <c r="X187">
        <v>261.66805299999999</v>
      </c>
      <c r="Y187">
        <f t="shared" si="88"/>
        <v>0.11771653551330352</v>
      </c>
      <c r="AA187">
        <v>261.66805299999999</v>
      </c>
      <c r="AB187">
        <f t="shared" si="89"/>
        <v>0.11771653551330352</v>
      </c>
      <c r="AM187">
        <f t="shared" si="90"/>
        <v>487.5995054444445</v>
      </c>
      <c r="AN187" s="78">
        <f t="shared" si="91"/>
        <v>0.11796785054312348</v>
      </c>
      <c r="AO187">
        <f t="shared" si="80"/>
        <v>17396014.95705108</v>
      </c>
    </row>
    <row r="188" spans="2:41" x14ac:dyDescent="0.25">
      <c r="B188" t="s">
        <v>16</v>
      </c>
      <c r="C188">
        <v>154.53133700000001</v>
      </c>
      <c r="D188">
        <f>C188/$C$205</f>
        <v>2.4646560416411261E-2</v>
      </c>
      <c r="F188">
        <v>51.866506000000001</v>
      </c>
      <c r="G188">
        <f t="shared" si="82"/>
        <v>2.3333170883875421E-2</v>
      </c>
      <c r="I188">
        <v>51.866506000000001</v>
      </c>
      <c r="J188">
        <f t="shared" si="83"/>
        <v>2.3333170883875421E-2</v>
      </c>
      <c r="L188">
        <v>232.77063100000001</v>
      </c>
      <c r="M188">
        <f t="shared" si="84"/>
        <v>2.5078434960281566E-2</v>
      </c>
      <c r="O188">
        <v>50.412861999999997</v>
      </c>
      <c r="P188">
        <f t="shared" si="85"/>
        <v>2.4178032971105923E-2</v>
      </c>
      <c r="R188">
        <v>51.866506000000001</v>
      </c>
      <c r="S188">
        <f t="shared" si="86"/>
        <v>2.3333170883875421E-2</v>
      </c>
      <c r="U188">
        <v>165.454847</v>
      </c>
      <c r="V188">
        <f t="shared" si="87"/>
        <v>2.4124866856908525E-2</v>
      </c>
      <c r="X188">
        <v>51.866506000000001</v>
      </c>
      <c r="Y188">
        <f t="shared" si="88"/>
        <v>2.3333170883875421E-2</v>
      </c>
      <c r="AA188">
        <v>51.866506000000001</v>
      </c>
      <c r="AB188">
        <f t="shared" si="89"/>
        <v>2.3333170883875421E-2</v>
      </c>
      <c r="AM188">
        <f t="shared" si="90"/>
        <v>95.833578555555547</v>
      </c>
      <c r="AN188" s="78">
        <f t="shared" si="91"/>
        <v>2.385486106934271E-2</v>
      </c>
      <c r="AO188">
        <f t="shared" si="80"/>
        <v>3419040.3134650439</v>
      </c>
    </row>
    <row r="189" spans="2:41" x14ac:dyDescent="0.25">
      <c r="B189" t="s">
        <v>17</v>
      </c>
      <c r="C189">
        <v>62.896442</v>
      </c>
      <c r="D189">
        <f t="shared" si="81"/>
        <v>1.0031499033301619E-2</v>
      </c>
      <c r="F189">
        <v>23.932931</v>
      </c>
      <c r="G189">
        <f t="shared" si="82"/>
        <v>1.0766701130301691E-2</v>
      </c>
      <c r="I189">
        <v>23.932931</v>
      </c>
      <c r="J189">
        <f t="shared" si="83"/>
        <v>1.0766701130301691E-2</v>
      </c>
      <c r="L189">
        <v>92.431280000000001</v>
      </c>
      <c r="M189">
        <f t="shared" si="84"/>
        <v>9.9584377711962047E-3</v>
      </c>
      <c r="O189">
        <v>23.772907</v>
      </c>
      <c r="P189">
        <f t="shared" si="85"/>
        <v>1.1401497682576221E-2</v>
      </c>
      <c r="R189">
        <v>23.932931</v>
      </c>
      <c r="S189">
        <f t="shared" si="86"/>
        <v>1.0766701130301691E-2</v>
      </c>
      <c r="U189">
        <v>69.123195999999993</v>
      </c>
      <c r="V189">
        <f t="shared" si="87"/>
        <v>1.0078809599479379E-2</v>
      </c>
      <c r="X189">
        <v>23.932931</v>
      </c>
      <c r="Y189">
        <f t="shared" si="88"/>
        <v>1.0766701130301691E-2</v>
      </c>
      <c r="AA189">
        <v>23.932931</v>
      </c>
      <c r="AB189">
        <f t="shared" si="89"/>
        <v>1.0766701130301691E-2</v>
      </c>
      <c r="AM189">
        <f t="shared" si="90"/>
        <v>40.876497777777772</v>
      </c>
      <c r="AN189" s="78">
        <f t="shared" si="91"/>
        <v>1.0589305526451319E-2</v>
      </c>
      <c r="AO189">
        <f t="shared" si="80"/>
        <v>1458344.7251160233</v>
      </c>
    </row>
    <row r="190" spans="2:41" x14ac:dyDescent="0.25">
      <c r="B190" t="s">
        <v>18</v>
      </c>
      <c r="C190">
        <v>36.713003999999998</v>
      </c>
      <c r="D190">
        <f t="shared" si="81"/>
        <v>5.8554419363753265E-3</v>
      </c>
      <c r="F190">
        <v>16.899930999999999</v>
      </c>
      <c r="G190">
        <f t="shared" si="82"/>
        <v>7.6027673417735833E-3</v>
      </c>
      <c r="I190">
        <v>16.899930999999999</v>
      </c>
      <c r="J190">
        <f t="shared" si="83"/>
        <v>7.6027673417735833E-3</v>
      </c>
      <c r="L190">
        <v>51.768633000000001</v>
      </c>
      <c r="M190">
        <f t="shared" si="84"/>
        <v>5.5774918429171844E-3</v>
      </c>
      <c r="O190">
        <v>16.692962999999999</v>
      </c>
      <c r="P190">
        <f t="shared" si="85"/>
        <v>8.0059531196513146E-3</v>
      </c>
      <c r="R190">
        <v>16.899930999999999</v>
      </c>
      <c r="S190">
        <f t="shared" si="86"/>
        <v>7.6027673417735833E-3</v>
      </c>
      <c r="U190">
        <v>70.153469000000001</v>
      </c>
      <c r="V190">
        <f t="shared" si="87"/>
        <v>1.0229033055618248E-2</v>
      </c>
      <c r="X190">
        <v>16.899930999999999</v>
      </c>
      <c r="Y190">
        <f t="shared" si="88"/>
        <v>7.6027673417735833E-3</v>
      </c>
      <c r="AA190">
        <v>16.899930999999999</v>
      </c>
      <c r="AB190">
        <f t="shared" si="89"/>
        <v>7.6027673417735833E-3</v>
      </c>
      <c r="AM190">
        <f t="shared" si="90"/>
        <v>28.86974711111111</v>
      </c>
      <c r="AN190" s="78">
        <f t="shared" si="91"/>
        <v>7.5201951848255554E-3</v>
      </c>
      <c r="AO190">
        <f t="shared" si="80"/>
        <v>1029981.6692664636</v>
      </c>
    </row>
    <row r="191" spans="2:41" x14ac:dyDescent="0.25">
      <c r="B191" t="s">
        <v>19</v>
      </c>
      <c r="C191">
        <v>336.26255600000002</v>
      </c>
      <c r="D191">
        <f t="shared" si="81"/>
        <v>5.3631292934654899E-2</v>
      </c>
      <c r="F191">
        <v>75.298111000000006</v>
      </c>
      <c r="G191">
        <f t="shared" si="82"/>
        <v>3.3874340623523395E-2</v>
      </c>
      <c r="I191">
        <v>75.298111000000006</v>
      </c>
      <c r="J191">
        <f t="shared" si="83"/>
        <v>3.3874340623523395E-2</v>
      </c>
      <c r="L191">
        <v>533.74249799999996</v>
      </c>
      <c r="M191">
        <f t="shared" si="84"/>
        <v>5.7504791150526251E-2</v>
      </c>
      <c r="O191">
        <v>70.250642999999997</v>
      </c>
      <c r="P191">
        <f t="shared" si="85"/>
        <v>3.3692242322909412E-2</v>
      </c>
      <c r="R191">
        <v>75.298111000000006</v>
      </c>
      <c r="S191">
        <f t="shared" si="86"/>
        <v>3.3874340623523395E-2</v>
      </c>
      <c r="U191">
        <v>169.074589</v>
      </c>
      <c r="V191">
        <f t="shared" si="87"/>
        <v>2.4652659154261774E-2</v>
      </c>
      <c r="X191">
        <v>75.298111000000006</v>
      </c>
      <c r="Y191">
        <f t="shared" si="88"/>
        <v>3.3874340623523395E-2</v>
      </c>
      <c r="AA191">
        <v>75.298111000000006</v>
      </c>
      <c r="AB191">
        <f t="shared" si="89"/>
        <v>3.3874340623523395E-2</v>
      </c>
      <c r="AM191">
        <f>AVERAGE(C191,F191,I191,L191,O191,R191,U191,X191,AA191)</f>
        <v>165.09120455555558</v>
      </c>
      <c r="AN191" s="78">
        <f t="shared" si="91"/>
        <v>3.765029874221882E-2</v>
      </c>
      <c r="AO191">
        <f t="shared" si="80"/>
        <v>5889934.3244991098</v>
      </c>
    </row>
    <row r="192" spans="2:41" x14ac:dyDescent="0.25">
      <c r="B192" t="s">
        <v>20</v>
      </c>
      <c r="C192">
        <v>152.30396500000001</v>
      </c>
      <c r="D192">
        <f t="shared" si="81"/>
        <v>2.4291311703538074E-2</v>
      </c>
      <c r="F192">
        <v>49.869149999999998</v>
      </c>
      <c r="G192">
        <f t="shared" si="82"/>
        <v>2.2434620885849067E-2</v>
      </c>
      <c r="I192">
        <v>49.869149999999998</v>
      </c>
      <c r="J192">
        <f t="shared" si="83"/>
        <v>2.2434620885849067E-2</v>
      </c>
      <c r="L192">
        <v>230.78067799999999</v>
      </c>
      <c r="M192">
        <f t="shared" si="84"/>
        <v>2.4864039756427359E-2</v>
      </c>
      <c r="O192">
        <v>45.026634000000001</v>
      </c>
      <c r="P192">
        <f t="shared" si="85"/>
        <v>2.1594795420064011E-2</v>
      </c>
      <c r="R192">
        <v>49.869149999999998</v>
      </c>
      <c r="S192">
        <f t="shared" si="86"/>
        <v>2.2434620885849067E-2</v>
      </c>
      <c r="U192">
        <v>148.76964100000001</v>
      </c>
      <c r="V192">
        <f t="shared" si="87"/>
        <v>2.1692007496613742E-2</v>
      </c>
      <c r="X192">
        <v>49.869149999999998</v>
      </c>
      <c r="Y192">
        <f t="shared" si="88"/>
        <v>2.2434620885849067E-2</v>
      </c>
      <c r="AA192">
        <v>49.869149999999998</v>
      </c>
      <c r="AB192">
        <f t="shared" si="89"/>
        <v>2.2434620885849067E-2</v>
      </c>
      <c r="AM192">
        <f t="shared" si="90"/>
        <v>91.802963111111097</v>
      </c>
      <c r="AN192" s="78">
        <f>AVERAGE(P192,M192,J192,G192,D192, S192, V192,Y192,AB192,AE192,AH192,AK192)</f>
        <v>2.2735028756209835E-2</v>
      </c>
      <c r="AO192">
        <f t="shared" si="80"/>
        <v>3275240.6463719327</v>
      </c>
    </row>
    <row r="193" spans="2:41" x14ac:dyDescent="0.25">
      <c r="B193" t="s">
        <v>21</v>
      </c>
      <c r="C193">
        <v>225.09922299999999</v>
      </c>
      <c r="D193">
        <f t="shared" si="81"/>
        <v>3.5901595799670914E-2</v>
      </c>
      <c r="F193">
        <v>81.671543</v>
      </c>
      <c r="G193">
        <f t="shared" si="82"/>
        <v>3.6741554736090754E-2</v>
      </c>
      <c r="I193">
        <v>81.671543</v>
      </c>
      <c r="J193">
        <f t="shared" si="83"/>
        <v>3.6741554736090754E-2</v>
      </c>
      <c r="L193">
        <v>333.62860999999998</v>
      </c>
      <c r="M193">
        <f t="shared" si="84"/>
        <v>3.5944755405049975E-2</v>
      </c>
      <c r="O193">
        <v>80.411894000000004</v>
      </c>
      <c r="P193">
        <f t="shared" si="85"/>
        <v>3.8565583211702496E-2</v>
      </c>
      <c r="R193">
        <v>81.671543</v>
      </c>
      <c r="S193">
        <f t="shared" si="86"/>
        <v>3.6741554736090754E-2</v>
      </c>
      <c r="U193">
        <v>413.91311000000002</v>
      </c>
      <c r="V193">
        <f t="shared" si="87"/>
        <v>6.0352409434574823E-2</v>
      </c>
      <c r="X193">
        <v>81.671543</v>
      </c>
      <c r="Y193">
        <f t="shared" si="88"/>
        <v>3.6741554736090754E-2</v>
      </c>
      <c r="AA193">
        <v>81.671543</v>
      </c>
      <c r="AB193">
        <f t="shared" si="89"/>
        <v>3.6741554736090754E-2</v>
      </c>
      <c r="AM193">
        <f t="shared" si="90"/>
        <v>162.37895022222222</v>
      </c>
      <c r="AN193" s="78">
        <f t="shared" si="91"/>
        <v>3.9385790836828E-2</v>
      </c>
      <c r="AO193">
        <f t="shared" si="80"/>
        <v>5793169.630476323</v>
      </c>
    </row>
    <row r="194" spans="2:41" x14ac:dyDescent="0.25">
      <c r="B194" t="s">
        <v>22</v>
      </c>
      <c r="C194">
        <v>198.335072</v>
      </c>
      <c r="D194">
        <f t="shared" si="81"/>
        <v>3.1632919443007709E-2</v>
      </c>
      <c r="F194">
        <v>32.491436</v>
      </c>
      <c r="G194">
        <f t="shared" si="82"/>
        <v>1.4616913436399624E-2</v>
      </c>
      <c r="I194">
        <v>32.491436</v>
      </c>
      <c r="J194">
        <f t="shared" si="83"/>
        <v>1.4616913436399624E-2</v>
      </c>
      <c r="L194">
        <v>326.41002099999997</v>
      </c>
      <c r="M194">
        <f t="shared" si="84"/>
        <v>3.5167033086887317E-2</v>
      </c>
      <c r="O194">
        <v>45.763485000000003</v>
      </c>
      <c r="P194">
        <f t="shared" si="85"/>
        <v>2.1948189515657957E-2</v>
      </c>
      <c r="R194">
        <v>32.491436</v>
      </c>
      <c r="S194">
        <f t="shared" si="86"/>
        <v>1.4616913436399624E-2</v>
      </c>
      <c r="U194">
        <v>-23.549002000000002</v>
      </c>
      <c r="V194">
        <f t="shared" si="87"/>
        <v>-3.4336651247398793E-3</v>
      </c>
      <c r="X194">
        <v>32.491436</v>
      </c>
      <c r="Y194">
        <f t="shared" si="88"/>
        <v>1.4616913436399624E-2</v>
      </c>
      <c r="AA194">
        <v>32.491436</v>
      </c>
      <c r="AB194">
        <f t="shared" si="89"/>
        <v>1.4616913436399624E-2</v>
      </c>
      <c r="AM194">
        <f t="shared" si="90"/>
        <v>78.824084000000013</v>
      </c>
      <c r="AN194" s="78">
        <f t="shared" si="91"/>
        <v>1.7599893789201244E-2</v>
      </c>
      <c r="AO194">
        <f t="shared" si="80"/>
        <v>2812195.1087501333</v>
      </c>
    </row>
    <row r="195" spans="2:41" x14ac:dyDescent="0.25">
      <c r="B195" t="s">
        <v>23</v>
      </c>
      <c r="C195">
        <v>103.46172900000001</v>
      </c>
      <c r="D195">
        <f t="shared" si="81"/>
        <v>1.6501350496856627E-2</v>
      </c>
      <c r="F195">
        <v>21.810524999999998</v>
      </c>
      <c r="G195">
        <f t="shared" si="82"/>
        <v>9.8118949229399986E-3</v>
      </c>
      <c r="I195">
        <v>21.810524999999998</v>
      </c>
      <c r="J195">
        <f t="shared" si="83"/>
        <v>9.8118949229399986E-3</v>
      </c>
      <c r="L195">
        <v>165.88447600000001</v>
      </c>
      <c r="M195">
        <f t="shared" si="84"/>
        <v>1.7872199015890405E-2</v>
      </c>
      <c r="O195">
        <v>41.709054999999999</v>
      </c>
      <c r="P195">
        <f t="shared" si="85"/>
        <v>2.0003682928846023E-2</v>
      </c>
      <c r="R195">
        <v>21.810524999999998</v>
      </c>
      <c r="S195">
        <f t="shared" si="86"/>
        <v>9.8118949229399986E-3</v>
      </c>
      <c r="U195">
        <v>139.377184</v>
      </c>
      <c r="V195">
        <f t="shared" si="87"/>
        <v>2.0322499267070981E-2</v>
      </c>
      <c r="X195">
        <v>21.810524999999998</v>
      </c>
      <c r="Y195">
        <f t="shared" si="88"/>
        <v>9.8118949229399986E-3</v>
      </c>
      <c r="AA195">
        <v>21.810524999999998</v>
      </c>
      <c r="AB195">
        <f t="shared" si="89"/>
        <v>9.8118949229399986E-3</v>
      </c>
      <c r="AM195">
        <f t="shared" si="90"/>
        <v>62.165007666666661</v>
      </c>
      <c r="AN195" s="78">
        <f t="shared" si="91"/>
        <v>1.3751022924818227E-2</v>
      </c>
      <c r="AO195">
        <f t="shared" si="80"/>
        <v>2217851.7227756749</v>
      </c>
    </row>
    <row r="196" spans="2:41" x14ac:dyDescent="0.25">
      <c r="B196" t="s">
        <v>24</v>
      </c>
      <c r="C196">
        <v>134.147188</v>
      </c>
      <c r="D196">
        <f t="shared" si="81"/>
        <v>2.1395445337625465E-2</v>
      </c>
      <c r="F196">
        <v>53.512169999999998</v>
      </c>
      <c r="G196">
        <f t="shared" si="82"/>
        <v>2.4073505297946843E-2</v>
      </c>
      <c r="I196">
        <v>53.512169999999998</v>
      </c>
      <c r="J196">
        <f t="shared" si="83"/>
        <v>2.4073505297946843E-2</v>
      </c>
      <c r="L196">
        <v>195.43232499999999</v>
      </c>
      <c r="M196">
        <f t="shared" si="84"/>
        <v>2.1055649634979547E-2</v>
      </c>
      <c r="O196">
        <v>51.795656999999999</v>
      </c>
      <c r="P196">
        <f t="shared" si="85"/>
        <v>2.4841222121174022E-2</v>
      </c>
      <c r="R196">
        <v>53.512169999999998</v>
      </c>
      <c r="S196">
        <f t="shared" si="86"/>
        <v>2.4073505297946843E-2</v>
      </c>
      <c r="U196">
        <v>109.073497</v>
      </c>
      <c r="V196">
        <f t="shared" si="87"/>
        <v>1.5903937783958735E-2</v>
      </c>
      <c r="X196">
        <v>53.512169999999998</v>
      </c>
      <c r="Y196">
        <f t="shared" si="88"/>
        <v>2.4073505297946843E-2</v>
      </c>
      <c r="AA196">
        <v>53.512169999999998</v>
      </c>
      <c r="AB196">
        <f t="shared" si="89"/>
        <v>2.4073505297946843E-2</v>
      </c>
      <c r="AM196">
        <f t="shared" si="90"/>
        <v>84.223279666666656</v>
      </c>
      <c r="AN196" s="78">
        <f t="shared" si="91"/>
        <v>2.261819792971911E-2</v>
      </c>
      <c r="AO196">
        <f t="shared" si="80"/>
        <v>3004821.4086635564</v>
      </c>
    </row>
    <row r="197" spans="2:41" x14ac:dyDescent="0.25">
      <c r="B197" t="s">
        <v>25</v>
      </c>
      <c r="C197">
        <v>279.161158</v>
      </c>
      <c r="D197">
        <f t="shared" si="81"/>
        <v>4.4524058874623788E-2</v>
      </c>
      <c r="F197">
        <v>88.651270999999994</v>
      </c>
      <c r="G197">
        <f t="shared" si="82"/>
        <v>3.9881523064533193E-2</v>
      </c>
      <c r="I197">
        <v>88.651270999999994</v>
      </c>
      <c r="J197">
        <f t="shared" si="83"/>
        <v>3.9881523064533193E-2</v>
      </c>
      <c r="L197">
        <v>424.82382899999999</v>
      </c>
      <c r="M197">
        <f t="shared" si="84"/>
        <v>4.577002141285718E-2</v>
      </c>
      <c r="O197">
        <v>85.924616999999998</v>
      </c>
      <c r="P197">
        <f t="shared" si="85"/>
        <v>4.1209487825857781E-2</v>
      </c>
      <c r="R197">
        <v>88.651270999999994</v>
      </c>
      <c r="S197">
        <f t="shared" si="86"/>
        <v>3.9881523064533193E-2</v>
      </c>
      <c r="U197">
        <v>247.728172</v>
      </c>
      <c r="V197">
        <f t="shared" si="87"/>
        <v>3.6121088469564959E-2</v>
      </c>
      <c r="X197">
        <v>88.651270999999994</v>
      </c>
      <c r="Y197">
        <f t="shared" si="88"/>
        <v>3.9881523064533193E-2</v>
      </c>
      <c r="AA197">
        <v>88.651270999999994</v>
      </c>
      <c r="AB197">
        <f t="shared" si="89"/>
        <v>3.9881523064533193E-2</v>
      </c>
      <c r="AM197">
        <f t="shared" si="90"/>
        <v>164.54379233333333</v>
      </c>
      <c r="AN197" s="78">
        <f t="shared" si="91"/>
        <v>4.0781363545063301E-2</v>
      </c>
      <c r="AO197">
        <f t="shared" si="80"/>
        <v>5870404.3801510921</v>
      </c>
    </row>
    <row r="198" spans="2:41" x14ac:dyDescent="0.25">
      <c r="B198" t="s">
        <v>26</v>
      </c>
      <c r="C198">
        <v>521.63394000000005</v>
      </c>
      <c r="D198">
        <f t="shared" si="81"/>
        <v>8.3196603789564366E-2</v>
      </c>
      <c r="F198">
        <v>251.02322799999999</v>
      </c>
      <c r="G198">
        <f t="shared" si="82"/>
        <v>0.11292775099880492</v>
      </c>
      <c r="I198">
        <v>251.02322799999999</v>
      </c>
      <c r="J198">
        <f t="shared" si="83"/>
        <v>0.11292775099880492</v>
      </c>
      <c r="L198">
        <v>726.20776999999998</v>
      </c>
      <c r="M198">
        <f t="shared" si="84"/>
        <v>7.8240773972881969E-2</v>
      </c>
      <c r="O198">
        <v>236.38198</v>
      </c>
      <c r="P198">
        <f t="shared" si="85"/>
        <v>0.11336891181094422</v>
      </c>
      <c r="R198">
        <v>251.02322799999999</v>
      </c>
      <c r="S198">
        <f t="shared" si="86"/>
        <v>0.11292775099880492</v>
      </c>
      <c r="U198">
        <v>419.441013</v>
      </c>
      <c r="V198">
        <f t="shared" si="87"/>
        <v>6.11584294834943E-2</v>
      </c>
      <c r="X198">
        <v>251.02322799999999</v>
      </c>
      <c r="Y198">
        <f t="shared" si="88"/>
        <v>0.11292775099880492</v>
      </c>
      <c r="AA198">
        <v>251.02322799999999</v>
      </c>
      <c r="AB198">
        <f t="shared" si="89"/>
        <v>0.11292775099880492</v>
      </c>
      <c r="AM198">
        <f t="shared" si="90"/>
        <v>350.97564922222227</v>
      </c>
      <c r="AN198" s="78">
        <f t="shared" si="91"/>
        <v>0.10006705267232327</v>
      </c>
      <c r="AO198">
        <f t="shared" si="80"/>
        <v>12521705.980536809</v>
      </c>
    </row>
    <row r="199" spans="2:41" x14ac:dyDescent="0.25">
      <c r="B199" t="s">
        <v>27</v>
      </c>
      <c r="C199">
        <v>181.692386</v>
      </c>
      <c r="D199">
        <f t="shared" si="81"/>
        <v>2.8978538953241019E-2</v>
      </c>
      <c r="F199">
        <v>145.86102700000001</v>
      </c>
      <c r="G199">
        <f t="shared" si="82"/>
        <v>6.5618460366089953E-2</v>
      </c>
      <c r="I199">
        <v>145.86102700000001</v>
      </c>
      <c r="J199">
        <f t="shared" si="83"/>
        <v>6.5618460366089953E-2</v>
      </c>
      <c r="L199">
        <v>208.849761</v>
      </c>
      <c r="M199">
        <f t="shared" si="84"/>
        <v>2.2501228463434674E-2</v>
      </c>
      <c r="O199">
        <v>145.22843800000001</v>
      </c>
      <c r="P199">
        <f t="shared" si="85"/>
        <v>6.9651629028842144E-2</v>
      </c>
      <c r="R199">
        <v>145.86102700000001</v>
      </c>
      <c r="S199">
        <f t="shared" si="86"/>
        <v>6.5618460366089953E-2</v>
      </c>
      <c r="U199">
        <v>192.756145</v>
      </c>
      <c r="V199">
        <f t="shared" si="87"/>
        <v>2.8105651894114375E-2</v>
      </c>
      <c r="X199">
        <v>145.86102700000001</v>
      </c>
      <c r="Y199">
        <f t="shared" si="88"/>
        <v>6.5618460366089953E-2</v>
      </c>
      <c r="AA199">
        <v>145.86102700000001</v>
      </c>
      <c r="AB199">
        <f t="shared" si="89"/>
        <v>6.5618460366089953E-2</v>
      </c>
      <c r="AM199">
        <f t="shared" si="90"/>
        <v>161.98131833333332</v>
      </c>
      <c r="AN199" s="78">
        <f t="shared" si="91"/>
        <v>5.3036594463342447E-2</v>
      </c>
      <c r="AO199">
        <f t="shared" si="80"/>
        <v>5778983.3767798459</v>
      </c>
    </row>
    <row r="200" spans="2:41" x14ac:dyDescent="0.25">
      <c r="B200" t="s">
        <v>28</v>
      </c>
      <c r="C200">
        <v>140.59355300000001</v>
      </c>
      <c r="D200">
        <f t="shared" si="81"/>
        <v>2.2423591003890807E-2</v>
      </c>
      <c r="F200">
        <v>45.753610000000002</v>
      </c>
      <c r="G200">
        <f t="shared" si="82"/>
        <v>2.0583164030447538E-2</v>
      </c>
      <c r="I200">
        <v>45.753610000000002</v>
      </c>
      <c r="J200">
        <f t="shared" si="83"/>
        <v>2.0583164030447538E-2</v>
      </c>
      <c r="L200">
        <v>212.22305800000001</v>
      </c>
      <c r="M200">
        <f t="shared" si="84"/>
        <v>2.2864663528471777E-2</v>
      </c>
      <c r="O200">
        <v>43.620196999999997</v>
      </c>
      <c r="P200">
        <f t="shared" si="85"/>
        <v>2.0920267555373778E-2</v>
      </c>
      <c r="R200">
        <v>45.753610000000002</v>
      </c>
      <c r="S200">
        <f t="shared" si="86"/>
        <v>2.0583164030447538E-2</v>
      </c>
      <c r="U200">
        <v>243.348713</v>
      </c>
      <c r="V200">
        <f t="shared" si="87"/>
        <v>3.5482522315741193E-2</v>
      </c>
      <c r="X200">
        <v>45.753610000000002</v>
      </c>
      <c r="Y200">
        <f t="shared" si="88"/>
        <v>2.0583164030447538E-2</v>
      </c>
      <c r="AA200">
        <v>45.753610000000002</v>
      </c>
      <c r="AB200">
        <f t="shared" si="89"/>
        <v>2.0583164030447538E-2</v>
      </c>
      <c r="AM200">
        <f t="shared" si="90"/>
        <v>96.50595233333334</v>
      </c>
      <c r="AN200" s="78">
        <f t="shared" si="91"/>
        <v>2.2734096061746142E-2</v>
      </c>
      <c r="AO200">
        <f t="shared" si="80"/>
        <v>3443028.4926250903</v>
      </c>
    </row>
    <row r="201" spans="2:41" x14ac:dyDescent="0.25">
      <c r="B201" t="s">
        <v>29</v>
      </c>
      <c r="C201">
        <v>42.803232000000001</v>
      </c>
      <c r="D201">
        <f t="shared" si="81"/>
        <v>6.8267864886567813E-3</v>
      </c>
      <c r="F201">
        <v>17.487684999999999</v>
      </c>
      <c r="G201">
        <f t="shared" si="82"/>
        <v>7.867180073174487E-3</v>
      </c>
      <c r="I201">
        <v>17.487684999999999</v>
      </c>
      <c r="J201">
        <f t="shared" si="83"/>
        <v>7.867180073174487E-3</v>
      </c>
      <c r="L201">
        <v>62.098143999999998</v>
      </c>
      <c r="M201">
        <f t="shared" si="84"/>
        <v>6.6903812511390189E-3</v>
      </c>
      <c r="O201">
        <v>14.748310999999999</v>
      </c>
      <c r="P201">
        <f t="shared" si="85"/>
        <v>7.0732970809339124E-3</v>
      </c>
      <c r="R201">
        <v>17.487684999999999</v>
      </c>
      <c r="S201">
        <f t="shared" si="86"/>
        <v>7.867180073174487E-3</v>
      </c>
      <c r="U201">
        <v>53.246169000000002</v>
      </c>
      <c r="V201">
        <f t="shared" si="87"/>
        <v>7.7637903093008224E-3</v>
      </c>
      <c r="X201">
        <v>17.487684999999999</v>
      </c>
      <c r="Y201">
        <f t="shared" si="88"/>
        <v>7.867180073174487E-3</v>
      </c>
      <c r="AA201">
        <v>17.487684999999999</v>
      </c>
      <c r="AB201">
        <f t="shared" si="89"/>
        <v>7.867180073174487E-3</v>
      </c>
      <c r="AM201">
        <f t="shared" si="90"/>
        <v>28.926031222222225</v>
      </c>
      <c r="AN201" s="78">
        <f t="shared" si="91"/>
        <v>7.5211283884336639E-3</v>
      </c>
      <c r="AO201">
        <f t="shared" si="80"/>
        <v>1031989.7091184335</v>
      </c>
    </row>
    <row r="202" spans="2:41" x14ac:dyDescent="0.25">
      <c r="B202" t="s">
        <v>30</v>
      </c>
      <c r="C202">
        <v>239.31526400000001</v>
      </c>
      <c r="D202">
        <f t="shared" si="81"/>
        <v>3.8168945064814983E-2</v>
      </c>
      <c r="F202">
        <v>101.667354</v>
      </c>
      <c r="G202">
        <f t="shared" si="82"/>
        <v>4.5737064767645143E-2</v>
      </c>
      <c r="I202">
        <v>101.667354</v>
      </c>
      <c r="J202">
        <f t="shared" si="83"/>
        <v>4.5737064767645143E-2</v>
      </c>
      <c r="L202">
        <v>343.67348700000002</v>
      </c>
      <c r="M202">
        <f t="shared" si="84"/>
        <v>3.7026978679723009E-2</v>
      </c>
      <c r="O202">
        <v>78.903893999999994</v>
      </c>
      <c r="P202">
        <f t="shared" si="85"/>
        <v>3.7842345683144249E-2</v>
      </c>
      <c r="R202">
        <v>101.667354</v>
      </c>
      <c r="S202">
        <f t="shared" si="86"/>
        <v>4.5737064767645143E-2</v>
      </c>
      <c r="U202">
        <v>216.09228300000001</v>
      </c>
      <c r="V202">
        <f t="shared" si="87"/>
        <v>3.1508279453308481E-2</v>
      </c>
      <c r="X202">
        <v>101.667354</v>
      </c>
      <c r="Y202">
        <f t="shared" si="88"/>
        <v>4.5737064767645143E-2</v>
      </c>
      <c r="AA202">
        <v>101.667354</v>
      </c>
      <c r="AB202">
        <f t="shared" si="89"/>
        <v>4.5737064767645143E-2</v>
      </c>
      <c r="AM202">
        <f t="shared" si="90"/>
        <v>154.03574422222221</v>
      </c>
      <c r="AN202" s="78">
        <f t="shared" si="91"/>
        <v>4.1470208079912946E-2</v>
      </c>
      <c r="AO202">
        <f t="shared" si="80"/>
        <v>5495510.3122342639</v>
      </c>
    </row>
    <row r="203" spans="2:41" x14ac:dyDescent="0.25">
      <c r="B203" t="s">
        <v>31</v>
      </c>
      <c r="C203">
        <v>137.978498</v>
      </c>
      <c r="D203">
        <f t="shared" si="81"/>
        <v>2.200650983251818E-2</v>
      </c>
      <c r="F203">
        <v>68.716868000000005</v>
      </c>
      <c r="G203">
        <f t="shared" si="82"/>
        <v>3.0913638633161655E-2</v>
      </c>
      <c r="I203">
        <v>68.716868000000005</v>
      </c>
      <c r="J203">
        <f t="shared" si="83"/>
        <v>3.0913638633161655E-2</v>
      </c>
      <c r="L203">
        <v>190.83779999999999</v>
      </c>
      <c r="M203">
        <f t="shared" si="84"/>
        <v>2.0560640896588114E-2</v>
      </c>
      <c r="O203">
        <v>70.239125999999999</v>
      </c>
      <c r="P203">
        <f t="shared" si="85"/>
        <v>3.3686718764145217E-2</v>
      </c>
      <c r="R203">
        <v>68.716868000000005</v>
      </c>
      <c r="S203">
        <f t="shared" si="86"/>
        <v>3.0913638633161655E-2</v>
      </c>
      <c r="U203">
        <v>193.84162900000001</v>
      </c>
      <c r="V203">
        <f t="shared" si="87"/>
        <v>2.8263925631331059E-2</v>
      </c>
      <c r="X203">
        <v>68.716868000000005</v>
      </c>
      <c r="Y203">
        <f t="shared" si="88"/>
        <v>3.0913638633161655E-2</v>
      </c>
      <c r="AA203">
        <v>68.716868000000005</v>
      </c>
      <c r="AB203">
        <f t="shared" si="89"/>
        <v>3.0913638633161655E-2</v>
      </c>
      <c r="AM203">
        <f t="shared" si="90"/>
        <v>104.05348811111111</v>
      </c>
      <c r="AN203" s="78">
        <f t="shared" si="91"/>
        <v>2.8787332032265651E-2</v>
      </c>
      <c r="AO203">
        <f t="shared" si="80"/>
        <v>3712300.8028162657</v>
      </c>
    </row>
    <row r="204" spans="2:41" x14ac:dyDescent="0.25">
      <c r="B204" t="s">
        <v>32</v>
      </c>
      <c r="C204">
        <v>60.112265999999998</v>
      </c>
      <c r="D204">
        <f t="shared" si="81"/>
        <v>9.5874443624103522E-3</v>
      </c>
      <c r="F204">
        <v>19.412300999999999</v>
      </c>
      <c r="G204">
        <f t="shared" si="82"/>
        <v>8.7330065472739915E-3</v>
      </c>
      <c r="I204">
        <v>19.412300999999999</v>
      </c>
      <c r="J204">
        <f t="shared" si="83"/>
        <v>8.7330065472739915E-3</v>
      </c>
      <c r="L204">
        <v>90.985702000000003</v>
      </c>
      <c r="M204">
        <f t="shared" si="84"/>
        <v>9.80269289179596E-3</v>
      </c>
      <c r="O204">
        <v>15.265726000000001</v>
      </c>
      <c r="P204">
        <f t="shared" si="85"/>
        <v>7.321449564912005E-3</v>
      </c>
      <c r="R204">
        <v>19.412300999999999</v>
      </c>
      <c r="S204">
        <f t="shared" si="86"/>
        <v>8.7330065472739915E-3</v>
      </c>
      <c r="U204">
        <v>67.029443999999998</v>
      </c>
      <c r="V204">
        <f t="shared" si="87"/>
        <v>9.7735209412910459E-3</v>
      </c>
      <c r="X204">
        <v>19.412300999999999</v>
      </c>
      <c r="Y204">
        <f t="shared" si="88"/>
        <v>8.7330065472739915E-3</v>
      </c>
      <c r="AA204">
        <v>19.412300999999999</v>
      </c>
      <c r="AB204">
        <f t="shared" si="89"/>
        <v>8.7330065472739915E-3</v>
      </c>
      <c r="AM204">
        <f t="shared" si="90"/>
        <v>36.71718255555556</v>
      </c>
      <c r="AN204" s="78">
        <f t="shared" si="91"/>
        <v>8.9055711663088132E-3</v>
      </c>
      <c r="AO204">
        <f t="shared" si="80"/>
        <v>1309953.4552132448</v>
      </c>
    </row>
    <row r="205" spans="2:41" ht="15.75" x14ac:dyDescent="0.25">
      <c r="B205" s="4" t="s">
        <v>41</v>
      </c>
      <c r="C205">
        <v>6269.8946379999998</v>
      </c>
      <c r="D205">
        <f t="shared" si="81"/>
        <v>1</v>
      </c>
      <c r="F205">
        <v>2222.8657330000001</v>
      </c>
      <c r="G205">
        <f t="shared" si="82"/>
        <v>1</v>
      </c>
      <c r="I205">
        <v>2222.8657330000001</v>
      </c>
      <c r="J205">
        <f t="shared" si="83"/>
        <v>1</v>
      </c>
      <c r="L205">
        <v>9281.7048340000001</v>
      </c>
      <c r="M205">
        <f t="shared" si="84"/>
        <v>1</v>
      </c>
      <c r="O205">
        <v>2085.068792</v>
      </c>
      <c r="P205">
        <f t="shared" si="85"/>
        <v>1</v>
      </c>
      <c r="R205">
        <v>2222.8657330000001</v>
      </c>
      <c r="S205">
        <f t="shared" si="86"/>
        <v>1</v>
      </c>
      <c r="U205">
        <v>6858.2698499999997</v>
      </c>
      <c r="V205">
        <f t="shared" si="87"/>
        <v>1</v>
      </c>
      <c r="X205">
        <v>2222.8657330000001</v>
      </c>
      <c r="Y205">
        <f t="shared" si="88"/>
        <v>1</v>
      </c>
      <c r="Z205" s="15"/>
      <c r="AA205">
        <v>2222.8657330000001</v>
      </c>
      <c r="AB205">
        <f t="shared" si="89"/>
        <v>1</v>
      </c>
      <c r="AC205" s="15"/>
      <c r="AD205" s="4"/>
      <c r="AE205" s="4"/>
      <c r="AF205" s="4"/>
      <c r="AG205" s="4"/>
      <c r="AH205" s="4"/>
      <c r="AI205" s="4"/>
      <c r="AJ205" s="4"/>
      <c r="AK205" s="4"/>
      <c r="AL205" s="4"/>
      <c r="AM205" s="4">
        <f t="shared" si="90"/>
        <v>3956.5851976666663</v>
      </c>
      <c r="AN205" s="79">
        <f t="shared" si="91"/>
        <v>1</v>
      </c>
      <c r="AO205" s="15">
        <f t="shared" si="80"/>
        <v>141158501.00118357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0D6DC-8F87-42A0-BF52-E1C2BD542144}">
  <dimension ref="A1:E1486"/>
  <sheetViews>
    <sheetView zoomScale="115" zoomScaleNormal="115" workbookViewId="0">
      <pane ySplit="1" topLeftCell="A1331" activePane="bottomLeft" state="frozen"/>
      <selection pane="bottomLeft" activeCell="E1322" sqref="E1322:E1486"/>
    </sheetView>
  </sheetViews>
  <sheetFormatPr baseColWidth="10" defaultRowHeight="15" x14ac:dyDescent="0.25"/>
  <cols>
    <col min="5" max="5" width="12.85546875" bestFit="1" customWidth="1"/>
    <col min="6" max="6" width="15.28515625" bestFit="1" customWidth="1"/>
    <col min="7" max="7" width="13.140625" bestFit="1" customWidth="1"/>
    <col min="8" max="8" width="12.140625" bestFit="1" customWidth="1"/>
    <col min="9" max="9" width="16.42578125" bestFit="1" customWidth="1"/>
  </cols>
  <sheetData>
    <row r="1" spans="1:5" x14ac:dyDescent="0.25">
      <c r="A1" t="s">
        <v>115</v>
      </c>
      <c r="B1" t="s">
        <v>142</v>
      </c>
      <c r="C1" t="s">
        <v>167</v>
      </c>
      <c r="D1" t="s">
        <v>178</v>
      </c>
      <c r="E1" t="s">
        <v>179</v>
      </c>
    </row>
    <row r="2" spans="1:5" x14ac:dyDescent="0.25">
      <c r="A2" t="s">
        <v>116</v>
      </c>
      <c r="B2">
        <v>1</v>
      </c>
      <c r="C2" t="s">
        <v>144</v>
      </c>
      <c r="D2" t="s">
        <v>168</v>
      </c>
      <c r="E2">
        <v>784.61573699999997</v>
      </c>
    </row>
    <row r="3" spans="1:5" x14ac:dyDescent="0.25">
      <c r="A3" t="s">
        <v>117</v>
      </c>
      <c r="B3">
        <v>2</v>
      </c>
      <c r="C3" t="s">
        <v>144</v>
      </c>
      <c r="D3" t="s">
        <v>168</v>
      </c>
      <c r="E3">
        <v>2123.6473150000002</v>
      </c>
    </row>
    <row r="4" spans="1:5" x14ac:dyDescent="0.25">
      <c r="A4" t="s">
        <v>118</v>
      </c>
      <c r="B4">
        <v>3</v>
      </c>
      <c r="C4" t="s">
        <v>144</v>
      </c>
      <c r="D4" t="s">
        <v>168</v>
      </c>
      <c r="E4">
        <v>411.89462400000002</v>
      </c>
    </row>
    <row r="5" spans="1:5" x14ac:dyDescent="0.25">
      <c r="A5" t="s">
        <v>119</v>
      </c>
      <c r="B5">
        <v>4</v>
      </c>
      <c r="C5" t="s">
        <v>144</v>
      </c>
      <c r="D5" t="s">
        <v>168</v>
      </c>
      <c r="E5">
        <v>500.01736799999998</v>
      </c>
    </row>
    <row r="6" spans="1:5" x14ac:dyDescent="0.25">
      <c r="A6" t="s">
        <v>120</v>
      </c>
      <c r="B6">
        <v>5</v>
      </c>
      <c r="C6" t="s">
        <v>144</v>
      </c>
      <c r="D6" t="s">
        <v>168</v>
      </c>
      <c r="E6">
        <v>1693.547532</v>
      </c>
    </row>
    <row r="7" spans="1:5" x14ac:dyDescent="0.25">
      <c r="A7" t="s">
        <v>121</v>
      </c>
      <c r="B7">
        <v>6</v>
      </c>
      <c r="C7" t="s">
        <v>144</v>
      </c>
      <c r="D7" t="s">
        <v>168</v>
      </c>
      <c r="E7">
        <v>421.34411999999998</v>
      </c>
    </row>
    <row r="8" spans="1:5" x14ac:dyDescent="0.25">
      <c r="A8" t="s">
        <v>122</v>
      </c>
      <c r="B8">
        <v>7</v>
      </c>
      <c r="C8" t="s">
        <v>144</v>
      </c>
      <c r="D8" t="s">
        <v>168</v>
      </c>
      <c r="E8">
        <v>3049.2957540000002</v>
      </c>
    </row>
    <row r="9" spans="1:5" x14ac:dyDescent="0.25">
      <c r="A9" t="s">
        <v>123</v>
      </c>
      <c r="B9">
        <v>8</v>
      </c>
      <c r="C9" t="s">
        <v>144</v>
      </c>
      <c r="D9" t="s">
        <v>168</v>
      </c>
      <c r="E9">
        <v>2091.6709580000002</v>
      </c>
    </row>
    <row r="10" spans="1:5" x14ac:dyDescent="0.25">
      <c r="A10" t="s">
        <v>180</v>
      </c>
      <c r="B10">
        <v>9</v>
      </c>
      <c r="C10" t="s">
        <v>144</v>
      </c>
      <c r="D10" t="s">
        <v>168</v>
      </c>
      <c r="E10">
        <v>7094.4451150000004</v>
      </c>
    </row>
    <row r="11" spans="1:5" x14ac:dyDescent="0.25">
      <c r="A11" t="s">
        <v>124</v>
      </c>
      <c r="B11">
        <v>10</v>
      </c>
      <c r="C11" t="s">
        <v>144</v>
      </c>
      <c r="D11" t="s">
        <v>168</v>
      </c>
      <c r="E11">
        <v>939.10573699999998</v>
      </c>
    </row>
    <row r="12" spans="1:5" x14ac:dyDescent="0.25">
      <c r="A12" t="s">
        <v>125</v>
      </c>
      <c r="B12">
        <v>11</v>
      </c>
      <c r="C12" t="s">
        <v>144</v>
      </c>
      <c r="D12" t="s">
        <v>168</v>
      </c>
      <c r="E12">
        <v>3214.9800279999999</v>
      </c>
    </row>
    <row r="13" spans="1:5" x14ac:dyDescent="0.25">
      <c r="A13" t="s">
        <v>126</v>
      </c>
      <c r="B13">
        <v>12</v>
      </c>
      <c r="C13" t="s">
        <v>144</v>
      </c>
      <c r="D13" t="s">
        <v>168</v>
      </c>
      <c r="E13">
        <v>1714.5478459999999</v>
      </c>
    </row>
    <row r="14" spans="1:5" x14ac:dyDescent="0.25">
      <c r="A14" t="s">
        <v>127</v>
      </c>
      <c r="B14">
        <v>13</v>
      </c>
      <c r="C14" t="s">
        <v>144</v>
      </c>
      <c r="D14" t="s">
        <v>168</v>
      </c>
      <c r="E14">
        <v>1465.9851209999999</v>
      </c>
    </row>
    <row r="15" spans="1:5" x14ac:dyDescent="0.25">
      <c r="A15" t="s">
        <v>128</v>
      </c>
      <c r="B15">
        <v>14</v>
      </c>
      <c r="C15" t="s">
        <v>144</v>
      </c>
      <c r="D15" t="s">
        <v>168</v>
      </c>
      <c r="E15">
        <v>4738.2950170000004</v>
      </c>
    </row>
    <row r="16" spans="1:5" x14ac:dyDescent="0.25">
      <c r="A16" t="s">
        <v>165</v>
      </c>
      <c r="B16">
        <v>15</v>
      </c>
      <c r="C16" t="s">
        <v>144</v>
      </c>
      <c r="D16" t="s">
        <v>168</v>
      </c>
      <c r="E16">
        <v>10475.133239999999</v>
      </c>
    </row>
    <row r="17" spans="1:5" x14ac:dyDescent="0.25">
      <c r="A17" t="s">
        <v>164</v>
      </c>
      <c r="B17">
        <v>16</v>
      </c>
      <c r="C17" t="s">
        <v>144</v>
      </c>
      <c r="D17" t="s">
        <v>168</v>
      </c>
      <c r="E17">
        <v>2396.70505</v>
      </c>
    </row>
    <row r="18" spans="1:5" x14ac:dyDescent="0.25">
      <c r="A18" t="s">
        <v>129</v>
      </c>
      <c r="B18">
        <v>17</v>
      </c>
      <c r="C18" t="s">
        <v>144</v>
      </c>
      <c r="D18" t="s">
        <v>168</v>
      </c>
      <c r="E18">
        <v>997.39541299999996</v>
      </c>
    </row>
    <row r="19" spans="1:5" x14ac:dyDescent="0.25">
      <c r="A19" t="s">
        <v>130</v>
      </c>
      <c r="B19">
        <v>18</v>
      </c>
      <c r="C19" t="s">
        <v>144</v>
      </c>
      <c r="D19" t="s">
        <v>168</v>
      </c>
      <c r="E19">
        <v>625.53035699999998</v>
      </c>
    </row>
    <row r="20" spans="1:5" x14ac:dyDescent="0.25">
      <c r="A20" t="s">
        <v>146</v>
      </c>
      <c r="B20">
        <v>19</v>
      </c>
      <c r="C20" t="s">
        <v>144</v>
      </c>
      <c r="D20" t="s">
        <v>168</v>
      </c>
      <c r="E20">
        <v>3433.6096400000001</v>
      </c>
    </row>
    <row r="21" spans="1:5" x14ac:dyDescent="0.25">
      <c r="A21" t="s">
        <v>131</v>
      </c>
      <c r="B21">
        <v>20</v>
      </c>
      <c r="C21" t="s">
        <v>144</v>
      </c>
      <c r="D21" t="s">
        <v>168</v>
      </c>
      <c r="E21">
        <v>2030.6349250000001</v>
      </c>
    </row>
    <row r="22" spans="1:5" x14ac:dyDescent="0.25">
      <c r="A22" t="s">
        <v>132</v>
      </c>
      <c r="B22">
        <v>21</v>
      </c>
      <c r="C22" t="s">
        <v>144</v>
      </c>
      <c r="D22" t="s">
        <v>168</v>
      </c>
      <c r="E22">
        <v>3195.9413549999999</v>
      </c>
    </row>
    <row r="23" spans="1:5" x14ac:dyDescent="0.25">
      <c r="A23" t="s">
        <v>147</v>
      </c>
      <c r="B23">
        <v>22</v>
      </c>
      <c r="C23" t="s">
        <v>144</v>
      </c>
      <c r="D23" t="s">
        <v>168</v>
      </c>
      <c r="E23">
        <v>1243.1623990000001</v>
      </c>
    </row>
    <row r="24" spans="1:5" x14ac:dyDescent="0.25">
      <c r="A24" t="s">
        <v>133</v>
      </c>
      <c r="B24">
        <v>23</v>
      </c>
      <c r="C24" t="s">
        <v>144</v>
      </c>
      <c r="D24" t="s">
        <v>168</v>
      </c>
      <c r="E24">
        <v>856.44506899999999</v>
      </c>
    </row>
    <row r="25" spans="1:5" x14ac:dyDescent="0.25">
      <c r="A25" t="s">
        <v>181</v>
      </c>
      <c r="B25">
        <v>24</v>
      </c>
      <c r="C25" t="s">
        <v>144</v>
      </c>
      <c r="D25" t="s">
        <v>168</v>
      </c>
      <c r="E25">
        <v>1431.895213</v>
      </c>
    </row>
    <row r="26" spans="1:5" x14ac:dyDescent="0.25">
      <c r="A26" t="s">
        <v>134</v>
      </c>
      <c r="B26">
        <v>25</v>
      </c>
      <c r="C26" t="s">
        <v>144</v>
      </c>
      <c r="D26" t="s">
        <v>168</v>
      </c>
      <c r="E26">
        <v>1670.6035939999999</v>
      </c>
    </row>
    <row r="27" spans="1:5" x14ac:dyDescent="0.25">
      <c r="A27" t="s">
        <v>135</v>
      </c>
      <c r="B27">
        <v>26</v>
      </c>
      <c r="C27" t="s">
        <v>144</v>
      </c>
      <c r="D27" t="s">
        <v>168</v>
      </c>
      <c r="E27">
        <v>1669.0798279999999</v>
      </c>
    </row>
    <row r="28" spans="1:5" x14ac:dyDescent="0.25">
      <c r="A28" t="s">
        <v>136</v>
      </c>
      <c r="B28">
        <v>27</v>
      </c>
      <c r="C28" t="s">
        <v>144</v>
      </c>
      <c r="D28" t="s">
        <v>168</v>
      </c>
      <c r="E28">
        <v>1767.322936</v>
      </c>
    </row>
    <row r="29" spans="1:5" x14ac:dyDescent="0.25">
      <c r="A29" t="s">
        <v>137</v>
      </c>
      <c r="B29">
        <v>28</v>
      </c>
      <c r="C29" t="s">
        <v>144</v>
      </c>
      <c r="D29" t="s">
        <v>168</v>
      </c>
      <c r="E29">
        <v>1907.9742960000001</v>
      </c>
    </row>
    <row r="30" spans="1:5" x14ac:dyDescent="0.25">
      <c r="A30" t="s">
        <v>138</v>
      </c>
      <c r="B30">
        <v>29</v>
      </c>
      <c r="C30" t="s">
        <v>144</v>
      </c>
      <c r="D30" t="s">
        <v>168</v>
      </c>
      <c r="E30">
        <v>676.50358700000004</v>
      </c>
    </row>
    <row r="31" spans="1:5" x14ac:dyDescent="0.25">
      <c r="A31" t="s">
        <v>139</v>
      </c>
      <c r="B31">
        <v>30</v>
      </c>
      <c r="C31" t="s">
        <v>144</v>
      </c>
      <c r="D31" t="s">
        <v>168</v>
      </c>
      <c r="E31">
        <v>4265.0850989999999</v>
      </c>
    </row>
    <row r="32" spans="1:5" x14ac:dyDescent="0.25">
      <c r="A32" t="s">
        <v>145</v>
      </c>
      <c r="B32">
        <v>31</v>
      </c>
      <c r="C32" t="s">
        <v>144</v>
      </c>
      <c r="D32" t="s">
        <v>168</v>
      </c>
      <c r="E32">
        <v>1150.7912249999999</v>
      </c>
    </row>
    <row r="33" spans="1:5" x14ac:dyDescent="0.25">
      <c r="A33" t="s">
        <v>140</v>
      </c>
      <c r="B33">
        <v>32</v>
      </c>
      <c r="C33" t="s">
        <v>144</v>
      </c>
      <c r="D33" t="s">
        <v>168</v>
      </c>
      <c r="E33">
        <v>863.909763</v>
      </c>
    </row>
    <row r="34" spans="1:5" x14ac:dyDescent="0.25">
      <c r="A34" t="s">
        <v>141</v>
      </c>
      <c r="B34">
        <v>33</v>
      </c>
      <c r="C34" t="s">
        <v>144</v>
      </c>
      <c r="D34" t="s">
        <v>168</v>
      </c>
      <c r="E34">
        <v>70901.115260000006</v>
      </c>
    </row>
    <row r="35" spans="1:5" x14ac:dyDescent="0.25">
      <c r="A35" t="s">
        <v>116</v>
      </c>
      <c r="B35">
        <v>1</v>
      </c>
      <c r="C35" t="s">
        <v>148</v>
      </c>
      <c r="D35" t="s">
        <v>168</v>
      </c>
      <c r="E35">
        <v>0</v>
      </c>
    </row>
    <row r="36" spans="1:5" x14ac:dyDescent="0.25">
      <c r="A36" t="s">
        <v>117</v>
      </c>
      <c r="B36">
        <v>2</v>
      </c>
      <c r="C36" t="s">
        <v>148</v>
      </c>
      <c r="D36" t="s">
        <v>168</v>
      </c>
      <c r="E36">
        <v>20.780328999999998</v>
      </c>
    </row>
    <row r="37" spans="1:5" x14ac:dyDescent="0.25">
      <c r="A37" t="s">
        <v>118</v>
      </c>
      <c r="B37">
        <v>3</v>
      </c>
      <c r="C37" t="s">
        <v>148</v>
      </c>
      <c r="D37" t="s">
        <v>168</v>
      </c>
      <c r="E37">
        <v>3.9692999999999999E-2</v>
      </c>
    </row>
    <row r="38" spans="1:5" x14ac:dyDescent="0.25">
      <c r="A38" t="s">
        <v>119</v>
      </c>
      <c r="B38">
        <v>4</v>
      </c>
      <c r="C38" t="s">
        <v>148</v>
      </c>
      <c r="D38" t="s">
        <v>168</v>
      </c>
      <c r="E38">
        <v>1.5640069999999999</v>
      </c>
    </row>
    <row r="39" spans="1:5" x14ac:dyDescent="0.25">
      <c r="A39" t="s">
        <v>120</v>
      </c>
      <c r="B39">
        <v>5</v>
      </c>
      <c r="C39" t="s">
        <v>148</v>
      </c>
      <c r="D39" t="s">
        <v>168</v>
      </c>
      <c r="E39">
        <v>13.583088999999999</v>
      </c>
    </row>
    <row r="40" spans="1:5" x14ac:dyDescent="0.25">
      <c r="A40" t="s">
        <v>121</v>
      </c>
      <c r="B40">
        <v>6</v>
      </c>
      <c r="C40" t="s">
        <v>148</v>
      </c>
      <c r="D40" t="s">
        <v>168</v>
      </c>
      <c r="E40">
        <v>13.904286000000001</v>
      </c>
    </row>
    <row r="41" spans="1:5" x14ac:dyDescent="0.25">
      <c r="A41" t="s">
        <v>122</v>
      </c>
      <c r="B41">
        <v>7</v>
      </c>
      <c r="C41" t="s">
        <v>148</v>
      </c>
      <c r="D41" t="s">
        <v>168</v>
      </c>
      <c r="E41">
        <v>0.60176499999999999</v>
      </c>
    </row>
    <row r="42" spans="1:5" x14ac:dyDescent="0.25">
      <c r="A42" t="s">
        <v>123</v>
      </c>
      <c r="B42">
        <v>8</v>
      </c>
      <c r="C42" t="s">
        <v>148</v>
      </c>
      <c r="D42" t="s">
        <v>168</v>
      </c>
      <c r="E42">
        <v>20.855511</v>
      </c>
    </row>
    <row r="43" spans="1:5" x14ac:dyDescent="0.25">
      <c r="A43" t="s">
        <v>180</v>
      </c>
      <c r="B43">
        <v>9</v>
      </c>
      <c r="C43" t="s">
        <v>148</v>
      </c>
      <c r="D43" t="s">
        <v>168</v>
      </c>
      <c r="E43">
        <v>0</v>
      </c>
    </row>
    <row r="44" spans="1:5" x14ac:dyDescent="0.25">
      <c r="A44" t="s">
        <v>124</v>
      </c>
      <c r="B44">
        <v>10</v>
      </c>
      <c r="C44" t="s">
        <v>148</v>
      </c>
      <c r="D44" t="s">
        <v>168</v>
      </c>
      <c r="E44">
        <v>0</v>
      </c>
    </row>
    <row r="45" spans="1:5" x14ac:dyDescent="0.25">
      <c r="A45" t="s">
        <v>125</v>
      </c>
      <c r="B45">
        <v>11</v>
      </c>
      <c r="C45" t="s">
        <v>148</v>
      </c>
      <c r="D45" t="s">
        <v>168</v>
      </c>
      <c r="E45">
        <v>0</v>
      </c>
    </row>
    <row r="46" spans="1:5" x14ac:dyDescent="0.25">
      <c r="A46" t="s">
        <v>126</v>
      </c>
      <c r="B46">
        <v>12</v>
      </c>
      <c r="C46" t="s">
        <v>148</v>
      </c>
      <c r="D46" t="s">
        <v>168</v>
      </c>
      <c r="E46">
        <v>0.435562</v>
      </c>
    </row>
    <row r="47" spans="1:5" x14ac:dyDescent="0.25">
      <c r="A47" t="s">
        <v>127</v>
      </c>
      <c r="B47">
        <v>13</v>
      </c>
      <c r="C47" t="s">
        <v>148</v>
      </c>
      <c r="D47" t="s">
        <v>168</v>
      </c>
      <c r="E47">
        <v>0</v>
      </c>
    </row>
    <row r="48" spans="1:5" x14ac:dyDescent="0.25">
      <c r="A48" t="s">
        <v>128</v>
      </c>
      <c r="B48">
        <v>14</v>
      </c>
      <c r="C48" t="s">
        <v>148</v>
      </c>
      <c r="D48" t="s">
        <v>168</v>
      </c>
      <c r="E48">
        <v>0</v>
      </c>
    </row>
    <row r="49" spans="1:5" x14ac:dyDescent="0.25">
      <c r="A49" t="s">
        <v>165</v>
      </c>
      <c r="B49">
        <v>15</v>
      </c>
      <c r="C49" t="s">
        <v>148</v>
      </c>
      <c r="D49" t="s">
        <v>168</v>
      </c>
      <c r="E49">
        <v>0</v>
      </c>
    </row>
    <row r="50" spans="1:5" x14ac:dyDescent="0.25">
      <c r="A50" t="s">
        <v>164</v>
      </c>
      <c r="B50">
        <v>16</v>
      </c>
      <c r="C50" t="s">
        <v>148</v>
      </c>
      <c r="D50" t="s">
        <v>168</v>
      </c>
      <c r="E50">
        <v>26.806432000000001</v>
      </c>
    </row>
    <row r="51" spans="1:5" x14ac:dyDescent="0.25">
      <c r="A51" t="s">
        <v>129</v>
      </c>
      <c r="B51">
        <v>17</v>
      </c>
      <c r="C51" t="s">
        <v>148</v>
      </c>
      <c r="D51" t="s">
        <v>168</v>
      </c>
      <c r="E51">
        <v>0</v>
      </c>
    </row>
    <row r="52" spans="1:5" x14ac:dyDescent="0.25">
      <c r="A52" t="s">
        <v>130</v>
      </c>
      <c r="B52">
        <v>18</v>
      </c>
      <c r="C52" t="s">
        <v>148</v>
      </c>
      <c r="D52" t="s">
        <v>168</v>
      </c>
      <c r="E52">
        <v>0</v>
      </c>
    </row>
    <row r="53" spans="1:5" x14ac:dyDescent="0.25">
      <c r="A53" t="s">
        <v>146</v>
      </c>
      <c r="B53">
        <v>19</v>
      </c>
      <c r="C53" t="s">
        <v>148</v>
      </c>
      <c r="D53" t="s">
        <v>168</v>
      </c>
      <c r="E53">
        <v>7.3950969999999998</v>
      </c>
    </row>
    <row r="54" spans="1:5" x14ac:dyDescent="0.25">
      <c r="A54" t="s">
        <v>131</v>
      </c>
      <c r="B54">
        <v>20</v>
      </c>
      <c r="C54" t="s">
        <v>148</v>
      </c>
      <c r="D54" t="s">
        <v>168</v>
      </c>
      <c r="E54">
        <v>0.32133299999999998</v>
      </c>
    </row>
    <row r="55" spans="1:5" x14ac:dyDescent="0.25">
      <c r="A55" t="s">
        <v>132</v>
      </c>
      <c r="B55">
        <v>21</v>
      </c>
      <c r="C55" t="s">
        <v>148</v>
      </c>
      <c r="D55" t="s">
        <v>168</v>
      </c>
      <c r="E55">
        <v>0</v>
      </c>
    </row>
    <row r="56" spans="1:5" x14ac:dyDescent="0.25">
      <c r="A56" t="s">
        <v>147</v>
      </c>
      <c r="B56">
        <v>22</v>
      </c>
      <c r="C56" t="s">
        <v>148</v>
      </c>
      <c r="D56" t="s">
        <v>168</v>
      </c>
      <c r="E56">
        <v>0</v>
      </c>
    </row>
    <row r="57" spans="1:5" x14ac:dyDescent="0.25">
      <c r="A57" t="s">
        <v>133</v>
      </c>
      <c r="B57">
        <v>23</v>
      </c>
      <c r="C57" t="s">
        <v>148</v>
      </c>
      <c r="D57" t="s">
        <v>168</v>
      </c>
      <c r="E57">
        <v>2.4108079999999998</v>
      </c>
    </row>
    <row r="58" spans="1:5" x14ac:dyDescent="0.25">
      <c r="A58" t="s">
        <v>181</v>
      </c>
      <c r="B58">
        <v>24</v>
      </c>
      <c r="C58" t="s">
        <v>148</v>
      </c>
      <c r="D58" t="s">
        <v>168</v>
      </c>
      <c r="E58">
        <v>0</v>
      </c>
    </row>
    <row r="59" spans="1:5" x14ac:dyDescent="0.25">
      <c r="A59" t="s">
        <v>134</v>
      </c>
      <c r="B59">
        <v>25</v>
      </c>
      <c r="C59" t="s">
        <v>148</v>
      </c>
      <c r="D59" t="s">
        <v>168</v>
      </c>
      <c r="E59">
        <v>1.031104</v>
      </c>
    </row>
    <row r="60" spans="1:5" x14ac:dyDescent="0.25">
      <c r="A60" t="s">
        <v>135</v>
      </c>
      <c r="B60">
        <v>26</v>
      </c>
      <c r="C60" t="s">
        <v>148</v>
      </c>
      <c r="D60" t="s">
        <v>168</v>
      </c>
      <c r="E60">
        <v>24.754975000000002</v>
      </c>
    </row>
    <row r="61" spans="1:5" x14ac:dyDescent="0.25">
      <c r="A61" t="s">
        <v>136</v>
      </c>
      <c r="B61">
        <v>27</v>
      </c>
      <c r="C61" t="s">
        <v>148</v>
      </c>
      <c r="D61" t="s">
        <v>168</v>
      </c>
      <c r="E61">
        <v>0</v>
      </c>
    </row>
    <row r="62" spans="1:5" x14ac:dyDescent="0.25">
      <c r="A62" t="s">
        <v>137</v>
      </c>
      <c r="B62">
        <v>28</v>
      </c>
      <c r="C62" t="s">
        <v>148</v>
      </c>
      <c r="D62" t="s">
        <v>168</v>
      </c>
      <c r="E62">
        <v>320.82615099999998</v>
      </c>
    </row>
    <row r="63" spans="1:5" x14ac:dyDescent="0.25">
      <c r="A63" t="s">
        <v>138</v>
      </c>
      <c r="B63">
        <v>29</v>
      </c>
      <c r="C63" t="s">
        <v>148</v>
      </c>
      <c r="D63" t="s">
        <v>168</v>
      </c>
      <c r="E63">
        <v>0</v>
      </c>
    </row>
    <row r="64" spans="1:5" x14ac:dyDescent="0.25">
      <c r="A64" t="s">
        <v>139</v>
      </c>
      <c r="B64">
        <v>30</v>
      </c>
      <c r="C64" t="s">
        <v>148</v>
      </c>
      <c r="D64" t="s">
        <v>168</v>
      </c>
      <c r="E64">
        <v>23.245187999999999</v>
      </c>
    </row>
    <row r="65" spans="1:5" x14ac:dyDescent="0.25">
      <c r="A65" t="s">
        <v>145</v>
      </c>
      <c r="B65">
        <v>31</v>
      </c>
      <c r="C65" t="s">
        <v>148</v>
      </c>
      <c r="D65" t="s">
        <v>168</v>
      </c>
      <c r="E65">
        <v>2.6851389999999999</v>
      </c>
    </row>
    <row r="66" spans="1:5" x14ac:dyDescent="0.25">
      <c r="A66" t="s">
        <v>140</v>
      </c>
      <c r="B66">
        <v>32</v>
      </c>
      <c r="C66" t="s">
        <v>148</v>
      </c>
      <c r="D66" t="s">
        <v>168</v>
      </c>
      <c r="E66">
        <v>0</v>
      </c>
    </row>
    <row r="67" spans="1:5" x14ac:dyDescent="0.25">
      <c r="A67" t="s">
        <v>141</v>
      </c>
      <c r="B67">
        <v>33</v>
      </c>
      <c r="C67" t="s">
        <v>148</v>
      </c>
      <c r="D67" t="s">
        <v>168</v>
      </c>
      <c r="E67">
        <v>481.24046900000002</v>
      </c>
    </row>
    <row r="68" spans="1:5" x14ac:dyDescent="0.25">
      <c r="A68" t="s">
        <v>116</v>
      </c>
      <c r="B68">
        <v>1</v>
      </c>
      <c r="C68" t="s">
        <v>149</v>
      </c>
      <c r="D68" t="s">
        <v>168</v>
      </c>
      <c r="E68">
        <v>66.624658999999994</v>
      </c>
    </row>
    <row r="69" spans="1:5" x14ac:dyDescent="0.25">
      <c r="A69" t="s">
        <v>117</v>
      </c>
      <c r="B69">
        <v>2</v>
      </c>
      <c r="C69" t="s">
        <v>149</v>
      </c>
      <c r="D69" t="s">
        <v>168</v>
      </c>
      <c r="E69">
        <v>181.089167</v>
      </c>
    </row>
    <row r="70" spans="1:5" x14ac:dyDescent="0.25">
      <c r="A70" t="s">
        <v>118</v>
      </c>
      <c r="B70">
        <v>3</v>
      </c>
      <c r="C70" t="s">
        <v>149</v>
      </c>
      <c r="D70" t="s">
        <v>168</v>
      </c>
      <c r="E70">
        <v>44.496687000000001</v>
      </c>
    </row>
    <row r="71" spans="1:5" x14ac:dyDescent="0.25">
      <c r="A71" t="s">
        <v>119</v>
      </c>
      <c r="B71">
        <v>4</v>
      </c>
      <c r="C71" t="s">
        <v>149</v>
      </c>
      <c r="D71" t="s">
        <v>168</v>
      </c>
      <c r="E71">
        <v>32.011583999999999</v>
      </c>
    </row>
    <row r="72" spans="1:5" x14ac:dyDescent="0.25">
      <c r="A72" t="s">
        <v>120</v>
      </c>
      <c r="B72">
        <v>5</v>
      </c>
      <c r="C72" t="s">
        <v>149</v>
      </c>
      <c r="D72" t="s">
        <v>168</v>
      </c>
      <c r="E72">
        <v>113.324534</v>
      </c>
    </row>
    <row r="73" spans="1:5" x14ac:dyDescent="0.25">
      <c r="A73" t="s">
        <v>121</v>
      </c>
      <c r="B73">
        <v>6</v>
      </c>
      <c r="C73" t="s">
        <v>149</v>
      </c>
      <c r="D73" t="s">
        <v>168</v>
      </c>
      <c r="E73">
        <v>29.790103999999999</v>
      </c>
    </row>
    <row r="74" spans="1:5" x14ac:dyDescent="0.25">
      <c r="A74" t="s">
        <v>122</v>
      </c>
      <c r="B74">
        <v>7</v>
      </c>
      <c r="C74" t="s">
        <v>149</v>
      </c>
      <c r="D74" t="s">
        <v>168</v>
      </c>
      <c r="E74">
        <v>173.37664799999999</v>
      </c>
    </row>
    <row r="75" spans="1:5" x14ac:dyDescent="0.25">
      <c r="A75" t="s">
        <v>123</v>
      </c>
      <c r="B75">
        <v>8</v>
      </c>
      <c r="C75" t="s">
        <v>149</v>
      </c>
      <c r="D75" t="s">
        <v>168</v>
      </c>
      <c r="E75">
        <v>355.20477499999998</v>
      </c>
    </row>
    <row r="76" spans="1:5" x14ac:dyDescent="0.25">
      <c r="A76" t="s">
        <v>180</v>
      </c>
      <c r="B76">
        <v>9</v>
      </c>
      <c r="C76" t="s">
        <v>149</v>
      </c>
      <c r="D76" t="s">
        <v>168</v>
      </c>
      <c r="E76">
        <v>467.280484</v>
      </c>
    </row>
    <row r="77" spans="1:5" x14ac:dyDescent="0.25">
      <c r="A77" t="s">
        <v>124</v>
      </c>
      <c r="B77">
        <v>10</v>
      </c>
      <c r="C77" t="s">
        <v>149</v>
      </c>
      <c r="D77" t="s">
        <v>168</v>
      </c>
      <c r="E77">
        <v>66.108256999999995</v>
      </c>
    </row>
    <row r="78" spans="1:5" x14ac:dyDescent="0.25">
      <c r="A78" t="s">
        <v>125</v>
      </c>
      <c r="B78">
        <v>11</v>
      </c>
      <c r="C78" t="s">
        <v>149</v>
      </c>
      <c r="D78" t="s">
        <v>168</v>
      </c>
      <c r="E78">
        <v>362.23198200000002</v>
      </c>
    </row>
    <row r="79" spans="1:5" x14ac:dyDescent="0.25">
      <c r="A79" t="s">
        <v>126</v>
      </c>
      <c r="B79">
        <v>12</v>
      </c>
      <c r="C79" t="s">
        <v>149</v>
      </c>
      <c r="D79" t="s">
        <v>168</v>
      </c>
      <c r="E79">
        <v>95.187499000000003</v>
      </c>
    </row>
    <row r="80" spans="1:5" x14ac:dyDescent="0.25">
      <c r="A80" t="s">
        <v>127</v>
      </c>
      <c r="B80">
        <v>13</v>
      </c>
      <c r="C80" t="s">
        <v>149</v>
      </c>
      <c r="D80" t="s">
        <v>168</v>
      </c>
      <c r="E80">
        <v>86.719042000000002</v>
      </c>
    </row>
    <row r="81" spans="1:5" x14ac:dyDescent="0.25">
      <c r="A81" t="s">
        <v>128</v>
      </c>
      <c r="B81">
        <v>14</v>
      </c>
      <c r="C81" t="s">
        <v>149</v>
      </c>
      <c r="D81" t="s">
        <v>168</v>
      </c>
      <c r="E81">
        <v>324.530146</v>
      </c>
    </row>
    <row r="82" spans="1:5" x14ac:dyDescent="0.25">
      <c r="A82" t="s">
        <v>165</v>
      </c>
      <c r="B82">
        <v>15</v>
      </c>
      <c r="C82" t="s">
        <v>149</v>
      </c>
      <c r="D82" t="s">
        <v>168</v>
      </c>
      <c r="E82">
        <v>864.87825699999996</v>
      </c>
    </row>
    <row r="83" spans="1:5" x14ac:dyDescent="0.25">
      <c r="A83" t="s">
        <v>164</v>
      </c>
      <c r="B83">
        <v>16</v>
      </c>
      <c r="C83" t="s">
        <v>149</v>
      </c>
      <c r="D83" t="s">
        <v>168</v>
      </c>
      <c r="E83">
        <v>154.53133700000001</v>
      </c>
    </row>
    <row r="84" spans="1:5" x14ac:dyDescent="0.25">
      <c r="A84" t="s">
        <v>129</v>
      </c>
      <c r="B84">
        <v>17</v>
      </c>
      <c r="C84" t="s">
        <v>149</v>
      </c>
      <c r="D84" t="s">
        <v>168</v>
      </c>
      <c r="E84">
        <v>62.896442</v>
      </c>
    </row>
    <row r="85" spans="1:5" x14ac:dyDescent="0.25">
      <c r="A85" t="s">
        <v>130</v>
      </c>
      <c r="B85">
        <v>18</v>
      </c>
      <c r="C85" t="s">
        <v>149</v>
      </c>
      <c r="D85" t="s">
        <v>168</v>
      </c>
      <c r="E85">
        <v>36.713003999999998</v>
      </c>
    </row>
    <row r="86" spans="1:5" x14ac:dyDescent="0.25">
      <c r="A86" t="s">
        <v>146</v>
      </c>
      <c r="B86">
        <v>19</v>
      </c>
      <c r="C86" t="s">
        <v>149</v>
      </c>
      <c r="D86" t="s">
        <v>168</v>
      </c>
      <c r="E86">
        <v>336.26255600000002</v>
      </c>
    </row>
    <row r="87" spans="1:5" x14ac:dyDescent="0.25">
      <c r="A87" t="s">
        <v>131</v>
      </c>
      <c r="B87">
        <v>20</v>
      </c>
      <c r="C87" t="s">
        <v>149</v>
      </c>
      <c r="D87" t="s">
        <v>168</v>
      </c>
      <c r="E87">
        <v>152.30396500000001</v>
      </c>
    </row>
    <row r="88" spans="1:5" x14ac:dyDescent="0.25">
      <c r="A88" t="s">
        <v>132</v>
      </c>
      <c r="B88">
        <v>21</v>
      </c>
      <c r="C88" t="s">
        <v>149</v>
      </c>
      <c r="D88" t="s">
        <v>168</v>
      </c>
      <c r="E88">
        <v>225.09922299999999</v>
      </c>
    </row>
    <row r="89" spans="1:5" x14ac:dyDescent="0.25">
      <c r="A89" t="s">
        <v>147</v>
      </c>
      <c r="B89">
        <v>22</v>
      </c>
      <c r="C89" t="s">
        <v>149</v>
      </c>
      <c r="D89" t="s">
        <v>168</v>
      </c>
      <c r="E89">
        <v>198.335072</v>
      </c>
    </row>
    <row r="90" spans="1:5" x14ac:dyDescent="0.25">
      <c r="A90" t="s">
        <v>133</v>
      </c>
      <c r="B90">
        <v>23</v>
      </c>
      <c r="C90" t="s">
        <v>149</v>
      </c>
      <c r="D90" t="s">
        <v>168</v>
      </c>
      <c r="E90">
        <v>103.46172900000001</v>
      </c>
    </row>
    <row r="91" spans="1:5" x14ac:dyDescent="0.25">
      <c r="A91" t="s">
        <v>181</v>
      </c>
      <c r="B91">
        <v>24</v>
      </c>
      <c r="C91" t="s">
        <v>149</v>
      </c>
      <c r="D91" t="s">
        <v>168</v>
      </c>
      <c r="E91">
        <v>134.147188</v>
      </c>
    </row>
    <row r="92" spans="1:5" x14ac:dyDescent="0.25">
      <c r="A92" t="s">
        <v>134</v>
      </c>
      <c r="B92">
        <v>25</v>
      </c>
      <c r="C92" t="s">
        <v>149</v>
      </c>
      <c r="D92" t="s">
        <v>168</v>
      </c>
      <c r="E92">
        <v>279.161158</v>
      </c>
    </row>
    <row r="93" spans="1:5" x14ac:dyDescent="0.25">
      <c r="A93" t="s">
        <v>135</v>
      </c>
      <c r="B93">
        <v>26</v>
      </c>
      <c r="C93" t="s">
        <v>149</v>
      </c>
      <c r="D93" t="s">
        <v>168</v>
      </c>
      <c r="E93">
        <v>521.63394000000005</v>
      </c>
    </row>
    <row r="94" spans="1:5" x14ac:dyDescent="0.25">
      <c r="A94" t="s">
        <v>136</v>
      </c>
      <c r="B94">
        <v>27</v>
      </c>
      <c r="C94" t="s">
        <v>149</v>
      </c>
      <c r="D94" t="s">
        <v>168</v>
      </c>
      <c r="E94">
        <v>181.692386</v>
      </c>
    </row>
    <row r="95" spans="1:5" x14ac:dyDescent="0.25">
      <c r="A95" t="s">
        <v>137</v>
      </c>
      <c r="B95">
        <v>28</v>
      </c>
      <c r="C95" t="s">
        <v>149</v>
      </c>
      <c r="D95" t="s">
        <v>168</v>
      </c>
      <c r="E95">
        <v>140.59355300000001</v>
      </c>
    </row>
    <row r="96" spans="1:5" x14ac:dyDescent="0.25">
      <c r="A96" t="s">
        <v>138</v>
      </c>
      <c r="B96">
        <v>29</v>
      </c>
      <c r="C96" t="s">
        <v>149</v>
      </c>
      <c r="D96" t="s">
        <v>168</v>
      </c>
      <c r="E96">
        <v>42.803232000000001</v>
      </c>
    </row>
    <row r="97" spans="1:5" x14ac:dyDescent="0.25">
      <c r="A97" t="s">
        <v>139</v>
      </c>
      <c r="B97">
        <v>30</v>
      </c>
      <c r="C97" t="s">
        <v>149</v>
      </c>
      <c r="D97" t="s">
        <v>168</v>
      </c>
      <c r="E97">
        <v>239.31526400000001</v>
      </c>
    </row>
    <row r="98" spans="1:5" x14ac:dyDescent="0.25">
      <c r="A98" t="s">
        <v>145</v>
      </c>
      <c r="B98">
        <v>31</v>
      </c>
      <c r="C98" t="s">
        <v>149</v>
      </c>
      <c r="D98" t="s">
        <v>168</v>
      </c>
      <c r="E98">
        <v>137.978498</v>
      </c>
    </row>
    <row r="99" spans="1:5" x14ac:dyDescent="0.25">
      <c r="A99" t="s">
        <v>140</v>
      </c>
      <c r="B99">
        <v>32</v>
      </c>
      <c r="C99" t="s">
        <v>149</v>
      </c>
      <c r="D99" t="s">
        <v>168</v>
      </c>
      <c r="E99">
        <v>60.112265999999998</v>
      </c>
    </row>
    <row r="100" spans="1:5" x14ac:dyDescent="0.25">
      <c r="A100" t="s">
        <v>141</v>
      </c>
      <c r="B100">
        <v>33</v>
      </c>
      <c r="C100" t="s">
        <v>149</v>
      </c>
      <c r="D100" t="s">
        <v>168</v>
      </c>
      <c r="E100">
        <v>6269.8946379999998</v>
      </c>
    </row>
    <row r="101" spans="1:5" x14ac:dyDescent="0.25">
      <c r="A101" t="s">
        <v>116</v>
      </c>
      <c r="B101">
        <v>1</v>
      </c>
      <c r="C101" t="s">
        <v>150</v>
      </c>
      <c r="D101" t="s">
        <v>168</v>
      </c>
      <c r="E101">
        <v>62.798974999999999</v>
      </c>
    </row>
    <row r="102" spans="1:5" x14ac:dyDescent="0.25">
      <c r="A102" t="s">
        <v>117</v>
      </c>
      <c r="B102">
        <v>2</v>
      </c>
      <c r="C102" t="s">
        <v>150</v>
      </c>
      <c r="D102" t="s">
        <v>168</v>
      </c>
      <c r="E102">
        <v>70.561368999999999</v>
      </c>
    </row>
    <row r="103" spans="1:5" x14ac:dyDescent="0.25">
      <c r="A103" t="s">
        <v>118</v>
      </c>
      <c r="B103">
        <v>3</v>
      </c>
      <c r="C103" t="s">
        <v>150</v>
      </c>
      <c r="D103" t="s">
        <v>168</v>
      </c>
      <c r="E103">
        <v>20.605018999999999</v>
      </c>
    </row>
    <row r="104" spans="1:5" x14ac:dyDescent="0.25">
      <c r="A104" t="s">
        <v>119</v>
      </c>
      <c r="B104">
        <v>4</v>
      </c>
      <c r="C104" t="s">
        <v>150</v>
      </c>
      <c r="D104" t="s">
        <v>168</v>
      </c>
      <c r="E104">
        <v>36.178035000000001</v>
      </c>
    </row>
    <row r="105" spans="1:5" x14ac:dyDescent="0.25">
      <c r="A105" t="s">
        <v>120</v>
      </c>
      <c r="B105">
        <v>5</v>
      </c>
      <c r="C105" t="s">
        <v>150</v>
      </c>
      <c r="D105" t="s">
        <v>168</v>
      </c>
      <c r="E105">
        <v>71.843585000000004</v>
      </c>
    </row>
    <row r="106" spans="1:5" x14ac:dyDescent="0.25">
      <c r="A106" t="s">
        <v>121</v>
      </c>
      <c r="B106">
        <v>6</v>
      </c>
      <c r="C106" t="s">
        <v>150</v>
      </c>
      <c r="D106" t="s">
        <v>168</v>
      </c>
      <c r="E106">
        <v>30.489231</v>
      </c>
    </row>
    <row r="107" spans="1:5" x14ac:dyDescent="0.25">
      <c r="A107" t="s">
        <v>122</v>
      </c>
      <c r="B107">
        <v>7</v>
      </c>
      <c r="C107" t="s">
        <v>150</v>
      </c>
      <c r="D107" t="s">
        <v>168</v>
      </c>
      <c r="E107">
        <v>105.398178</v>
      </c>
    </row>
    <row r="108" spans="1:5" x14ac:dyDescent="0.25">
      <c r="A108" t="s">
        <v>123</v>
      </c>
      <c r="B108">
        <v>8</v>
      </c>
      <c r="C108" t="s">
        <v>150</v>
      </c>
      <c r="D108" t="s">
        <v>168</v>
      </c>
      <c r="E108">
        <v>109.863083</v>
      </c>
    </row>
    <row r="109" spans="1:5" x14ac:dyDescent="0.25">
      <c r="A109" t="s">
        <v>180</v>
      </c>
      <c r="B109">
        <v>9</v>
      </c>
      <c r="C109" t="s">
        <v>150</v>
      </c>
      <c r="D109" t="s">
        <v>168</v>
      </c>
      <c r="E109">
        <v>379.69810200000001</v>
      </c>
    </row>
    <row r="110" spans="1:5" x14ac:dyDescent="0.25">
      <c r="A110" t="s">
        <v>124</v>
      </c>
      <c r="B110">
        <v>10</v>
      </c>
      <c r="C110" t="s">
        <v>150</v>
      </c>
      <c r="D110" t="s">
        <v>168</v>
      </c>
      <c r="E110">
        <v>71.819068999999999</v>
      </c>
    </row>
    <row r="111" spans="1:5" x14ac:dyDescent="0.25">
      <c r="A111" t="s">
        <v>125</v>
      </c>
      <c r="B111">
        <v>11</v>
      </c>
      <c r="C111" t="s">
        <v>150</v>
      </c>
      <c r="D111" t="s">
        <v>168</v>
      </c>
      <c r="E111">
        <v>176.68062599999999</v>
      </c>
    </row>
    <row r="112" spans="1:5" x14ac:dyDescent="0.25">
      <c r="A112" t="s">
        <v>126</v>
      </c>
      <c r="B112">
        <v>12</v>
      </c>
      <c r="C112" t="s">
        <v>150</v>
      </c>
      <c r="D112" t="s">
        <v>168</v>
      </c>
      <c r="E112">
        <v>71.361519999999999</v>
      </c>
    </row>
    <row r="113" spans="1:5" x14ac:dyDescent="0.25">
      <c r="A113" t="s">
        <v>127</v>
      </c>
      <c r="B113">
        <v>13</v>
      </c>
      <c r="C113" t="s">
        <v>150</v>
      </c>
      <c r="D113" t="s">
        <v>168</v>
      </c>
      <c r="E113">
        <v>115.24855599999999</v>
      </c>
    </row>
    <row r="114" spans="1:5" x14ac:dyDescent="0.25">
      <c r="A114" t="s">
        <v>128</v>
      </c>
      <c r="B114">
        <v>14</v>
      </c>
      <c r="C114" t="s">
        <v>150</v>
      </c>
      <c r="D114" t="s">
        <v>168</v>
      </c>
      <c r="E114">
        <v>227.84384299999999</v>
      </c>
    </row>
    <row r="115" spans="1:5" x14ac:dyDescent="0.25">
      <c r="A115" t="s">
        <v>165</v>
      </c>
      <c r="B115">
        <v>15</v>
      </c>
      <c r="C115" t="s">
        <v>150</v>
      </c>
      <c r="D115" t="s">
        <v>168</v>
      </c>
      <c r="E115">
        <v>406.47821599999997</v>
      </c>
    </row>
    <row r="116" spans="1:5" x14ac:dyDescent="0.25">
      <c r="A116" t="s">
        <v>164</v>
      </c>
      <c r="B116">
        <v>16</v>
      </c>
      <c r="C116" t="s">
        <v>150</v>
      </c>
      <c r="D116" t="s">
        <v>168</v>
      </c>
      <c r="E116">
        <v>140.102071</v>
      </c>
    </row>
    <row r="117" spans="1:5" x14ac:dyDescent="0.25">
      <c r="A117" t="s">
        <v>129</v>
      </c>
      <c r="B117">
        <v>17</v>
      </c>
      <c r="C117" t="s">
        <v>150</v>
      </c>
      <c r="D117" t="s">
        <v>168</v>
      </c>
      <c r="E117">
        <v>59.002502999999997</v>
      </c>
    </row>
    <row r="118" spans="1:5" x14ac:dyDescent="0.25">
      <c r="A118" t="s">
        <v>130</v>
      </c>
      <c r="B118">
        <v>18</v>
      </c>
      <c r="C118" t="s">
        <v>150</v>
      </c>
      <c r="D118" t="s">
        <v>168</v>
      </c>
      <c r="E118">
        <v>47.376973</v>
      </c>
    </row>
    <row r="119" spans="1:5" x14ac:dyDescent="0.25">
      <c r="A119" t="s">
        <v>146</v>
      </c>
      <c r="B119">
        <v>19</v>
      </c>
      <c r="C119" t="s">
        <v>150</v>
      </c>
      <c r="D119" t="s">
        <v>168</v>
      </c>
      <c r="E119">
        <v>135.37001599999999</v>
      </c>
    </row>
    <row r="120" spans="1:5" x14ac:dyDescent="0.25">
      <c r="A120" t="s">
        <v>131</v>
      </c>
      <c r="B120">
        <v>20</v>
      </c>
      <c r="C120" t="s">
        <v>150</v>
      </c>
      <c r="D120" t="s">
        <v>168</v>
      </c>
      <c r="E120">
        <v>139.83171400000001</v>
      </c>
    </row>
    <row r="121" spans="1:5" x14ac:dyDescent="0.25">
      <c r="A121" t="s">
        <v>132</v>
      </c>
      <c r="B121">
        <v>21</v>
      </c>
      <c r="C121" t="s">
        <v>150</v>
      </c>
      <c r="D121" t="s">
        <v>168</v>
      </c>
      <c r="E121">
        <v>154.186398</v>
      </c>
    </row>
    <row r="122" spans="1:5" x14ac:dyDescent="0.25">
      <c r="A122" t="s">
        <v>147</v>
      </c>
      <c r="B122">
        <v>22</v>
      </c>
      <c r="C122" t="s">
        <v>150</v>
      </c>
      <c r="D122" t="s">
        <v>168</v>
      </c>
      <c r="E122">
        <v>69.119418999999994</v>
      </c>
    </row>
    <row r="123" spans="1:5" x14ac:dyDescent="0.25">
      <c r="A123" t="s">
        <v>133</v>
      </c>
      <c r="B123">
        <v>23</v>
      </c>
      <c r="C123" t="s">
        <v>150</v>
      </c>
      <c r="D123" t="s">
        <v>168</v>
      </c>
      <c r="E123">
        <v>46.087139999999998</v>
      </c>
    </row>
    <row r="124" spans="1:5" x14ac:dyDescent="0.25">
      <c r="A124" t="s">
        <v>181</v>
      </c>
      <c r="B124">
        <v>24</v>
      </c>
      <c r="C124" t="s">
        <v>150</v>
      </c>
      <c r="D124" t="s">
        <v>168</v>
      </c>
      <c r="E124">
        <v>82.162519000000003</v>
      </c>
    </row>
    <row r="125" spans="1:5" x14ac:dyDescent="0.25">
      <c r="A125" t="s">
        <v>134</v>
      </c>
      <c r="B125">
        <v>25</v>
      </c>
      <c r="C125" t="s">
        <v>150</v>
      </c>
      <c r="D125" t="s">
        <v>168</v>
      </c>
      <c r="E125">
        <v>91.128321999999997</v>
      </c>
    </row>
    <row r="126" spans="1:5" x14ac:dyDescent="0.25">
      <c r="A126" t="s">
        <v>135</v>
      </c>
      <c r="B126">
        <v>26</v>
      </c>
      <c r="C126" t="s">
        <v>150</v>
      </c>
      <c r="D126" t="s">
        <v>168</v>
      </c>
      <c r="E126">
        <v>56.618577999999999</v>
      </c>
    </row>
    <row r="127" spans="1:5" x14ac:dyDescent="0.25">
      <c r="A127" t="s">
        <v>136</v>
      </c>
      <c r="B127">
        <v>27</v>
      </c>
      <c r="C127" t="s">
        <v>150</v>
      </c>
      <c r="D127" t="s">
        <v>168</v>
      </c>
      <c r="E127">
        <v>77.372045999999997</v>
      </c>
    </row>
    <row r="128" spans="1:5" x14ac:dyDescent="0.25">
      <c r="A128" t="s">
        <v>137</v>
      </c>
      <c r="B128">
        <v>28</v>
      </c>
      <c r="C128" t="s">
        <v>150</v>
      </c>
      <c r="D128" t="s">
        <v>168</v>
      </c>
      <c r="E128">
        <v>95.633815999999996</v>
      </c>
    </row>
    <row r="129" spans="1:5" x14ac:dyDescent="0.25">
      <c r="A129" t="s">
        <v>138</v>
      </c>
      <c r="B129">
        <v>29</v>
      </c>
      <c r="C129" t="s">
        <v>150</v>
      </c>
      <c r="D129" t="s">
        <v>168</v>
      </c>
      <c r="E129">
        <v>43.555602999999998</v>
      </c>
    </row>
    <row r="130" spans="1:5" x14ac:dyDescent="0.25">
      <c r="A130" t="s">
        <v>139</v>
      </c>
      <c r="B130">
        <v>30</v>
      </c>
      <c r="C130" t="s">
        <v>150</v>
      </c>
      <c r="D130" t="s">
        <v>168</v>
      </c>
      <c r="E130">
        <v>166.95191700000001</v>
      </c>
    </row>
    <row r="131" spans="1:5" x14ac:dyDescent="0.25">
      <c r="A131" t="s">
        <v>145</v>
      </c>
      <c r="B131">
        <v>31</v>
      </c>
      <c r="C131" t="s">
        <v>150</v>
      </c>
      <c r="D131" t="s">
        <v>168</v>
      </c>
      <c r="E131">
        <v>93.004803999999993</v>
      </c>
    </row>
    <row r="132" spans="1:5" x14ac:dyDescent="0.25">
      <c r="A132" t="s">
        <v>140</v>
      </c>
      <c r="B132">
        <v>32</v>
      </c>
      <c r="C132" t="s">
        <v>150</v>
      </c>
      <c r="D132" t="s">
        <v>168</v>
      </c>
      <c r="E132">
        <v>84.161598999999995</v>
      </c>
    </row>
    <row r="133" spans="1:5" x14ac:dyDescent="0.25">
      <c r="A133" t="s">
        <v>141</v>
      </c>
      <c r="B133">
        <v>33</v>
      </c>
      <c r="C133" t="s">
        <v>150</v>
      </c>
      <c r="D133" t="s">
        <v>168</v>
      </c>
      <c r="E133">
        <v>3538.5328450000002</v>
      </c>
    </row>
    <row r="134" spans="1:5" x14ac:dyDescent="0.25">
      <c r="A134" t="s">
        <v>116</v>
      </c>
      <c r="B134">
        <v>1</v>
      </c>
      <c r="C134" t="s">
        <v>163</v>
      </c>
      <c r="D134" t="s">
        <v>168</v>
      </c>
      <c r="E134">
        <v>3752994</v>
      </c>
    </row>
    <row r="135" spans="1:5" x14ac:dyDescent="0.25">
      <c r="A135" t="s">
        <v>117</v>
      </c>
      <c r="B135">
        <v>2</v>
      </c>
      <c r="C135" t="s">
        <v>163</v>
      </c>
      <c r="D135" t="s">
        <v>168</v>
      </c>
      <c r="E135">
        <v>14424101</v>
      </c>
    </row>
    <row r="136" spans="1:5" x14ac:dyDescent="0.25">
      <c r="A136" t="s">
        <v>118</v>
      </c>
      <c r="B136">
        <v>3</v>
      </c>
      <c r="C136" t="s">
        <v>163</v>
      </c>
      <c r="D136" t="s">
        <v>168</v>
      </c>
      <c r="E136">
        <v>3130249</v>
      </c>
    </row>
    <row r="137" spans="1:5" x14ac:dyDescent="0.25">
      <c r="A137" t="s">
        <v>119</v>
      </c>
      <c r="B137">
        <v>4</v>
      </c>
      <c r="C137" t="s">
        <v>163</v>
      </c>
      <c r="D137" t="s">
        <v>168</v>
      </c>
      <c r="E137">
        <v>416270</v>
      </c>
    </row>
    <row r="138" spans="1:5" x14ac:dyDescent="0.25">
      <c r="A138" t="s">
        <v>120</v>
      </c>
      <c r="B138">
        <v>5</v>
      </c>
      <c r="C138" t="s">
        <v>163</v>
      </c>
      <c r="D138" t="s">
        <v>168</v>
      </c>
      <c r="E138">
        <v>9550199</v>
      </c>
    </row>
    <row r="139" spans="1:5" x14ac:dyDescent="0.25">
      <c r="A139" t="s">
        <v>121</v>
      </c>
      <c r="B139">
        <v>6</v>
      </c>
      <c r="C139" t="s">
        <v>163</v>
      </c>
      <c r="D139" t="s">
        <v>168</v>
      </c>
      <c r="E139">
        <v>2927230</v>
      </c>
    </row>
    <row r="140" spans="1:5" x14ac:dyDescent="0.25">
      <c r="A140" t="s">
        <v>122</v>
      </c>
      <c r="B140">
        <v>7</v>
      </c>
      <c r="C140" t="s">
        <v>163</v>
      </c>
      <c r="D140" t="s">
        <v>168</v>
      </c>
      <c r="E140">
        <v>1682127</v>
      </c>
    </row>
    <row r="141" spans="1:5" x14ac:dyDescent="0.25">
      <c r="A141" t="s">
        <v>123</v>
      </c>
      <c r="B141">
        <v>8</v>
      </c>
      <c r="C141" t="s">
        <v>163</v>
      </c>
      <c r="D141" t="s">
        <v>168</v>
      </c>
      <c r="E141">
        <v>12361137</v>
      </c>
    </row>
    <row r="142" spans="1:5" x14ac:dyDescent="0.25">
      <c r="A142" t="s">
        <v>180</v>
      </c>
      <c r="B142">
        <v>9</v>
      </c>
      <c r="C142" t="s">
        <v>163</v>
      </c>
      <c r="D142" t="s">
        <v>168</v>
      </c>
      <c r="E142">
        <v>35692482</v>
      </c>
    </row>
    <row r="143" spans="1:5" x14ac:dyDescent="0.25">
      <c r="A143" t="s">
        <v>124</v>
      </c>
      <c r="B143">
        <v>10</v>
      </c>
      <c r="C143" t="s">
        <v>163</v>
      </c>
      <c r="D143" t="s">
        <v>168</v>
      </c>
      <c r="E143">
        <v>3522470</v>
      </c>
    </row>
    <row r="144" spans="1:5" x14ac:dyDescent="0.25">
      <c r="A144" t="s">
        <v>125</v>
      </c>
      <c r="B144">
        <v>11</v>
      </c>
      <c r="C144" t="s">
        <v>163</v>
      </c>
      <c r="D144" t="s">
        <v>168</v>
      </c>
      <c r="E144">
        <v>15129754</v>
      </c>
    </row>
    <row r="145" spans="1:5" x14ac:dyDescent="0.25">
      <c r="A145" t="s">
        <v>126</v>
      </c>
      <c r="B145">
        <v>12</v>
      </c>
      <c r="C145" t="s">
        <v>163</v>
      </c>
      <c r="D145" t="s">
        <v>168</v>
      </c>
      <c r="E145">
        <v>2995943</v>
      </c>
    </row>
    <row r="146" spans="1:5" x14ac:dyDescent="0.25">
      <c r="A146" t="s">
        <v>127</v>
      </c>
      <c r="B146">
        <v>13</v>
      </c>
      <c r="C146" t="s">
        <v>163</v>
      </c>
      <c r="D146" t="s">
        <v>168</v>
      </c>
      <c r="E146">
        <v>3927308</v>
      </c>
    </row>
    <row r="147" spans="1:5" x14ac:dyDescent="0.25">
      <c r="A147" t="s">
        <v>128</v>
      </c>
      <c r="B147">
        <v>14</v>
      </c>
      <c r="C147" t="s">
        <v>163</v>
      </c>
      <c r="D147" t="s">
        <v>168</v>
      </c>
      <c r="E147">
        <v>27515845</v>
      </c>
    </row>
    <row r="148" spans="1:5" x14ac:dyDescent="0.25">
      <c r="A148" t="s">
        <v>165</v>
      </c>
      <c r="B148">
        <v>15</v>
      </c>
      <c r="C148" t="s">
        <v>163</v>
      </c>
      <c r="D148" t="s">
        <v>168</v>
      </c>
      <c r="E148">
        <v>61279664</v>
      </c>
    </row>
    <row r="149" spans="1:5" x14ac:dyDescent="0.25">
      <c r="A149" t="s">
        <v>164</v>
      </c>
      <c r="B149">
        <v>16</v>
      </c>
      <c r="C149" t="s">
        <v>163</v>
      </c>
      <c r="D149" t="s">
        <v>168</v>
      </c>
      <c r="E149">
        <v>13525626</v>
      </c>
    </row>
    <row r="150" spans="1:5" x14ac:dyDescent="0.25">
      <c r="A150" t="s">
        <v>129</v>
      </c>
      <c r="B150">
        <v>17</v>
      </c>
      <c r="C150" t="s">
        <v>163</v>
      </c>
      <c r="D150" t="s">
        <v>168</v>
      </c>
      <c r="E150">
        <v>3291886</v>
      </c>
    </row>
    <row r="151" spans="1:5" x14ac:dyDescent="0.25">
      <c r="A151" t="s">
        <v>130</v>
      </c>
      <c r="B151">
        <v>18</v>
      </c>
      <c r="C151" t="s">
        <v>163</v>
      </c>
      <c r="D151" t="s">
        <v>168</v>
      </c>
      <c r="E151">
        <v>2136672</v>
      </c>
    </row>
    <row r="152" spans="1:5" x14ac:dyDescent="0.25">
      <c r="A152" t="s">
        <v>146</v>
      </c>
      <c r="B152">
        <v>19</v>
      </c>
      <c r="C152" t="s">
        <v>163</v>
      </c>
      <c r="D152" t="s">
        <v>168</v>
      </c>
      <c r="E152">
        <v>24318462</v>
      </c>
    </row>
    <row r="153" spans="1:5" x14ac:dyDescent="0.25">
      <c r="A153" t="s">
        <v>131</v>
      </c>
      <c r="B153">
        <v>20</v>
      </c>
      <c r="C153" t="s">
        <v>163</v>
      </c>
      <c r="D153" t="s">
        <v>168</v>
      </c>
      <c r="E153">
        <v>2198434</v>
      </c>
    </row>
    <row r="154" spans="1:5" x14ac:dyDescent="0.25">
      <c r="A154" t="s">
        <v>132</v>
      </c>
      <c r="B154">
        <v>21</v>
      </c>
      <c r="C154" t="s">
        <v>163</v>
      </c>
      <c r="D154" t="s">
        <v>168</v>
      </c>
      <c r="E154">
        <v>10584030</v>
      </c>
    </row>
    <row r="155" spans="1:5" x14ac:dyDescent="0.25">
      <c r="A155" t="s">
        <v>147</v>
      </c>
      <c r="B155">
        <v>22</v>
      </c>
      <c r="C155" t="s">
        <v>163</v>
      </c>
      <c r="D155" t="s">
        <v>168</v>
      </c>
      <c r="E155">
        <v>10372824</v>
      </c>
    </row>
    <row r="156" spans="1:5" x14ac:dyDescent="0.25">
      <c r="A156" t="s">
        <v>133</v>
      </c>
      <c r="B156">
        <v>23</v>
      </c>
      <c r="C156" t="s">
        <v>163</v>
      </c>
      <c r="D156" t="s">
        <v>168</v>
      </c>
      <c r="E156">
        <v>1942418</v>
      </c>
    </row>
    <row r="157" spans="1:5" x14ac:dyDescent="0.25">
      <c r="A157" t="s">
        <v>181</v>
      </c>
      <c r="B157">
        <v>24</v>
      </c>
      <c r="C157" t="s">
        <v>163</v>
      </c>
      <c r="D157" t="s">
        <v>168</v>
      </c>
      <c r="E157">
        <v>5453357</v>
      </c>
    </row>
    <row r="158" spans="1:5" x14ac:dyDescent="0.25">
      <c r="A158" t="s">
        <v>134</v>
      </c>
      <c r="B158">
        <v>25</v>
      </c>
      <c r="C158" t="s">
        <v>163</v>
      </c>
      <c r="D158" t="s">
        <v>168</v>
      </c>
      <c r="E158">
        <v>6652038</v>
      </c>
    </row>
    <row r="159" spans="1:5" x14ac:dyDescent="0.25">
      <c r="A159" t="s">
        <v>135</v>
      </c>
      <c r="B159">
        <v>26</v>
      </c>
      <c r="C159" t="s">
        <v>163</v>
      </c>
      <c r="D159" t="s">
        <v>168</v>
      </c>
      <c r="E159">
        <v>8444376</v>
      </c>
    </row>
    <row r="160" spans="1:5" x14ac:dyDescent="0.25">
      <c r="A160" t="s">
        <v>136</v>
      </c>
      <c r="B160">
        <v>27</v>
      </c>
      <c r="C160" t="s">
        <v>163</v>
      </c>
      <c r="D160" t="s">
        <v>168</v>
      </c>
      <c r="E160">
        <v>4892921</v>
      </c>
    </row>
    <row r="161" spans="1:5" x14ac:dyDescent="0.25">
      <c r="A161" t="s">
        <v>137</v>
      </c>
      <c r="B161">
        <v>28</v>
      </c>
      <c r="C161" t="s">
        <v>163</v>
      </c>
      <c r="D161" t="s">
        <v>168</v>
      </c>
      <c r="E161">
        <v>9145041</v>
      </c>
    </row>
    <row r="162" spans="1:5" x14ac:dyDescent="0.25">
      <c r="A162" t="s">
        <v>138</v>
      </c>
      <c r="B162">
        <v>29</v>
      </c>
      <c r="C162" t="s">
        <v>163</v>
      </c>
      <c r="D162" t="s">
        <v>168</v>
      </c>
      <c r="E162">
        <v>2046147</v>
      </c>
    </row>
    <row r="163" spans="1:5" x14ac:dyDescent="0.25">
      <c r="A163" t="s">
        <v>139</v>
      </c>
      <c r="B163">
        <v>30</v>
      </c>
      <c r="C163" t="s">
        <v>163</v>
      </c>
      <c r="D163" t="s">
        <v>168</v>
      </c>
      <c r="E163">
        <v>8584181</v>
      </c>
    </row>
    <row r="164" spans="1:5" x14ac:dyDescent="0.25">
      <c r="A164" t="s">
        <v>145</v>
      </c>
      <c r="B164">
        <v>31</v>
      </c>
      <c r="C164" t="s">
        <v>163</v>
      </c>
      <c r="D164" t="s">
        <v>168</v>
      </c>
      <c r="E164">
        <v>5812626</v>
      </c>
    </row>
    <row r="165" spans="1:5" x14ac:dyDescent="0.25">
      <c r="A165" t="s">
        <v>140</v>
      </c>
      <c r="B165">
        <v>32</v>
      </c>
      <c r="C165" t="s">
        <v>163</v>
      </c>
      <c r="D165" t="s">
        <v>168</v>
      </c>
      <c r="E165">
        <v>2662731</v>
      </c>
    </row>
    <row r="166" spans="1:5" x14ac:dyDescent="0.25">
      <c r="A166" t="s">
        <v>141</v>
      </c>
      <c r="B166">
        <v>33</v>
      </c>
      <c r="C166" t="s">
        <v>163</v>
      </c>
      <c r="D166" t="s">
        <v>168</v>
      </c>
      <c r="E166">
        <v>320371543</v>
      </c>
    </row>
    <row r="167" spans="1:5" x14ac:dyDescent="0.25">
      <c r="A167" t="s">
        <v>116</v>
      </c>
      <c r="B167">
        <v>1</v>
      </c>
      <c r="C167" t="s">
        <v>144</v>
      </c>
      <c r="D167" t="s">
        <v>169</v>
      </c>
      <c r="E167">
        <v>1026.6485230000001</v>
      </c>
    </row>
    <row r="168" spans="1:5" x14ac:dyDescent="0.25">
      <c r="A168" t="s">
        <v>117</v>
      </c>
      <c r="B168">
        <v>2</v>
      </c>
      <c r="C168" t="s">
        <v>144</v>
      </c>
      <c r="D168" t="s">
        <v>169</v>
      </c>
      <c r="E168">
        <v>2738.2604879999999</v>
      </c>
    </row>
    <row r="169" spans="1:5" x14ac:dyDescent="0.25">
      <c r="A169" t="s">
        <v>118</v>
      </c>
      <c r="B169">
        <v>3</v>
      </c>
      <c r="C169" t="s">
        <v>144</v>
      </c>
      <c r="D169" t="s">
        <v>169</v>
      </c>
      <c r="E169">
        <v>485.52945599999998</v>
      </c>
    </row>
    <row r="170" spans="1:5" x14ac:dyDescent="0.25">
      <c r="A170" t="s">
        <v>119</v>
      </c>
      <c r="B170">
        <v>4</v>
      </c>
      <c r="C170" t="s">
        <v>144</v>
      </c>
      <c r="D170" t="s">
        <v>169</v>
      </c>
      <c r="E170">
        <v>488.27185100000003</v>
      </c>
    </row>
    <row r="171" spans="1:5" x14ac:dyDescent="0.25">
      <c r="A171" t="s">
        <v>120</v>
      </c>
      <c r="B171">
        <v>5</v>
      </c>
      <c r="C171" t="s">
        <v>144</v>
      </c>
      <c r="D171" t="s">
        <v>169</v>
      </c>
      <c r="E171">
        <v>2131.8940680000001</v>
      </c>
    </row>
    <row r="172" spans="1:5" x14ac:dyDescent="0.25">
      <c r="A172" t="s">
        <v>121</v>
      </c>
      <c r="B172">
        <v>6</v>
      </c>
      <c r="C172" t="s">
        <v>144</v>
      </c>
      <c r="D172" t="s">
        <v>169</v>
      </c>
      <c r="E172">
        <v>509.10900199999998</v>
      </c>
    </row>
    <row r="173" spans="1:5" x14ac:dyDescent="0.25">
      <c r="A173" t="s">
        <v>122</v>
      </c>
      <c r="B173">
        <v>7</v>
      </c>
      <c r="C173" t="s">
        <v>144</v>
      </c>
      <c r="D173" t="s">
        <v>169</v>
      </c>
      <c r="E173">
        <v>4023.8152759999998</v>
      </c>
    </row>
    <row r="174" spans="1:5" x14ac:dyDescent="0.25">
      <c r="A174" t="s">
        <v>123</v>
      </c>
      <c r="B174">
        <v>8</v>
      </c>
      <c r="C174" t="s">
        <v>144</v>
      </c>
      <c r="D174" t="s">
        <v>169</v>
      </c>
      <c r="E174">
        <v>2700.7249149999998</v>
      </c>
    </row>
    <row r="175" spans="1:5" x14ac:dyDescent="0.25">
      <c r="A175" t="s">
        <v>180</v>
      </c>
      <c r="B175">
        <v>9</v>
      </c>
      <c r="C175" t="s">
        <v>144</v>
      </c>
      <c r="D175" t="s">
        <v>169</v>
      </c>
      <c r="E175">
        <v>8818.8299499999994</v>
      </c>
    </row>
    <row r="176" spans="1:5" x14ac:dyDescent="0.25">
      <c r="A176" t="s">
        <v>124</v>
      </c>
      <c r="B176">
        <v>10</v>
      </c>
      <c r="C176" t="s">
        <v>144</v>
      </c>
      <c r="D176" t="s">
        <v>169</v>
      </c>
      <c r="E176">
        <v>1189.6427289999999</v>
      </c>
    </row>
    <row r="177" spans="1:5" x14ac:dyDescent="0.25">
      <c r="A177" t="s">
        <v>125</v>
      </c>
      <c r="B177">
        <v>11</v>
      </c>
      <c r="C177" t="s">
        <v>144</v>
      </c>
      <c r="D177" t="s">
        <v>169</v>
      </c>
      <c r="E177">
        <v>4269.0567410000003</v>
      </c>
    </row>
    <row r="178" spans="1:5" x14ac:dyDescent="0.25">
      <c r="A178" t="s">
        <v>126</v>
      </c>
      <c r="B178">
        <v>12</v>
      </c>
      <c r="C178" t="s">
        <v>144</v>
      </c>
      <c r="D178" t="s">
        <v>169</v>
      </c>
      <c r="E178">
        <v>2188.0690319999999</v>
      </c>
    </row>
    <row r="179" spans="1:5" x14ac:dyDescent="0.25">
      <c r="A179" t="s">
        <v>127</v>
      </c>
      <c r="B179">
        <v>13</v>
      </c>
      <c r="C179" t="s">
        <v>144</v>
      </c>
      <c r="D179" t="s">
        <v>169</v>
      </c>
      <c r="E179">
        <v>1897.877422</v>
      </c>
    </row>
    <row r="180" spans="1:5" x14ac:dyDescent="0.25">
      <c r="A180" t="s">
        <v>128</v>
      </c>
      <c r="B180">
        <v>14</v>
      </c>
      <c r="C180" t="s">
        <v>144</v>
      </c>
      <c r="D180" t="s">
        <v>169</v>
      </c>
      <c r="E180">
        <v>6032.5465299999996</v>
      </c>
    </row>
    <row r="181" spans="1:5" x14ac:dyDescent="0.25">
      <c r="A181" t="s">
        <v>165</v>
      </c>
      <c r="B181">
        <v>15</v>
      </c>
      <c r="C181" t="s">
        <v>144</v>
      </c>
      <c r="D181" t="s">
        <v>169</v>
      </c>
      <c r="E181">
        <v>12127.594440000001</v>
      </c>
    </row>
    <row r="182" spans="1:5" x14ac:dyDescent="0.25">
      <c r="A182" t="s">
        <v>164</v>
      </c>
      <c r="B182">
        <v>16</v>
      </c>
      <c r="C182" t="s">
        <v>144</v>
      </c>
      <c r="D182" t="s">
        <v>169</v>
      </c>
      <c r="E182">
        <v>3117.7722010000002</v>
      </c>
    </row>
    <row r="183" spans="1:5" x14ac:dyDescent="0.25">
      <c r="A183" t="s">
        <v>129</v>
      </c>
      <c r="B183">
        <v>17</v>
      </c>
      <c r="C183" t="s">
        <v>144</v>
      </c>
      <c r="D183" t="s">
        <v>169</v>
      </c>
      <c r="E183">
        <v>1248.106775</v>
      </c>
    </row>
    <row r="184" spans="1:5" x14ac:dyDescent="0.25">
      <c r="A184" t="s">
        <v>130</v>
      </c>
      <c r="B184">
        <v>18</v>
      </c>
      <c r="C184" t="s">
        <v>144</v>
      </c>
      <c r="D184" t="s">
        <v>169</v>
      </c>
      <c r="E184">
        <v>753.46442100000002</v>
      </c>
    </row>
    <row r="185" spans="1:5" x14ac:dyDescent="0.25">
      <c r="A185" t="s">
        <v>146</v>
      </c>
      <c r="B185">
        <v>19</v>
      </c>
      <c r="C185" t="s">
        <v>144</v>
      </c>
      <c r="D185" t="s">
        <v>169</v>
      </c>
      <c r="E185">
        <v>4311.5378110000001</v>
      </c>
    </row>
    <row r="186" spans="1:5" x14ac:dyDescent="0.25">
      <c r="A186" t="s">
        <v>131</v>
      </c>
      <c r="B186">
        <v>20</v>
      </c>
      <c r="C186" t="s">
        <v>144</v>
      </c>
      <c r="D186" t="s">
        <v>169</v>
      </c>
      <c r="E186">
        <v>2789.2340669999999</v>
      </c>
    </row>
    <row r="187" spans="1:5" x14ac:dyDescent="0.25">
      <c r="A187" t="s">
        <v>132</v>
      </c>
      <c r="B187">
        <v>21</v>
      </c>
      <c r="C187" t="s">
        <v>144</v>
      </c>
      <c r="D187" t="s">
        <v>169</v>
      </c>
      <c r="E187">
        <v>4062.6810310000001</v>
      </c>
    </row>
    <row r="188" spans="1:5" x14ac:dyDescent="0.25">
      <c r="A188" t="s">
        <v>147</v>
      </c>
      <c r="B188">
        <v>22</v>
      </c>
      <c r="C188" t="s">
        <v>144</v>
      </c>
      <c r="D188" t="s">
        <v>169</v>
      </c>
      <c r="E188">
        <v>1574.4158890000001</v>
      </c>
    </row>
    <row r="189" spans="1:5" x14ac:dyDescent="0.25">
      <c r="A189" t="s">
        <v>133</v>
      </c>
      <c r="B189">
        <v>23</v>
      </c>
      <c r="C189" t="s">
        <v>144</v>
      </c>
      <c r="D189" t="s">
        <v>169</v>
      </c>
      <c r="E189">
        <v>952.91500599999995</v>
      </c>
    </row>
    <row r="190" spans="1:5" x14ac:dyDescent="0.25">
      <c r="A190" t="s">
        <v>181</v>
      </c>
      <c r="B190">
        <v>24</v>
      </c>
      <c r="C190" t="s">
        <v>144</v>
      </c>
      <c r="D190" t="s">
        <v>169</v>
      </c>
      <c r="E190">
        <v>1854.841975</v>
      </c>
    </row>
    <row r="191" spans="1:5" x14ac:dyDescent="0.25">
      <c r="A191" t="s">
        <v>134</v>
      </c>
      <c r="B191">
        <v>25</v>
      </c>
      <c r="C191" t="s">
        <v>144</v>
      </c>
      <c r="D191" t="s">
        <v>169</v>
      </c>
      <c r="E191">
        <v>2109.009732</v>
      </c>
    </row>
    <row r="192" spans="1:5" x14ac:dyDescent="0.25">
      <c r="A192" t="s">
        <v>135</v>
      </c>
      <c r="B192">
        <v>26</v>
      </c>
      <c r="C192" t="s">
        <v>144</v>
      </c>
      <c r="D192" t="s">
        <v>169</v>
      </c>
      <c r="E192">
        <v>2178.3852299999999</v>
      </c>
    </row>
    <row r="193" spans="1:5" x14ac:dyDescent="0.25">
      <c r="A193" t="s">
        <v>136</v>
      </c>
      <c r="B193">
        <v>27</v>
      </c>
      <c r="C193" t="s">
        <v>144</v>
      </c>
      <c r="D193" t="s">
        <v>169</v>
      </c>
      <c r="E193">
        <v>2098.8306630000002</v>
      </c>
    </row>
    <row r="194" spans="1:5" x14ac:dyDescent="0.25">
      <c r="A194" t="s">
        <v>137</v>
      </c>
      <c r="B194">
        <v>28</v>
      </c>
      <c r="C194" t="s">
        <v>144</v>
      </c>
      <c r="D194" t="s">
        <v>169</v>
      </c>
      <c r="E194">
        <v>2369.3605779999998</v>
      </c>
    </row>
    <row r="195" spans="1:5" x14ac:dyDescent="0.25">
      <c r="A195" t="s">
        <v>138</v>
      </c>
      <c r="B195">
        <v>29</v>
      </c>
      <c r="C195" t="s">
        <v>144</v>
      </c>
      <c r="D195" t="s">
        <v>169</v>
      </c>
      <c r="E195">
        <v>806.48120400000005</v>
      </c>
    </row>
    <row r="196" spans="1:5" x14ac:dyDescent="0.25">
      <c r="A196" t="s">
        <v>139</v>
      </c>
      <c r="B196">
        <v>30</v>
      </c>
      <c r="C196" t="s">
        <v>144</v>
      </c>
      <c r="D196" t="s">
        <v>169</v>
      </c>
      <c r="E196">
        <v>5339.5290439999999</v>
      </c>
    </row>
    <row r="197" spans="1:5" x14ac:dyDescent="0.25">
      <c r="A197" t="s">
        <v>145</v>
      </c>
      <c r="B197">
        <v>31</v>
      </c>
      <c r="C197" t="s">
        <v>144</v>
      </c>
      <c r="D197" t="s">
        <v>169</v>
      </c>
      <c r="E197">
        <v>1450.6307870000001</v>
      </c>
    </row>
    <row r="198" spans="1:5" x14ac:dyDescent="0.25">
      <c r="A198" t="s">
        <v>140</v>
      </c>
      <c r="B198">
        <v>32</v>
      </c>
      <c r="C198" t="s">
        <v>144</v>
      </c>
      <c r="D198" t="s">
        <v>169</v>
      </c>
      <c r="E198">
        <v>1174.507384</v>
      </c>
    </row>
    <row r="199" spans="1:5" x14ac:dyDescent="0.25">
      <c r="A199" t="s">
        <v>141</v>
      </c>
      <c r="B199">
        <v>33</v>
      </c>
      <c r="C199" t="s">
        <v>144</v>
      </c>
      <c r="D199" t="s">
        <v>169</v>
      </c>
      <c r="E199">
        <v>88819.574219999995</v>
      </c>
    </row>
    <row r="200" spans="1:5" x14ac:dyDescent="0.25">
      <c r="A200" t="s">
        <v>116</v>
      </c>
      <c r="B200">
        <v>1</v>
      </c>
      <c r="C200" t="s">
        <v>148</v>
      </c>
      <c r="D200" t="s">
        <v>169</v>
      </c>
      <c r="E200">
        <v>0</v>
      </c>
    </row>
    <row r="201" spans="1:5" x14ac:dyDescent="0.25">
      <c r="A201" t="s">
        <v>117</v>
      </c>
      <c r="B201">
        <v>2</v>
      </c>
      <c r="C201" t="s">
        <v>148</v>
      </c>
      <c r="D201" t="s">
        <v>169</v>
      </c>
      <c r="E201">
        <v>26.041709999999998</v>
      </c>
    </row>
    <row r="202" spans="1:5" x14ac:dyDescent="0.25">
      <c r="A202" t="s">
        <v>118</v>
      </c>
      <c r="B202">
        <v>3</v>
      </c>
      <c r="C202" t="s">
        <v>148</v>
      </c>
      <c r="D202" t="s">
        <v>169</v>
      </c>
      <c r="E202">
        <v>4.9743000000000002E-2</v>
      </c>
    </row>
    <row r="203" spans="1:5" x14ac:dyDescent="0.25">
      <c r="A203" t="s">
        <v>119</v>
      </c>
      <c r="B203">
        <v>4</v>
      </c>
      <c r="C203" t="s">
        <v>148</v>
      </c>
      <c r="D203" t="s">
        <v>169</v>
      </c>
      <c r="E203">
        <v>1.959999</v>
      </c>
    </row>
    <row r="204" spans="1:5" x14ac:dyDescent="0.25">
      <c r="A204" t="s">
        <v>120</v>
      </c>
      <c r="B204">
        <v>5</v>
      </c>
      <c r="C204" t="s">
        <v>148</v>
      </c>
      <c r="D204" t="s">
        <v>169</v>
      </c>
      <c r="E204">
        <v>17.022197999999999</v>
      </c>
    </row>
    <row r="205" spans="1:5" x14ac:dyDescent="0.25">
      <c r="A205" t="s">
        <v>121</v>
      </c>
      <c r="B205">
        <v>6</v>
      </c>
      <c r="C205" t="s">
        <v>148</v>
      </c>
      <c r="D205" t="s">
        <v>169</v>
      </c>
      <c r="E205">
        <v>17.424719</v>
      </c>
    </row>
    <row r="206" spans="1:5" x14ac:dyDescent="0.25">
      <c r="A206" t="s">
        <v>122</v>
      </c>
      <c r="B206">
        <v>7</v>
      </c>
      <c r="C206" t="s">
        <v>148</v>
      </c>
      <c r="D206" t="s">
        <v>169</v>
      </c>
      <c r="E206">
        <v>0.75412699999999999</v>
      </c>
    </row>
    <row r="207" spans="1:5" x14ac:dyDescent="0.25">
      <c r="A207" t="s">
        <v>123</v>
      </c>
      <c r="B207">
        <v>8</v>
      </c>
      <c r="C207" t="s">
        <v>148</v>
      </c>
      <c r="D207" t="s">
        <v>169</v>
      </c>
      <c r="E207">
        <v>26.135929000000001</v>
      </c>
    </row>
    <row r="208" spans="1:5" x14ac:dyDescent="0.25">
      <c r="A208" t="s">
        <v>180</v>
      </c>
      <c r="B208">
        <v>9</v>
      </c>
      <c r="C208" t="s">
        <v>148</v>
      </c>
      <c r="D208" t="s">
        <v>169</v>
      </c>
      <c r="E208">
        <v>0</v>
      </c>
    </row>
    <row r="209" spans="1:5" x14ac:dyDescent="0.25">
      <c r="A209" t="s">
        <v>124</v>
      </c>
      <c r="B209">
        <v>10</v>
      </c>
      <c r="C209" t="s">
        <v>148</v>
      </c>
      <c r="D209" t="s">
        <v>169</v>
      </c>
      <c r="E209">
        <v>0</v>
      </c>
    </row>
    <row r="210" spans="1:5" x14ac:dyDescent="0.25">
      <c r="A210" t="s">
        <v>125</v>
      </c>
      <c r="B210">
        <v>11</v>
      </c>
      <c r="C210" t="s">
        <v>148</v>
      </c>
      <c r="D210" t="s">
        <v>169</v>
      </c>
      <c r="E210">
        <v>0</v>
      </c>
    </row>
    <row r="211" spans="1:5" x14ac:dyDescent="0.25">
      <c r="A211" t="s">
        <v>126</v>
      </c>
      <c r="B211">
        <v>12</v>
      </c>
      <c r="C211" t="s">
        <v>148</v>
      </c>
      <c r="D211" t="s">
        <v>169</v>
      </c>
      <c r="E211">
        <v>0.54584100000000002</v>
      </c>
    </row>
    <row r="212" spans="1:5" x14ac:dyDescent="0.25">
      <c r="A212" t="s">
        <v>127</v>
      </c>
      <c r="B212">
        <v>13</v>
      </c>
      <c r="C212" t="s">
        <v>148</v>
      </c>
      <c r="D212" t="s">
        <v>169</v>
      </c>
      <c r="E212">
        <v>0</v>
      </c>
    </row>
    <row r="213" spans="1:5" x14ac:dyDescent="0.25">
      <c r="A213" t="s">
        <v>128</v>
      </c>
      <c r="B213">
        <v>14</v>
      </c>
      <c r="C213" t="s">
        <v>148</v>
      </c>
      <c r="D213" t="s">
        <v>169</v>
      </c>
      <c r="E213">
        <v>0</v>
      </c>
    </row>
    <row r="214" spans="1:5" x14ac:dyDescent="0.25">
      <c r="A214" t="s">
        <v>165</v>
      </c>
      <c r="B214">
        <v>15</v>
      </c>
      <c r="C214" t="s">
        <v>148</v>
      </c>
      <c r="D214" t="s">
        <v>169</v>
      </c>
      <c r="E214">
        <v>0</v>
      </c>
    </row>
    <row r="215" spans="1:5" x14ac:dyDescent="0.25">
      <c r="A215" t="s">
        <v>164</v>
      </c>
      <c r="B215">
        <v>16</v>
      </c>
      <c r="C215" t="s">
        <v>148</v>
      </c>
      <c r="D215" t="s">
        <v>169</v>
      </c>
      <c r="E215">
        <v>33.593566000000003</v>
      </c>
    </row>
    <row r="216" spans="1:5" x14ac:dyDescent="0.25">
      <c r="A216" t="s">
        <v>129</v>
      </c>
      <c r="B216">
        <v>17</v>
      </c>
      <c r="C216" t="s">
        <v>148</v>
      </c>
      <c r="D216" t="s">
        <v>169</v>
      </c>
      <c r="E216">
        <v>0</v>
      </c>
    </row>
    <row r="217" spans="1:5" x14ac:dyDescent="0.25">
      <c r="A217" t="s">
        <v>130</v>
      </c>
      <c r="B217">
        <v>18</v>
      </c>
      <c r="C217" t="s">
        <v>148</v>
      </c>
      <c r="D217" t="s">
        <v>169</v>
      </c>
      <c r="E217">
        <v>0</v>
      </c>
    </row>
    <row r="218" spans="1:5" x14ac:dyDescent="0.25">
      <c r="A218" t="s">
        <v>146</v>
      </c>
      <c r="B218">
        <v>19</v>
      </c>
      <c r="C218" t="s">
        <v>148</v>
      </c>
      <c r="D218" t="s">
        <v>169</v>
      </c>
      <c r="E218">
        <v>9.2674649999999996</v>
      </c>
    </row>
    <row r="219" spans="1:5" x14ac:dyDescent="0.25">
      <c r="A219" t="s">
        <v>131</v>
      </c>
      <c r="B219">
        <v>20</v>
      </c>
      <c r="C219" t="s">
        <v>148</v>
      </c>
      <c r="D219" t="s">
        <v>169</v>
      </c>
      <c r="E219">
        <v>0.40269199999999999</v>
      </c>
    </row>
    <row r="220" spans="1:5" x14ac:dyDescent="0.25">
      <c r="A220" t="s">
        <v>132</v>
      </c>
      <c r="B220">
        <v>21</v>
      </c>
      <c r="C220" t="s">
        <v>148</v>
      </c>
      <c r="D220" t="s">
        <v>169</v>
      </c>
      <c r="E220">
        <v>0</v>
      </c>
    </row>
    <row r="221" spans="1:5" x14ac:dyDescent="0.25">
      <c r="A221" t="s">
        <v>147</v>
      </c>
      <c r="B221">
        <v>22</v>
      </c>
      <c r="C221" t="s">
        <v>148</v>
      </c>
      <c r="D221" t="s">
        <v>169</v>
      </c>
      <c r="E221">
        <v>0</v>
      </c>
    </row>
    <row r="222" spans="1:5" x14ac:dyDescent="0.25">
      <c r="A222" t="s">
        <v>133</v>
      </c>
      <c r="B222">
        <v>23</v>
      </c>
      <c r="C222" t="s">
        <v>148</v>
      </c>
      <c r="D222" t="s">
        <v>169</v>
      </c>
      <c r="E222">
        <v>3.021201</v>
      </c>
    </row>
    <row r="223" spans="1:5" x14ac:dyDescent="0.25">
      <c r="A223" t="s">
        <v>181</v>
      </c>
      <c r="B223">
        <v>24</v>
      </c>
      <c r="C223" t="s">
        <v>148</v>
      </c>
      <c r="D223" t="s">
        <v>169</v>
      </c>
      <c r="E223">
        <v>0</v>
      </c>
    </row>
    <row r="224" spans="1:5" x14ac:dyDescent="0.25">
      <c r="A224" t="s">
        <v>134</v>
      </c>
      <c r="B224">
        <v>25</v>
      </c>
      <c r="C224" t="s">
        <v>148</v>
      </c>
      <c r="D224" t="s">
        <v>169</v>
      </c>
      <c r="E224">
        <v>1.2921689999999999</v>
      </c>
    </row>
    <row r="225" spans="1:5" x14ac:dyDescent="0.25">
      <c r="A225" t="s">
        <v>135</v>
      </c>
      <c r="B225">
        <v>26</v>
      </c>
      <c r="C225" t="s">
        <v>148</v>
      </c>
      <c r="D225" t="s">
        <v>169</v>
      </c>
      <c r="E225">
        <v>31.0227</v>
      </c>
    </row>
    <row r="226" spans="1:5" x14ac:dyDescent="0.25">
      <c r="A226" t="s">
        <v>136</v>
      </c>
      <c r="B226">
        <v>27</v>
      </c>
      <c r="C226" t="s">
        <v>148</v>
      </c>
      <c r="D226" t="s">
        <v>169</v>
      </c>
      <c r="E226">
        <v>0</v>
      </c>
    </row>
    <row r="227" spans="1:5" x14ac:dyDescent="0.25">
      <c r="A227" t="s">
        <v>137</v>
      </c>
      <c r="B227">
        <v>28</v>
      </c>
      <c r="C227" t="s">
        <v>148</v>
      </c>
      <c r="D227" t="s">
        <v>169</v>
      </c>
      <c r="E227">
        <v>402.05628999999999</v>
      </c>
    </row>
    <row r="228" spans="1:5" x14ac:dyDescent="0.25">
      <c r="A228" t="s">
        <v>138</v>
      </c>
      <c r="B228">
        <v>29</v>
      </c>
      <c r="C228" t="s">
        <v>148</v>
      </c>
      <c r="D228" t="s">
        <v>169</v>
      </c>
      <c r="E228">
        <v>0</v>
      </c>
    </row>
    <row r="229" spans="1:5" x14ac:dyDescent="0.25">
      <c r="A229" t="s">
        <v>139</v>
      </c>
      <c r="B229">
        <v>30</v>
      </c>
      <c r="C229" t="s">
        <v>148</v>
      </c>
      <c r="D229" t="s">
        <v>169</v>
      </c>
      <c r="E229">
        <v>29.130649999999999</v>
      </c>
    </row>
    <row r="230" spans="1:5" x14ac:dyDescent="0.25">
      <c r="A230" t="s">
        <v>145</v>
      </c>
      <c r="B230">
        <v>31</v>
      </c>
      <c r="C230" t="s">
        <v>148</v>
      </c>
      <c r="D230" t="s">
        <v>169</v>
      </c>
      <c r="E230">
        <v>3.364992</v>
      </c>
    </row>
    <row r="231" spans="1:5" x14ac:dyDescent="0.25">
      <c r="A231" t="s">
        <v>140</v>
      </c>
      <c r="B231">
        <v>32</v>
      </c>
      <c r="C231" t="s">
        <v>148</v>
      </c>
      <c r="D231" t="s">
        <v>169</v>
      </c>
      <c r="E231">
        <v>0</v>
      </c>
    </row>
    <row r="232" spans="1:5" x14ac:dyDescent="0.25">
      <c r="A232" t="s">
        <v>141</v>
      </c>
      <c r="B232">
        <v>33</v>
      </c>
      <c r="C232" t="s">
        <v>148</v>
      </c>
      <c r="D232" t="s">
        <v>169</v>
      </c>
      <c r="E232">
        <v>603.08599100000004</v>
      </c>
    </row>
    <row r="233" spans="1:5" x14ac:dyDescent="0.25">
      <c r="A233" t="s">
        <v>116</v>
      </c>
      <c r="B233">
        <v>1</v>
      </c>
      <c r="C233" t="s">
        <v>149</v>
      </c>
      <c r="D233" t="s">
        <v>169</v>
      </c>
      <c r="E233">
        <v>19.192848999999999</v>
      </c>
    </row>
    <row r="234" spans="1:5" x14ac:dyDescent="0.25">
      <c r="A234" t="s">
        <v>117</v>
      </c>
      <c r="B234">
        <v>2</v>
      </c>
      <c r="C234" t="s">
        <v>149</v>
      </c>
      <c r="D234" t="s">
        <v>169</v>
      </c>
      <c r="E234">
        <v>54.666136999999999</v>
      </c>
    </row>
    <row r="235" spans="1:5" x14ac:dyDescent="0.25">
      <c r="A235" t="s">
        <v>118</v>
      </c>
      <c r="B235">
        <v>3</v>
      </c>
      <c r="C235" t="s">
        <v>149</v>
      </c>
      <c r="D235" t="s">
        <v>169</v>
      </c>
      <c r="E235">
        <v>11.177491</v>
      </c>
    </row>
    <row r="236" spans="1:5" x14ac:dyDescent="0.25">
      <c r="A236" t="s">
        <v>119</v>
      </c>
      <c r="B236">
        <v>4</v>
      </c>
      <c r="C236" t="s">
        <v>149</v>
      </c>
      <c r="D236" t="s">
        <v>169</v>
      </c>
      <c r="E236">
        <v>15.057055999999999</v>
      </c>
    </row>
    <row r="237" spans="1:5" x14ac:dyDescent="0.25">
      <c r="A237" t="s">
        <v>120</v>
      </c>
      <c r="B237">
        <v>5</v>
      </c>
      <c r="C237" t="s">
        <v>149</v>
      </c>
      <c r="D237" t="s">
        <v>169</v>
      </c>
      <c r="E237">
        <v>41.740890999999998</v>
      </c>
    </row>
    <row r="238" spans="1:5" x14ac:dyDescent="0.25">
      <c r="A238" t="s">
        <v>121</v>
      </c>
      <c r="B238">
        <v>6</v>
      </c>
      <c r="C238" t="s">
        <v>149</v>
      </c>
      <c r="D238" t="s">
        <v>169</v>
      </c>
      <c r="E238">
        <v>11.524962</v>
      </c>
    </row>
    <row r="239" spans="1:5" x14ac:dyDescent="0.25">
      <c r="A239" t="s">
        <v>122</v>
      </c>
      <c r="B239">
        <v>7</v>
      </c>
      <c r="C239" t="s">
        <v>149</v>
      </c>
      <c r="D239" t="s">
        <v>169</v>
      </c>
      <c r="E239">
        <v>74.737042000000002</v>
      </c>
    </row>
    <row r="240" spans="1:5" x14ac:dyDescent="0.25">
      <c r="A240" t="s">
        <v>123</v>
      </c>
      <c r="B240">
        <v>8</v>
      </c>
      <c r="C240" t="s">
        <v>149</v>
      </c>
      <c r="D240" t="s">
        <v>169</v>
      </c>
      <c r="E240">
        <v>55.166569000000003</v>
      </c>
    </row>
    <row r="241" spans="1:5" x14ac:dyDescent="0.25">
      <c r="A241" t="s">
        <v>180</v>
      </c>
      <c r="B241">
        <v>9</v>
      </c>
      <c r="C241" t="s">
        <v>149</v>
      </c>
      <c r="D241" t="s">
        <v>169</v>
      </c>
      <c r="E241">
        <v>208.14547300000001</v>
      </c>
    </row>
    <row r="242" spans="1:5" x14ac:dyDescent="0.25">
      <c r="A242" t="s">
        <v>124</v>
      </c>
      <c r="B242">
        <v>10</v>
      </c>
      <c r="C242" t="s">
        <v>149</v>
      </c>
      <c r="D242" t="s">
        <v>169</v>
      </c>
      <c r="E242">
        <v>25.001071</v>
      </c>
    </row>
    <row r="243" spans="1:5" x14ac:dyDescent="0.25">
      <c r="A243" t="s">
        <v>125</v>
      </c>
      <c r="B243">
        <v>11</v>
      </c>
      <c r="C243" t="s">
        <v>149</v>
      </c>
      <c r="D243" t="s">
        <v>169</v>
      </c>
      <c r="E243">
        <v>101.033907</v>
      </c>
    </row>
    <row r="244" spans="1:5" x14ac:dyDescent="0.25">
      <c r="A244" t="s">
        <v>126</v>
      </c>
      <c r="B244">
        <v>12</v>
      </c>
      <c r="C244" t="s">
        <v>149</v>
      </c>
      <c r="D244" t="s">
        <v>169</v>
      </c>
      <c r="E244">
        <v>39.922902000000001</v>
      </c>
    </row>
    <row r="245" spans="1:5" x14ac:dyDescent="0.25">
      <c r="A245" t="s">
        <v>127</v>
      </c>
      <c r="B245">
        <v>13</v>
      </c>
      <c r="C245" t="s">
        <v>149</v>
      </c>
      <c r="D245" t="s">
        <v>169</v>
      </c>
      <c r="E245">
        <v>33.336264999999997</v>
      </c>
    </row>
    <row r="246" spans="1:5" x14ac:dyDescent="0.25">
      <c r="A246" t="s">
        <v>128</v>
      </c>
      <c r="B246">
        <v>14</v>
      </c>
      <c r="C246" t="s">
        <v>149</v>
      </c>
      <c r="D246" t="s">
        <v>169</v>
      </c>
      <c r="E246">
        <v>124.569418</v>
      </c>
    </row>
    <row r="247" spans="1:5" x14ac:dyDescent="0.25">
      <c r="A247" t="s">
        <v>165</v>
      </c>
      <c r="B247">
        <v>15</v>
      </c>
      <c r="C247" t="s">
        <v>149</v>
      </c>
      <c r="D247" t="s">
        <v>169</v>
      </c>
      <c r="E247">
        <v>261.66805299999999</v>
      </c>
    </row>
    <row r="248" spans="1:5" x14ac:dyDescent="0.25">
      <c r="A248" t="s">
        <v>164</v>
      </c>
      <c r="B248">
        <v>16</v>
      </c>
      <c r="C248" t="s">
        <v>149</v>
      </c>
      <c r="D248" t="s">
        <v>169</v>
      </c>
      <c r="E248">
        <v>51.866506000000001</v>
      </c>
    </row>
    <row r="249" spans="1:5" x14ac:dyDescent="0.25">
      <c r="A249" t="s">
        <v>129</v>
      </c>
      <c r="B249">
        <v>17</v>
      </c>
      <c r="C249" t="s">
        <v>149</v>
      </c>
      <c r="D249" t="s">
        <v>169</v>
      </c>
      <c r="E249">
        <v>23.932931</v>
      </c>
    </row>
    <row r="250" spans="1:5" x14ac:dyDescent="0.25">
      <c r="A250" t="s">
        <v>130</v>
      </c>
      <c r="B250">
        <v>18</v>
      </c>
      <c r="C250" t="s">
        <v>149</v>
      </c>
      <c r="D250" t="s">
        <v>169</v>
      </c>
      <c r="E250">
        <v>16.899930999999999</v>
      </c>
    </row>
    <row r="251" spans="1:5" x14ac:dyDescent="0.25">
      <c r="A251" t="s">
        <v>146</v>
      </c>
      <c r="B251">
        <v>19</v>
      </c>
      <c r="C251" t="s">
        <v>149</v>
      </c>
      <c r="D251" t="s">
        <v>169</v>
      </c>
      <c r="E251">
        <v>75.298111000000006</v>
      </c>
    </row>
    <row r="252" spans="1:5" x14ac:dyDescent="0.25">
      <c r="A252" t="s">
        <v>131</v>
      </c>
      <c r="B252">
        <v>20</v>
      </c>
      <c r="C252" t="s">
        <v>149</v>
      </c>
      <c r="D252" t="s">
        <v>169</v>
      </c>
      <c r="E252">
        <v>49.869149999999998</v>
      </c>
    </row>
    <row r="253" spans="1:5" x14ac:dyDescent="0.25">
      <c r="A253" t="s">
        <v>132</v>
      </c>
      <c r="B253">
        <v>21</v>
      </c>
      <c r="C253" t="s">
        <v>149</v>
      </c>
      <c r="D253" t="s">
        <v>169</v>
      </c>
      <c r="E253">
        <v>81.671543</v>
      </c>
    </row>
    <row r="254" spans="1:5" x14ac:dyDescent="0.25">
      <c r="A254" t="s">
        <v>147</v>
      </c>
      <c r="B254">
        <v>22</v>
      </c>
      <c r="C254" t="s">
        <v>149</v>
      </c>
      <c r="D254" t="s">
        <v>169</v>
      </c>
      <c r="E254">
        <v>32.491436</v>
      </c>
    </row>
    <row r="255" spans="1:5" x14ac:dyDescent="0.25">
      <c r="A255" t="s">
        <v>133</v>
      </c>
      <c r="B255">
        <v>23</v>
      </c>
      <c r="C255" t="s">
        <v>149</v>
      </c>
      <c r="D255" t="s">
        <v>169</v>
      </c>
      <c r="E255">
        <v>21.810524999999998</v>
      </c>
    </row>
    <row r="256" spans="1:5" x14ac:dyDescent="0.25">
      <c r="A256" t="s">
        <v>181</v>
      </c>
      <c r="B256">
        <v>24</v>
      </c>
      <c r="C256" t="s">
        <v>149</v>
      </c>
      <c r="D256" t="s">
        <v>169</v>
      </c>
      <c r="E256">
        <v>53.512169999999998</v>
      </c>
    </row>
    <row r="257" spans="1:5" x14ac:dyDescent="0.25">
      <c r="A257" t="s">
        <v>134</v>
      </c>
      <c r="B257">
        <v>25</v>
      </c>
      <c r="C257" t="s">
        <v>149</v>
      </c>
      <c r="D257" t="s">
        <v>169</v>
      </c>
      <c r="E257">
        <v>88.651270999999994</v>
      </c>
    </row>
    <row r="258" spans="1:5" x14ac:dyDescent="0.25">
      <c r="A258" t="s">
        <v>135</v>
      </c>
      <c r="B258">
        <v>26</v>
      </c>
      <c r="C258" t="s">
        <v>149</v>
      </c>
      <c r="D258" t="s">
        <v>169</v>
      </c>
      <c r="E258">
        <v>251.02322799999999</v>
      </c>
    </row>
    <row r="259" spans="1:5" x14ac:dyDescent="0.25">
      <c r="A259" t="s">
        <v>136</v>
      </c>
      <c r="B259">
        <v>27</v>
      </c>
      <c r="C259" t="s">
        <v>149</v>
      </c>
      <c r="D259" t="s">
        <v>169</v>
      </c>
      <c r="E259">
        <v>145.86102700000001</v>
      </c>
    </row>
    <row r="260" spans="1:5" x14ac:dyDescent="0.25">
      <c r="A260" t="s">
        <v>137</v>
      </c>
      <c r="B260">
        <v>28</v>
      </c>
      <c r="C260" t="s">
        <v>149</v>
      </c>
      <c r="D260" t="s">
        <v>169</v>
      </c>
      <c r="E260">
        <v>45.753610000000002</v>
      </c>
    </row>
    <row r="261" spans="1:5" x14ac:dyDescent="0.25">
      <c r="A261" t="s">
        <v>138</v>
      </c>
      <c r="B261">
        <v>29</v>
      </c>
      <c r="C261" t="s">
        <v>149</v>
      </c>
      <c r="D261" t="s">
        <v>169</v>
      </c>
      <c r="E261">
        <v>17.487684999999999</v>
      </c>
    </row>
    <row r="262" spans="1:5" x14ac:dyDescent="0.25">
      <c r="A262" t="s">
        <v>139</v>
      </c>
      <c r="B262">
        <v>30</v>
      </c>
      <c r="C262" t="s">
        <v>149</v>
      </c>
      <c r="D262" t="s">
        <v>169</v>
      </c>
      <c r="E262">
        <v>101.667354</v>
      </c>
    </row>
    <row r="263" spans="1:5" x14ac:dyDescent="0.25">
      <c r="A263" t="s">
        <v>145</v>
      </c>
      <c r="B263">
        <v>31</v>
      </c>
      <c r="C263" t="s">
        <v>149</v>
      </c>
      <c r="D263" t="s">
        <v>169</v>
      </c>
      <c r="E263">
        <v>68.716868000000005</v>
      </c>
    </row>
    <row r="264" spans="1:5" x14ac:dyDescent="0.25">
      <c r="A264" t="s">
        <v>140</v>
      </c>
      <c r="B264">
        <v>32</v>
      </c>
      <c r="C264" t="s">
        <v>149</v>
      </c>
      <c r="D264" t="s">
        <v>169</v>
      </c>
      <c r="E264">
        <v>19.412300999999999</v>
      </c>
    </row>
    <row r="265" spans="1:5" x14ac:dyDescent="0.25">
      <c r="A265" t="s">
        <v>141</v>
      </c>
      <c r="B265">
        <v>33</v>
      </c>
      <c r="C265" t="s">
        <v>149</v>
      </c>
      <c r="D265" t="s">
        <v>169</v>
      </c>
      <c r="E265">
        <v>2222.8657330000001</v>
      </c>
    </row>
    <row r="266" spans="1:5" x14ac:dyDescent="0.25">
      <c r="A266" t="s">
        <v>116</v>
      </c>
      <c r="B266">
        <v>1</v>
      </c>
      <c r="C266" t="s">
        <v>150</v>
      </c>
      <c r="D266" t="s">
        <v>169</v>
      </c>
      <c r="E266">
        <v>73.484007000000005</v>
      </c>
    </row>
    <row r="267" spans="1:5" x14ac:dyDescent="0.25">
      <c r="A267" t="s">
        <v>117</v>
      </c>
      <c r="B267">
        <v>2</v>
      </c>
      <c r="C267" t="s">
        <v>150</v>
      </c>
      <c r="D267" t="s">
        <v>169</v>
      </c>
      <c r="E267">
        <v>92.564471999999995</v>
      </c>
    </row>
    <row r="268" spans="1:5" x14ac:dyDescent="0.25">
      <c r="A268" t="s">
        <v>118</v>
      </c>
      <c r="B268">
        <v>3</v>
      </c>
      <c r="C268" t="s">
        <v>150</v>
      </c>
      <c r="D268" t="s">
        <v>169</v>
      </c>
      <c r="E268">
        <v>24.570965000000001</v>
      </c>
    </row>
    <row r="269" spans="1:5" x14ac:dyDescent="0.25">
      <c r="A269" t="s">
        <v>119</v>
      </c>
      <c r="B269">
        <v>4</v>
      </c>
      <c r="C269" t="s">
        <v>150</v>
      </c>
      <c r="D269" t="s">
        <v>169</v>
      </c>
      <c r="E269">
        <v>44.715321000000003</v>
      </c>
    </row>
    <row r="270" spans="1:5" x14ac:dyDescent="0.25">
      <c r="A270" t="s">
        <v>120</v>
      </c>
      <c r="B270">
        <v>5</v>
      </c>
      <c r="C270" t="s">
        <v>150</v>
      </c>
      <c r="D270" t="s">
        <v>169</v>
      </c>
      <c r="E270">
        <v>94.072776000000005</v>
      </c>
    </row>
    <row r="271" spans="1:5" x14ac:dyDescent="0.25">
      <c r="A271" t="s">
        <v>121</v>
      </c>
      <c r="B271">
        <v>6</v>
      </c>
      <c r="C271" t="s">
        <v>150</v>
      </c>
      <c r="D271" t="s">
        <v>169</v>
      </c>
      <c r="E271">
        <v>34.670337000000004</v>
      </c>
    </row>
    <row r="272" spans="1:5" x14ac:dyDescent="0.25">
      <c r="A272" t="s">
        <v>122</v>
      </c>
      <c r="B272">
        <v>7</v>
      </c>
      <c r="C272" t="s">
        <v>150</v>
      </c>
      <c r="D272" t="s">
        <v>169</v>
      </c>
      <c r="E272">
        <v>140.555463</v>
      </c>
    </row>
    <row r="273" spans="1:5" x14ac:dyDescent="0.25">
      <c r="A273" t="s">
        <v>123</v>
      </c>
      <c r="B273">
        <v>8</v>
      </c>
      <c r="C273" t="s">
        <v>150</v>
      </c>
      <c r="D273" t="s">
        <v>169</v>
      </c>
      <c r="E273">
        <v>146.43894</v>
      </c>
    </row>
    <row r="274" spans="1:5" x14ac:dyDescent="0.25">
      <c r="A274" t="s">
        <v>180</v>
      </c>
      <c r="B274">
        <v>9</v>
      </c>
      <c r="C274" t="s">
        <v>150</v>
      </c>
      <c r="D274" t="s">
        <v>169</v>
      </c>
      <c r="E274">
        <v>462.98071800000002</v>
      </c>
    </row>
    <row r="275" spans="1:5" x14ac:dyDescent="0.25">
      <c r="A275" t="s">
        <v>124</v>
      </c>
      <c r="B275">
        <v>10</v>
      </c>
      <c r="C275" t="s">
        <v>150</v>
      </c>
      <c r="D275" t="s">
        <v>169</v>
      </c>
      <c r="E275">
        <v>89.022181000000003</v>
      </c>
    </row>
    <row r="276" spans="1:5" x14ac:dyDescent="0.25">
      <c r="A276" t="s">
        <v>125</v>
      </c>
      <c r="B276">
        <v>11</v>
      </c>
      <c r="C276" t="s">
        <v>150</v>
      </c>
      <c r="D276" t="s">
        <v>169</v>
      </c>
      <c r="E276">
        <v>235.49005199999999</v>
      </c>
    </row>
    <row r="277" spans="1:5" x14ac:dyDescent="0.25">
      <c r="A277" t="s">
        <v>126</v>
      </c>
      <c r="B277">
        <v>12</v>
      </c>
      <c r="C277" t="s">
        <v>150</v>
      </c>
      <c r="D277" t="s">
        <v>169</v>
      </c>
      <c r="E277">
        <v>93.449924999999993</v>
      </c>
    </row>
    <row r="278" spans="1:5" x14ac:dyDescent="0.25">
      <c r="A278" t="s">
        <v>127</v>
      </c>
      <c r="B278">
        <v>13</v>
      </c>
      <c r="C278" t="s">
        <v>150</v>
      </c>
      <c r="D278" t="s">
        <v>169</v>
      </c>
      <c r="E278">
        <v>130.93433099999999</v>
      </c>
    </row>
    <row r="279" spans="1:5" x14ac:dyDescent="0.25">
      <c r="A279" t="s">
        <v>128</v>
      </c>
      <c r="B279">
        <v>14</v>
      </c>
      <c r="C279" t="s">
        <v>150</v>
      </c>
      <c r="D279" t="s">
        <v>169</v>
      </c>
      <c r="E279">
        <v>308.49002899999999</v>
      </c>
    </row>
    <row r="280" spans="1:5" x14ac:dyDescent="0.25">
      <c r="A280" t="s">
        <v>165</v>
      </c>
      <c r="B280">
        <v>15</v>
      </c>
      <c r="C280" t="s">
        <v>150</v>
      </c>
      <c r="D280" t="s">
        <v>169</v>
      </c>
      <c r="E280">
        <v>522.42925300000002</v>
      </c>
    </row>
    <row r="281" spans="1:5" x14ac:dyDescent="0.25">
      <c r="A281" t="s">
        <v>164</v>
      </c>
      <c r="B281">
        <v>16</v>
      </c>
      <c r="C281" t="s">
        <v>150</v>
      </c>
      <c r="D281" t="s">
        <v>169</v>
      </c>
      <c r="E281">
        <v>166.92317700000001</v>
      </c>
    </row>
    <row r="282" spans="1:5" x14ac:dyDescent="0.25">
      <c r="A282" t="s">
        <v>129</v>
      </c>
      <c r="B282">
        <v>17</v>
      </c>
      <c r="C282" t="s">
        <v>150</v>
      </c>
      <c r="D282" t="s">
        <v>169</v>
      </c>
      <c r="E282">
        <v>70.499897000000004</v>
      </c>
    </row>
    <row r="283" spans="1:5" x14ac:dyDescent="0.25">
      <c r="A283" t="s">
        <v>130</v>
      </c>
      <c r="B283">
        <v>18</v>
      </c>
      <c r="C283" t="s">
        <v>150</v>
      </c>
      <c r="D283" t="s">
        <v>169</v>
      </c>
      <c r="E283">
        <v>54.163145</v>
      </c>
    </row>
    <row r="284" spans="1:5" x14ac:dyDescent="0.25">
      <c r="A284" t="s">
        <v>146</v>
      </c>
      <c r="B284">
        <v>19</v>
      </c>
      <c r="C284" t="s">
        <v>150</v>
      </c>
      <c r="D284" t="s">
        <v>169</v>
      </c>
      <c r="E284">
        <v>184.86745199999999</v>
      </c>
    </row>
    <row r="285" spans="1:5" x14ac:dyDescent="0.25">
      <c r="A285" t="s">
        <v>131</v>
      </c>
      <c r="B285">
        <v>20</v>
      </c>
      <c r="C285" t="s">
        <v>150</v>
      </c>
      <c r="D285" t="s">
        <v>169</v>
      </c>
      <c r="E285">
        <v>164.08138299999999</v>
      </c>
    </row>
    <row r="286" spans="1:5" x14ac:dyDescent="0.25">
      <c r="A286" t="s">
        <v>132</v>
      </c>
      <c r="B286">
        <v>21</v>
      </c>
      <c r="C286" t="s">
        <v>150</v>
      </c>
      <c r="D286" t="s">
        <v>169</v>
      </c>
      <c r="E286">
        <v>185.98307600000001</v>
      </c>
    </row>
    <row r="287" spans="1:5" x14ac:dyDescent="0.25">
      <c r="A287" t="s">
        <v>147</v>
      </c>
      <c r="B287">
        <v>22</v>
      </c>
      <c r="C287" t="s">
        <v>150</v>
      </c>
      <c r="D287" t="s">
        <v>169</v>
      </c>
      <c r="E287">
        <v>82.283850999999999</v>
      </c>
    </row>
    <row r="288" spans="1:5" x14ac:dyDescent="0.25">
      <c r="A288" t="s">
        <v>133</v>
      </c>
      <c r="B288">
        <v>23</v>
      </c>
      <c r="C288" t="s">
        <v>150</v>
      </c>
      <c r="D288" t="s">
        <v>169</v>
      </c>
      <c r="E288">
        <v>54.846189000000003</v>
      </c>
    </row>
    <row r="289" spans="1:5" x14ac:dyDescent="0.25">
      <c r="A289" t="s">
        <v>181</v>
      </c>
      <c r="B289">
        <v>24</v>
      </c>
      <c r="C289" t="s">
        <v>150</v>
      </c>
      <c r="D289" t="s">
        <v>169</v>
      </c>
      <c r="E289">
        <v>100.231154</v>
      </c>
    </row>
    <row r="290" spans="1:5" x14ac:dyDescent="0.25">
      <c r="A290" t="s">
        <v>134</v>
      </c>
      <c r="B290">
        <v>25</v>
      </c>
      <c r="C290" t="s">
        <v>150</v>
      </c>
      <c r="D290" t="s">
        <v>169</v>
      </c>
      <c r="E290">
        <v>123.160659</v>
      </c>
    </row>
    <row r="291" spans="1:5" x14ac:dyDescent="0.25">
      <c r="A291" t="s">
        <v>135</v>
      </c>
      <c r="B291">
        <v>26</v>
      </c>
      <c r="C291" t="s">
        <v>150</v>
      </c>
      <c r="D291" t="s">
        <v>169</v>
      </c>
      <c r="E291">
        <v>73.371402000000003</v>
      </c>
    </row>
    <row r="292" spans="1:5" x14ac:dyDescent="0.25">
      <c r="A292" t="s">
        <v>136</v>
      </c>
      <c r="B292">
        <v>27</v>
      </c>
      <c r="C292" t="s">
        <v>150</v>
      </c>
      <c r="D292" t="s">
        <v>169</v>
      </c>
      <c r="E292">
        <v>93.986525</v>
      </c>
    </row>
    <row r="293" spans="1:5" x14ac:dyDescent="0.25">
      <c r="A293" t="s">
        <v>137</v>
      </c>
      <c r="B293">
        <v>28</v>
      </c>
      <c r="C293" t="s">
        <v>150</v>
      </c>
      <c r="D293" t="s">
        <v>169</v>
      </c>
      <c r="E293">
        <v>119.9248</v>
      </c>
    </row>
    <row r="294" spans="1:5" x14ac:dyDescent="0.25">
      <c r="A294" t="s">
        <v>138</v>
      </c>
      <c r="B294">
        <v>29</v>
      </c>
      <c r="C294" t="s">
        <v>150</v>
      </c>
      <c r="D294" t="s">
        <v>169</v>
      </c>
      <c r="E294">
        <v>50.092733000000003</v>
      </c>
    </row>
    <row r="295" spans="1:5" x14ac:dyDescent="0.25">
      <c r="A295" t="s">
        <v>139</v>
      </c>
      <c r="B295">
        <v>30</v>
      </c>
      <c r="C295" t="s">
        <v>150</v>
      </c>
      <c r="D295" t="s">
        <v>169</v>
      </c>
      <c r="E295">
        <v>211.49469400000001</v>
      </c>
    </row>
    <row r="296" spans="1:5" x14ac:dyDescent="0.25">
      <c r="A296" t="s">
        <v>145</v>
      </c>
      <c r="B296">
        <v>31</v>
      </c>
      <c r="C296" t="s">
        <v>150</v>
      </c>
      <c r="D296" t="s">
        <v>169</v>
      </c>
      <c r="E296">
        <v>110.807277</v>
      </c>
    </row>
    <row r="297" spans="1:5" x14ac:dyDescent="0.25">
      <c r="A297" t="s">
        <v>140</v>
      </c>
      <c r="B297">
        <v>32</v>
      </c>
      <c r="C297" t="s">
        <v>150</v>
      </c>
      <c r="D297" t="s">
        <v>169</v>
      </c>
      <c r="E297">
        <v>93.869612000000004</v>
      </c>
    </row>
    <row r="298" spans="1:5" x14ac:dyDescent="0.25">
      <c r="A298" t="s">
        <v>141</v>
      </c>
      <c r="B298">
        <v>33</v>
      </c>
      <c r="C298" t="s">
        <v>150</v>
      </c>
      <c r="D298" t="s">
        <v>169</v>
      </c>
      <c r="E298">
        <v>4434.4557960000002</v>
      </c>
    </row>
    <row r="299" spans="1:5" x14ac:dyDescent="0.25">
      <c r="A299" t="s">
        <v>116</v>
      </c>
      <c r="B299">
        <v>1</v>
      </c>
      <c r="C299" t="s">
        <v>163</v>
      </c>
      <c r="D299" t="s">
        <v>169</v>
      </c>
      <c r="E299">
        <v>13680641</v>
      </c>
    </row>
    <row r="300" spans="1:5" x14ac:dyDescent="0.25">
      <c r="A300" t="s">
        <v>117</v>
      </c>
      <c r="B300">
        <v>2</v>
      </c>
      <c r="C300" t="s">
        <v>163</v>
      </c>
      <c r="D300" t="s">
        <v>169</v>
      </c>
      <c r="E300">
        <v>52579597</v>
      </c>
    </row>
    <row r="301" spans="1:5" x14ac:dyDescent="0.25">
      <c r="A301" t="s">
        <v>118</v>
      </c>
      <c r="B301">
        <v>3</v>
      </c>
      <c r="C301" t="s">
        <v>163</v>
      </c>
      <c r="D301" t="s">
        <v>169</v>
      </c>
      <c r="E301">
        <v>11410570</v>
      </c>
    </row>
    <row r="302" spans="1:5" x14ac:dyDescent="0.25">
      <c r="A302" t="s">
        <v>119</v>
      </c>
      <c r="B302">
        <v>4</v>
      </c>
      <c r="C302" t="s">
        <v>163</v>
      </c>
      <c r="D302" t="s">
        <v>169</v>
      </c>
      <c r="E302">
        <v>1517411</v>
      </c>
    </row>
    <row r="303" spans="1:5" x14ac:dyDescent="0.25">
      <c r="A303" t="s">
        <v>120</v>
      </c>
      <c r="B303">
        <v>5</v>
      </c>
      <c r="C303" t="s">
        <v>163</v>
      </c>
      <c r="D303" t="s">
        <v>169</v>
      </c>
      <c r="E303">
        <v>34812961</v>
      </c>
    </row>
    <row r="304" spans="1:5" x14ac:dyDescent="0.25">
      <c r="A304" t="s">
        <v>121</v>
      </c>
      <c r="B304">
        <v>6</v>
      </c>
      <c r="C304" t="s">
        <v>163</v>
      </c>
      <c r="D304" t="s">
        <v>169</v>
      </c>
      <c r="E304">
        <v>10670516</v>
      </c>
    </row>
    <row r="305" spans="1:5" x14ac:dyDescent="0.25">
      <c r="A305" t="s">
        <v>122</v>
      </c>
      <c r="B305">
        <v>7</v>
      </c>
      <c r="C305" t="s">
        <v>163</v>
      </c>
      <c r="D305" t="s">
        <v>169</v>
      </c>
      <c r="E305">
        <v>6131792</v>
      </c>
    </row>
    <row r="306" spans="1:5" x14ac:dyDescent="0.25">
      <c r="A306" t="s">
        <v>123</v>
      </c>
      <c r="B306">
        <v>8</v>
      </c>
      <c r="C306" t="s">
        <v>163</v>
      </c>
      <c r="D306" t="s">
        <v>169</v>
      </c>
      <c r="E306">
        <v>45059560</v>
      </c>
    </row>
    <row r="307" spans="1:5" x14ac:dyDescent="0.25">
      <c r="A307" t="s">
        <v>180</v>
      </c>
      <c r="B307">
        <v>9</v>
      </c>
      <c r="C307" t="s">
        <v>163</v>
      </c>
      <c r="D307" t="s">
        <v>169</v>
      </c>
      <c r="E307">
        <v>130108377</v>
      </c>
    </row>
    <row r="308" spans="1:5" x14ac:dyDescent="0.25">
      <c r="A308" t="s">
        <v>124</v>
      </c>
      <c r="B308">
        <v>10</v>
      </c>
      <c r="C308" t="s">
        <v>163</v>
      </c>
      <c r="D308" t="s">
        <v>169</v>
      </c>
      <c r="E308">
        <v>12840318</v>
      </c>
    </row>
    <row r="309" spans="1:5" x14ac:dyDescent="0.25">
      <c r="A309" t="s">
        <v>125</v>
      </c>
      <c r="B309">
        <v>11</v>
      </c>
      <c r="C309" t="s">
        <v>163</v>
      </c>
      <c r="D309" t="s">
        <v>169</v>
      </c>
      <c r="E309">
        <v>55151886</v>
      </c>
    </row>
    <row r="310" spans="1:5" x14ac:dyDescent="0.25">
      <c r="A310" t="s">
        <v>126</v>
      </c>
      <c r="B310">
        <v>12</v>
      </c>
      <c r="C310" t="s">
        <v>163</v>
      </c>
      <c r="D310" t="s">
        <v>169</v>
      </c>
      <c r="E310">
        <v>10920992</v>
      </c>
    </row>
    <row r="311" spans="1:5" x14ac:dyDescent="0.25">
      <c r="A311" t="s">
        <v>127</v>
      </c>
      <c r="B311">
        <v>13</v>
      </c>
      <c r="C311" t="s">
        <v>163</v>
      </c>
      <c r="D311" t="s">
        <v>169</v>
      </c>
      <c r="E311">
        <v>14316058</v>
      </c>
    </row>
    <row r="312" spans="1:5" x14ac:dyDescent="0.25">
      <c r="A312" t="s">
        <v>128</v>
      </c>
      <c r="B312">
        <v>14</v>
      </c>
      <c r="C312" t="s">
        <v>163</v>
      </c>
      <c r="D312" t="s">
        <v>169</v>
      </c>
      <c r="E312">
        <v>100302412</v>
      </c>
    </row>
    <row r="313" spans="1:5" x14ac:dyDescent="0.25">
      <c r="A313" t="s">
        <v>165</v>
      </c>
      <c r="B313">
        <v>15</v>
      </c>
      <c r="C313" t="s">
        <v>163</v>
      </c>
      <c r="D313" t="s">
        <v>169</v>
      </c>
      <c r="E313">
        <v>223380312</v>
      </c>
    </row>
    <row r="314" spans="1:5" x14ac:dyDescent="0.25">
      <c r="A314" t="s">
        <v>164</v>
      </c>
      <c r="B314">
        <v>16</v>
      </c>
      <c r="C314" t="s">
        <v>163</v>
      </c>
      <c r="D314" t="s">
        <v>169</v>
      </c>
      <c r="E314">
        <v>49304423</v>
      </c>
    </row>
    <row r="315" spans="1:5" x14ac:dyDescent="0.25">
      <c r="A315" t="s">
        <v>129</v>
      </c>
      <c r="B315">
        <v>17</v>
      </c>
      <c r="C315" t="s">
        <v>163</v>
      </c>
      <c r="D315" t="s">
        <v>169</v>
      </c>
      <c r="E315">
        <v>11999780</v>
      </c>
    </row>
    <row r="316" spans="1:5" x14ac:dyDescent="0.25">
      <c r="A316" t="s">
        <v>130</v>
      </c>
      <c r="B316">
        <v>18</v>
      </c>
      <c r="C316" t="s">
        <v>163</v>
      </c>
      <c r="D316" t="s">
        <v>169</v>
      </c>
      <c r="E316">
        <v>7788724</v>
      </c>
    </row>
    <row r="317" spans="1:5" x14ac:dyDescent="0.25">
      <c r="A317" t="s">
        <v>146</v>
      </c>
      <c r="B317">
        <v>19</v>
      </c>
      <c r="C317" t="s">
        <v>163</v>
      </c>
      <c r="D317" t="s">
        <v>169</v>
      </c>
      <c r="E317">
        <v>88647116</v>
      </c>
    </row>
    <row r="318" spans="1:5" x14ac:dyDescent="0.25">
      <c r="A318" t="s">
        <v>131</v>
      </c>
      <c r="B318">
        <v>20</v>
      </c>
      <c r="C318" t="s">
        <v>163</v>
      </c>
      <c r="D318" t="s">
        <v>169</v>
      </c>
      <c r="E318">
        <v>8013864</v>
      </c>
    </row>
    <row r="319" spans="1:5" x14ac:dyDescent="0.25">
      <c r="A319" t="s">
        <v>132</v>
      </c>
      <c r="B319">
        <v>21</v>
      </c>
      <c r="C319" t="s">
        <v>163</v>
      </c>
      <c r="D319" t="s">
        <v>169</v>
      </c>
      <c r="E319">
        <v>38581542</v>
      </c>
    </row>
    <row r="320" spans="1:5" x14ac:dyDescent="0.25">
      <c r="A320" t="s">
        <v>147</v>
      </c>
      <c r="B320">
        <v>22</v>
      </c>
      <c r="C320" t="s">
        <v>163</v>
      </c>
      <c r="D320" t="s">
        <v>169</v>
      </c>
      <c r="E320">
        <v>37811641</v>
      </c>
    </row>
    <row r="321" spans="1:5" x14ac:dyDescent="0.25">
      <c r="A321" t="s">
        <v>133</v>
      </c>
      <c r="B321">
        <v>23</v>
      </c>
      <c r="C321" t="s">
        <v>163</v>
      </c>
      <c r="D321" t="s">
        <v>169</v>
      </c>
      <c r="E321">
        <v>7080619</v>
      </c>
    </row>
    <row r="322" spans="1:5" x14ac:dyDescent="0.25">
      <c r="A322" t="s">
        <v>181</v>
      </c>
      <c r="B322">
        <v>24</v>
      </c>
      <c r="C322" t="s">
        <v>163</v>
      </c>
      <c r="D322" t="s">
        <v>169</v>
      </c>
      <c r="E322">
        <v>19878904</v>
      </c>
    </row>
    <row r="323" spans="1:5" x14ac:dyDescent="0.25">
      <c r="A323" t="s">
        <v>134</v>
      </c>
      <c r="B323">
        <v>25</v>
      </c>
      <c r="C323" t="s">
        <v>163</v>
      </c>
      <c r="D323" t="s">
        <v>169</v>
      </c>
      <c r="E323">
        <v>24248408</v>
      </c>
    </row>
    <row r="324" spans="1:5" x14ac:dyDescent="0.25">
      <c r="A324" t="s">
        <v>135</v>
      </c>
      <c r="B324">
        <v>26</v>
      </c>
      <c r="C324" t="s">
        <v>163</v>
      </c>
      <c r="D324" t="s">
        <v>169</v>
      </c>
      <c r="E324">
        <v>30781945</v>
      </c>
    </row>
    <row r="325" spans="1:5" x14ac:dyDescent="0.25">
      <c r="A325" t="s">
        <v>136</v>
      </c>
      <c r="B325">
        <v>27</v>
      </c>
      <c r="C325" t="s">
        <v>163</v>
      </c>
      <c r="D325" t="s">
        <v>169</v>
      </c>
      <c r="E325">
        <v>17835969</v>
      </c>
    </row>
    <row r="326" spans="1:5" x14ac:dyDescent="0.25">
      <c r="A326" t="s">
        <v>137</v>
      </c>
      <c r="B326">
        <v>28</v>
      </c>
      <c r="C326" t="s">
        <v>163</v>
      </c>
      <c r="D326" t="s">
        <v>169</v>
      </c>
      <c r="E326">
        <v>33336051</v>
      </c>
    </row>
    <row r="327" spans="1:5" x14ac:dyDescent="0.25">
      <c r="A327" t="s">
        <v>138</v>
      </c>
      <c r="B327">
        <v>29</v>
      </c>
      <c r="C327" t="s">
        <v>163</v>
      </c>
      <c r="D327" t="s">
        <v>169</v>
      </c>
      <c r="E327">
        <v>7458739</v>
      </c>
    </row>
    <row r="328" spans="1:5" x14ac:dyDescent="0.25">
      <c r="A328" t="s">
        <v>139</v>
      </c>
      <c r="B328">
        <v>30</v>
      </c>
      <c r="C328" t="s">
        <v>163</v>
      </c>
      <c r="D328" t="s">
        <v>169</v>
      </c>
      <c r="E328">
        <v>31291573</v>
      </c>
    </row>
    <row r="329" spans="1:5" x14ac:dyDescent="0.25">
      <c r="A329" t="s">
        <v>145</v>
      </c>
      <c r="B329">
        <v>31</v>
      </c>
      <c r="C329" t="s">
        <v>163</v>
      </c>
      <c r="D329" t="s">
        <v>169</v>
      </c>
      <c r="E329">
        <v>21188532</v>
      </c>
    </row>
    <row r="330" spans="1:5" x14ac:dyDescent="0.25">
      <c r="A330" t="s">
        <v>140</v>
      </c>
      <c r="B330">
        <v>32</v>
      </c>
      <c r="C330" t="s">
        <v>163</v>
      </c>
      <c r="D330" t="s">
        <v>169</v>
      </c>
      <c r="E330">
        <v>9706348</v>
      </c>
    </row>
    <row r="331" spans="1:5" x14ac:dyDescent="0.25">
      <c r="A331" t="s">
        <v>141</v>
      </c>
      <c r="B331">
        <v>33</v>
      </c>
      <c r="C331" t="s">
        <v>163</v>
      </c>
      <c r="D331" t="s">
        <v>169</v>
      </c>
      <c r="E331">
        <v>1167837581</v>
      </c>
    </row>
    <row r="332" spans="1:5" x14ac:dyDescent="0.25">
      <c r="A332" t="s">
        <v>116</v>
      </c>
      <c r="B332">
        <v>1</v>
      </c>
      <c r="C332" t="s">
        <v>144</v>
      </c>
      <c r="D332" t="s">
        <v>170</v>
      </c>
      <c r="E332">
        <v>616.338482</v>
      </c>
    </row>
    <row r="333" spans="1:5" x14ac:dyDescent="0.25">
      <c r="A333" t="s">
        <v>117</v>
      </c>
      <c r="B333">
        <v>2</v>
      </c>
      <c r="C333" t="s">
        <v>144</v>
      </c>
      <c r="D333" t="s">
        <v>170</v>
      </c>
      <c r="E333">
        <v>1649.0992220000001</v>
      </c>
    </row>
    <row r="334" spans="1:5" x14ac:dyDescent="0.25">
      <c r="A334" t="s">
        <v>118</v>
      </c>
      <c r="B334">
        <v>3</v>
      </c>
      <c r="C334" t="s">
        <v>144</v>
      </c>
      <c r="D334" t="s">
        <v>170</v>
      </c>
      <c r="E334">
        <v>332.25273099999998</v>
      </c>
    </row>
    <row r="335" spans="1:5" x14ac:dyDescent="0.25">
      <c r="A335" t="s">
        <v>119</v>
      </c>
      <c r="B335">
        <v>4</v>
      </c>
      <c r="C335" t="s">
        <v>144</v>
      </c>
      <c r="D335" t="s">
        <v>170</v>
      </c>
      <c r="E335">
        <v>412.910324</v>
      </c>
    </row>
    <row r="336" spans="1:5" x14ac:dyDescent="0.25">
      <c r="A336" t="s">
        <v>120</v>
      </c>
      <c r="B336">
        <v>5</v>
      </c>
      <c r="C336" t="s">
        <v>144</v>
      </c>
      <c r="D336" t="s">
        <v>170</v>
      </c>
      <c r="E336">
        <v>1328.542764</v>
      </c>
    </row>
    <row r="337" spans="1:5" x14ac:dyDescent="0.25">
      <c r="A337" t="s">
        <v>121</v>
      </c>
      <c r="B337">
        <v>6</v>
      </c>
      <c r="C337" t="s">
        <v>144</v>
      </c>
      <c r="D337" t="s">
        <v>170</v>
      </c>
      <c r="E337">
        <v>341.64080899999999</v>
      </c>
    </row>
    <row r="338" spans="1:5" x14ac:dyDescent="0.25">
      <c r="A338" t="s">
        <v>122</v>
      </c>
      <c r="B338">
        <v>7</v>
      </c>
      <c r="C338" t="s">
        <v>144</v>
      </c>
      <c r="D338" t="s">
        <v>170</v>
      </c>
      <c r="E338">
        <v>2401.2181679999999</v>
      </c>
    </row>
    <row r="339" spans="1:5" x14ac:dyDescent="0.25">
      <c r="A339" t="s">
        <v>123</v>
      </c>
      <c r="B339">
        <v>8</v>
      </c>
      <c r="C339" t="s">
        <v>144</v>
      </c>
      <c r="D339" t="s">
        <v>170</v>
      </c>
      <c r="E339">
        <v>1627.9664749999999</v>
      </c>
    </row>
    <row r="340" spans="1:5" x14ac:dyDescent="0.25">
      <c r="A340" t="s">
        <v>180</v>
      </c>
      <c r="B340">
        <v>9</v>
      </c>
      <c r="C340" t="s">
        <v>144</v>
      </c>
      <c r="D340" t="s">
        <v>170</v>
      </c>
      <c r="E340">
        <v>5707.3412559999997</v>
      </c>
    </row>
    <row r="341" spans="1:5" x14ac:dyDescent="0.25">
      <c r="A341" t="s">
        <v>124</v>
      </c>
      <c r="B341">
        <v>10</v>
      </c>
      <c r="C341" t="s">
        <v>144</v>
      </c>
      <c r="D341" t="s">
        <v>170</v>
      </c>
      <c r="E341">
        <v>732.672551</v>
      </c>
    </row>
    <row r="342" spans="1:5" x14ac:dyDescent="0.25">
      <c r="A342" t="s">
        <v>125</v>
      </c>
      <c r="B342">
        <v>11</v>
      </c>
      <c r="C342" t="s">
        <v>144</v>
      </c>
      <c r="D342" t="s">
        <v>170</v>
      </c>
      <c r="E342">
        <v>2460.962493</v>
      </c>
    </row>
    <row r="343" spans="1:5" x14ac:dyDescent="0.25">
      <c r="A343" t="s">
        <v>126</v>
      </c>
      <c r="B343">
        <v>12</v>
      </c>
      <c r="C343" t="s">
        <v>144</v>
      </c>
      <c r="D343" t="s">
        <v>170</v>
      </c>
      <c r="E343">
        <v>1323.4000679999999</v>
      </c>
    </row>
    <row r="344" spans="1:5" x14ac:dyDescent="0.25">
      <c r="A344" t="s">
        <v>127</v>
      </c>
      <c r="B344">
        <v>13</v>
      </c>
      <c r="C344" t="s">
        <v>144</v>
      </c>
      <c r="D344" t="s">
        <v>170</v>
      </c>
      <c r="E344">
        <v>1124.8328739999999</v>
      </c>
    </row>
    <row r="345" spans="1:5" x14ac:dyDescent="0.25">
      <c r="A345" t="s">
        <v>128</v>
      </c>
      <c r="B345">
        <v>14</v>
      </c>
      <c r="C345" t="s">
        <v>144</v>
      </c>
      <c r="D345" t="s">
        <v>170</v>
      </c>
      <c r="E345">
        <v>3684.4069399999998</v>
      </c>
    </row>
    <row r="346" spans="1:5" x14ac:dyDescent="0.25">
      <c r="A346" t="s">
        <v>165</v>
      </c>
      <c r="B346">
        <v>15</v>
      </c>
      <c r="C346" t="s">
        <v>144</v>
      </c>
      <c r="D346" t="s">
        <v>170</v>
      </c>
      <c r="E346">
        <v>7698.0113080000001</v>
      </c>
    </row>
    <row r="347" spans="1:5" x14ac:dyDescent="0.25">
      <c r="A347" t="s">
        <v>164</v>
      </c>
      <c r="B347">
        <v>16</v>
      </c>
      <c r="C347" t="s">
        <v>144</v>
      </c>
      <c r="D347" t="s">
        <v>170</v>
      </c>
      <c r="E347">
        <v>1833.7982730000001</v>
      </c>
    </row>
    <row r="348" spans="1:5" x14ac:dyDescent="0.25">
      <c r="A348" t="s">
        <v>129</v>
      </c>
      <c r="B348">
        <v>17</v>
      </c>
      <c r="C348" t="s">
        <v>144</v>
      </c>
      <c r="D348" t="s">
        <v>170</v>
      </c>
      <c r="E348">
        <v>781.67048399999999</v>
      </c>
    </row>
    <row r="349" spans="1:5" x14ac:dyDescent="0.25">
      <c r="A349" t="s">
        <v>130</v>
      </c>
      <c r="B349">
        <v>18</v>
      </c>
      <c r="C349" t="s">
        <v>144</v>
      </c>
      <c r="D349" t="s">
        <v>170</v>
      </c>
      <c r="E349">
        <v>495.40288299999997</v>
      </c>
    </row>
    <row r="350" spans="1:5" x14ac:dyDescent="0.25">
      <c r="A350" t="s">
        <v>146</v>
      </c>
      <c r="B350">
        <v>19</v>
      </c>
      <c r="C350" t="s">
        <v>144</v>
      </c>
      <c r="D350" t="s">
        <v>170</v>
      </c>
      <c r="E350">
        <v>2679.8523110000001</v>
      </c>
    </row>
    <row r="351" spans="1:5" x14ac:dyDescent="0.25">
      <c r="A351" t="s">
        <v>131</v>
      </c>
      <c r="B351">
        <v>20</v>
      </c>
      <c r="C351" t="s">
        <v>144</v>
      </c>
      <c r="D351" t="s">
        <v>170</v>
      </c>
      <c r="E351">
        <v>1555.3701739999999</v>
      </c>
    </row>
    <row r="352" spans="1:5" x14ac:dyDescent="0.25">
      <c r="A352" t="s">
        <v>132</v>
      </c>
      <c r="B352">
        <v>21</v>
      </c>
      <c r="C352" t="s">
        <v>144</v>
      </c>
      <c r="D352" t="s">
        <v>170</v>
      </c>
      <c r="E352">
        <v>2458.039397</v>
      </c>
    </row>
    <row r="353" spans="1:5" x14ac:dyDescent="0.25">
      <c r="A353" t="s">
        <v>147</v>
      </c>
      <c r="B353">
        <v>22</v>
      </c>
      <c r="C353" t="s">
        <v>144</v>
      </c>
      <c r="D353" t="s">
        <v>170</v>
      </c>
      <c r="E353">
        <v>969.26181899999995</v>
      </c>
    </row>
    <row r="354" spans="1:5" x14ac:dyDescent="0.25">
      <c r="A354" t="s">
        <v>133</v>
      </c>
      <c r="B354">
        <v>23</v>
      </c>
      <c r="C354" t="s">
        <v>144</v>
      </c>
      <c r="D354" t="s">
        <v>170</v>
      </c>
      <c r="E354">
        <v>668.09227399999997</v>
      </c>
    </row>
    <row r="355" spans="1:5" x14ac:dyDescent="0.25">
      <c r="A355" t="s">
        <v>181</v>
      </c>
      <c r="B355">
        <v>24</v>
      </c>
      <c r="C355" t="s">
        <v>144</v>
      </c>
      <c r="D355" t="s">
        <v>170</v>
      </c>
      <c r="E355">
        <v>1107.207936</v>
      </c>
    </row>
    <row r="356" spans="1:5" x14ac:dyDescent="0.25">
      <c r="A356" t="s">
        <v>134</v>
      </c>
      <c r="B356">
        <v>25</v>
      </c>
      <c r="C356" t="s">
        <v>144</v>
      </c>
      <c r="D356" t="s">
        <v>170</v>
      </c>
      <c r="E356">
        <v>1311.650472</v>
      </c>
    </row>
    <row r="357" spans="1:5" x14ac:dyDescent="0.25">
      <c r="A357" t="s">
        <v>135</v>
      </c>
      <c r="B357">
        <v>26</v>
      </c>
      <c r="C357" t="s">
        <v>144</v>
      </c>
      <c r="D357" t="s">
        <v>170</v>
      </c>
      <c r="E357">
        <v>1316.2681230000001</v>
      </c>
    </row>
    <row r="358" spans="1:5" x14ac:dyDescent="0.25">
      <c r="A358" t="s">
        <v>136</v>
      </c>
      <c r="B358">
        <v>27</v>
      </c>
      <c r="C358" t="s">
        <v>144</v>
      </c>
      <c r="D358" t="s">
        <v>170</v>
      </c>
      <c r="E358">
        <v>1496.5936839999999</v>
      </c>
    </row>
    <row r="359" spans="1:5" x14ac:dyDescent="0.25">
      <c r="A359" t="s">
        <v>137</v>
      </c>
      <c r="B359">
        <v>28</v>
      </c>
      <c r="C359" t="s">
        <v>144</v>
      </c>
      <c r="D359" t="s">
        <v>170</v>
      </c>
      <c r="E359">
        <v>1497.332711</v>
      </c>
    </row>
    <row r="360" spans="1:5" x14ac:dyDescent="0.25">
      <c r="A360" t="s">
        <v>138</v>
      </c>
      <c r="B360">
        <v>29</v>
      </c>
      <c r="C360" t="s">
        <v>144</v>
      </c>
      <c r="D360" t="s">
        <v>170</v>
      </c>
      <c r="E360">
        <v>533.51126799999997</v>
      </c>
    </row>
    <row r="361" spans="1:5" x14ac:dyDescent="0.25">
      <c r="A361" t="s">
        <v>139</v>
      </c>
      <c r="B361">
        <v>30</v>
      </c>
      <c r="C361" t="s">
        <v>144</v>
      </c>
      <c r="D361" t="s">
        <v>170</v>
      </c>
      <c r="E361">
        <v>3332.7485860000002</v>
      </c>
    </row>
    <row r="362" spans="1:5" x14ac:dyDescent="0.25">
      <c r="A362" t="s">
        <v>145</v>
      </c>
      <c r="B362">
        <v>31</v>
      </c>
      <c r="C362" t="s">
        <v>144</v>
      </c>
      <c r="D362" t="s">
        <v>170</v>
      </c>
      <c r="E362">
        <v>895.24399800000003</v>
      </c>
    </row>
    <row r="363" spans="1:5" x14ac:dyDescent="0.25">
      <c r="A363" t="s">
        <v>140</v>
      </c>
      <c r="B363">
        <v>32</v>
      </c>
      <c r="C363" t="s">
        <v>144</v>
      </c>
      <c r="D363" t="s">
        <v>170</v>
      </c>
      <c r="E363">
        <v>672.88974800000005</v>
      </c>
    </row>
    <row r="364" spans="1:5" x14ac:dyDescent="0.25">
      <c r="A364" t="s">
        <v>141</v>
      </c>
      <c r="B364">
        <v>33</v>
      </c>
      <c r="C364" t="s">
        <v>144</v>
      </c>
      <c r="D364" t="s">
        <v>170</v>
      </c>
      <c r="E364">
        <v>55046.530610000002</v>
      </c>
    </row>
    <row r="365" spans="1:5" x14ac:dyDescent="0.25">
      <c r="A365" t="s">
        <v>116</v>
      </c>
      <c r="B365">
        <v>1</v>
      </c>
      <c r="C365" t="s">
        <v>148</v>
      </c>
      <c r="D365" t="s">
        <v>170</v>
      </c>
      <c r="E365">
        <v>0</v>
      </c>
    </row>
    <row r="366" spans="1:5" x14ac:dyDescent="0.25">
      <c r="A366" t="s">
        <v>117</v>
      </c>
      <c r="B366">
        <v>2</v>
      </c>
      <c r="C366" t="s">
        <v>148</v>
      </c>
      <c r="D366" t="s">
        <v>170</v>
      </c>
      <c r="E366">
        <v>16.124960000000002</v>
      </c>
    </row>
    <row r="367" spans="1:5" x14ac:dyDescent="0.25">
      <c r="A367" t="s">
        <v>118</v>
      </c>
      <c r="B367">
        <v>3</v>
      </c>
      <c r="C367" t="s">
        <v>148</v>
      </c>
      <c r="D367" t="s">
        <v>170</v>
      </c>
      <c r="E367">
        <v>3.0800000000000001E-2</v>
      </c>
    </row>
    <row r="368" spans="1:5" x14ac:dyDescent="0.25">
      <c r="A368" t="s">
        <v>119</v>
      </c>
      <c r="B368">
        <v>4</v>
      </c>
      <c r="C368" t="s">
        <v>148</v>
      </c>
      <c r="D368" t="s">
        <v>170</v>
      </c>
      <c r="E368">
        <v>1.2136260000000001</v>
      </c>
    </row>
    <row r="369" spans="1:5" x14ac:dyDescent="0.25">
      <c r="A369" t="s">
        <v>120</v>
      </c>
      <c r="B369">
        <v>5</v>
      </c>
      <c r="C369" t="s">
        <v>148</v>
      </c>
      <c r="D369" t="s">
        <v>170</v>
      </c>
      <c r="E369">
        <v>10.540101999999999</v>
      </c>
    </row>
    <row r="370" spans="1:5" x14ac:dyDescent="0.25">
      <c r="A370" t="s">
        <v>121</v>
      </c>
      <c r="B370">
        <v>6</v>
      </c>
      <c r="C370" t="s">
        <v>148</v>
      </c>
      <c r="D370" t="s">
        <v>170</v>
      </c>
      <c r="E370">
        <v>10.789341</v>
      </c>
    </row>
    <row r="371" spans="1:5" x14ac:dyDescent="0.25">
      <c r="A371" t="s">
        <v>122</v>
      </c>
      <c r="B371">
        <v>7</v>
      </c>
      <c r="C371" t="s">
        <v>148</v>
      </c>
      <c r="D371" t="s">
        <v>170</v>
      </c>
      <c r="E371">
        <v>0.46695300000000001</v>
      </c>
    </row>
    <row r="372" spans="1:5" x14ac:dyDescent="0.25">
      <c r="A372" t="s">
        <v>123</v>
      </c>
      <c r="B372">
        <v>8</v>
      </c>
      <c r="C372" t="s">
        <v>148</v>
      </c>
      <c r="D372" t="s">
        <v>170</v>
      </c>
      <c r="E372">
        <v>16.183298000000001</v>
      </c>
    </row>
    <row r="373" spans="1:5" x14ac:dyDescent="0.25">
      <c r="A373" t="s">
        <v>180</v>
      </c>
      <c r="B373">
        <v>9</v>
      </c>
      <c r="C373" t="s">
        <v>148</v>
      </c>
      <c r="D373" t="s">
        <v>170</v>
      </c>
      <c r="E373">
        <v>0</v>
      </c>
    </row>
    <row r="374" spans="1:5" x14ac:dyDescent="0.25">
      <c r="A374" t="s">
        <v>124</v>
      </c>
      <c r="B374">
        <v>10</v>
      </c>
      <c r="C374" t="s">
        <v>148</v>
      </c>
      <c r="D374" t="s">
        <v>170</v>
      </c>
      <c r="E374">
        <v>0</v>
      </c>
    </row>
    <row r="375" spans="1:5" x14ac:dyDescent="0.25">
      <c r="A375" t="s">
        <v>125</v>
      </c>
      <c r="B375">
        <v>11</v>
      </c>
      <c r="C375" t="s">
        <v>148</v>
      </c>
      <c r="D375" t="s">
        <v>170</v>
      </c>
      <c r="E375">
        <v>0</v>
      </c>
    </row>
    <row r="376" spans="1:5" x14ac:dyDescent="0.25">
      <c r="A376" t="s">
        <v>126</v>
      </c>
      <c r="B376">
        <v>12</v>
      </c>
      <c r="C376" t="s">
        <v>148</v>
      </c>
      <c r="D376" t="s">
        <v>170</v>
      </c>
      <c r="E376">
        <v>0.33798400000000001</v>
      </c>
    </row>
    <row r="377" spans="1:5" x14ac:dyDescent="0.25">
      <c r="A377" t="s">
        <v>127</v>
      </c>
      <c r="B377">
        <v>13</v>
      </c>
      <c r="C377" t="s">
        <v>148</v>
      </c>
      <c r="D377" t="s">
        <v>170</v>
      </c>
      <c r="E377">
        <v>0</v>
      </c>
    </row>
    <row r="378" spans="1:5" x14ac:dyDescent="0.25">
      <c r="A378" t="s">
        <v>128</v>
      </c>
      <c r="B378">
        <v>14</v>
      </c>
      <c r="C378" t="s">
        <v>148</v>
      </c>
      <c r="D378" t="s">
        <v>170</v>
      </c>
      <c r="E378">
        <v>0</v>
      </c>
    </row>
    <row r="379" spans="1:5" x14ac:dyDescent="0.25">
      <c r="A379" t="s">
        <v>165</v>
      </c>
      <c r="B379">
        <v>15</v>
      </c>
      <c r="C379" t="s">
        <v>148</v>
      </c>
      <c r="D379" t="s">
        <v>170</v>
      </c>
      <c r="E379">
        <v>0</v>
      </c>
    </row>
    <row r="380" spans="1:5" x14ac:dyDescent="0.25">
      <c r="A380" t="s">
        <v>164</v>
      </c>
      <c r="B380">
        <v>16</v>
      </c>
      <c r="C380" t="s">
        <v>148</v>
      </c>
      <c r="D380" t="s">
        <v>170</v>
      </c>
      <c r="E380">
        <v>20.80105</v>
      </c>
    </row>
    <row r="381" spans="1:5" x14ac:dyDescent="0.25">
      <c r="A381" t="s">
        <v>129</v>
      </c>
      <c r="B381">
        <v>17</v>
      </c>
      <c r="C381" t="s">
        <v>148</v>
      </c>
      <c r="D381" t="s">
        <v>170</v>
      </c>
      <c r="E381">
        <v>0</v>
      </c>
    </row>
    <row r="382" spans="1:5" x14ac:dyDescent="0.25">
      <c r="A382" t="s">
        <v>130</v>
      </c>
      <c r="B382">
        <v>18</v>
      </c>
      <c r="C382" t="s">
        <v>148</v>
      </c>
      <c r="D382" t="s">
        <v>170</v>
      </c>
      <c r="E382">
        <v>0</v>
      </c>
    </row>
    <row r="383" spans="1:5" x14ac:dyDescent="0.25">
      <c r="A383" t="s">
        <v>146</v>
      </c>
      <c r="B383">
        <v>19</v>
      </c>
      <c r="C383" t="s">
        <v>148</v>
      </c>
      <c r="D383" t="s">
        <v>170</v>
      </c>
      <c r="E383">
        <v>5.738391</v>
      </c>
    </row>
    <row r="384" spans="1:5" x14ac:dyDescent="0.25">
      <c r="A384" t="s">
        <v>131</v>
      </c>
      <c r="B384">
        <v>20</v>
      </c>
      <c r="C384" t="s">
        <v>148</v>
      </c>
      <c r="D384" t="s">
        <v>170</v>
      </c>
      <c r="E384">
        <v>0.24934600000000001</v>
      </c>
    </row>
    <row r="385" spans="1:5" x14ac:dyDescent="0.25">
      <c r="A385" t="s">
        <v>132</v>
      </c>
      <c r="B385">
        <v>21</v>
      </c>
      <c r="C385" t="s">
        <v>148</v>
      </c>
      <c r="D385" t="s">
        <v>170</v>
      </c>
      <c r="E385">
        <v>0</v>
      </c>
    </row>
    <row r="386" spans="1:5" x14ac:dyDescent="0.25">
      <c r="A386" t="s">
        <v>147</v>
      </c>
      <c r="B386">
        <v>22</v>
      </c>
      <c r="C386" t="s">
        <v>148</v>
      </c>
      <c r="D386" t="s">
        <v>170</v>
      </c>
      <c r="E386">
        <v>0</v>
      </c>
    </row>
    <row r="387" spans="1:5" x14ac:dyDescent="0.25">
      <c r="A387" t="s">
        <v>133</v>
      </c>
      <c r="B387">
        <v>23</v>
      </c>
      <c r="C387" t="s">
        <v>148</v>
      </c>
      <c r="D387" t="s">
        <v>170</v>
      </c>
      <c r="E387">
        <v>1.8707199999999999</v>
      </c>
    </row>
    <row r="388" spans="1:5" x14ac:dyDescent="0.25">
      <c r="A388" t="s">
        <v>181</v>
      </c>
      <c r="B388">
        <v>24</v>
      </c>
      <c r="C388" t="s">
        <v>148</v>
      </c>
      <c r="D388" t="s">
        <v>170</v>
      </c>
      <c r="E388">
        <v>0</v>
      </c>
    </row>
    <row r="389" spans="1:5" x14ac:dyDescent="0.25">
      <c r="A389" t="s">
        <v>134</v>
      </c>
      <c r="B389">
        <v>25</v>
      </c>
      <c r="C389" t="s">
        <v>148</v>
      </c>
      <c r="D389" t="s">
        <v>170</v>
      </c>
      <c r="E389">
        <v>0.80010800000000004</v>
      </c>
    </row>
    <row r="390" spans="1:5" x14ac:dyDescent="0.25">
      <c r="A390" t="s">
        <v>135</v>
      </c>
      <c r="B390">
        <v>26</v>
      </c>
      <c r="C390" t="s">
        <v>148</v>
      </c>
      <c r="D390" t="s">
        <v>170</v>
      </c>
      <c r="E390">
        <v>19.209177</v>
      </c>
    </row>
    <row r="391" spans="1:5" x14ac:dyDescent="0.25">
      <c r="A391" t="s">
        <v>136</v>
      </c>
      <c r="B391">
        <v>27</v>
      </c>
      <c r="C391" t="s">
        <v>148</v>
      </c>
      <c r="D391" t="s">
        <v>170</v>
      </c>
      <c r="E391">
        <v>0</v>
      </c>
    </row>
    <row r="392" spans="1:5" x14ac:dyDescent="0.25">
      <c r="A392" t="s">
        <v>137</v>
      </c>
      <c r="B392">
        <v>28</v>
      </c>
      <c r="C392" t="s">
        <v>148</v>
      </c>
      <c r="D392" t="s">
        <v>170</v>
      </c>
      <c r="E392">
        <v>248.95221900000001</v>
      </c>
    </row>
    <row r="393" spans="1:5" x14ac:dyDescent="0.25">
      <c r="A393" t="s">
        <v>138</v>
      </c>
      <c r="B393">
        <v>29</v>
      </c>
      <c r="C393" t="s">
        <v>148</v>
      </c>
      <c r="D393" t="s">
        <v>170</v>
      </c>
      <c r="E393">
        <v>0</v>
      </c>
    </row>
    <row r="394" spans="1:5" x14ac:dyDescent="0.25">
      <c r="A394" t="s">
        <v>139</v>
      </c>
      <c r="B394">
        <v>30</v>
      </c>
      <c r="C394" t="s">
        <v>148</v>
      </c>
      <c r="D394" t="s">
        <v>170</v>
      </c>
      <c r="E394">
        <v>18.037623</v>
      </c>
    </row>
    <row r="395" spans="1:5" x14ac:dyDescent="0.25">
      <c r="A395" t="s">
        <v>145</v>
      </c>
      <c r="B395">
        <v>31</v>
      </c>
      <c r="C395" t="s">
        <v>148</v>
      </c>
      <c r="D395" t="s">
        <v>170</v>
      </c>
      <c r="E395">
        <v>2.0835940000000002</v>
      </c>
    </row>
    <row r="396" spans="1:5" x14ac:dyDescent="0.25">
      <c r="A396" t="s">
        <v>140</v>
      </c>
      <c r="B396">
        <v>32</v>
      </c>
      <c r="C396" t="s">
        <v>148</v>
      </c>
      <c r="D396" t="s">
        <v>170</v>
      </c>
      <c r="E396">
        <v>0</v>
      </c>
    </row>
    <row r="397" spans="1:5" x14ac:dyDescent="0.25">
      <c r="A397" t="s">
        <v>141</v>
      </c>
      <c r="B397">
        <v>33</v>
      </c>
      <c r="C397" t="s">
        <v>148</v>
      </c>
      <c r="D397" t="s">
        <v>170</v>
      </c>
      <c r="E397">
        <v>373.42929199999998</v>
      </c>
    </row>
    <row r="398" spans="1:5" x14ac:dyDescent="0.25">
      <c r="A398" t="s">
        <v>116</v>
      </c>
      <c r="B398">
        <v>1</v>
      </c>
      <c r="C398" t="s">
        <v>149</v>
      </c>
      <c r="D398" t="s">
        <v>170</v>
      </c>
      <c r="E398">
        <v>19.192848999999999</v>
      </c>
    </row>
    <row r="399" spans="1:5" x14ac:dyDescent="0.25">
      <c r="A399" t="s">
        <v>117</v>
      </c>
      <c r="B399">
        <v>2</v>
      </c>
      <c r="C399" t="s">
        <v>149</v>
      </c>
      <c r="D399" t="s">
        <v>170</v>
      </c>
      <c r="E399">
        <v>54.666136999999999</v>
      </c>
    </row>
    <row r="400" spans="1:5" x14ac:dyDescent="0.25">
      <c r="A400" t="s">
        <v>118</v>
      </c>
      <c r="B400">
        <v>3</v>
      </c>
      <c r="C400" t="s">
        <v>149</v>
      </c>
      <c r="D400" t="s">
        <v>170</v>
      </c>
      <c r="E400">
        <v>11.177491</v>
      </c>
    </row>
    <row r="401" spans="1:5" x14ac:dyDescent="0.25">
      <c r="A401" t="s">
        <v>119</v>
      </c>
      <c r="B401">
        <v>4</v>
      </c>
      <c r="C401" t="s">
        <v>149</v>
      </c>
      <c r="D401" t="s">
        <v>170</v>
      </c>
      <c r="E401">
        <v>15.057055999999999</v>
      </c>
    </row>
    <row r="402" spans="1:5" x14ac:dyDescent="0.25">
      <c r="A402" t="s">
        <v>120</v>
      </c>
      <c r="B402">
        <v>5</v>
      </c>
      <c r="C402" t="s">
        <v>149</v>
      </c>
      <c r="D402" t="s">
        <v>170</v>
      </c>
      <c r="E402">
        <v>41.740890999999998</v>
      </c>
    </row>
    <row r="403" spans="1:5" x14ac:dyDescent="0.25">
      <c r="A403" t="s">
        <v>121</v>
      </c>
      <c r="B403">
        <v>6</v>
      </c>
      <c r="C403" t="s">
        <v>149</v>
      </c>
      <c r="D403" t="s">
        <v>170</v>
      </c>
      <c r="E403">
        <v>11.524962</v>
      </c>
    </row>
    <row r="404" spans="1:5" x14ac:dyDescent="0.25">
      <c r="A404" t="s">
        <v>122</v>
      </c>
      <c r="B404">
        <v>7</v>
      </c>
      <c r="C404" t="s">
        <v>149</v>
      </c>
      <c r="D404" t="s">
        <v>170</v>
      </c>
      <c r="E404">
        <v>74.737042000000002</v>
      </c>
    </row>
    <row r="405" spans="1:5" x14ac:dyDescent="0.25">
      <c r="A405" t="s">
        <v>123</v>
      </c>
      <c r="B405">
        <v>8</v>
      </c>
      <c r="C405" t="s">
        <v>149</v>
      </c>
      <c r="D405" t="s">
        <v>170</v>
      </c>
      <c r="E405">
        <v>55.166569000000003</v>
      </c>
    </row>
    <row r="406" spans="1:5" x14ac:dyDescent="0.25">
      <c r="A406" t="s">
        <v>180</v>
      </c>
      <c r="B406">
        <v>9</v>
      </c>
      <c r="C406" t="s">
        <v>149</v>
      </c>
      <c r="D406" t="s">
        <v>170</v>
      </c>
      <c r="E406">
        <v>208.14547300000001</v>
      </c>
    </row>
    <row r="407" spans="1:5" x14ac:dyDescent="0.25">
      <c r="A407" t="s">
        <v>124</v>
      </c>
      <c r="B407">
        <v>10</v>
      </c>
      <c r="C407" t="s">
        <v>149</v>
      </c>
      <c r="D407" t="s">
        <v>170</v>
      </c>
      <c r="E407">
        <v>25.001071</v>
      </c>
    </row>
    <row r="408" spans="1:5" x14ac:dyDescent="0.25">
      <c r="A408" t="s">
        <v>125</v>
      </c>
      <c r="B408">
        <v>11</v>
      </c>
      <c r="C408" t="s">
        <v>149</v>
      </c>
      <c r="D408" t="s">
        <v>170</v>
      </c>
      <c r="E408">
        <v>101.033907</v>
      </c>
    </row>
    <row r="409" spans="1:5" x14ac:dyDescent="0.25">
      <c r="A409" t="s">
        <v>126</v>
      </c>
      <c r="B409">
        <v>12</v>
      </c>
      <c r="C409" t="s">
        <v>149</v>
      </c>
      <c r="D409" t="s">
        <v>170</v>
      </c>
      <c r="E409">
        <v>39.922902000000001</v>
      </c>
    </row>
    <row r="410" spans="1:5" x14ac:dyDescent="0.25">
      <c r="A410" t="s">
        <v>127</v>
      </c>
      <c r="B410">
        <v>13</v>
      </c>
      <c r="C410" t="s">
        <v>149</v>
      </c>
      <c r="D410" t="s">
        <v>170</v>
      </c>
      <c r="E410">
        <v>33.336264999999997</v>
      </c>
    </row>
    <row r="411" spans="1:5" x14ac:dyDescent="0.25">
      <c r="A411" t="s">
        <v>128</v>
      </c>
      <c r="B411">
        <v>14</v>
      </c>
      <c r="C411" t="s">
        <v>149</v>
      </c>
      <c r="D411" t="s">
        <v>170</v>
      </c>
      <c r="E411">
        <v>124.569418</v>
      </c>
    </row>
    <row r="412" spans="1:5" x14ac:dyDescent="0.25">
      <c r="A412" t="s">
        <v>165</v>
      </c>
      <c r="B412">
        <v>15</v>
      </c>
      <c r="C412" t="s">
        <v>149</v>
      </c>
      <c r="D412" t="s">
        <v>170</v>
      </c>
      <c r="E412">
        <v>261.66805299999999</v>
      </c>
    </row>
    <row r="413" spans="1:5" x14ac:dyDescent="0.25">
      <c r="A413" t="s">
        <v>164</v>
      </c>
      <c r="B413">
        <v>16</v>
      </c>
      <c r="C413" t="s">
        <v>149</v>
      </c>
      <c r="D413" t="s">
        <v>170</v>
      </c>
      <c r="E413">
        <v>51.866506000000001</v>
      </c>
    </row>
    <row r="414" spans="1:5" x14ac:dyDescent="0.25">
      <c r="A414" t="s">
        <v>129</v>
      </c>
      <c r="B414">
        <v>17</v>
      </c>
      <c r="C414" t="s">
        <v>149</v>
      </c>
      <c r="D414" t="s">
        <v>170</v>
      </c>
      <c r="E414">
        <v>23.932931</v>
      </c>
    </row>
    <row r="415" spans="1:5" x14ac:dyDescent="0.25">
      <c r="A415" t="s">
        <v>130</v>
      </c>
      <c r="B415">
        <v>18</v>
      </c>
      <c r="C415" t="s">
        <v>149</v>
      </c>
      <c r="D415" t="s">
        <v>170</v>
      </c>
      <c r="E415">
        <v>16.899930999999999</v>
      </c>
    </row>
    <row r="416" spans="1:5" x14ac:dyDescent="0.25">
      <c r="A416" t="s">
        <v>146</v>
      </c>
      <c r="B416">
        <v>19</v>
      </c>
      <c r="C416" t="s">
        <v>149</v>
      </c>
      <c r="D416" t="s">
        <v>170</v>
      </c>
      <c r="E416">
        <v>75.298111000000006</v>
      </c>
    </row>
    <row r="417" spans="1:5" x14ac:dyDescent="0.25">
      <c r="A417" t="s">
        <v>131</v>
      </c>
      <c r="B417">
        <v>20</v>
      </c>
      <c r="C417" t="s">
        <v>149</v>
      </c>
      <c r="D417" t="s">
        <v>170</v>
      </c>
      <c r="E417">
        <v>49.869149999999998</v>
      </c>
    </row>
    <row r="418" spans="1:5" x14ac:dyDescent="0.25">
      <c r="A418" t="s">
        <v>132</v>
      </c>
      <c r="B418">
        <v>21</v>
      </c>
      <c r="C418" t="s">
        <v>149</v>
      </c>
      <c r="D418" t="s">
        <v>170</v>
      </c>
      <c r="E418">
        <v>81.671543</v>
      </c>
    </row>
    <row r="419" spans="1:5" x14ac:dyDescent="0.25">
      <c r="A419" t="s">
        <v>147</v>
      </c>
      <c r="B419">
        <v>22</v>
      </c>
      <c r="C419" t="s">
        <v>149</v>
      </c>
      <c r="D419" t="s">
        <v>170</v>
      </c>
      <c r="E419">
        <v>32.491436</v>
      </c>
    </row>
    <row r="420" spans="1:5" x14ac:dyDescent="0.25">
      <c r="A420" t="s">
        <v>133</v>
      </c>
      <c r="B420">
        <v>23</v>
      </c>
      <c r="C420" t="s">
        <v>149</v>
      </c>
      <c r="D420" t="s">
        <v>170</v>
      </c>
      <c r="E420">
        <v>21.810524999999998</v>
      </c>
    </row>
    <row r="421" spans="1:5" x14ac:dyDescent="0.25">
      <c r="A421" t="s">
        <v>181</v>
      </c>
      <c r="B421">
        <v>24</v>
      </c>
      <c r="C421" t="s">
        <v>149</v>
      </c>
      <c r="D421" t="s">
        <v>170</v>
      </c>
      <c r="E421">
        <v>53.512169999999998</v>
      </c>
    </row>
    <row r="422" spans="1:5" x14ac:dyDescent="0.25">
      <c r="A422" t="s">
        <v>134</v>
      </c>
      <c r="B422">
        <v>25</v>
      </c>
      <c r="C422" t="s">
        <v>149</v>
      </c>
      <c r="D422" t="s">
        <v>170</v>
      </c>
      <c r="E422">
        <v>88.651270999999994</v>
      </c>
    </row>
    <row r="423" spans="1:5" x14ac:dyDescent="0.25">
      <c r="A423" t="s">
        <v>135</v>
      </c>
      <c r="B423">
        <v>26</v>
      </c>
      <c r="C423" t="s">
        <v>149</v>
      </c>
      <c r="D423" t="s">
        <v>170</v>
      </c>
      <c r="E423">
        <v>251.02322799999999</v>
      </c>
    </row>
    <row r="424" spans="1:5" x14ac:dyDescent="0.25">
      <c r="A424" t="s">
        <v>136</v>
      </c>
      <c r="B424">
        <v>27</v>
      </c>
      <c r="C424" t="s">
        <v>149</v>
      </c>
      <c r="D424" t="s">
        <v>170</v>
      </c>
      <c r="E424">
        <v>145.86102700000001</v>
      </c>
    </row>
    <row r="425" spans="1:5" x14ac:dyDescent="0.25">
      <c r="A425" t="s">
        <v>137</v>
      </c>
      <c r="B425">
        <v>28</v>
      </c>
      <c r="C425" t="s">
        <v>149</v>
      </c>
      <c r="D425" t="s">
        <v>170</v>
      </c>
      <c r="E425">
        <v>45.753610000000002</v>
      </c>
    </row>
    <row r="426" spans="1:5" x14ac:dyDescent="0.25">
      <c r="A426" t="s">
        <v>138</v>
      </c>
      <c r="B426">
        <v>29</v>
      </c>
      <c r="C426" t="s">
        <v>149</v>
      </c>
      <c r="D426" t="s">
        <v>170</v>
      </c>
      <c r="E426">
        <v>17.487684999999999</v>
      </c>
    </row>
    <row r="427" spans="1:5" x14ac:dyDescent="0.25">
      <c r="A427" t="s">
        <v>139</v>
      </c>
      <c r="B427">
        <v>30</v>
      </c>
      <c r="C427" t="s">
        <v>149</v>
      </c>
      <c r="D427" t="s">
        <v>170</v>
      </c>
      <c r="E427">
        <v>101.667354</v>
      </c>
    </row>
    <row r="428" spans="1:5" x14ac:dyDescent="0.25">
      <c r="A428" t="s">
        <v>145</v>
      </c>
      <c r="B428">
        <v>31</v>
      </c>
      <c r="C428" t="s">
        <v>149</v>
      </c>
      <c r="D428" t="s">
        <v>170</v>
      </c>
      <c r="E428">
        <v>68.716868000000005</v>
      </c>
    </row>
    <row r="429" spans="1:5" x14ac:dyDescent="0.25">
      <c r="A429" t="s">
        <v>140</v>
      </c>
      <c r="B429">
        <v>32</v>
      </c>
      <c r="C429" t="s">
        <v>149</v>
      </c>
      <c r="D429" t="s">
        <v>170</v>
      </c>
      <c r="E429">
        <v>19.412300999999999</v>
      </c>
    </row>
    <row r="430" spans="1:5" x14ac:dyDescent="0.25">
      <c r="A430" t="s">
        <v>141</v>
      </c>
      <c r="B430">
        <v>33</v>
      </c>
      <c r="C430" t="s">
        <v>149</v>
      </c>
      <c r="D430" t="s">
        <v>170</v>
      </c>
      <c r="E430">
        <v>2222.8657330000001</v>
      </c>
    </row>
    <row r="431" spans="1:5" x14ac:dyDescent="0.25">
      <c r="A431" t="s">
        <v>116</v>
      </c>
      <c r="B431">
        <v>1</v>
      </c>
      <c r="C431" t="s">
        <v>150</v>
      </c>
      <c r="D431" t="s">
        <v>170</v>
      </c>
      <c r="E431">
        <v>53.907608000000003</v>
      </c>
    </row>
    <row r="432" spans="1:5" x14ac:dyDescent="0.25">
      <c r="A432" t="s">
        <v>117</v>
      </c>
      <c r="B432">
        <v>2</v>
      </c>
      <c r="C432" t="s">
        <v>150</v>
      </c>
      <c r="D432" t="s">
        <v>170</v>
      </c>
      <c r="E432">
        <v>52.226377999999997</v>
      </c>
    </row>
    <row r="433" spans="1:5" x14ac:dyDescent="0.25">
      <c r="A433" t="s">
        <v>118</v>
      </c>
      <c r="B433">
        <v>3</v>
      </c>
      <c r="C433" t="s">
        <v>150</v>
      </c>
      <c r="D433" t="s">
        <v>170</v>
      </c>
      <c r="E433">
        <v>17.353656999999998</v>
      </c>
    </row>
    <row r="434" spans="1:5" x14ac:dyDescent="0.25">
      <c r="A434" t="s">
        <v>119</v>
      </c>
      <c r="B434">
        <v>4</v>
      </c>
      <c r="C434" t="s">
        <v>150</v>
      </c>
      <c r="D434" t="s">
        <v>170</v>
      </c>
      <c r="E434">
        <v>28.886982</v>
      </c>
    </row>
    <row r="435" spans="1:5" x14ac:dyDescent="0.25">
      <c r="A435" t="s">
        <v>120</v>
      </c>
      <c r="B435">
        <v>5</v>
      </c>
      <c r="C435" t="s">
        <v>150</v>
      </c>
      <c r="D435" t="s">
        <v>170</v>
      </c>
      <c r="E435">
        <v>53.402222999999999</v>
      </c>
    </row>
    <row r="436" spans="1:5" x14ac:dyDescent="0.25">
      <c r="A436" t="s">
        <v>121</v>
      </c>
      <c r="B436">
        <v>6</v>
      </c>
      <c r="C436" t="s">
        <v>150</v>
      </c>
      <c r="D436" t="s">
        <v>170</v>
      </c>
      <c r="E436">
        <v>27.211855</v>
      </c>
    </row>
    <row r="437" spans="1:5" x14ac:dyDescent="0.25">
      <c r="A437" t="s">
        <v>122</v>
      </c>
      <c r="B437">
        <v>7</v>
      </c>
      <c r="C437" t="s">
        <v>150</v>
      </c>
      <c r="D437" t="s">
        <v>170</v>
      </c>
      <c r="E437">
        <v>76.224697000000006</v>
      </c>
    </row>
    <row r="438" spans="1:5" x14ac:dyDescent="0.25">
      <c r="A438" t="s">
        <v>123</v>
      </c>
      <c r="B438">
        <v>8</v>
      </c>
      <c r="C438" t="s">
        <v>150</v>
      </c>
      <c r="D438" t="s">
        <v>170</v>
      </c>
      <c r="E438">
        <v>78.563401999999996</v>
      </c>
    </row>
    <row r="439" spans="1:5" x14ac:dyDescent="0.25">
      <c r="A439" t="s">
        <v>180</v>
      </c>
      <c r="B439">
        <v>9</v>
      </c>
      <c r="C439" t="s">
        <v>150</v>
      </c>
      <c r="D439" t="s">
        <v>170</v>
      </c>
      <c r="E439">
        <v>308.148932</v>
      </c>
    </row>
    <row r="440" spans="1:5" x14ac:dyDescent="0.25">
      <c r="A440" t="s">
        <v>124</v>
      </c>
      <c r="B440">
        <v>10</v>
      </c>
      <c r="C440" t="s">
        <v>150</v>
      </c>
      <c r="D440" t="s">
        <v>170</v>
      </c>
      <c r="E440">
        <v>57.088000000000001</v>
      </c>
    </row>
    <row r="441" spans="1:5" x14ac:dyDescent="0.25">
      <c r="A441" t="s">
        <v>125</v>
      </c>
      <c r="B441">
        <v>11</v>
      </c>
      <c r="C441" t="s">
        <v>150</v>
      </c>
      <c r="D441" t="s">
        <v>170</v>
      </c>
      <c r="E441">
        <v>126.247028</v>
      </c>
    </row>
    <row r="442" spans="1:5" x14ac:dyDescent="0.25">
      <c r="A442" t="s">
        <v>126</v>
      </c>
      <c r="B442">
        <v>12</v>
      </c>
      <c r="C442" t="s">
        <v>150</v>
      </c>
      <c r="D442" t="s">
        <v>170</v>
      </c>
      <c r="E442">
        <v>52.632348999999998</v>
      </c>
    </row>
    <row r="443" spans="1:5" x14ac:dyDescent="0.25">
      <c r="A443" t="s">
        <v>127</v>
      </c>
      <c r="B443">
        <v>13</v>
      </c>
      <c r="C443" t="s">
        <v>150</v>
      </c>
      <c r="D443" t="s">
        <v>170</v>
      </c>
      <c r="E443">
        <v>102.326457</v>
      </c>
    </row>
    <row r="444" spans="1:5" x14ac:dyDescent="0.25">
      <c r="A444" t="s">
        <v>128</v>
      </c>
      <c r="B444">
        <v>14</v>
      </c>
      <c r="C444" t="s">
        <v>150</v>
      </c>
      <c r="D444" t="s">
        <v>170</v>
      </c>
      <c r="E444">
        <v>158.63480799999999</v>
      </c>
    </row>
    <row r="445" spans="1:5" x14ac:dyDescent="0.25">
      <c r="A445" t="s">
        <v>165</v>
      </c>
      <c r="B445">
        <v>15</v>
      </c>
      <c r="C445" t="s">
        <v>150</v>
      </c>
      <c r="D445" t="s">
        <v>170</v>
      </c>
      <c r="E445">
        <v>272.550703</v>
      </c>
    </row>
    <row r="446" spans="1:5" x14ac:dyDescent="0.25">
      <c r="A446" t="s">
        <v>164</v>
      </c>
      <c r="B446">
        <v>16</v>
      </c>
      <c r="C446" t="s">
        <v>150</v>
      </c>
      <c r="D446" t="s">
        <v>170</v>
      </c>
      <c r="E446">
        <v>117.86330100000001</v>
      </c>
    </row>
    <row r="447" spans="1:5" x14ac:dyDescent="0.25">
      <c r="A447" t="s">
        <v>129</v>
      </c>
      <c r="B447">
        <v>17</v>
      </c>
      <c r="C447" t="s">
        <v>150</v>
      </c>
      <c r="D447" t="s">
        <v>170</v>
      </c>
      <c r="E447">
        <v>49.425469</v>
      </c>
    </row>
    <row r="448" spans="1:5" x14ac:dyDescent="0.25">
      <c r="A448" t="s">
        <v>130</v>
      </c>
      <c r="B448">
        <v>18</v>
      </c>
      <c r="C448" t="s">
        <v>150</v>
      </c>
      <c r="D448" t="s">
        <v>170</v>
      </c>
      <c r="E448">
        <v>41.699939000000001</v>
      </c>
    </row>
    <row r="449" spans="1:5" x14ac:dyDescent="0.25">
      <c r="A449" t="s">
        <v>146</v>
      </c>
      <c r="B449">
        <v>19</v>
      </c>
      <c r="C449" t="s">
        <v>150</v>
      </c>
      <c r="D449" t="s">
        <v>170</v>
      </c>
      <c r="E449">
        <v>93.249584999999996</v>
      </c>
    </row>
    <row r="450" spans="1:5" x14ac:dyDescent="0.25">
      <c r="A450" t="s">
        <v>131</v>
      </c>
      <c r="B450">
        <v>20</v>
      </c>
      <c r="C450" t="s">
        <v>150</v>
      </c>
      <c r="D450" t="s">
        <v>170</v>
      </c>
      <c r="E450">
        <v>119.82219600000001</v>
      </c>
    </row>
    <row r="451" spans="1:5" x14ac:dyDescent="0.25">
      <c r="A451" t="s">
        <v>132</v>
      </c>
      <c r="B451">
        <v>21</v>
      </c>
      <c r="C451" t="s">
        <v>150</v>
      </c>
      <c r="D451" t="s">
        <v>170</v>
      </c>
      <c r="E451">
        <v>127.738834</v>
      </c>
    </row>
    <row r="452" spans="1:5" x14ac:dyDescent="0.25">
      <c r="A452" t="s">
        <v>147</v>
      </c>
      <c r="B452">
        <v>22</v>
      </c>
      <c r="C452" t="s">
        <v>150</v>
      </c>
      <c r="D452" t="s">
        <v>170</v>
      </c>
      <c r="E452">
        <v>58.378104</v>
      </c>
    </row>
    <row r="453" spans="1:5" x14ac:dyDescent="0.25">
      <c r="A453" t="s">
        <v>133</v>
      </c>
      <c r="B453">
        <v>23</v>
      </c>
      <c r="C453" t="s">
        <v>150</v>
      </c>
      <c r="D453" t="s">
        <v>170</v>
      </c>
      <c r="E453">
        <v>38.851267999999997</v>
      </c>
    </row>
    <row r="454" spans="1:5" x14ac:dyDescent="0.25">
      <c r="A454" t="s">
        <v>181</v>
      </c>
      <c r="B454">
        <v>24</v>
      </c>
      <c r="C454" t="s">
        <v>150</v>
      </c>
      <c r="D454" t="s">
        <v>170</v>
      </c>
      <c r="E454">
        <v>66.965819999999994</v>
      </c>
    </row>
    <row r="455" spans="1:5" x14ac:dyDescent="0.25">
      <c r="A455" t="s">
        <v>134</v>
      </c>
      <c r="B455">
        <v>25</v>
      </c>
      <c r="C455" t="s">
        <v>150</v>
      </c>
      <c r="D455" t="s">
        <v>170</v>
      </c>
      <c r="E455">
        <v>63.730091000000002</v>
      </c>
    </row>
    <row r="456" spans="1:5" x14ac:dyDescent="0.25">
      <c r="A456" t="s">
        <v>135</v>
      </c>
      <c r="B456">
        <v>26</v>
      </c>
      <c r="C456" t="s">
        <v>150</v>
      </c>
      <c r="D456" t="s">
        <v>170</v>
      </c>
      <c r="E456">
        <v>42.542726000000002</v>
      </c>
    </row>
    <row r="457" spans="1:5" x14ac:dyDescent="0.25">
      <c r="A457" t="s">
        <v>136</v>
      </c>
      <c r="B457">
        <v>27</v>
      </c>
      <c r="C457" t="s">
        <v>150</v>
      </c>
      <c r="D457" t="s">
        <v>170</v>
      </c>
      <c r="E457">
        <v>63.240724</v>
      </c>
    </row>
    <row r="458" spans="1:5" x14ac:dyDescent="0.25">
      <c r="A458" t="s">
        <v>137</v>
      </c>
      <c r="B458">
        <v>28</v>
      </c>
      <c r="C458" t="s">
        <v>150</v>
      </c>
      <c r="D458" t="s">
        <v>170</v>
      </c>
      <c r="E458">
        <v>74.997876000000005</v>
      </c>
    </row>
    <row r="459" spans="1:5" x14ac:dyDescent="0.25">
      <c r="A459" t="s">
        <v>138</v>
      </c>
      <c r="B459">
        <v>29</v>
      </c>
      <c r="C459" t="s">
        <v>150</v>
      </c>
      <c r="D459" t="s">
        <v>170</v>
      </c>
      <c r="E459">
        <v>38.140155</v>
      </c>
    </row>
    <row r="460" spans="1:5" x14ac:dyDescent="0.25">
      <c r="A460" t="s">
        <v>139</v>
      </c>
      <c r="B460">
        <v>30</v>
      </c>
      <c r="C460" t="s">
        <v>150</v>
      </c>
      <c r="D460" t="s">
        <v>170</v>
      </c>
      <c r="E460">
        <v>129.80579700000001</v>
      </c>
    </row>
    <row r="461" spans="1:5" x14ac:dyDescent="0.25">
      <c r="A461" t="s">
        <v>145</v>
      </c>
      <c r="B461">
        <v>31</v>
      </c>
      <c r="C461" t="s">
        <v>150</v>
      </c>
      <c r="D461" t="s">
        <v>170</v>
      </c>
      <c r="E461">
        <v>77.902278999999993</v>
      </c>
    </row>
    <row r="462" spans="1:5" x14ac:dyDescent="0.25">
      <c r="A462" t="s">
        <v>140</v>
      </c>
      <c r="B462">
        <v>32</v>
      </c>
      <c r="C462" t="s">
        <v>150</v>
      </c>
      <c r="D462" t="s">
        <v>170</v>
      </c>
      <c r="E462">
        <v>76.044369000000003</v>
      </c>
    </row>
    <row r="463" spans="1:5" x14ac:dyDescent="0.25">
      <c r="A463" t="s">
        <v>141</v>
      </c>
      <c r="B463">
        <v>33</v>
      </c>
      <c r="C463" t="s">
        <v>150</v>
      </c>
      <c r="D463" t="s">
        <v>170</v>
      </c>
      <c r="E463">
        <v>2745.8036120000002</v>
      </c>
    </row>
    <row r="464" spans="1:5" x14ac:dyDescent="0.25">
      <c r="A464" t="s">
        <v>116</v>
      </c>
      <c r="B464">
        <v>1</v>
      </c>
      <c r="C464" t="s">
        <v>163</v>
      </c>
      <c r="D464" t="s">
        <v>170</v>
      </c>
      <c r="E464">
        <v>1298503</v>
      </c>
    </row>
    <row r="465" spans="1:5" x14ac:dyDescent="0.25">
      <c r="A465" t="s">
        <v>117</v>
      </c>
      <c r="B465">
        <v>2</v>
      </c>
      <c r="C465" t="s">
        <v>163</v>
      </c>
      <c r="D465" t="s">
        <v>170</v>
      </c>
      <c r="E465">
        <v>4990611</v>
      </c>
    </row>
    <row r="466" spans="1:5" x14ac:dyDescent="0.25">
      <c r="A466" t="s">
        <v>118</v>
      </c>
      <c r="B466">
        <v>3</v>
      </c>
      <c r="C466" t="s">
        <v>163</v>
      </c>
      <c r="D466" t="s">
        <v>170</v>
      </c>
      <c r="E466">
        <v>1083038</v>
      </c>
    </row>
    <row r="467" spans="1:5" x14ac:dyDescent="0.25">
      <c r="A467" t="s">
        <v>119</v>
      </c>
      <c r="B467">
        <v>4</v>
      </c>
      <c r="C467" t="s">
        <v>163</v>
      </c>
      <c r="D467" t="s">
        <v>170</v>
      </c>
      <c r="E467">
        <v>144026</v>
      </c>
    </row>
    <row r="468" spans="1:5" x14ac:dyDescent="0.25">
      <c r="A468" t="s">
        <v>120</v>
      </c>
      <c r="B468">
        <v>5</v>
      </c>
      <c r="C468" t="s">
        <v>163</v>
      </c>
      <c r="D468" t="s">
        <v>170</v>
      </c>
      <c r="E468">
        <v>3304285</v>
      </c>
    </row>
    <row r="469" spans="1:5" x14ac:dyDescent="0.25">
      <c r="A469" t="s">
        <v>121</v>
      </c>
      <c r="B469">
        <v>6</v>
      </c>
      <c r="C469" t="s">
        <v>163</v>
      </c>
      <c r="D469" t="s">
        <v>170</v>
      </c>
      <c r="E469">
        <v>1012796</v>
      </c>
    </row>
    <row r="470" spans="1:5" x14ac:dyDescent="0.25">
      <c r="A470" t="s">
        <v>122</v>
      </c>
      <c r="B470">
        <v>7</v>
      </c>
      <c r="C470" t="s">
        <v>163</v>
      </c>
      <c r="D470" t="s">
        <v>170</v>
      </c>
      <c r="E470">
        <v>582001</v>
      </c>
    </row>
    <row r="471" spans="1:5" x14ac:dyDescent="0.25">
      <c r="A471" t="s">
        <v>123</v>
      </c>
      <c r="B471">
        <v>8</v>
      </c>
      <c r="C471" t="s">
        <v>163</v>
      </c>
      <c r="D471" t="s">
        <v>170</v>
      </c>
      <c r="E471">
        <v>4276844</v>
      </c>
    </row>
    <row r="472" spans="1:5" x14ac:dyDescent="0.25">
      <c r="A472" t="s">
        <v>180</v>
      </c>
      <c r="B472">
        <v>9</v>
      </c>
      <c r="C472" t="s">
        <v>163</v>
      </c>
      <c r="D472" t="s">
        <v>170</v>
      </c>
      <c r="E472">
        <v>12349283</v>
      </c>
    </row>
    <row r="473" spans="1:5" x14ac:dyDescent="0.25">
      <c r="A473" t="s">
        <v>124</v>
      </c>
      <c r="B473">
        <v>10</v>
      </c>
      <c r="C473" t="s">
        <v>163</v>
      </c>
      <c r="D473" t="s">
        <v>170</v>
      </c>
      <c r="E473">
        <v>1218743</v>
      </c>
    </row>
    <row r="474" spans="1:5" x14ac:dyDescent="0.25">
      <c r="A474" t="s">
        <v>125</v>
      </c>
      <c r="B474">
        <v>11</v>
      </c>
      <c r="C474" t="s">
        <v>163</v>
      </c>
      <c r="D474" t="s">
        <v>170</v>
      </c>
      <c r="E474">
        <v>5234761</v>
      </c>
    </row>
    <row r="475" spans="1:5" x14ac:dyDescent="0.25">
      <c r="A475" t="s">
        <v>126</v>
      </c>
      <c r="B475">
        <v>12</v>
      </c>
      <c r="C475" t="s">
        <v>163</v>
      </c>
      <c r="D475" t="s">
        <v>170</v>
      </c>
      <c r="E475">
        <v>1036570</v>
      </c>
    </row>
    <row r="476" spans="1:5" x14ac:dyDescent="0.25">
      <c r="A476" t="s">
        <v>127</v>
      </c>
      <c r="B476">
        <v>13</v>
      </c>
      <c r="C476" t="s">
        <v>163</v>
      </c>
      <c r="D476" t="s">
        <v>170</v>
      </c>
      <c r="E476">
        <v>1358814</v>
      </c>
    </row>
    <row r="477" spans="1:5" x14ac:dyDescent="0.25">
      <c r="A477" t="s">
        <v>128</v>
      </c>
      <c r="B477">
        <v>14</v>
      </c>
      <c r="C477" t="s">
        <v>163</v>
      </c>
      <c r="D477" t="s">
        <v>170</v>
      </c>
      <c r="E477">
        <v>9520239</v>
      </c>
    </row>
    <row r="478" spans="1:5" x14ac:dyDescent="0.25">
      <c r="A478" t="s">
        <v>165</v>
      </c>
      <c r="B478">
        <v>15</v>
      </c>
      <c r="C478" t="s">
        <v>163</v>
      </c>
      <c r="D478" t="s">
        <v>170</v>
      </c>
      <c r="E478">
        <v>21202222</v>
      </c>
    </row>
    <row r="479" spans="1:5" x14ac:dyDescent="0.25">
      <c r="A479" t="s">
        <v>164</v>
      </c>
      <c r="B479">
        <v>16</v>
      </c>
      <c r="C479" t="s">
        <v>163</v>
      </c>
      <c r="D479" t="s">
        <v>170</v>
      </c>
      <c r="E479">
        <v>4679747</v>
      </c>
    </row>
    <row r="480" spans="1:5" x14ac:dyDescent="0.25">
      <c r="A480" t="s">
        <v>129</v>
      </c>
      <c r="B480">
        <v>17</v>
      </c>
      <c r="C480" t="s">
        <v>163</v>
      </c>
      <c r="D480" t="s">
        <v>170</v>
      </c>
      <c r="E480">
        <v>1138963</v>
      </c>
    </row>
    <row r="481" spans="1:5" x14ac:dyDescent="0.25">
      <c r="A481" t="s">
        <v>130</v>
      </c>
      <c r="B481">
        <v>18</v>
      </c>
      <c r="C481" t="s">
        <v>163</v>
      </c>
      <c r="D481" t="s">
        <v>170</v>
      </c>
      <c r="E481">
        <v>739270</v>
      </c>
    </row>
    <row r="482" spans="1:5" x14ac:dyDescent="0.25">
      <c r="A482" t="s">
        <v>146</v>
      </c>
      <c r="B482">
        <v>19</v>
      </c>
      <c r="C482" t="s">
        <v>163</v>
      </c>
      <c r="D482" t="s">
        <v>170</v>
      </c>
      <c r="E482">
        <v>8413973</v>
      </c>
    </row>
    <row r="483" spans="1:5" x14ac:dyDescent="0.25">
      <c r="A483" t="s">
        <v>131</v>
      </c>
      <c r="B483">
        <v>20</v>
      </c>
      <c r="C483" t="s">
        <v>163</v>
      </c>
      <c r="D483" t="s">
        <v>170</v>
      </c>
      <c r="E483">
        <v>760639</v>
      </c>
    </row>
    <row r="484" spans="1:5" x14ac:dyDescent="0.25">
      <c r="A484" t="s">
        <v>132</v>
      </c>
      <c r="B484">
        <v>21</v>
      </c>
      <c r="C484" t="s">
        <v>163</v>
      </c>
      <c r="D484" t="s">
        <v>170</v>
      </c>
      <c r="E484">
        <v>3661981</v>
      </c>
    </row>
    <row r="485" spans="1:5" x14ac:dyDescent="0.25">
      <c r="A485" t="s">
        <v>147</v>
      </c>
      <c r="B485">
        <v>22</v>
      </c>
      <c r="C485" t="s">
        <v>163</v>
      </c>
      <c r="D485" t="s">
        <v>170</v>
      </c>
      <c r="E485">
        <v>3588905</v>
      </c>
    </row>
    <row r="486" spans="1:5" x14ac:dyDescent="0.25">
      <c r="A486" t="s">
        <v>133</v>
      </c>
      <c r="B486">
        <v>23</v>
      </c>
      <c r="C486" t="s">
        <v>163</v>
      </c>
      <c r="D486" t="s">
        <v>170</v>
      </c>
      <c r="E486">
        <v>672059</v>
      </c>
    </row>
    <row r="487" spans="1:5" x14ac:dyDescent="0.25">
      <c r="A487" t="s">
        <v>181</v>
      </c>
      <c r="B487">
        <v>24</v>
      </c>
      <c r="C487" t="s">
        <v>163</v>
      </c>
      <c r="D487" t="s">
        <v>170</v>
      </c>
      <c r="E487">
        <v>1886813</v>
      </c>
    </row>
    <row r="488" spans="1:5" x14ac:dyDescent="0.25">
      <c r="A488" t="s">
        <v>134</v>
      </c>
      <c r="B488">
        <v>25</v>
      </c>
      <c r="C488" t="s">
        <v>163</v>
      </c>
      <c r="D488" t="s">
        <v>170</v>
      </c>
      <c r="E488">
        <v>2301546</v>
      </c>
    </row>
    <row r="489" spans="1:5" x14ac:dyDescent="0.25">
      <c r="A489" t="s">
        <v>135</v>
      </c>
      <c r="B489">
        <v>26</v>
      </c>
      <c r="C489" t="s">
        <v>163</v>
      </c>
      <c r="D489" t="s">
        <v>170</v>
      </c>
      <c r="E489">
        <v>2921679</v>
      </c>
    </row>
    <row r="490" spans="1:5" x14ac:dyDescent="0.25">
      <c r="A490" t="s">
        <v>136</v>
      </c>
      <c r="B490">
        <v>27</v>
      </c>
      <c r="C490" t="s">
        <v>163</v>
      </c>
      <c r="D490" t="s">
        <v>170</v>
      </c>
      <c r="E490">
        <v>1692907</v>
      </c>
    </row>
    <row r="491" spans="1:5" x14ac:dyDescent="0.25">
      <c r="A491" t="s">
        <v>137</v>
      </c>
      <c r="B491">
        <v>28</v>
      </c>
      <c r="C491" t="s">
        <v>163</v>
      </c>
      <c r="D491" t="s">
        <v>170</v>
      </c>
      <c r="E491">
        <v>3164103</v>
      </c>
    </row>
    <row r="492" spans="1:5" x14ac:dyDescent="0.25">
      <c r="A492" t="s">
        <v>138</v>
      </c>
      <c r="B492">
        <v>29</v>
      </c>
      <c r="C492" t="s">
        <v>163</v>
      </c>
      <c r="D492" t="s">
        <v>170</v>
      </c>
      <c r="E492">
        <v>707949</v>
      </c>
    </row>
    <row r="493" spans="1:5" x14ac:dyDescent="0.25">
      <c r="A493" t="s">
        <v>139</v>
      </c>
      <c r="B493">
        <v>30</v>
      </c>
      <c r="C493" t="s">
        <v>163</v>
      </c>
      <c r="D493" t="s">
        <v>170</v>
      </c>
      <c r="E493">
        <v>2970051</v>
      </c>
    </row>
    <row r="494" spans="1:5" x14ac:dyDescent="0.25">
      <c r="A494" t="s">
        <v>145</v>
      </c>
      <c r="B494">
        <v>31</v>
      </c>
      <c r="C494" t="s">
        <v>163</v>
      </c>
      <c r="D494" t="s">
        <v>170</v>
      </c>
      <c r="E494">
        <v>2011117</v>
      </c>
    </row>
    <row r="495" spans="1:5" x14ac:dyDescent="0.25">
      <c r="A495" t="s">
        <v>140</v>
      </c>
      <c r="B495">
        <v>32</v>
      </c>
      <c r="C495" t="s">
        <v>163</v>
      </c>
      <c r="D495" t="s">
        <v>170</v>
      </c>
      <c r="E495">
        <v>921281</v>
      </c>
    </row>
    <row r="496" spans="1:5" x14ac:dyDescent="0.25">
      <c r="A496" t="s">
        <v>141</v>
      </c>
      <c r="B496">
        <v>33</v>
      </c>
      <c r="C496" t="s">
        <v>163</v>
      </c>
      <c r="D496" t="s">
        <v>170</v>
      </c>
      <c r="E496">
        <v>110845719</v>
      </c>
    </row>
    <row r="497" spans="1:5" x14ac:dyDescent="0.25">
      <c r="A497" t="s">
        <v>116</v>
      </c>
      <c r="B497">
        <v>1</v>
      </c>
      <c r="C497" t="s">
        <v>144</v>
      </c>
      <c r="D497" t="s">
        <v>171</v>
      </c>
      <c r="E497">
        <v>1077.400805</v>
      </c>
    </row>
    <row r="498" spans="1:5" x14ac:dyDescent="0.25">
      <c r="A498" t="s">
        <v>117</v>
      </c>
      <c r="B498">
        <v>2</v>
      </c>
      <c r="C498" t="s">
        <v>144</v>
      </c>
      <c r="D498" t="s">
        <v>171</v>
      </c>
      <c r="E498">
        <v>2935.4410579999999</v>
      </c>
    </row>
    <row r="499" spans="1:5" x14ac:dyDescent="0.25">
      <c r="A499" t="s">
        <v>118</v>
      </c>
      <c r="B499">
        <v>3</v>
      </c>
      <c r="C499" t="s">
        <v>144</v>
      </c>
      <c r="D499" t="s">
        <v>171</v>
      </c>
      <c r="E499">
        <v>550.05830800000001</v>
      </c>
    </row>
    <row r="500" spans="1:5" x14ac:dyDescent="0.25">
      <c r="A500" t="s">
        <v>119</v>
      </c>
      <c r="B500">
        <v>4</v>
      </c>
      <c r="C500" t="s">
        <v>144</v>
      </c>
      <c r="D500" t="s">
        <v>171</v>
      </c>
      <c r="E500">
        <v>649.07669699999997</v>
      </c>
    </row>
    <row r="501" spans="1:5" x14ac:dyDescent="0.25">
      <c r="A501" t="s">
        <v>120</v>
      </c>
      <c r="B501">
        <v>5</v>
      </c>
      <c r="C501" t="s">
        <v>144</v>
      </c>
      <c r="D501" t="s">
        <v>171</v>
      </c>
      <c r="E501">
        <v>2331.7338020000002</v>
      </c>
    </row>
    <row r="502" spans="1:5" x14ac:dyDescent="0.25">
      <c r="A502" t="s">
        <v>121</v>
      </c>
      <c r="B502">
        <v>6</v>
      </c>
      <c r="C502" t="s">
        <v>144</v>
      </c>
      <c r="D502" t="s">
        <v>171</v>
      </c>
      <c r="E502">
        <v>567.15156999999999</v>
      </c>
    </row>
    <row r="503" spans="1:5" x14ac:dyDescent="0.25">
      <c r="A503" t="s">
        <v>122</v>
      </c>
      <c r="B503">
        <v>7</v>
      </c>
      <c r="C503" t="s">
        <v>144</v>
      </c>
      <c r="D503" t="s">
        <v>171</v>
      </c>
      <c r="E503">
        <v>4168.1332060000004</v>
      </c>
    </row>
    <row r="504" spans="1:5" x14ac:dyDescent="0.25">
      <c r="A504" t="s">
        <v>123</v>
      </c>
      <c r="B504">
        <v>8</v>
      </c>
      <c r="C504" t="s">
        <v>144</v>
      </c>
      <c r="D504" t="s">
        <v>171</v>
      </c>
      <c r="E504">
        <v>2884.9064199999998</v>
      </c>
    </row>
    <row r="505" spans="1:5" x14ac:dyDescent="0.25">
      <c r="A505" t="s">
        <v>180</v>
      </c>
      <c r="B505">
        <v>9</v>
      </c>
      <c r="C505" t="s">
        <v>144</v>
      </c>
      <c r="D505" t="s">
        <v>171</v>
      </c>
      <c r="E505">
        <v>9481.5089459999999</v>
      </c>
    </row>
    <row r="506" spans="1:5" x14ac:dyDescent="0.25">
      <c r="A506" t="s">
        <v>124</v>
      </c>
      <c r="B506">
        <v>10</v>
      </c>
      <c r="C506" t="s">
        <v>144</v>
      </c>
      <c r="D506" t="s">
        <v>171</v>
      </c>
      <c r="E506">
        <v>1290.9602689999999</v>
      </c>
    </row>
    <row r="507" spans="1:5" x14ac:dyDescent="0.25">
      <c r="A507" t="s">
        <v>125</v>
      </c>
      <c r="B507">
        <v>11</v>
      </c>
      <c r="C507" t="s">
        <v>144</v>
      </c>
      <c r="D507" t="s">
        <v>171</v>
      </c>
      <c r="E507">
        <v>4502.6755300000004</v>
      </c>
    </row>
    <row r="508" spans="1:5" x14ac:dyDescent="0.25">
      <c r="A508" t="s">
        <v>126</v>
      </c>
      <c r="B508">
        <v>12</v>
      </c>
      <c r="C508" t="s">
        <v>144</v>
      </c>
      <c r="D508" t="s">
        <v>171</v>
      </c>
      <c r="E508">
        <v>2380.81655</v>
      </c>
    </row>
    <row r="509" spans="1:5" x14ac:dyDescent="0.25">
      <c r="A509" t="s">
        <v>127</v>
      </c>
      <c r="B509">
        <v>13</v>
      </c>
      <c r="C509" t="s">
        <v>144</v>
      </c>
      <c r="D509" t="s">
        <v>171</v>
      </c>
      <c r="E509">
        <v>2054.0412110000002</v>
      </c>
    </row>
    <row r="510" spans="1:5" x14ac:dyDescent="0.25">
      <c r="A510" t="s">
        <v>128</v>
      </c>
      <c r="B510">
        <v>14</v>
      </c>
      <c r="C510" t="s">
        <v>144</v>
      </c>
      <c r="D510" t="s">
        <v>171</v>
      </c>
      <c r="E510">
        <v>6536.5198330000003</v>
      </c>
    </row>
    <row r="511" spans="1:5" x14ac:dyDescent="0.25">
      <c r="A511" t="s">
        <v>165</v>
      </c>
      <c r="B511">
        <v>15</v>
      </c>
      <c r="C511" t="s">
        <v>144</v>
      </c>
      <c r="D511" t="s">
        <v>171</v>
      </c>
      <c r="E511">
        <v>13939.801750000001</v>
      </c>
    </row>
    <row r="512" spans="1:5" x14ac:dyDescent="0.25">
      <c r="A512" t="s">
        <v>164</v>
      </c>
      <c r="B512">
        <v>16</v>
      </c>
      <c r="C512" t="s">
        <v>144</v>
      </c>
      <c r="D512" t="s">
        <v>171</v>
      </c>
      <c r="E512">
        <v>3364.4631509999999</v>
      </c>
    </row>
    <row r="513" spans="1:5" x14ac:dyDescent="0.25">
      <c r="A513" t="s">
        <v>129</v>
      </c>
      <c r="B513">
        <v>17</v>
      </c>
      <c r="C513" t="s">
        <v>144</v>
      </c>
      <c r="D513" t="s">
        <v>171</v>
      </c>
      <c r="E513">
        <v>1364.644556</v>
      </c>
    </row>
    <row r="514" spans="1:5" x14ac:dyDescent="0.25">
      <c r="A514" t="s">
        <v>130</v>
      </c>
      <c r="B514">
        <v>18</v>
      </c>
      <c r="C514" t="s">
        <v>144</v>
      </c>
      <c r="D514" t="s">
        <v>171</v>
      </c>
      <c r="E514">
        <v>848.48475399999995</v>
      </c>
    </row>
    <row r="515" spans="1:5" x14ac:dyDescent="0.25">
      <c r="A515" t="s">
        <v>146</v>
      </c>
      <c r="B515">
        <v>19</v>
      </c>
      <c r="C515" t="s">
        <v>144</v>
      </c>
      <c r="D515" t="s">
        <v>171</v>
      </c>
      <c r="E515">
        <v>4736.4577760000002</v>
      </c>
    </row>
    <row r="516" spans="1:5" x14ac:dyDescent="0.25">
      <c r="A516" t="s">
        <v>131</v>
      </c>
      <c r="B516">
        <v>20</v>
      </c>
      <c r="C516" t="s">
        <v>144</v>
      </c>
      <c r="D516" t="s">
        <v>171</v>
      </c>
      <c r="E516">
        <v>2850.3401269999999</v>
      </c>
    </row>
    <row r="517" spans="1:5" x14ac:dyDescent="0.25">
      <c r="A517" t="s">
        <v>132</v>
      </c>
      <c r="B517">
        <v>21</v>
      </c>
      <c r="C517" t="s">
        <v>144</v>
      </c>
      <c r="D517" t="s">
        <v>171</v>
      </c>
      <c r="E517">
        <v>4455.4847319999999</v>
      </c>
    </row>
    <row r="518" spans="1:5" x14ac:dyDescent="0.25">
      <c r="A518" t="s">
        <v>147</v>
      </c>
      <c r="B518">
        <v>22</v>
      </c>
      <c r="C518" t="s">
        <v>144</v>
      </c>
      <c r="D518" t="s">
        <v>171</v>
      </c>
      <c r="E518">
        <v>1722.2208270000001</v>
      </c>
    </row>
    <row r="519" spans="1:5" x14ac:dyDescent="0.25">
      <c r="A519" t="s">
        <v>133</v>
      </c>
      <c r="B519">
        <v>23</v>
      </c>
      <c r="C519" t="s">
        <v>144</v>
      </c>
      <c r="D519" t="s">
        <v>171</v>
      </c>
      <c r="E519">
        <v>1180.872089</v>
      </c>
    </row>
    <row r="520" spans="1:5" x14ac:dyDescent="0.25">
      <c r="A520" t="s">
        <v>181</v>
      </c>
      <c r="B520">
        <v>24</v>
      </c>
      <c r="C520" t="s">
        <v>144</v>
      </c>
      <c r="D520" t="s">
        <v>171</v>
      </c>
      <c r="E520">
        <v>1987.09863</v>
      </c>
    </row>
    <row r="521" spans="1:5" x14ac:dyDescent="0.25">
      <c r="A521" t="s">
        <v>134</v>
      </c>
      <c r="B521">
        <v>25</v>
      </c>
      <c r="C521" t="s">
        <v>144</v>
      </c>
      <c r="D521" t="s">
        <v>171</v>
      </c>
      <c r="E521">
        <v>2286.6729439999999</v>
      </c>
    </row>
    <row r="522" spans="1:5" x14ac:dyDescent="0.25">
      <c r="A522" t="s">
        <v>135</v>
      </c>
      <c r="B522">
        <v>26</v>
      </c>
      <c r="C522" t="s">
        <v>144</v>
      </c>
      <c r="D522" t="s">
        <v>171</v>
      </c>
      <c r="E522">
        <v>2269.2043610000001</v>
      </c>
    </row>
    <row r="523" spans="1:5" x14ac:dyDescent="0.25">
      <c r="A523" t="s">
        <v>136</v>
      </c>
      <c r="B523">
        <v>27</v>
      </c>
      <c r="C523" t="s">
        <v>144</v>
      </c>
      <c r="D523" t="s">
        <v>171</v>
      </c>
      <c r="E523">
        <v>2227.5887550000002</v>
      </c>
    </row>
    <row r="524" spans="1:5" x14ac:dyDescent="0.25">
      <c r="A524" t="s">
        <v>137</v>
      </c>
      <c r="B524">
        <v>28</v>
      </c>
      <c r="C524" t="s">
        <v>144</v>
      </c>
      <c r="D524" t="s">
        <v>171</v>
      </c>
      <c r="E524">
        <v>2607.1278900000002</v>
      </c>
    </row>
    <row r="525" spans="1:5" x14ac:dyDescent="0.25">
      <c r="A525" t="s">
        <v>138</v>
      </c>
      <c r="B525">
        <v>29</v>
      </c>
      <c r="C525" t="s">
        <v>144</v>
      </c>
      <c r="D525" t="s">
        <v>171</v>
      </c>
      <c r="E525">
        <v>921.54032099999995</v>
      </c>
    </row>
    <row r="526" spans="1:5" x14ac:dyDescent="0.25">
      <c r="A526" t="s">
        <v>139</v>
      </c>
      <c r="B526">
        <v>30</v>
      </c>
      <c r="C526" t="s">
        <v>144</v>
      </c>
      <c r="D526" t="s">
        <v>171</v>
      </c>
      <c r="E526">
        <v>5856.3378290000001</v>
      </c>
    </row>
    <row r="527" spans="1:5" x14ac:dyDescent="0.25">
      <c r="A527" t="s">
        <v>145</v>
      </c>
      <c r="B527">
        <v>31</v>
      </c>
      <c r="C527" t="s">
        <v>144</v>
      </c>
      <c r="D527" t="s">
        <v>171</v>
      </c>
      <c r="E527">
        <v>1587.7590070000001</v>
      </c>
    </row>
    <row r="528" spans="1:5" x14ac:dyDescent="0.25">
      <c r="A528" t="s">
        <v>140</v>
      </c>
      <c r="B528">
        <v>32</v>
      </c>
      <c r="C528" t="s">
        <v>144</v>
      </c>
      <c r="D528" t="s">
        <v>171</v>
      </c>
      <c r="E528">
        <v>1188.365779</v>
      </c>
    </row>
    <row r="529" spans="1:5" x14ac:dyDescent="0.25">
      <c r="A529" t="s">
        <v>141</v>
      </c>
      <c r="B529">
        <v>33</v>
      </c>
      <c r="C529" t="s">
        <v>144</v>
      </c>
      <c r="D529" t="s">
        <v>171</v>
      </c>
      <c r="E529">
        <v>96804.889490000001</v>
      </c>
    </row>
    <row r="530" spans="1:5" x14ac:dyDescent="0.25">
      <c r="A530" t="s">
        <v>116</v>
      </c>
      <c r="B530">
        <v>1</v>
      </c>
      <c r="C530" t="s">
        <v>148</v>
      </c>
      <c r="D530" t="s">
        <v>171</v>
      </c>
      <c r="E530">
        <v>0</v>
      </c>
    </row>
    <row r="531" spans="1:5" x14ac:dyDescent="0.25">
      <c r="A531" t="s">
        <v>117</v>
      </c>
      <c r="B531">
        <v>2</v>
      </c>
      <c r="C531" t="s">
        <v>148</v>
      </c>
      <c r="D531" t="s">
        <v>171</v>
      </c>
      <c r="E531">
        <v>28.386431000000002</v>
      </c>
    </row>
    <row r="532" spans="1:5" x14ac:dyDescent="0.25">
      <c r="A532" t="s">
        <v>118</v>
      </c>
      <c r="B532">
        <v>3</v>
      </c>
      <c r="C532" t="s">
        <v>148</v>
      </c>
      <c r="D532" t="s">
        <v>171</v>
      </c>
      <c r="E532">
        <v>5.4220999999999998E-2</v>
      </c>
    </row>
    <row r="533" spans="1:5" x14ac:dyDescent="0.25">
      <c r="A533" t="s">
        <v>119</v>
      </c>
      <c r="B533">
        <v>4</v>
      </c>
      <c r="C533" t="s">
        <v>148</v>
      </c>
      <c r="D533" t="s">
        <v>171</v>
      </c>
      <c r="E533">
        <v>2.1364719999999999</v>
      </c>
    </row>
    <row r="534" spans="1:5" x14ac:dyDescent="0.25">
      <c r="A534" t="s">
        <v>120</v>
      </c>
      <c r="B534">
        <v>5</v>
      </c>
      <c r="C534" t="s">
        <v>148</v>
      </c>
      <c r="D534" t="s">
        <v>171</v>
      </c>
      <c r="E534">
        <v>18.554828000000001</v>
      </c>
    </row>
    <row r="535" spans="1:5" x14ac:dyDescent="0.25">
      <c r="A535" t="s">
        <v>121</v>
      </c>
      <c r="B535">
        <v>6</v>
      </c>
      <c r="C535" t="s">
        <v>148</v>
      </c>
      <c r="D535" t="s">
        <v>171</v>
      </c>
      <c r="E535">
        <v>18.993590999999999</v>
      </c>
    </row>
    <row r="536" spans="1:5" x14ac:dyDescent="0.25">
      <c r="A536" t="s">
        <v>122</v>
      </c>
      <c r="B536">
        <v>7</v>
      </c>
      <c r="C536" t="s">
        <v>148</v>
      </c>
      <c r="D536" t="s">
        <v>171</v>
      </c>
      <c r="E536">
        <v>0.82202600000000003</v>
      </c>
    </row>
    <row r="537" spans="1:5" x14ac:dyDescent="0.25">
      <c r="A537" t="s">
        <v>123</v>
      </c>
      <c r="B537">
        <v>8</v>
      </c>
      <c r="C537" t="s">
        <v>148</v>
      </c>
      <c r="D537" t="s">
        <v>171</v>
      </c>
      <c r="E537">
        <v>28.489132000000001</v>
      </c>
    </row>
    <row r="538" spans="1:5" x14ac:dyDescent="0.25">
      <c r="A538" t="s">
        <v>180</v>
      </c>
      <c r="B538">
        <v>9</v>
      </c>
      <c r="C538" t="s">
        <v>148</v>
      </c>
      <c r="D538" t="s">
        <v>171</v>
      </c>
      <c r="E538">
        <v>0</v>
      </c>
    </row>
    <row r="539" spans="1:5" x14ac:dyDescent="0.25">
      <c r="A539" t="s">
        <v>124</v>
      </c>
      <c r="B539">
        <v>10</v>
      </c>
      <c r="C539" t="s">
        <v>148</v>
      </c>
      <c r="D539" t="s">
        <v>171</v>
      </c>
      <c r="E539">
        <v>0</v>
      </c>
    </row>
    <row r="540" spans="1:5" x14ac:dyDescent="0.25">
      <c r="A540" t="s">
        <v>125</v>
      </c>
      <c r="B540">
        <v>11</v>
      </c>
      <c r="C540" t="s">
        <v>148</v>
      </c>
      <c r="D540" t="s">
        <v>171</v>
      </c>
      <c r="E540">
        <v>0</v>
      </c>
    </row>
    <row r="541" spans="1:5" x14ac:dyDescent="0.25">
      <c r="A541" t="s">
        <v>126</v>
      </c>
      <c r="B541">
        <v>12</v>
      </c>
      <c r="C541" t="s">
        <v>148</v>
      </c>
      <c r="D541" t="s">
        <v>171</v>
      </c>
      <c r="E541">
        <v>0.59498799999999996</v>
      </c>
    </row>
    <row r="542" spans="1:5" x14ac:dyDescent="0.25">
      <c r="A542" t="s">
        <v>127</v>
      </c>
      <c r="B542">
        <v>13</v>
      </c>
      <c r="C542" t="s">
        <v>148</v>
      </c>
      <c r="D542" t="s">
        <v>171</v>
      </c>
      <c r="E542">
        <v>0</v>
      </c>
    </row>
    <row r="543" spans="1:5" x14ac:dyDescent="0.25">
      <c r="A543" t="s">
        <v>128</v>
      </c>
      <c r="B543">
        <v>14</v>
      </c>
      <c r="C543" t="s">
        <v>148</v>
      </c>
      <c r="D543" t="s">
        <v>171</v>
      </c>
      <c r="E543">
        <v>0</v>
      </c>
    </row>
    <row r="544" spans="1:5" x14ac:dyDescent="0.25">
      <c r="A544" t="s">
        <v>165</v>
      </c>
      <c r="B544">
        <v>15</v>
      </c>
      <c r="C544" t="s">
        <v>148</v>
      </c>
      <c r="D544" t="s">
        <v>171</v>
      </c>
      <c r="E544">
        <v>0</v>
      </c>
    </row>
    <row r="545" spans="1:5" x14ac:dyDescent="0.25">
      <c r="A545" t="s">
        <v>164</v>
      </c>
      <c r="B545">
        <v>16</v>
      </c>
      <c r="C545" t="s">
        <v>148</v>
      </c>
      <c r="D545" t="s">
        <v>171</v>
      </c>
      <c r="E545">
        <v>36.618236000000003</v>
      </c>
    </row>
    <row r="546" spans="1:5" x14ac:dyDescent="0.25">
      <c r="A546" t="s">
        <v>129</v>
      </c>
      <c r="B546">
        <v>17</v>
      </c>
      <c r="C546" t="s">
        <v>148</v>
      </c>
      <c r="D546" t="s">
        <v>171</v>
      </c>
      <c r="E546">
        <v>0</v>
      </c>
    </row>
    <row r="547" spans="1:5" x14ac:dyDescent="0.25">
      <c r="A547" t="s">
        <v>130</v>
      </c>
      <c r="B547">
        <v>18</v>
      </c>
      <c r="C547" t="s">
        <v>148</v>
      </c>
      <c r="D547" t="s">
        <v>171</v>
      </c>
      <c r="E547">
        <v>0</v>
      </c>
    </row>
    <row r="548" spans="1:5" x14ac:dyDescent="0.25">
      <c r="A548" t="s">
        <v>146</v>
      </c>
      <c r="B548">
        <v>19</v>
      </c>
      <c r="C548" t="s">
        <v>148</v>
      </c>
      <c r="D548" t="s">
        <v>171</v>
      </c>
      <c r="E548">
        <v>10.101881000000001</v>
      </c>
    </row>
    <row r="549" spans="1:5" x14ac:dyDescent="0.25">
      <c r="A549" t="s">
        <v>131</v>
      </c>
      <c r="B549">
        <v>20</v>
      </c>
      <c r="C549" t="s">
        <v>148</v>
      </c>
      <c r="D549" t="s">
        <v>171</v>
      </c>
      <c r="E549">
        <v>0.43894899999999998</v>
      </c>
    </row>
    <row r="550" spans="1:5" x14ac:dyDescent="0.25">
      <c r="A550" t="s">
        <v>132</v>
      </c>
      <c r="B550">
        <v>21</v>
      </c>
      <c r="C550" t="s">
        <v>148</v>
      </c>
      <c r="D550" t="s">
        <v>171</v>
      </c>
      <c r="E550">
        <v>0</v>
      </c>
    </row>
    <row r="551" spans="1:5" x14ac:dyDescent="0.25">
      <c r="A551" t="s">
        <v>147</v>
      </c>
      <c r="B551">
        <v>22</v>
      </c>
      <c r="C551" t="s">
        <v>148</v>
      </c>
      <c r="D551" t="s">
        <v>171</v>
      </c>
      <c r="E551">
        <v>0</v>
      </c>
    </row>
    <row r="552" spans="1:5" x14ac:dyDescent="0.25">
      <c r="A552" t="s">
        <v>133</v>
      </c>
      <c r="B552">
        <v>23</v>
      </c>
      <c r="C552" t="s">
        <v>148</v>
      </c>
      <c r="D552" t="s">
        <v>171</v>
      </c>
      <c r="E552">
        <v>3.2932220000000001</v>
      </c>
    </row>
    <row r="553" spans="1:5" x14ac:dyDescent="0.25">
      <c r="A553" t="s">
        <v>181</v>
      </c>
      <c r="B553">
        <v>24</v>
      </c>
      <c r="C553" t="s">
        <v>148</v>
      </c>
      <c r="D553" t="s">
        <v>171</v>
      </c>
      <c r="E553">
        <v>0</v>
      </c>
    </row>
    <row r="554" spans="1:5" x14ac:dyDescent="0.25">
      <c r="A554" t="s">
        <v>134</v>
      </c>
      <c r="B554">
        <v>25</v>
      </c>
      <c r="C554" t="s">
        <v>148</v>
      </c>
      <c r="D554" t="s">
        <v>171</v>
      </c>
      <c r="E554">
        <v>1.4085129999999999</v>
      </c>
    </row>
    <row r="555" spans="1:5" x14ac:dyDescent="0.25">
      <c r="A555" t="s">
        <v>135</v>
      </c>
      <c r="B555">
        <v>26</v>
      </c>
      <c r="C555" t="s">
        <v>148</v>
      </c>
      <c r="D555" t="s">
        <v>171</v>
      </c>
      <c r="E555">
        <v>33.815896000000002</v>
      </c>
    </row>
    <row r="556" spans="1:5" x14ac:dyDescent="0.25">
      <c r="A556" t="s">
        <v>136</v>
      </c>
      <c r="B556">
        <v>27</v>
      </c>
      <c r="C556" t="s">
        <v>148</v>
      </c>
      <c r="D556" t="s">
        <v>171</v>
      </c>
      <c r="E556">
        <v>0</v>
      </c>
    </row>
    <row r="557" spans="1:5" x14ac:dyDescent="0.25">
      <c r="A557" t="s">
        <v>137</v>
      </c>
      <c r="B557">
        <v>28</v>
      </c>
      <c r="C557" t="s">
        <v>148</v>
      </c>
      <c r="D557" t="s">
        <v>171</v>
      </c>
      <c r="E557">
        <v>438.25629300000003</v>
      </c>
    </row>
    <row r="558" spans="1:5" x14ac:dyDescent="0.25">
      <c r="A558" t="s">
        <v>138</v>
      </c>
      <c r="B558">
        <v>29</v>
      </c>
      <c r="C558" t="s">
        <v>148</v>
      </c>
      <c r="D558" t="s">
        <v>171</v>
      </c>
      <c r="E558">
        <v>0</v>
      </c>
    </row>
    <row r="559" spans="1:5" x14ac:dyDescent="0.25">
      <c r="A559" t="s">
        <v>139</v>
      </c>
      <c r="B559">
        <v>30</v>
      </c>
      <c r="C559" t="s">
        <v>148</v>
      </c>
      <c r="D559" t="s">
        <v>171</v>
      </c>
      <c r="E559">
        <v>31.753489999999999</v>
      </c>
    </row>
    <row r="560" spans="1:5" x14ac:dyDescent="0.25">
      <c r="A560" t="s">
        <v>145</v>
      </c>
      <c r="B560">
        <v>31</v>
      </c>
      <c r="C560" t="s">
        <v>148</v>
      </c>
      <c r="D560" t="s">
        <v>171</v>
      </c>
      <c r="E560">
        <v>3.6679659999999998</v>
      </c>
    </row>
    <row r="561" spans="1:5" x14ac:dyDescent="0.25">
      <c r="A561" t="s">
        <v>140</v>
      </c>
      <c r="B561">
        <v>32</v>
      </c>
      <c r="C561" t="s">
        <v>148</v>
      </c>
      <c r="D561" t="s">
        <v>171</v>
      </c>
      <c r="E561">
        <v>0</v>
      </c>
    </row>
    <row r="562" spans="1:5" x14ac:dyDescent="0.25">
      <c r="A562" t="s">
        <v>141</v>
      </c>
      <c r="B562">
        <v>33</v>
      </c>
      <c r="C562" t="s">
        <v>148</v>
      </c>
      <c r="D562" t="s">
        <v>171</v>
      </c>
      <c r="E562">
        <v>657.38613499999997</v>
      </c>
    </row>
    <row r="563" spans="1:5" x14ac:dyDescent="0.25">
      <c r="A563" t="s">
        <v>116</v>
      </c>
      <c r="B563">
        <v>1</v>
      </c>
      <c r="C563" t="s">
        <v>149</v>
      </c>
      <c r="D563" t="s">
        <v>171</v>
      </c>
      <c r="E563">
        <v>103.057866</v>
      </c>
    </row>
    <row r="564" spans="1:5" x14ac:dyDescent="0.25">
      <c r="A564" t="s">
        <v>117</v>
      </c>
      <c r="B564">
        <v>2</v>
      </c>
      <c r="C564" t="s">
        <v>149</v>
      </c>
      <c r="D564" t="s">
        <v>171</v>
      </c>
      <c r="E564">
        <v>277.126982</v>
      </c>
    </row>
    <row r="565" spans="1:5" x14ac:dyDescent="0.25">
      <c r="A565" t="s">
        <v>118</v>
      </c>
      <c r="B565">
        <v>3</v>
      </c>
      <c r="C565" t="s">
        <v>149</v>
      </c>
      <c r="D565" t="s">
        <v>171</v>
      </c>
      <c r="E565">
        <v>70.091157999999993</v>
      </c>
    </row>
    <row r="566" spans="1:5" x14ac:dyDescent="0.25">
      <c r="A566" t="s">
        <v>119</v>
      </c>
      <c r="B566">
        <v>4</v>
      </c>
      <c r="C566" t="s">
        <v>149</v>
      </c>
      <c r="D566" t="s">
        <v>171</v>
      </c>
      <c r="E566">
        <v>44.880564999999997</v>
      </c>
    </row>
    <row r="567" spans="1:5" x14ac:dyDescent="0.25">
      <c r="A567" t="s">
        <v>120</v>
      </c>
      <c r="B567">
        <v>5</v>
      </c>
      <c r="C567" t="s">
        <v>149</v>
      </c>
      <c r="D567" t="s">
        <v>171</v>
      </c>
      <c r="E567">
        <v>168.21428700000001</v>
      </c>
    </row>
    <row r="568" spans="1:5" x14ac:dyDescent="0.25">
      <c r="A568" t="s">
        <v>121</v>
      </c>
      <c r="B568">
        <v>6</v>
      </c>
      <c r="C568" t="s">
        <v>149</v>
      </c>
      <c r="D568" t="s">
        <v>171</v>
      </c>
      <c r="E568">
        <v>44.131394999999998</v>
      </c>
    </row>
    <row r="569" spans="1:5" x14ac:dyDescent="0.25">
      <c r="A569" t="s">
        <v>122</v>
      </c>
      <c r="B569">
        <v>7</v>
      </c>
      <c r="C569" t="s">
        <v>149</v>
      </c>
      <c r="D569" t="s">
        <v>171</v>
      </c>
      <c r="E569">
        <v>248.73144400000001</v>
      </c>
    </row>
    <row r="570" spans="1:5" x14ac:dyDescent="0.25">
      <c r="A570" t="s">
        <v>123</v>
      </c>
      <c r="B570">
        <v>8</v>
      </c>
      <c r="C570" t="s">
        <v>149</v>
      </c>
      <c r="D570" t="s">
        <v>171</v>
      </c>
      <c r="E570">
        <v>583.56071499999996</v>
      </c>
    </row>
    <row r="571" spans="1:5" x14ac:dyDescent="0.25">
      <c r="A571" t="s">
        <v>180</v>
      </c>
      <c r="B571">
        <v>9</v>
      </c>
      <c r="C571" t="s">
        <v>149</v>
      </c>
      <c r="D571" t="s">
        <v>171</v>
      </c>
      <c r="E571">
        <v>663.15389500000003</v>
      </c>
    </row>
    <row r="572" spans="1:5" x14ac:dyDescent="0.25">
      <c r="A572" t="s">
        <v>124</v>
      </c>
      <c r="B572">
        <v>10</v>
      </c>
      <c r="C572" t="s">
        <v>149</v>
      </c>
      <c r="D572" t="s">
        <v>171</v>
      </c>
      <c r="E572">
        <v>97.321827999999996</v>
      </c>
    </row>
    <row r="573" spans="1:5" x14ac:dyDescent="0.25">
      <c r="A573" t="s">
        <v>125</v>
      </c>
      <c r="B573">
        <v>11</v>
      </c>
      <c r="C573" t="s">
        <v>149</v>
      </c>
      <c r="D573" t="s">
        <v>171</v>
      </c>
      <c r="E573">
        <v>560.84052899999995</v>
      </c>
    </row>
    <row r="574" spans="1:5" x14ac:dyDescent="0.25">
      <c r="A574" t="s">
        <v>126</v>
      </c>
      <c r="B574">
        <v>12</v>
      </c>
      <c r="C574" t="s">
        <v>149</v>
      </c>
      <c r="D574" t="s">
        <v>171</v>
      </c>
      <c r="E574">
        <v>137.10100399999999</v>
      </c>
    </row>
    <row r="575" spans="1:5" x14ac:dyDescent="0.25">
      <c r="A575" t="s">
        <v>127</v>
      </c>
      <c r="B575">
        <v>13</v>
      </c>
      <c r="C575" t="s">
        <v>149</v>
      </c>
      <c r="D575" t="s">
        <v>171</v>
      </c>
      <c r="E575">
        <v>127.396227</v>
      </c>
    </row>
    <row r="576" spans="1:5" x14ac:dyDescent="0.25">
      <c r="A576" t="s">
        <v>128</v>
      </c>
      <c r="B576">
        <v>14</v>
      </c>
      <c r="C576" t="s">
        <v>149</v>
      </c>
      <c r="D576" t="s">
        <v>171</v>
      </c>
      <c r="E576">
        <v>475.73126200000002</v>
      </c>
    </row>
    <row r="577" spans="1:5" x14ac:dyDescent="0.25">
      <c r="A577" t="s">
        <v>165</v>
      </c>
      <c r="B577">
        <v>15</v>
      </c>
      <c r="C577" t="s">
        <v>149</v>
      </c>
      <c r="D577" t="s">
        <v>171</v>
      </c>
      <c r="E577">
        <v>1257.8169740000001</v>
      </c>
    </row>
    <row r="578" spans="1:5" x14ac:dyDescent="0.25">
      <c r="A578" t="s">
        <v>164</v>
      </c>
      <c r="B578">
        <v>16</v>
      </c>
      <c r="C578" t="s">
        <v>149</v>
      </c>
      <c r="D578" t="s">
        <v>171</v>
      </c>
      <c r="E578">
        <v>232.77063100000001</v>
      </c>
    </row>
    <row r="579" spans="1:5" x14ac:dyDescent="0.25">
      <c r="A579" t="s">
        <v>129</v>
      </c>
      <c r="B579">
        <v>17</v>
      </c>
      <c r="C579" t="s">
        <v>149</v>
      </c>
      <c r="D579" t="s">
        <v>171</v>
      </c>
      <c r="E579">
        <v>92.431280000000001</v>
      </c>
    </row>
    <row r="580" spans="1:5" x14ac:dyDescent="0.25">
      <c r="A580" t="s">
        <v>130</v>
      </c>
      <c r="B580">
        <v>18</v>
      </c>
      <c r="C580" t="s">
        <v>149</v>
      </c>
      <c r="D580" t="s">
        <v>171</v>
      </c>
      <c r="E580">
        <v>51.768633000000001</v>
      </c>
    </row>
    <row r="581" spans="1:5" x14ac:dyDescent="0.25">
      <c r="A581" t="s">
        <v>146</v>
      </c>
      <c r="B581">
        <v>19</v>
      </c>
      <c r="C581" t="s">
        <v>149</v>
      </c>
      <c r="D581" t="s">
        <v>171</v>
      </c>
      <c r="E581">
        <v>533.74249799999996</v>
      </c>
    </row>
    <row r="582" spans="1:5" x14ac:dyDescent="0.25">
      <c r="A582" t="s">
        <v>131</v>
      </c>
      <c r="B582">
        <v>20</v>
      </c>
      <c r="C582" t="s">
        <v>149</v>
      </c>
      <c r="D582" t="s">
        <v>171</v>
      </c>
      <c r="E582">
        <v>230.78067799999999</v>
      </c>
    </row>
    <row r="583" spans="1:5" x14ac:dyDescent="0.25">
      <c r="A583" t="s">
        <v>132</v>
      </c>
      <c r="B583">
        <v>21</v>
      </c>
      <c r="C583" t="s">
        <v>149</v>
      </c>
      <c r="D583" t="s">
        <v>171</v>
      </c>
      <c r="E583">
        <v>333.62860999999998</v>
      </c>
    </row>
    <row r="584" spans="1:5" x14ac:dyDescent="0.25">
      <c r="A584" t="s">
        <v>147</v>
      </c>
      <c r="B584">
        <v>22</v>
      </c>
      <c r="C584" t="s">
        <v>149</v>
      </c>
      <c r="D584" t="s">
        <v>171</v>
      </c>
      <c r="E584">
        <v>326.41002099999997</v>
      </c>
    </row>
    <row r="585" spans="1:5" x14ac:dyDescent="0.25">
      <c r="A585" t="s">
        <v>133</v>
      </c>
      <c r="B585">
        <v>23</v>
      </c>
      <c r="C585" t="s">
        <v>149</v>
      </c>
      <c r="D585" t="s">
        <v>171</v>
      </c>
      <c r="E585">
        <v>165.88447600000001</v>
      </c>
    </row>
    <row r="586" spans="1:5" x14ac:dyDescent="0.25">
      <c r="A586" t="s">
        <v>181</v>
      </c>
      <c r="B586">
        <v>24</v>
      </c>
      <c r="C586" t="s">
        <v>149</v>
      </c>
      <c r="D586" t="s">
        <v>171</v>
      </c>
      <c r="E586">
        <v>195.43232499999999</v>
      </c>
    </row>
    <row r="587" spans="1:5" x14ac:dyDescent="0.25">
      <c r="A587" t="s">
        <v>134</v>
      </c>
      <c r="B587">
        <v>25</v>
      </c>
      <c r="C587" t="s">
        <v>149</v>
      </c>
      <c r="D587" t="s">
        <v>171</v>
      </c>
      <c r="E587">
        <v>424.82382899999999</v>
      </c>
    </row>
    <row r="588" spans="1:5" x14ac:dyDescent="0.25">
      <c r="A588" t="s">
        <v>135</v>
      </c>
      <c r="B588">
        <v>26</v>
      </c>
      <c r="C588" t="s">
        <v>149</v>
      </c>
      <c r="D588" t="s">
        <v>171</v>
      </c>
      <c r="E588">
        <v>726.20776999999998</v>
      </c>
    </row>
    <row r="589" spans="1:5" x14ac:dyDescent="0.25">
      <c r="A589" t="s">
        <v>136</v>
      </c>
      <c r="B589">
        <v>27</v>
      </c>
      <c r="C589" t="s">
        <v>149</v>
      </c>
      <c r="D589" t="s">
        <v>171</v>
      </c>
      <c r="E589">
        <v>208.849761</v>
      </c>
    </row>
    <row r="590" spans="1:5" x14ac:dyDescent="0.25">
      <c r="A590" t="s">
        <v>137</v>
      </c>
      <c r="B590">
        <v>28</v>
      </c>
      <c r="C590" t="s">
        <v>149</v>
      </c>
      <c r="D590" t="s">
        <v>171</v>
      </c>
      <c r="E590">
        <v>212.22305800000001</v>
      </c>
    </row>
    <row r="591" spans="1:5" x14ac:dyDescent="0.25">
      <c r="A591" t="s">
        <v>138</v>
      </c>
      <c r="B591">
        <v>29</v>
      </c>
      <c r="C591" t="s">
        <v>149</v>
      </c>
      <c r="D591" t="s">
        <v>171</v>
      </c>
      <c r="E591">
        <v>62.098143999999998</v>
      </c>
    </row>
    <row r="592" spans="1:5" x14ac:dyDescent="0.25">
      <c r="A592" t="s">
        <v>139</v>
      </c>
      <c r="B592">
        <v>30</v>
      </c>
      <c r="C592" t="s">
        <v>149</v>
      </c>
      <c r="D592" t="s">
        <v>171</v>
      </c>
      <c r="E592">
        <v>343.67348700000002</v>
      </c>
    </row>
    <row r="593" spans="1:5" x14ac:dyDescent="0.25">
      <c r="A593" t="s">
        <v>145</v>
      </c>
      <c r="B593">
        <v>31</v>
      </c>
      <c r="C593" t="s">
        <v>149</v>
      </c>
      <c r="D593" t="s">
        <v>171</v>
      </c>
      <c r="E593">
        <v>190.83779999999999</v>
      </c>
    </row>
    <row r="594" spans="1:5" x14ac:dyDescent="0.25">
      <c r="A594" t="s">
        <v>140</v>
      </c>
      <c r="B594">
        <v>32</v>
      </c>
      <c r="C594" t="s">
        <v>149</v>
      </c>
      <c r="D594" t="s">
        <v>171</v>
      </c>
      <c r="E594">
        <v>90.985702000000003</v>
      </c>
    </row>
    <row r="595" spans="1:5" x14ac:dyDescent="0.25">
      <c r="A595" t="s">
        <v>141</v>
      </c>
      <c r="B595">
        <v>33</v>
      </c>
      <c r="C595" t="s">
        <v>149</v>
      </c>
      <c r="D595" t="s">
        <v>171</v>
      </c>
      <c r="E595">
        <v>9281.7048340000001</v>
      </c>
    </row>
    <row r="596" spans="1:5" x14ac:dyDescent="0.25">
      <c r="A596" t="s">
        <v>116</v>
      </c>
      <c r="B596">
        <v>1</v>
      </c>
      <c r="C596" t="s">
        <v>150</v>
      </c>
      <c r="D596" t="s">
        <v>171</v>
      </c>
      <c r="E596">
        <v>77.811255000000003</v>
      </c>
    </row>
    <row r="597" spans="1:5" x14ac:dyDescent="0.25">
      <c r="A597" t="s">
        <v>117</v>
      </c>
      <c r="B597">
        <v>2</v>
      </c>
      <c r="C597" t="s">
        <v>150</v>
      </c>
      <c r="D597" t="s">
        <v>171</v>
      </c>
      <c r="E597">
        <v>101.401478</v>
      </c>
    </row>
    <row r="598" spans="1:5" x14ac:dyDescent="0.25">
      <c r="A598" t="s">
        <v>118</v>
      </c>
      <c r="B598">
        <v>3</v>
      </c>
      <c r="C598" t="s">
        <v>150</v>
      </c>
      <c r="D598" t="s">
        <v>171</v>
      </c>
      <c r="E598">
        <v>26.142308</v>
      </c>
    </row>
    <row r="599" spans="1:5" x14ac:dyDescent="0.25">
      <c r="A599" t="s">
        <v>119</v>
      </c>
      <c r="B599">
        <v>4</v>
      </c>
      <c r="C599" t="s">
        <v>150</v>
      </c>
      <c r="D599" t="s">
        <v>171</v>
      </c>
      <c r="E599">
        <v>48.296028999999997</v>
      </c>
    </row>
    <row r="600" spans="1:5" x14ac:dyDescent="0.25">
      <c r="A600" t="s">
        <v>120</v>
      </c>
      <c r="B600">
        <v>5</v>
      </c>
      <c r="C600" t="s">
        <v>150</v>
      </c>
      <c r="D600" t="s">
        <v>171</v>
      </c>
      <c r="E600">
        <v>103.085267</v>
      </c>
    </row>
    <row r="601" spans="1:5" x14ac:dyDescent="0.25">
      <c r="A601" t="s">
        <v>121</v>
      </c>
      <c r="B601">
        <v>6</v>
      </c>
      <c r="C601" t="s">
        <v>150</v>
      </c>
      <c r="D601" t="s">
        <v>171</v>
      </c>
      <c r="E601">
        <v>36.289924999999997</v>
      </c>
    </row>
    <row r="602" spans="1:5" x14ac:dyDescent="0.25">
      <c r="A602" t="s">
        <v>122</v>
      </c>
      <c r="B602">
        <v>7</v>
      </c>
      <c r="C602" t="s">
        <v>150</v>
      </c>
      <c r="D602" t="s">
        <v>171</v>
      </c>
      <c r="E602">
        <v>154.67292599999999</v>
      </c>
    </row>
    <row r="603" spans="1:5" x14ac:dyDescent="0.25">
      <c r="A603" t="s">
        <v>123</v>
      </c>
      <c r="B603">
        <v>8</v>
      </c>
      <c r="C603" t="s">
        <v>150</v>
      </c>
      <c r="D603" t="s">
        <v>171</v>
      </c>
      <c r="E603">
        <v>161.792585</v>
      </c>
    </row>
    <row r="604" spans="1:5" x14ac:dyDescent="0.25">
      <c r="A604" t="s">
        <v>180</v>
      </c>
      <c r="B604">
        <v>9</v>
      </c>
      <c r="C604" t="s">
        <v>150</v>
      </c>
      <c r="D604" t="s">
        <v>171</v>
      </c>
      <c r="E604">
        <v>498.196709</v>
      </c>
    </row>
    <row r="605" spans="1:5" x14ac:dyDescent="0.25">
      <c r="A605" t="s">
        <v>124</v>
      </c>
      <c r="B605">
        <v>10</v>
      </c>
      <c r="C605" t="s">
        <v>150</v>
      </c>
      <c r="D605" t="s">
        <v>171</v>
      </c>
      <c r="E605">
        <v>96.260840000000002</v>
      </c>
    </row>
    <row r="606" spans="1:5" x14ac:dyDescent="0.25">
      <c r="A606" t="s">
        <v>125</v>
      </c>
      <c r="B606">
        <v>11</v>
      </c>
      <c r="C606" t="s">
        <v>150</v>
      </c>
      <c r="D606" t="s">
        <v>171</v>
      </c>
      <c r="E606">
        <v>260.319774</v>
      </c>
    </row>
    <row r="607" spans="1:5" x14ac:dyDescent="0.25">
      <c r="A607" t="s">
        <v>126</v>
      </c>
      <c r="B607">
        <v>12</v>
      </c>
      <c r="C607" t="s">
        <v>150</v>
      </c>
      <c r="D607" t="s">
        <v>171</v>
      </c>
      <c r="E607">
        <v>102.586635</v>
      </c>
    </row>
    <row r="608" spans="1:5" x14ac:dyDescent="0.25">
      <c r="A608" t="s">
        <v>127</v>
      </c>
      <c r="B608">
        <v>13</v>
      </c>
      <c r="C608" t="s">
        <v>150</v>
      </c>
      <c r="D608" t="s">
        <v>171</v>
      </c>
      <c r="E608">
        <v>137.15232</v>
      </c>
    </row>
    <row r="609" spans="1:5" x14ac:dyDescent="0.25">
      <c r="A609" t="s">
        <v>128</v>
      </c>
      <c r="B609">
        <v>14</v>
      </c>
      <c r="C609" t="s">
        <v>150</v>
      </c>
      <c r="D609" t="s">
        <v>171</v>
      </c>
      <c r="E609">
        <v>342.54052300000001</v>
      </c>
    </row>
    <row r="610" spans="1:5" x14ac:dyDescent="0.25">
      <c r="A610" t="s">
        <v>165</v>
      </c>
      <c r="B610">
        <v>15</v>
      </c>
      <c r="C610" t="s">
        <v>150</v>
      </c>
      <c r="D610" t="s">
        <v>171</v>
      </c>
      <c r="E610">
        <v>600.34629700000005</v>
      </c>
    </row>
    <row r="611" spans="1:5" x14ac:dyDescent="0.25">
      <c r="A611" t="s">
        <v>164</v>
      </c>
      <c r="B611">
        <v>16</v>
      </c>
      <c r="C611" t="s">
        <v>150</v>
      </c>
      <c r="D611" t="s">
        <v>171</v>
      </c>
      <c r="E611">
        <v>177.69214600000001</v>
      </c>
    </row>
    <row r="612" spans="1:5" x14ac:dyDescent="0.25">
      <c r="A612" t="s">
        <v>129</v>
      </c>
      <c r="B612">
        <v>17</v>
      </c>
      <c r="C612" t="s">
        <v>150</v>
      </c>
      <c r="D612" t="s">
        <v>171</v>
      </c>
      <c r="E612">
        <v>75.093279999999993</v>
      </c>
    </row>
    <row r="613" spans="1:5" x14ac:dyDescent="0.25">
      <c r="A613" t="s">
        <v>130</v>
      </c>
      <c r="B613">
        <v>18</v>
      </c>
      <c r="C613" t="s">
        <v>150</v>
      </c>
      <c r="D613" t="s">
        <v>171</v>
      </c>
      <c r="E613">
        <v>56.916775999999999</v>
      </c>
    </row>
    <row r="614" spans="1:5" x14ac:dyDescent="0.25">
      <c r="A614" t="s">
        <v>146</v>
      </c>
      <c r="B614">
        <v>19</v>
      </c>
      <c r="C614" t="s">
        <v>150</v>
      </c>
      <c r="D614" t="s">
        <v>171</v>
      </c>
      <c r="E614">
        <v>205.647063</v>
      </c>
    </row>
    <row r="615" spans="1:5" x14ac:dyDescent="0.25">
      <c r="A615" t="s">
        <v>131</v>
      </c>
      <c r="B615">
        <v>20</v>
      </c>
      <c r="C615" t="s">
        <v>150</v>
      </c>
      <c r="D615" t="s">
        <v>171</v>
      </c>
      <c r="E615">
        <v>173.71109300000001</v>
      </c>
    </row>
    <row r="616" spans="1:5" x14ac:dyDescent="0.25">
      <c r="A616" t="s">
        <v>132</v>
      </c>
      <c r="B616">
        <v>21</v>
      </c>
      <c r="C616" t="s">
        <v>150</v>
      </c>
      <c r="D616" t="s">
        <v>171</v>
      </c>
      <c r="E616">
        <v>198.66430500000001</v>
      </c>
    </row>
    <row r="617" spans="1:5" x14ac:dyDescent="0.25">
      <c r="A617" t="s">
        <v>147</v>
      </c>
      <c r="B617">
        <v>22</v>
      </c>
      <c r="C617" t="s">
        <v>150</v>
      </c>
      <c r="D617" t="s">
        <v>171</v>
      </c>
      <c r="E617">
        <v>87.499733000000006</v>
      </c>
    </row>
    <row r="618" spans="1:5" x14ac:dyDescent="0.25">
      <c r="A618" t="s">
        <v>133</v>
      </c>
      <c r="B618">
        <v>23</v>
      </c>
      <c r="C618" t="s">
        <v>150</v>
      </c>
      <c r="D618" t="s">
        <v>171</v>
      </c>
      <c r="E618">
        <v>58.330776</v>
      </c>
    </row>
    <row r="619" spans="1:5" x14ac:dyDescent="0.25">
      <c r="A619" t="s">
        <v>181</v>
      </c>
      <c r="B619">
        <v>24</v>
      </c>
      <c r="C619" t="s">
        <v>150</v>
      </c>
      <c r="D619" t="s">
        <v>171</v>
      </c>
      <c r="E619">
        <v>107.61542</v>
      </c>
    </row>
    <row r="620" spans="1:5" x14ac:dyDescent="0.25">
      <c r="A620" t="s">
        <v>134</v>
      </c>
      <c r="B620">
        <v>25</v>
      </c>
      <c r="C620" t="s">
        <v>150</v>
      </c>
      <c r="D620" t="s">
        <v>171</v>
      </c>
      <c r="E620">
        <v>136.63768400000001</v>
      </c>
    </row>
    <row r="621" spans="1:5" x14ac:dyDescent="0.25">
      <c r="A621" t="s">
        <v>135</v>
      </c>
      <c r="B621">
        <v>26</v>
      </c>
      <c r="C621" t="s">
        <v>150</v>
      </c>
      <c r="D621" t="s">
        <v>171</v>
      </c>
      <c r="E621">
        <v>80.165037999999996</v>
      </c>
    </row>
    <row r="622" spans="1:5" x14ac:dyDescent="0.25">
      <c r="A622" t="s">
        <v>136</v>
      </c>
      <c r="B622">
        <v>27</v>
      </c>
      <c r="C622" t="s">
        <v>150</v>
      </c>
      <c r="D622" t="s">
        <v>171</v>
      </c>
      <c r="E622">
        <v>100.871689</v>
      </c>
    </row>
    <row r="623" spans="1:5" x14ac:dyDescent="0.25">
      <c r="A623" t="s">
        <v>137</v>
      </c>
      <c r="B623">
        <v>28</v>
      </c>
      <c r="C623" t="s">
        <v>150</v>
      </c>
      <c r="D623" t="s">
        <v>171</v>
      </c>
      <c r="E623">
        <v>130.00316900000001</v>
      </c>
    </row>
    <row r="624" spans="1:5" x14ac:dyDescent="0.25">
      <c r="A624" t="s">
        <v>138</v>
      </c>
      <c r="B624">
        <v>29</v>
      </c>
      <c r="C624" t="s">
        <v>150</v>
      </c>
      <c r="D624" t="s">
        <v>171</v>
      </c>
      <c r="E624">
        <v>52.701343000000001</v>
      </c>
    </row>
    <row r="625" spans="1:5" x14ac:dyDescent="0.25">
      <c r="A625" t="s">
        <v>139</v>
      </c>
      <c r="B625">
        <v>30</v>
      </c>
      <c r="C625" t="s">
        <v>150</v>
      </c>
      <c r="D625" t="s">
        <v>171</v>
      </c>
      <c r="E625">
        <v>229.328385</v>
      </c>
    </row>
    <row r="626" spans="1:5" x14ac:dyDescent="0.25">
      <c r="A626" t="s">
        <v>145</v>
      </c>
      <c r="B626">
        <v>31</v>
      </c>
      <c r="C626" t="s">
        <v>150</v>
      </c>
      <c r="D626" t="s">
        <v>171</v>
      </c>
      <c r="E626">
        <v>118.185545</v>
      </c>
    </row>
    <row r="627" spans="1:5" x14ac:dyDescent="0.25">
      <c r="A627" t="s">
        <v>140</v>
      </c>
      <c r="B627">
        <v>32</v>
      </c>
      <c r="C627" t="s">
        <v>150</v>
      </c>
      <c r="D627" t="s">
        <v>171</v>
      </c>
      <c r="E627">
        <v>97.763243000000003</v>
      </c>
    </row>
    <row r="628" spans="1:5" x14ac:dyDescent="0.25">
      <c r="A628" t="s">
        <v>141</v>
      </c>
      <c r="B628">
        <v>33</v>
      </c>
      <c r="C628" t="s">
        <v>150</v>
      </c>
      <c r="D628" t="s">
        <v>171</v>
      </c>
      <c r="E628">
        <v>4833.7215589999996</v>
      </c>
    </row>
    <row r="629" spans="1:5" x14ac:dyDescent="0.25">
      <c r="A629" t="s">
        <v>116</v>
      </c>
      <c r="B629">
        <v>1</v>
      </c>
      <c r="C629" t="s">
        <v>163</v>
      </c>
      <c r="D629" t="s">
        <v>171</v>
      </c>
      <c r="E629">
        <v>1033136</v>
      </c>
    </row>
    <row r="630" spans="1:5" x14ac:dyDescent="0.25">
      <c r="A630" t="s">
        <v>117</v>
      </c>
      <c r="B630">
        <v>2</v>
      </c>
      <c r="C630" t="s">
        <v>163</v>
      </c>
      <c r="D630" t="s">
        <v>171</v>
      </c>
      <c r="E630">
        <v>3970710</v>
      </c>
    </row>
    <row r="631" spans="1:5" x14ac:dyDescent="0.25">
      <c r="A631" t="s">
        <v>118</v>
      </c>
      <c r="B631">
        <v>3</v>
      </c>
      <c r="C631" t="s">
        <v>163</v>
      </c>
      <c r="D631" t="s">
        <v>171</v>
      </c>
      <c r="E631">
        <v>861704</v>
      </c>
    </row>
    <row r="632" spans="1:5" x14ac:dyDescent="0.25">
      <c r="A632" t="s">
        <v>119</v>
      </c>
      <c r="B632">
        <v>4</v>
      </c>
      <c r="C632" t="s">
        <v>163</v>
      </c>
      <c r="D632" t="s">
        <v>171</v>
      </c>
      <c r="E632">
        <v>114592</v>
      </c>
    </row>
    <row r="633" spans="1:5" x14ac:dyDescent="0.25">
      <c r="A633" t="s">
        <v>120</v>
      </c>
      <c r="B633">
        <v>5</v>
      </c>
      <c r="C633" t="s">
        <v>163</v>
      </c>
      <c r="D633" t="s">
        <v>171</v>
      </c>
      <c r="E633">
        <v>2629008</v>
      </c>
    </row>
    <row r="634" spans="1:5" x14ac:dyDescent="0.25">
      <c r="A634" t="s">
        <v>121</v>
      </c>
      <c r="B634">
        <v>6</v>
      </c>
      <c r="C634" t="s">
        <v>163</v>
      </c>
      <c r="D634" t="s">
        <v>171</v>
      </c>
      <c r="E634">
        <v>805817</v>
      </c>
    </row>
    <row r="635" spans="1:5" x14ac:dyDescent="0.25">
      <c r="A635" t="s">
        <v>122</v>
      </c>
      <c r="B635">
        <v>7</v>
      </c>
      <c r="C635" t="s">
        <v>163</v>
      </c>
      <c r="D635" t="s">
        <v>171</v>
      </c>
      <c r="E635">
        <v>463061</v>
      </c>
    </row>
    <row r="636" spans="1:5" x14ac:dyDescent="0.25">
      <c r="A636" t="s">
        <v>123</v>
      </c>
      <c r="B636">
        <v>8</v>
      </c>
      <c r="C636" t="s">
        <v>163</v>
      </c>
      <c r="D636" t="s">
        <v>171</v>
      </c>
      <c r="E636">
        <v>3402811</v>
      </c>
    </row>
    <row r="637" spans="1:5" x14ac:dyDescent="0.25">
      <c r="A637" t="s">
        <v>180</v>
      </c>
      <c r="B637">
        <v>9</v>
      </c>
      <c r="C637" t="s">
        <v>163</v>
      </c>
      <c r="D637" t="s">
        <v>171</v>
      </c>
      <c r="E637">
        <v>9825533</v>
      </c>
    </row>
    <row r="638" spans="1:5" x14ac:dyDescent="0.25">
      <c r="A638" t="s">
        <v>124</v>
      </c>
      <c r="B638">
        <v>10</v>
      </c>
      <c r="C638" t="s">
        <v>163</v>
      </c>
      <c r="D638" t="s">
        <v>171</v>
      </c>
      <c r="E638">
        <v>969676</v>
      </c>
    </row>
    <row r="639" spans="1:5" x14ac:dyDescent="0.25">
      <c r="A639" t="s">
        <v>125</v>
      </c>
      <c r="B639">
        <v>11</v>
      </c>
      <c r="C639" t="s">
        <v>163</v>
      </c>
      <c r="D639" t="s">
        <v>171</v>
      </c>
      <c r="E639">
        <v>4164964</v>
      </c>
    </row>
    <row r="640" spans="1:5" x14ac:dyDescent="0.25">
      <c r="A640" t="s">
        <v>126</v>
      </c>
      <c r="B640">
        <v>12</v>
      </c>
      <c r="C640" t="s">
        <v>163</v>
      </c>
      <c r="D640" t="s">
        <v>171</v>
      </c>
      <c r="E640">
        <v>824732</v>
      </c>
    </row>
    <row r="641" spans="1:5" x14ac:dyDescent="0.25">
      <c r="A641" t="s">
        <v>127</v>
      </c>
      <c r="B641">
        <v>13</v>
      </c>
      <c r="C641" t="s">
        <v>163</v>
      </c>
      <c r="D641" t="s">
        <v>171</v>
      </c>
      <c r="E641">
        <v>1081121</v>
      </c>
    </row>
    <row r="642" spans="1:5" x14ac:dyDescent="0.25">
      <c r="A642" t="s">
        <v>128</v>
      </c>
      <c r="B642">
        <v>14</v>
      </c>
      <c r="C642" t="s">
        <v>163</v>
      </c>
      <c r="D642" t="s">
        <v>171</v>
      </c>
      <c r="E642">
        <v>7574644</v>
      </c>
    </row>
    <row r="643" spans="1:5" x14ac:dyDescent="0.25">
      <c r="A643" t="s">
        <v>165</v>
      </c>
      <c r="B643">
        <v>15</v>
      </c>
      <c r="C643" t="s">
        <v>163</v>
      </c>
      <c r="D643" t="s">
        <v>171</v>
      </c>
      <c r="E643">
        <v>16869250</v>
      </c>
    </row>
    <row r="644" spans="1:5" x14ac:dyDescent="0.25">
      <c r="A644" t="s">
        <v>164</v>
      </c>
      <c r="B644">
        <v>16</v>
      </c>
      <c r="C644" t="s">
        <v>163</v>
      </c>
      <c r="D644" t="s">
        <v>171</v>
      </c>
      <c r="E644">
        <v>3723375</v>
      </c>
    </row>
    <row r="645" spans="1:5" x14ac:dyDescent="0.25">
      <c r="A645" t="s">
        <v>129</v>
      </c>
      <c r="B645">
        <v>17</v>
      </c>
      <c r="C645" t="s">
        <v>163</v>
      </c>
      <c r="D645" t="s">
        <v>171</v>
      </c>
      <c r="E645">
        <v>906200</v>
      </c>
    </row>
    <row r="646" spans="1:5" x14ac:dyDescent="0.25">
      <c r="A646" t="s">
        <v>130</v>
      </c>
      <c r="B646">
        <v>18</v>
      </c>
      <c r="C646" t="s">
        <v>163</v>
      </c>
      <c r="D646" t="s">
        <v>171</v>
      </c>
      <c r="E646">
        <v>588189</v>
      </c>
    </row>
    <row r="647" spans="1:5" x14ac:dyDescent="0.25">
      <c r="A647" t="s">
        <v>146</v>
      </c>
      <c r="B647">
        <v>19</v>
      </c>
      <c r="C647" t="s">
        <v>163</v>
      </c>
      <c r="D647" t="s">
        <v>171</v>
      </c>
      <c r="E647">
        <v>6694459</v>
      </c>
    </row>
    <row r="648" spans="1:5" x14ac:dyDescent="0.25">
      <c r="A648" t="s">
        <v>131</v>
      </c>
      <c r="B648">
        <v>20</v>
      </c>
      <c r="C648" t="s">
        <v>163</v>
      </c>
      <c r="D648" t="s">
        <v>171</v>
      </c>
      <c r="E648">
        <v>605192</v>
      </c>
    </row>
    <row r="649" spans="1:5" x14ac:dyDescent="0.25">
      <c r="A649" t="s">
        <v>132</v>
      </c>
      <c r="B649">
        <v>21</v>
      </c>
      <c r="C649" t="s">
        <v>163</v>
      </c>
      <c r="D649" t="s">
        <v>171</v>
      </c>
      <c r="E649">
        <v>2913604</v>
      </c>
    </row>
    <row r="650" spans="1:5" x14ac:dyDescent="0.25">
      <c r="A650" t="s">
        <v>147</v>
      </c>
      <c r="B650">
        <v>22</v>
      </c>
      <c r="C650" t="s">
        <v>163</v>
      </c>
      <c r="D650" t="s">
        <v>171</v>
      </c>
      <c r="E650">
        <v>2855462</v>
      </c>
    </row>
    <row r="651" spans="1:5" x14ac:dyDescent="0.25">
      <c r="A651" t="s">
        <v>133</v>
      </c>
      <c r="B651">
        <v>23</v>
      </c>
      <c r="C651" t="s">
        <v>163</v>
      </c>
      <c r="D651" t="s">
        <v>171</v>
      </c>
      <c r="E651">
        <v>534715</v>
      </c>
    </row>
    <row r="652" spans="1:5" x14ac:dyDescent="0.25">
      <c r="A652" t="s">
        <v>181</v>
      </c>
      <c r="B652">
        <v>24</v>
      </c>
      <c r="C652" t="s">
        <v>163</v>
      </c>
      <c r="D652" t="s">
        <v>171</v>
      </c>
      <c r="E652">
        <v>1501216</v>
      </c>
    </row>
    <row r="653" spans="1:5" x14ac:dyDescent="0.25">
      <c r="A653" t="s">
        <v>134</v>
      </c>
      <c r="B653">
        <v>25</v>
      </c>
      <c r="C653" t="s">
        <v>163</v>
      </c>
      <c r="D653" t="s">
        <v>171</v>
      </c>
      <c r="E653">
        <v>1831193</v>
      </c>
    </row>
    <row r="654" spans="1:5" x14ac:dyDescent="0.25">
      <c r="A654" t="s">
        <v>135</v>
      </c>
      <c r="B654">
        <v>26</v>
      </c>
      <c r="C654" t="s">
        <v>163</v>
      </c>
      <c r="D654" t="s">
        <v>171</v>
      </c>
      <c r="E654">
        <v>2324593</v>
      </c>
    </row>
    <row r="655" spans="1:5" x14ac:dyDescent="0.25">
      <c r="A655" t="s">
        <v>136</v>
      </c>
      <c r="B655">
        <v>27</v>
      </c>
      <c r="C655" t="s">
        <v>163</v>
      </c>
      <c r="D655" t="s">
        <v>171</v>
      </c>
      <c r="E655">
        <v>1346938</v>
      </c>
    </row>
    <row r="656" spans="1:5" x14ac:dyDescent="0.25">
      <c r="A656" t="s">
        <v>137</v>
      </c>
      <c r="B656">
        <v>28</v>
      </c>
      <c r="C656" t="s">
        <v>163</v>
      </c>
      <c r="D656" t="s">
        <v>171</v>
      </c>
      <c r="E656">
        <v>2517474</v>
      </c>
    </row>
    <row r="657" spans="1:5" x14ac:dyDescent="0.25">
      <c r="A657" t="s">
        <v>138</v>
      </c>
      <c r="B657">
        <v>29</v>
      </c>
      <c r="C657" t="s">
        <v>163</v>
      </c>
      <c r="D657" t="s">
        <v>171</v>
      </c>
      <c r="E657">
        <v>563270</v>
      </c>
    </row>
    <row r="658" spans="1:5" x14ac:dyDescent="0.25">
      <c r="A658" t="s">
        <v>139</v>
      </c>
      <c r="B658">
        <v>30</v>
      </c>
      <c r="C658" t="s">
        <v>163</v>
      </c>
      <c r="D658" t="s">
        <v>171</v>
      </c>
      <c r="E658">
        <v>2363079</v>
      </c>
    </row>
    <row r="659" spans="1:5" x14ac:dyDescent="0.25">
      <c r="A659" t="s">
        <v>145</v>
      </c>
      <c r="B659">
        <v>31</v>
      </c>
      <c r="C659" t="s">
        <v>163</v>
      </c>
      <c r="D659" t="s">
        <v>171</v>
      </c>
      <c r="E659">
        <v>1600117</v>
      </c>
    </row>
    <row r="660" spans="1:5" x14ac:dyDescent="0.25">
      <c r="A660" t="s">
        <v>140</v>
      </c>
      <c r="B660">
        <v>32</v>
      </c>
      <c r="C660" t="s">
        <v>163</v>
      </c>
      <c r="D660" t="s">
        <v>171</v>
      </c>
      <c r="E660">
        <v>733005</v>
      </c>
    </row>
    <row r="661" spans="1:5" x14ac:dyDescent="0.25">
      <c r="A661" t="s">
        <v>141</v>
      </c>
      <c r="B661">
        <v>33</v>
      </c>
      <c r="C661" t="s">
        <v>163</v>
      </c>
      <c r="D661" t="s">
        <v>171</v>
      </c>
      <c r="E661">
        <v>88192840</v>
      </c>
    </row>
    <row r="662" spans="1:5" x14ac:dyDescent="0.25">
      <c r="A662" t="s">
        <v>116</v>
      </c>
      <c r="B662">
        <v>1</v>
      </c>
      <c r="C662" t="s">
        <v>144</v>
      </c>
      <c r="D662" t="s">
        <v>172</v>
      </c>
      <c r="E662">
        <v>884.34997799999996</v>
      </c>
    </row>
    <row r="663" spans="1:5" x14ac:dyDescent="0.25">
      <c r="A663" t="s">
        <v>117</v>
      </c>
      <c r="B663">
        <v>2</v>
      </c>
      <c r="C663" t="s">
        <v>144</v>
      </c>
      <c r="D663" t="s">
        <v>172</v>
      </c>
      <c r="E663">
        <v>2147.36699</v>
      </c>
    </row>
    <row r="664" spans="1:5" x14ac:dyDescent="0.25">
      <c r="A664" t="s">
        <v>118</v>
      </c>
      <c r="B664">
        <v>3</v>
      </c>
      <c r="C664" t="s">
        <v>144</v>
      </c>
      <c r="D664" t="s">
        <v>172</v>
      </c>
      <c r="E664">
        <v>324.99829099999999</v>
      </c>
    </row>
    <row r="665" spans="1:5" x14ac:dyDescent="0.25">
      <c r="A665" t="s">
        <v>119</v>
      </c>
      <c r="B665">
        <v>4</v>
      </c>
      <c r="C665" t="s">
        <v>144</v>
      </c>
      <c r="D665" t="s">
        <v>172</v>
      </c>
      <c r="E665">
        <v>87.484967999999995</v>
      </c>
    </row>
    <row r="666" spans="1:5" x14ac:dyDescent="0.25">
      <c r="A666" t="s">
        <v>120</v>
      </c>
      <c r="B666">
        <v>5</v>
      </c>
      <c r="C666" t="s">
        <v>144</v>
      </c>
      <c r="D666" t="s">
        <v>172</v>
      </c>
      <c r="E666">
        <v>1598.4368449999999</v>
      </c>
    </row>
    <row r="667" spans="1:5" x14ac:dyDescent="0.25">
      <c r="A667" t="s">
        <v>121</v>
      </c>
      <c r="B667">
        <v>6</v>
      </c>
      <c r="C667" t="s">
        <v>144</v>
      </c>
      <c r="D667" t="s">
        <v>172</v>
      </c>
      <c r="E667">
        <v>363.68231600000001</v>
      </c>
    </row>
    <row r="668" spans="1:5" x14ac:dyDescent="0.25">
      <c r="A668" t="s">
        <v>122</v>
      </c>
      <c r="B668">
        <v>7</v>
      </c>
      <c r="C668" t="s">
        <v>144</v>
      </c>
      <c r="D668" t="s">
        <v>172</v>
      </c>
      <c r="E668">
        <v>3574.5325549999998</v>
      </c>
    </row>
    <row r="669" spans="1:5" x14ac:dyDescent="0.25">
      <c r="A669" t="s">
        <v>123</v>
      </c>
      <c r="B669">
        <v>8</v>
      </c>
      <c r="C669" t="s">
        <v>144</v>
      </c>
      <c r="D669" t="s">
        <v>172</v>
      </c>
      <c r="E669">
        <v>2152.9344540000002</v>
      </c>
    </row>
    <row r="670" spans="1:5" x14ac:dyDescent="0.25">
      <c r="A670" t="s">
        <v>180</v>
      </c>
      <c r="B670">
        <v>9</v>
      </c>
      <c r="C670" t="s">
        <v>144</v>
      </c>
      <c r="D670" t="s">
        <v>172</v>
      </c>
      <c r="E670">
        <v>6828.7290949999997</v>
      </c>
    </row>
    <row r="671" spans="1:5" x14ac:dyDescent="0.25">
      <c r="A671" t="s">
        <v>124</v>
      </c>
      <c r="B671">
        <v>10</v>
      </c>
      <c r="C671" t="s">
        <v>144</v>
      </c>
      <c r="D671" t="s">
        <v>172</v>
      </c>
      <c r="E671">
        <v>901.42210299999999</v>
      </c>
    </row>
    <row r="672" spans="1:5" x14ac:dyDescent="0.25">
      <c r="A672" t="s">
        <v>125</v>
      </c>
      <c r="B672">
        <v>11</v>
      </c>
      <c r="C672" t="s">
        <v>144</v>
      </c>
      <c r="D672" t="s">
        <v>172</v>
      </c>
      <c r="E672">
        <v>3511.4031909999999</v>
      </c>
    </row>
    <row r="673" spans="1:5" x14ac:dyDescent="0.25">
      <c r="A673" t="s">
        <v>126</v>
      </c>
      <c r="B673">
        <v>12</v>
      </c>
      <c r="C673" t="s">
        <v>144</v>
      </c>
      <c r="D673" t="s">
        <v>172</v>
      </c>
      <c r="E673">
        <v>1644.165004</v>
      </c>
    </row>
    <row r="674" spans="1:5" x14ac:dyDescent="0.25">
      <c r="A674" t="s">
        <v>127</v>
      </c>
      <c r="B674">
        <v>13</v>
      </c>
      <c r="C674" t="s">
        <v>144</v>
      </c>
      <c r="D674" t="s">
        <v>172</v>
      </c>
      <c r="E674">
        <v>1483.018456</v>
      </c>
    </row>
    <row r="675" spans="1:5" x14ac:dyDescent="0.25">
      <c r="A675" t="s">
        <v>128</v>
      </c>
      <c r="B675">
        <v>14</v>
      </c>
      <c r="C675" t="s">
        <v>144</v>
      </c>
      <c r="D675" t="s">
        <v>172</v>
      </c>
      <c r="E675">
        <v>4577.5856940000003</v>
      </c>
    </row>
    <row r="676" spans="1:5" x14ac:dyDescent="0.25">
      <c r="A676" t="s">
        <v>165</v>
      </c>
      <c r="B676">
        <v>15</v>
      </c>
      <c r="C676" t="s">
        <v>144</v>
      </c>
      <c r="D676" t="s">
        <v>172</v>
      </c>
      <c r="E676">
        <v>9709.8394079999998</v>
      </c>
    </row>
    <row r="677" spans="1:5" x14ac:dyDescent="0.25">
      <c r="A677" t="s">
        <v>164</v>
      </c>
      <c r="B677">
        <v>16</v>
      </c>
      <c r="C677" t="s">
        <v>144</v>
      </c>
      <c r="D677" t="s">
        <v>172</v>
      </c>
      <c r="E677">
        <v>2432.7333800000001</v>
      </c>
    </row>
    <row r="678" spans="1:5" x14ac:dyDescent="0.25">
      <c r="A678" t="s">
        <v>129</v>
      </c>
      <c r="B678">
        <v>17</v>
      </c>
      <c r="C678" t="s">
        <v>144</v>
      </c>
      <c r="D678" t="s">
        <v>172</v>
      </c>
      <c r="E678">
        <v>933.69321100000002</v>
      </c>
    </row>
    <row r="679" spans="1:5" x14ac:dyDescent="0.25">
      <c r="A679" t="s">
        <v>130</v>
      </c>
      <c r="B679">
        <v>18</v>
      </c>
      <c r="C679" t="s">
        <v>144</v>
      </c>
      <c r="D679" t="s">
        <v>172</v>
      </c>
      <c r="E679">
        <v>509.343051</v>
      </c>
    </row>
    <row r="680" spans="1:5" x14ac:dyDescent="0.25">
      <c r="A680" t="s">
        <v>146</v>
      </c>
      <c r="B680">
        <v>19</v>
      </c>
      <c r="C680" t="s">
        <v>144</v>
      </c>
      <c r="D680" t="s">
        <v>172</v>
      </c>
      <c r="E680">
        <v>3127.4382430000001</v>
      </c>
    </row>
    <row r="681" spans="1:5" x14ac:dyDescent="0.25">
      <c r="A681" t="s">
        <v>131</v>
      </c>
      <c r="B681">
        <v>20</v>
      </c>
      <c r="C681" t="s">
        <v>144</v>
      </c>
      <c r="D681" t="s">
        <v>172</v>
      </c>
      <c r="E681">
        <v>2566.5483319999998</v>
      </c>
    </row>
    <row r="682" spans="1:5" x14ac:dyDescent="0.25">
      <c r="A682" t="s">
        <v>132</v>
      </c>
      <c r="B682">
        <v>21</v>
      </c>
      <c r="C682" t="s">
        <v>144</v>
      </c>
      <c r="D682" t="s">
        <v>172</v>
      </c>
      <c r="E682">
        <v>2940.5898809999999</v>
      </c>
    </row>
    <row r="683" spans="1:5" x14ac:dyDescent="0.25">
      <c r="A683" t="s">
        <v>147</v>
      </c>
      <c r="B683">
        <v>22</v>
      </c>
      <c r="C683" t="s">
        <v>144</v>
      </c>
      <c r="D683" t="s">
        <v>172</v>
      </c>
      <c r="E683">
        <v>1184.993428</v>
      </c>
    </row>
    <row r="684" spans="1:5" x14ac:dyDescent="0.25">
      <c r="A684" t="s">
        <v>133</v>
      </c>
      <c r="B684">
        <v>23</v>
      </c>
      <c r="C684" t="s">
        <v>144</v>
      </c>
      <c r="D684" t="s">
        <v>172</v>
      </c>
      <c r="E684">
        <v>362.635514</v>
      </c>
    </row>
    <row r="685" spans="1:5" x14ac:dyDescent="0.25">
      <c r="A685" t="s">
        <v>181</v>
      </c>
      <c r="B685">
        <v>24</v>
      </c>
      <c r="C685" t="s">
        <v>144</v>
      </c>
      <c r="D685" t="s">
        <v>172</v>
      </c>
      <c r="E685">
        <v>1463.3334400000001</v>
      </c>
    </row>
    <row r="686" spans="1:5" x14ac:dyDescent="0.25">
      <c r="A686" t="s">
        <v>134</v>
      </c>
      <c r="B686">
        <v>25</v>
      </c>
      <c r="C686" t="s">
        <v>144</v>
      </c>
      <c r="D686" t="s">
        <v>172</v>
      </c>
      <c r="E686">
        <v>1607.0324700000001</v>
      </c>
    </row>
    <row r="687" spans="1:5" x14ac:dyDescent="0.25">
      <c r="A687" t="s">
        <v>135</v>
      </c>
      <c r="B687">
        <v>26</v>
      </c>
      <c r="C687" t="s">
        <v>144</v>
      </c>
      <c r="D687" t="s">
        <v>172</v>
      </c>
      <c r="E687">
        <v>1898.6944840000001</v>
      </c>
    </row>
    <row r="688" spans="1:5" x14ac:dyDescent="0.25">
      <c r="A688" t="s">
        <v>136</v>
      </c>
      <c r="B688">
        <v>27</v>
      </c>
      <c r="C688" t="s">
        <v>144</v>
      </c>
      <c r="D688" t="s">
        <v>172</v>
      </c>
      <c r="E688">
        <v>1729.8373099999999</v>
      </c>
    </row>
    <row r="689" spans="1:5" x14ac:dyDescent="0.25">
      <c r="A689" t="s">
        <v>137</v>
      </c>
      <c r="B689">
        <v>28</v>
      </c>
      <c r="C689" t="s">
        <v>144</v>
      </c>
      <c r="D689" t="s">
        <v>172</v>
      </c>
      <c r="E689">
        <v>1705.953503</v>
      </c>
    </row>
    <row r="690" spans="1:5" x14ac:dyDescent="0.25">
      <c r="A690" t="s">
        <v>138</v>
      </c>
      <c r="B690">
        <v>29</v>
      </c>
      <c r="C690" t="s">
        <v>144</v>
      </c>
      <c r="D690" t="s">
        <v>172</v>
      </c>
      <c r="E690">
        <v>499.15884799999998</v>
      </c>
    </row>
    <row r="691" spans="1:5" x14ac:dyDescent="0.25">
      <c r="A691" t="s">
        <v>139</v>
      </c>
      <c r="B691">
        <v>30</v>
      </c>
      <c r="C691" t="s">
        <v>144</v>
      </c>
      <c r="D691" t="s">
        <v>172</v>
      </c>
      <c r="E691">
        <v>3890.2676179999999</v>
      </c>
    </row>
    <row r="692" spans="1:5" x14ac:dyDescent="0.25">
      <c r="A692" t="s">
        <v>145</v>
      </c>
      <c r="B692">
        <v>31</v>
      </c>
      <c r="C692" t="s">
        <v>144</v>
      </c>
      <c r="D692" t="s">
        <v>172</v>
      </c>
      <c r="E692">
        <v>1070.7869579999999</v>
      </c>
    </row>
    <row r="693" spans="1:5" x14ac:dyDescent="0.25">
      <c r="A693" t="s">
        <v>140</v>
      </c>
      <c r="B693">
        <v>32</v>
      </c>
      <c r="C693" t="s">
        <v>144</v>
      </c>
      <c r="D693" t="s">
        <v>172</v>
      </c>
      <c r="E693">
        <v>1091.116123</v>
      </c>
    </row>
    <row r="694" spans="1:5" x14ac:dyDescent="0.25">
      <c r="A694" t="s">
        <v>141</v>
      </c>
      <c r="B694">
        <v>33</v>
      </c>
      <c r="C694" t="s">
        <v>144</v>
      </c>
      <c r="D694" t="s">
        <v>172</v>
      </c>
      <c r="E694">
        <v>68804.10514</v>
      </c>
    </row>
    <row r="695" spans="1:5" x14ac:dyDescent="0.25">
      <c r="A695" t="s">
        <v>116</v>
      </c>
      <c r="B695">
        <v>1</v>
      </c>
      <c r="C695" t="s">
        <v>148</v>
      </c>
      <c r="D695" t="s">
        <v>172</v>
      </c>
      <c r="E695">
        <v>0</v>
      </c>
    </row>
    <row r="696" spans="1:5" x14ac:dyDescent="0.25">
      <c r="A696" t="s">
        <v>117</v>
      </c>
      <c r="B696">
        <v>2</v>
      </c>
      <c r="C696" t="s">
        <v>148</v>
      </c>
      <c r="D696" t="s">
        <v>172</v>
      </c>
      <c r="E696">
        <v>20.161784000000001</v>
      </c>
    </row>
    <row r="697" spans="1:5" x14ac:dyDescent="0.25">
      <c r="A697" t="s">
        <v>118</v>
      </c>
      <c r="B697">
        <v>3</v>
      </c>
      <c r="C697" t="s">
        <v>148</v>
      </c>
      <c r="D697" t="s">
        <v>172</v>
      </c>
      <c r="E697">
        <v>3.8510999999999997E-2</v>
      </c>
    </row>
    <row r="698" spans="1:5" x14ac:dyDescent="0.25">
      <c r="A698" t="s">
        <v>119</v>
      </c>
      <c r="B698">
        <v>4</v>
      </c>
      <c r="C698" t="s">
        <v>148</v>
      </c>
      <c r="D698" t="s">
        <v>172</v>
      </c>
      <c r="E698">
        <v>1.517452</v>
      </c>
    </row>
    <row r="699" spans="1:5" x14ac:dyDescent="0.25">
      <c r="A699" t="s">
        <v>120</v>
      </c>
      <c r="B699">
        <v>5</v>
      </c>
      <c r="C699" t="s">
        <v>148</v>
      </c>
      <c r="D699" t="s">
        <v>172</v>
      </c>
      <c r="E699">
        <v>13.178777</v>
      </c>
    </row>
    <row r="700" spans="1:5" x14ac:dyDescent="0.25">
      <c r="A700" t="s">
        <v>121</v>
      </c>
      <c r="B700">
        <v>6</v>
      </c>
      <c r="C700" t="s">
        <v>148</v>
      </c>
      <c r="D700" t="s">
        <v>172</v>
      </c>
      <c r="E700">
        <v>13.490411999999999</v>
      </c>
    </row>
    <row r="701" spans="1:5" x14ac:dyDescent="0.25">
      <c r="A701" t="s">
        <v>122</v>
      </c>
      <c r="B701">
        <v>7</v>
      </c>
      <c r="C701" t="s">
        <v>148</v>
      </c>
      <c r="D701" t="s">
        <v>172</v>
      </c>
      <c r="E701">
        <v>0.58385299999999996</v>
      </c>
    </row>
    <row r="702" spans="1:5" x14ac:dyDescent="0.25">
      <c r="A702" t="s">
        <v>123</v>
      </c>
      <c r="B702">
        <v>8</v>
      </c>
      <c r="C702" t="s">
        <v>148</v>
      </c>
      <c r="D702" t="s">
        <v>172</v>
      </c>
      <c r="E702">
        <v>20.234726999999999</v>
      </c>
    </row>
    <row r="703" spans="1:5" x14ac:dyDescent="0.25">
      <c r="A703" t="s">
        <v>180</v>
      </c>
      <c r="B703">
        <v>9</v>
      </c>
      <c r="C703" t="s">
        <v>148</v>
      </c>
      <c r="D703" t="s">
        <v>172</v>
      </c>
      <c r="E703">
        <v>0</v>
      </c>
    </row>
    <row r="704" spans="1:5" x14ac:dyDescent="0.25">
      <c r="A704" t="s">
        <v>124</v>
      </c>
      <c r="B704">
        <v>10</v>
      </c>
      <c r="C704" t="s">
        <v>148</v>
      </c>
      <c r="D704" t="s">
        <v>172</v>
      </c>
      <c r="E704">
        <v>0</v>
      </c>
    </row>
    <row r="705" spans="1:5" x14ac:dyDescent="0.25">
      <c r="A705" t="s">
        <v>125</v>
      </c>
      <c r="B705">
        <v>11</v>
      </c>
      <c r="C705" t="s">
        <v>148</v>
      </c>
      <c r="D705" t="s">
        <v>172</v>
      </c>
      <c r="E705">
        <v>0</v>
      </c>
    </row>
    <row r="706" spans="1:5" x14ac:dyDescent="0.25">
      <c r="A706" t="s">
        <v>126</v>
      </c>
      <c r="B706">
        <v>12</v>
      </c>
      <c r="C706" t="s">
        <v>148</v>
      </c>
      <c r="D706" t="s">
        <v>172</v>
      </c>
      <c r="E706">
        <v>0.422597</v>
      </c>
    </row>
    <row r="707" spans="1:5" x14ac:dyDescent="0.25">
      <c r="A707" t="s">
        <v>127</v>
      </c>
      <c r="B707">
        <v>13</v>
      </c>
      <c r="C707" t="s">
        <v>148</v>
      </c>
      <c r="D707" t="s">
        <v>172</v>
      </c>
      <c r="E707">
        <v>0</v>
      </c>
    </row>
    <row r="708" spans="1:5" x14ac:dyDescent="0.25">
      <c r="A708" t="s">
        <v>128</v>
      </c>
      <c r="B708">
        <v>14</v>
      </c>
      <c r="C708" t="s">
        <v>148</v>
      </c>
      <c r="D708" t="s">
        <v>172</v>
      </c>
      <c r="E708">
        <v>0</v>
      </c>
    </row>
    <row r="709" spans="1:5" x14ac:dyDescent="0.25">
      <c r="A709" t="s">
        <v>165</v>
      </c>
      <c r="B709">
        <v>15</v>
      </c>
      <c r="C709" t="s">
        <v>148</v>
      </c>
      <c r="D709" t="s">
        <v>172</v>
      </c>
      <c r="E709">
        <v>0</v>
      </c>
    </row>
    <row r="710" spans="1:5" x14ac:dyDescent="0.25">
      <c r="A710" t="s">
        <v>164</v>
      </c>
      <c r="B710">
        <v>16</v>
      </c>
      <c r="C710" t="s">
        <v>148</v>
      </c>
      <c r="D710" t="s">
        <v>172</v>
      </c>
      <c r="E710">
        <v>26.008516</v>
      </c>
    </row>
    <row r="711" spans="1:5" x14ac:dyDescent="0.25">
      <c r="A711" t="s">
        <v>129</v>
      </c>
      <c r="B711">
        <v>17</v>
      </c>
      <c r="C711" t="s">
        <v>148</v>
      </c>
      <c r="D711" t="s">
        <v>172</v>
      </c>
      <c r="E711">
        <v>0</v>
      </c>
    </row>
    <row r="712" spans="1:5" x14ac:dyDescent="0.25">
      <c r="A712" t="s">
        <v>130</v>
      </c>
      <c r="B712">
        <v>18</v>
      </c>
      <c r="C712" t="s">
        <v>148</v>
      </c>
      <c r="D712" t="s">
        <v>172</v>
      </c>
      <c r="E712">
        <v>0</v>
      </c>
    </row>
    <row r="713" spans="1:5" x14ac:dyDescent="0.25">
      <c r="A713" t="s">
        <v>146</v>
      </c>
      <c r="B713">
        <v>19</v>
      </c>
      <c r="C713" t="s">
        <v>148</v>
      </c>
      <c r="D713" t="s">
        <v>172</v>
      </c>
      <c r="E713">
        <v>7.1749749999999999</v>
      </c>
    </row>
    <row r="714" spans="1:5" x14ac:dyDescent="0.25">
      <c r="A714" t="s">
        <v>131</v>
      </c>
      <c r="B714">
        <v>20</v>
      </c>
      <c r="C714" t="s">
        <v>148</v>
      </c>
      <c r="D714" t="s">
        <v>172</v>
      </c>
      <c r="E714">
        <v>0.31176900000000002</v>
      </c>
    </row>
    <row r="715" spans="1:5" x14ac:dyDescent="0.25">
      <c r="A715" t="s">
        <v>132</v>
      </c>
      <c r="B715">
        <v>21</v>
      </c>
      <c r="C715" t="s">
        <v>148</v>
      </c>
      <c r="D715" t="s">
        <v>172</v>
      </c>
      <c r="E715">
        <v>0</v>
      </c>
    </row>
    <row r="716" spans="1:5" x14ac:dyDescent="0.25">
      <c r="A716" t="s">
        <v>147</v>
      </c>
      <c r="B716">
        <v>22</v>
      </c>
      <c r="C716" t="s">
        <v>148</v>
      </c>
      <c r="D716" t="s">
        <v>172</v>
      </c>
      <c r="E716">
        <v>0</v>
      </c>
    </row>
    <row r="717" spans="1:5" x14ac:dyDescent="0.25">
      <c r="A717" t="s">
        <v>133</v>
      </c>
      <c r="B717">
        <v>23</v>
      </c>
      <c r="C717" t="s">
        <v>148</v>
      </c>
      <c r="D717" t="s">
        <v>172</v>
      </c>
      <c r="E717">
        <v>2.3390490000000002</v>
      </c>
    </row>
    <row r="718" spans="1:5" x14ac:dyDescent="0.25">
      <c r="A718" t="s">
        <v>181</v>
      </c>
      <c r="B718">
        <v>24</v>
      </c>
      <c r="C718" t="s">
        <v>148</v>
      </c>
      <c r="D718" t="s">
        <v>172</v>
      </c>
      <c r="E718">
        <v>0</v>
      </c>
    </row>
    <row r="719" spans="1:5" x14ac:dyDescent="0.25">
      <c r="A719" t="s">
        <v>134</v>
      </c>
      <c r="B719">
        <v>25</v>
      </c>
      <c r="C719" t="s">
        <v>148</v>
      </c>
      <c r="D719" t="s">
        <v>172</v>
      </c>
      <c r="E719">
        <v>1.0004120000000001</v>
      </c>
    </row>
    <row r="720" spans="1:5" x14ac:dyDescent="0.25">
      <c r="A720" t="s">
        <v>135</v>
      </c>
      <c r="B720">
        <v>26</v>
      </c>
      <c r="C720" t="s">
        <v>148</v>
      </c>
      <c r="D720" t="s">
        <v>172</v>
      </c>
      <c r="E720">
        <v>24.018122000000002</v>
      </c>
    </row>
    <row r="721" spans="1:5" x14ac:dyDescent="0.25">
      <c r="A721" t="s">
        <v>136</v>
      </c>
      <c r="B721">
        <v>27</v>
      </c>
      <c r="C721" t="s">
        <v>148</v>
      </c>
      <c r="D721" t="s">
        <v>172</v>
      </c>
      <c r="E721">
        <v>0</v>
      </c>
    </row>
    <row r="722" spans="1:5" x14ac:dyDescent="0.25">
      <c r="A722" t="s">
        <v>137</v>
      </c>
      <c r="B722">
        <v>28</v>
      </c>
      <c r="C722" t="s">
        <v>148</v>
      </c>
      <c r="D722" t="s">
        <v>172</v>
      </c>
      <c r="E722">
        <v>311.27648199999999</v>
      </c>
    </row>
    <row r="723" spans="1:5" x14ac:dyDescent="0.25">
      <c r="A723" t="s">
        <v>138</v>
      </c>
      <c r="B723">
        <v>29</v>
      </c>
      <c r="C723" t="s">
        <v>148</v>
      </c>
      <c r="D723" t="s">
        <v>172</v>
      </c>
      <c r="E723">
        <v>0</v>
      </c>
    </row>
    <row r="724" spans="1:5" x14ac:dyDescent="0.25">
      <c r="A724" t="s">
        <v>139</v>
      </c>
      <c r="B724">
        <v>30</v>
      </c>
      <c r="C724" t="s">
        <v>148</v>
      </c>
      <c r="D724" t="s">
        <v>172</v>
      </c>
      <c r="E724">
        <v>22.553274999999999</v>
      </c>
    </row>
    <row r="725" spans="1:5" x14ac:dyDescent="0.25">
      <c r="A725" t="s">
        <v>145</v>
      </c>
      <c r="B725">
        <v>31</v>
      </c>
      <c r="C725" t="s">
        <v>148</v>
      </c>
      <c r="D725" t="s">
        <v>172</v>
      </c>
      <c r="E725">
        <v>2.605213</v>
      </c>
    </row>
    <row r="726" spans="1:5" x14ac:dyDescent="0.25">
      <c r="A726" t="s">
        <v>140</v>
      </c>
      <c r="B726">
        <v>32</v>
      </c>
      <c r="C726" t="s">
        <v>148</v>
      </c>
      <c r="D726" t="s">
        <v>172</v>
      </c>
      <c r="E726">
        <v>0</v>
      </c>
    </row>
    <row r="727" spans="1:5" x14ac:dyDescent="0.25">
      <c r="A727" t="s">
        <v>141</v>
      </c>
      <c r="B727">
        <v>33</v>
      </c>
      <c r="C727" t="s">
        <v>148</v>
      </c>
      <c r="D727" t="s">
        <v>172</v>
      </c>
      <c r="E727">
        <v>466.91592600000001</v>
      </c>
    </row>
    <row r="728" spans="1:5" x14ac:dyDescent="0.25">
      <c r="A728" t="s">
        <v>116</v>
      </c>
      <c r="B728">
        <v>1</v>
      </c>
      <c r="C728" t="s">
        <v>149</v>
      </c>
      <c r="D728" t="s">
        <v>172</v>
      </c>
      <c r="E728">
        <v>18.770447999999998</v>
      </c>
    </row>
    <row r="729" spans="1:5" x14ac:dyDescent="0.25">
      <c r="A729" t="s">
        <v>117</v>
      </c>
      <c r="B729">
        <v>2</v>
      </c>
      <c r="C729" t="s">
        <v>149</v>
      </c>
      <c r="D729" t="s">
        <v>172</v>
      </c>
      <c r="E729">
        <v>49.931291999999999</v>
      </c>
    </row>
    <row r="730" spans="1:5" x14ac:dyDescent="0.25">
      <c r="A730" t="s">
        <v>118</v>
      </c>
      <c r="B730">
        <v>3</v>
      </c>
      <c r="C730" t="s">
        <v>149</v>
      </c>
      <c r="D730" t="s">
        <v>172</v>
      </c>
      <c r="E730">
        <v>20.462734000000001</v>
      </c>
    </row>
    <row r="731" spans="1:5" x14ac:dyDescent="0.25">
      <c r="A731" t="s">
        <v>119</v>
      </c>
      <c r="B731">
        <v>4</v>
      </c>
      <c r="C731" t="s">
        <v>149</v>
      </c>
      <c r="D731" t="s">
        <v>172</v>
      </c>
      <c r="E731">
        <v>14.699551</v>
      </c>
    </row>
    <row r="732" spans="1:5" x14ac:dyDescent="0.25">
      <c r="A732" t="s">
        <v>120</v>
      </c>
      <c r="B732">
        <v>5</v>
      </c>
      <c r="C732" t="s">
        <v>149</v>
      </c>
      <c r="D732" t="s">
        <v>172</v>
      </c>
      <c r="E732">
        <v>42.296824000000001</v>
      </c>
    </row>
    <row r="733" spans="1:5" x14ac:dyDescent="0.25">
      <c r="A733" t="s">
        <v>121</v>
      </c>
      <c r="B733">
        <v>6</v>
      </c>
      <c r="C733" t="s">
        <v>149</v>
      </c>
      <c r="D733" t="s">
        <v>172</v>
      </c>
      <c r="E733">
        <v>12.219377</v>
      </c>
    </row>
    <row r="734" spans="1:5" x14ac:dyDescent="0.25">
      <c r="A734" t="s">
        <v>122</v>
      </c>
      <c r="B734">
        <v>7</v>
      </c>
      <c r="C734" t="s">
        <v>149</v>
      </c>
      <c r="D734" t="s">
        <v>172</v>
      </c>
      <c r="E734">
        <v>72.235184000000004</v>
      </c>
    </row>
    <row r="735" spans="1:5" x14ac:dyDescent="0.25">
      <c r="A735" t="s">
        <v>123</v>
      </c>
      <c r="B735">
        <v>8</v>
      </c>
      <c r="C735" t="s">
        <v>149</v>
      </c>
      <c r="D735" t="s">
        <v>172</v>
      </c>
      <c r="E735">
        <v>46.167267000000002</v>
      </c>
    </row>
    <row r="736" spans="1:5" x14ac:dyDescent="0.25">
      <c r="A736" t="s">
        <v>180</v>
      </c>
      <c r="B736">
        <v>9</v>
      </c>
      <c r="C736" t="s">
        <v>149</v>
      </c>
      <c r="D736" t="s">
        <v>172</v>
      </c>
      <c r="E736">
        <v>201.897075</v>
      </c>
    </row>
    <row r="737" spans="1:5" x14ac:dyDescent="0.25">
      <c r="A737" t="s">
        <v>124</v>
      </c>
      <c r="B737">
        <v>10</v>
      </c>
      <c r="C737" t="s">
        <v>149</v>
      </c>
      <c r="D737" t="s">
        <v>172</v>
      </c>
      <c r="E737">
        <v>24.24578</v>
      </c>
    </row>
    <row r="738" spans="1:5" x14ac:dyDescent="0.25">
      <c r="A738" t="s">
        <v>125</v>
      </c>
      <c r="B738">
        <v>11</v>
      </c>
      <c r="C738" t="s">
        <v>149</v>
      </c>
      <c r="D738" t="s">
        <v>172</v>
      </c>
      <c r="E738">
        <v>94.489703000000006</v>
      </c>
    </row>
    <row r="739" spans="1:5" x14ac:dyDescent="0.25">
      <c r="A739" t="s">
        <v>126</v>
      </c>
      <c r="B739">
        <v>12</v>
      </c>
      <c r="C739" t="s">
        <v>149</v>
      </c>
      <c r="D739" t="s">
        <v>172</v>
      </c>
      <c r="E739">
        <v>38.934401000000001</v>
      </c>
    </row>
    <row r="740" spans="1:5" x14ac:dyDescent="0.25">
      <c r="A740" t="s">
        <v>127</v>
      </c>
      <c r="B740">
        <v>13</v>
      </c>
      <c r="C740" t="s">
        <v>149</v>
      </c>
      <c r="D740" t="s">
        <v>172</v>
      </c>
      <c r="E740">
        <v>33.205615999999999</v>
      </c>
    </row>
    <row r="741" spans="1:5" x14ac:dyDescent="0.25">
      <c r="A741" t="s">
        <v>128</v>
      </c>
      <c r="B741">
        <v>14</v>
      </c>
      <c r="C741" t="s">
        <v>149</v>
      </c>
      <c r="D741" t="s">
        <v>172</v>
      </c>
      <c r="E741">
        <v>119.37608299999999</v>
      </c>
    </row>
    <row r="742" spans="1:5" x14ac:dyDescent="0.25">
      <c r="A742" t="s">
        <v>165</v>
      </c>
      <c r="B742">
        <v>15</v>
      </c>
      <c r="C742" t="s">
        <v>149</v>
      </c>
      <c r="D742" t="s">
        <v>172</v>
      </c>
      <c r="E742">
        <v>179.989068</v>
      </c>
    </row>
    <row r="743" spans="1:5" x14ac:dyDescent="0.25">
      <c r="A743" t="s">
        <v>164</v>
      </c>
      <c r="B743">
        <v>16</v>
      </c>
      <c r="C743" t="s">
        <v>149</v>
      </c>
      <c r="D743" t="s">
        <v>172</v>
      </c>
      <c r="E743">
        <v>50.412861999999997</v>
      </c>
    </row>
    <row r="744" spans="1:5" x14ac:dyDescent="0.25">
      <c r="A744" t="s">
        <v>129</v>
      </c>
      <c r="B744">
        <v>17</v>
      </c>
      <c r="C744" t="s">
        <v>149</v>
      </c>
      <c r="D744" t="s">
        <v>172</v>
      </c>
      <c r="E744">
        <v>23.772907</v>
      </c>
    </row>
    <row r="745" spans="1:5" x14ac:dyDescent="0.25">
      <c r="A745" t="s">
        <v>130</v>
      </c>
      <c r="B745">
        <v>18</v>
      </c>
      <c r="C745" t="s">
        <v>149</v>
      </c>
      <c r="D745" t="s">
        <v>172</v>
      </c>
      <c r="E745">
        <v>16.692962999999999</v>
      </c>
    </row>
    <row r="746" spans="1:5" x14ac:dyDescent="0.25">
      <c r="A746" t="s">
        <v>146</v>
      </c>
      <c r="B746">
        <v>19</v>
      </c>
      <c r="C746" t="s">
        <v>149</v>
      </c>
      <c r="D746" t="s">
        <v>172</v>
      </c>
      <c r="E746">
        <v>70.250642999999997</v>
      </c>
    </row>
    <row r="747" spans="1:5" x14ac:dyDescent="0.25">
      <c r="A747" t="s">
        <v>131</v>
      </c>
      <c r="B747">
        <v>20</v>
      </c>
      <c r="C747" t="s">
        <v>149</v>
      </c>
      <c r="D747" t="s">
        <v>172</v>
      </c>
      <c r="E747">
        <v>45.026634000000001</v>
      </c>
    </row>
    <row r="748" spans="1:5" x14ac:dyDescent="0.25">
      <c r="A748" t="s">
        <v>132</v>
      </c>
      <c r="B748">
        <v>21</v>
      </c>
      <c r="C748" t="s">
        <v>149</v>
      </c>
      <c r="D748" t="s">
        <v>172</v>
      </c>
      <c r="E748">
        <v>80.411894000000004</v>
      </c>
    </row>
    <row r="749" spans="1:5" x14ac:dyDescent="0.25">
      <c r="A749" t="s">
        <v>147</v>
      </c>
      <c r="B749">
        <v>22</v>
      </c>
      <c r="C749" t="s">
        <v>149</v>
      </c>
      <c r="D749" t="s">
        <v>172</v>
      </c>
      <c r="E749">
        <v>45.763485000000003</v>
      </c>
    </row>
    <row r="750" spans="1:5" x14ac:dyDescent="0.25">
      <c r="A750" t="s">
        <v>133</v>
      </c>
      <c r="B750">
        <v>23</v>
      </c>
      <c r="C750" t="s">
        <v>149</v>
      </c>
      <c r="D750" t="s">
        <v>172</v>
      </c>
      <c r="E750">
        <v>41.709054999999999</v>
      </c>
    </row>
    <row r="751" spans="1:5" x14ac:dyDescent="0.25">
      <c r="A751" t="s">
        <v>181</v>
      </c>
      <c r="B751">
        <v>24</v>
      </c>
      <c r="C751" t="s">
        <v>149</v>
      </c>
      <c r="D751" t="s">
        <v>172</v>
      </c>
      <c r="E751">
        <v>51.795656999999999</v>
      </c>
    </row>
    <row r="752" spans="1:5" x14ac:dyDescent="0.25">
      <c r="A752" t="s">
        <v>134</v>
      </c>
      <c r="B752">
        <v>25</v>
      </c>
      <c r="C752" t="s">
        <v>149</v>
      </c>
      <c r="D752" t="s">
        <v>172</v>
      </c>
      <c r="E752">
        <v>85.924616999999998</v>
      </c>
    </row>
    <row r="753" spans="1:5" x14ac:dyDescent="0.25">
      <c r="A753" t="s">
        <v>135</v>
      </c>
      <c r="B753">
        <v>26</v>
      </c>
      <c r="C753" t="s">
        <v>149</v>
      </c>
      <c r="D753" t="s">
        <v>172</v>
      </c>
      <c r="E753">
        <v>236.38198</v>
      </c>
    </row>
    <row r="754" spans="1:5" x14ac:dyDescent="0.25">
      <c r="A754" t="s">
        <v>136</v>
      </c>
      <c r="B754">
        <v>27</v>
      </c>
      <c r="C754" t="s">
        <v>149</v>
      </c>
      <c r="D754" t="s">
        <v>172</v>
      </c>
      <c r="E754">
        <v>145.22843800000001</v>
      </c>
    </row>
    <row r="755" spans="1:5" x14ac:dyDescent="0.25">
      <c r="A755" t="s">
        <v>137</v>
      </c>
      <c r="B755">
        <v>28</v>
      </c>
      <c r="C755" t="s">
        <v>149</v>
      </c>
      <c r="D755" t="s">
        <v>172</v>
      </c>
      <c r="E755">
        <v>43.620196999999997</v>
      </c>
    </row>
    <row r="756" spans="1:5" x14ac:dyDescent="0.25">
      <c r="A756" t="s">
        <v>138</v>
      </c>
      <c r="B756">
        <v>29</v>
      </c>
      <c r="C756" t="s">
        <v>149</v>
      </c>
      <c r="D756" t="s">
        <v>172</v>
      </c>
      <c r="E756">
        <v>14.748310999999999</v>
      </c>
    </row>
    <row r="757" spans="1:5" x14ac:dyDescent="0.25">
      <c r="A757" t="s">
        <v>139</v>
      </c>
      <c r="B757">
        <v>30</v>
      </c>
      <c r="C757" t="s">
        <v>149</v>
      </c>
      <c r="D757" t="s">
        <v>172</v>
      </c>
      <c r="E757">
        <v>78.903893999999994</v>
      </c>
    </row>
    <row r="758" spans="1:5" x14ac:dyDescent="0.25">
      <c r="A758" t="s">
        <v>145</v>
      </c>
      <c r="B758">
        <v>31</v>
      </c>
      <c r="C758" t="s">
        <v>149</v>
      </c>
      <c r="D758" t="s">
        <v>172</v>
      </c>
      <c r="E758">
        <v>70.239125999999999</v>
      </c>
    </row>
    <row r="759" spans="1:5" x14ac:dyDescent="0.25">
      <c r="A759" t="s">
        <v>140</v>
      </c>
      <c r="B759">
        <v>32</v>
      </c>
      <c r="C759" t="s">
        <v>149</v>
      </c>
      <c r="D759" t="s">
        <v>172</v>
      </c>
      <c r="E759">
        <v>15.265726000000001</v>
      </c>
    </row>
    <row r="760" spans="1:5" x14ac:dyDescent="0.25">
      <c r="A760" t="s">
        <v>141</v>
      </c>
      <c r="B760">
        <v>33</v>
      </c>
      <c r="C760" t="s">
        <v>149</v>
      </c>
      <c r="D760" t="s">
        <v>172</v>
      </c>
      <c r="E760">
        <v>2085.068792</v>
      </c>
    </row>
    <row r="761" spans="1:5" x14ac:dyDescent="0.25">
      <c r="A761" t="s">
        <v>116</v>
      </c>
      <c r="B761">
        <v>1</v>
      </c>
      <c r="C761" t="s">
        <v>150</v>
      </c>
      <c r="D761" t="s">
        <v>172</v>
      </c>
      <c r="E761">
        <v>62.181387999999998</v>
      </c>
    </row>
    <row r="762" spans="1:5" x14ac:dyDescent="0.25">
      <c r="A762" t="s">
        <v>117</v>
      </c>
      <c r="B762">
        <v>2</v>
      </c>
      <c r="C762" t="s">
        <v>150</v>
      </c>
      <c r="D762" t="s">
        <v>172</v>
      </c>
      <c r="E762">
        <v>68.603883999999994</v>
      </c>
    </row>
    <row r="763" spans="1:5" x14ac:dyDescent="0.25">
      <c r="A763" t="s">
        <v>118</v>
      </c>
      <c r="B763">
        <v>3</v>
      </c>
      <c r="C763" t="s">
        <v>150</v>
      </c>
      <c r="D763" t="s">
        <v>172</v>
      </c>
      <c r="E763">
        <v>20.584071999999999</v>
      </c>
    </row>
    <row r="764" spans="1:5" x14ac:dyDescent="0.25">
      <c r="A764" t="s">
        <v>119</v>
      </c>
      <c r="B764">
        <v>4</v>
      </c>
      <c r="C764" t="s">
        <v>150</v>
      </c>
      <c r="D764" t="s">
        <v>172</v>
      </c>
      <c r="E764">
        <v>34.714947000000002</v>
      </c>
    </row>
    <row r="765" spans="1:5" x14ac:dyDescent="0.25">
      <c r="A765" t="s">
        <v>120</v>
      </c>
      <c r="B765">
        <v>5</v>
      </c>
      <c r="C765" t="s">
        <v>150</v>
      </c>
      <c r="D765" t="s">
        <v>172</v>
      </c>
      <c r="E765">
        <v>70.377420999999998</v>
      </c>
    </row>
    <row r="766" spans="1:5" x14ac:dyDescent="0.25">
      <c r="A766" t="s">
        <v>121</v>
      </c>
      <c r="B766">
        <v>6</v>
      </c>
      <c r="C766" t="s">
        <v>150</v>
      </c>
      <c r="D766" t="s">
        <v>172</v>
      </c>
      <c r="E766">
        <v>30.762550999999998</v>
      </c>
    </row>
    <row r="767" spans="1:5" x14ac:dyDescent="0.25">
      <c r="A767" t="s">
        <v>122</v>
      </c>
      <c r="B767">
        <v>7</v>
      </c>
      <c r="C767" t="s">
        <v>150</v>
      </c>
      <c r="D767" t="s">
        <v>172</v>
      </c>
      <c r="E767">
        <v>103.23436</v>
      </c>
    </row>
    <row r="768" spans="1:5" x14ac:dyDescent="0.25">
      <c r="A768" t="s">
        <v>123</v>
      </c>
      <c r="B768">
        <v>8</v>
      </c>
      <c r="C768" t="s">
        <v>150</v>
      </c>
      <c r="D768" t="s">
        <v>172</v>
      </c>
      <c r="E768">
        <v>103.286754</v>
      </c>
    </row>
    <row r="769" spans="1:5" x14ac:dyDescent="0.25">
      <c r="A769" t="s">
        <v>180</v>
      </c>
      <c r="B769">
        <v>9</v>
      </c>
      <c r="C769" t="s">
        <v>150</v>
      </c>
      <c r="D769" t="s">
        <v>172</v>
      </c>
      <c r="E769">
        <v>363.03433100000001</v>
      </c>
    </row>
    <row r="770" spans="1:5" x14ac:dyDescent="0.25">
      <c r="A770" t="s">
        <v>124</v>
      </c>
      <c r="B770">
        <v>10</v>
      </c>
      <c r="C770" t="s">
        <v>150</v>
      </c>
      <c r="D770" t="s">
        <v>172</v>
      </c>
      <c r="E770">
        <v>68.649897999999993</v>
      </c>
    </row>
    <row r="771" spans="1:5" x14ac:dyDescent="0.25">
      <c r="A771" t="s">
        <v>125</v>
      </c>
      <c r="B771">
        <v>11</v>
      </c>
      <c r="C771" t="s">
        <v>150</v>
      </c>
      <c r="D771" t="s">
        <v>172</v>
      </c>
      <c r="E771">
        <v>165.45616699999999</v>
      </c>
    </row>
    <row r="772" spans="1:5" x14ac:dyDescent="0.25">
      <c r="A772" t="s">
        <v>126</v>
      </c>
      <c r="B772">
        <v>12</v>
      </c>
      <c r="C772" t="s">
        <v>150</v>
      </c>
      <c r="D772" t="s">
        <v>172</v>
      </c>
      <c r="E772">
        <v>68.119229000000004</v>
      </c>
    </row>
    <row r="773" spans="1:5" x14ac:dyDescent="0.25">
      <c r="A773" t="s">
        <v>127</v>
      </c>
      <c r="B773">
        <v>13</v>
      </c>
      <c r="C773" t="s">
        <v>150</v>
      </c>
      <c r="D773" t="s">
        <v>172</v>
      </c>
      <c r="E773">
        <v>114.718099</v>
      </c>
    </row>
    <row r="774" spans="1:5" x14ac:dyDescent="0.25">
      <c r="A774" t="s">
        <v>128</v>
      </c>
      <c r="B774">
        <v>14</v>
      </c>
      <c r="C774" t="s">
        <v>150</v>
      </c>
      <c r="D774" t="s">
        <v>172</v>
      </c>
      <c r="E774">
        <v>212.34354500000001</v>
      </c>
    </row>
    <row r="775" spans="1:5" x14ac:dyDescent="0.25">
      <c r="A775" t="s">
        <v>165</v>
      </c>
      <c r="B775">
        <v>15</v>
      </c>
      <c r="C775" t="s">
        <v>150</v>
      </c>
      <c r="D775" t="s">
        <v>172</v>
      </c>
      <c r="E775">
        <v>403.06790999999998</v>
      </c>
    </row>
    <row r="776" spans="1:5" x14ac:dyDescent="0.25">
      <c r="A776" t="s">
        <v>164</v>
      </c>
      <c r="B776">
        <v>16</v>
      </c>
      <c r="C776" t="s">
        <v>150</v>
      </c>
      <c r="D776" t="s">
        <v>172</v>
      </c>
      <c r="E776">
        <v>138.61451099999999</v>
      </c>
    </row>
    <row r="777" spans="1:5" x14ac:dyDescent="0.25">
      <c r="A777" t="s">
        <v>129</v>
      </c>
      <c r="B777">
        <v>17</v>
      </c>
      <c r="C777" t="s">
        <v>150</v>
      </c>
      <c r="D777" t="s">
        <v>172</v>
      </c>
      <c r="E777">
        <v>58.263696000000003</v>
      </c>
    </row>
    <row r="778" spans="1:5" x14ac:dyDescent="0.25">
      <c r="A778" t="s">
        <v>130</v>
      </c>
      <c r="B778">
        <v>18</v>
      </c>
      <c r="C778" t="s">
        <v>150</v>
      </c>
      <c r="D778" t="s">
        <v>172</v>
      </c>
      <c r="E778">
        <v>46.733179999999997</v>
      </c>
    </row>
    <row r="779" spans="1:5" x14ac:dyDescent="0.25">
      <c r="A779" t="s">
        <v>146</v>
      </c>
      <c r="B779">
        <v>19</v>
      </c>
      <c r="C779" t="s">
        <v>150</v>
      </c>
      <c r="D779" t="s">
        <v>172</v>
      </c>
      <c r="E779">
        <v>127.40399499999999</v>
      </c>
    </row>
    <row r="780" spans="1:5" x14ac:dyDescent="0.25">
      <c r="A780" t="s">
        <v>131</v>
      </c>
      <c r="B780">
        <v>20</v>
      </c>
      <c r="C780" t="s">
        <v>150</v>
      </c>
      <c r="D780" t="s">
        <v>172</v>
      </c>
      <c r="E780">
        <v>138.84292300000001</v>
      </c>
    </row>
    <row r="781" spans="1:5" x14ac:dyDescent="0.25">
      <c r="A781" t="s">
        <v>132</v>
      </c>
      <c r="B781">
        <v>21</v>
      </c>
      <c r="C781" t="s">
        <v>150</v>
      </c>
      <c r="D781" t="s">
        <v>172</v>
      </c>
      <c r="E781">
        <v>151.981877</v>
      </c>
    </row>
    <row r="782" spans="1:5" x14ac:dyDescent="0.25">
      <c r="A782" t="s">
        <v>147</v>
      </c>
      <c r="B782">
        <v>22</v>
      </c>
      <c r="C782" t="s">
        <v>150</v>
      </c>
      <c r="D782" t="s">
        <v>172</v>
      </c>
      <c r="E782">
        <v>69.072766000000001</v>
      </c>
    </row>
    <row r="783" spans="1:5" x14ac:dyDescent="0.25">
      <c r="A783" t="s">
        <v>133</v>
      </c>
      <c r="B783">
        <v>23</v>
      </c>
      <c r="C783" t="s">
        <v>150</v>
      </c>
      <c r="D783" t="s">
        <v>172</v>
      </c>
      <c r="E783">
        <v>45.656249000000003</v>
      </c>
    </row>
    <row r="784" spans="1:5" x14ac:dyDescent="0.25">
      <c r="A784" t="s">
        <v>181</v>
      </c>
      <c r="B784">
        <v>24</v>
      </c>
      <c r="C784" t="s">
        <v>150</v>
      </c>
      <c r="D784" t="s">
        <v>172</v>
      </c>
      <c r="E784">
        <v>80.053493000000003</v>
      </c>
    </row>
    <row r="785" spans="1:5" x14ac:dyDescent="0.25">
      <c r="A785" t="s">
        <v>134</v>
      </c>
      <c r="B785">
        <v>25</v>
      </c>
      <c r="C785" t="s">
        <v>150</v>
      </c>
      <c r="D785" t="s">
        <v>172</v>
      </c>
      <c r="E785">
        <v>85.344316000000006</v>
      </c>
    </row>
    <row r="786" spans="1:5" x14ac:dyDescent="0.25">
      <c r="A786" t="s">
        <v>135</v>
      </c>
      <c r="B786">
        <v>26</v>
      </c>
      <c r="C786" t="s">
        <v>150</v>
      </c>
      <c r="D786" t="s">
        <v>172</v>
      </c>
      <c r="E786">
        <v>54.856067000000003</v>
      </c>
    </row>
    <row r="787" spans="1:5" x14ac:dyDescent="0.25">
      <c r="A787" t="s">
        <v>136</v>
      </c>
      <c r="B787">
        <v>27</v>
      </c>
      <c r="C787" t="s">
        <v>150</v>
      </c>
      <c r="D787" t="s">
        <v>172</v>
      </c>
      <c r="E787">
        <v>74.817248000000006</v>
      </c>
    </row>
    <row r="788" spans="1:5" x14ac:dyDescent="0.25">
      <c r="A788" t="s">
        <v>137</v>
      </c>
      <c r="B788">
        <v>28</v>
      </c>
      <c r="C788" t="s">
        <v>150</v>
      </c>
      <c r="D788" t="s">
        <v>172</v>
      </c>
      <c r="E788">
        <v>92.056217000000004</v>
      </c>
    </row>
    <row r="789" spans="1:5" x14ac:dyDescent="0.25">
      <c r="A789" t="s">
        <v>138</v>
      </c>
      <c r="B789">
        <v>29</v>
      </c>
      <c r="C789" t="s">
        <v>150</v>
      </c>
      <c r="D789" t="s">
        <v>172</v>
      </c>
      <c r="E789">
        <v>43.161149999999999</v>
      </c>
    </row>
    <row r="790" spans="1:5" x14ac:dyDescent="0.25">
      <c r="A790" t="s">
        <v>139</v>
      </c>
      <c r="B790">
        <v>30</v>
      </c>
      <c r="C790" t="s">
        <v>150</v>
      </c>
      <c r="D790" t="s">
        <v>172</v>
      </c>
      <c r="E790">
        <v>163.41379000000001</v>
      </c>
    </row>
    <row r="791" spans="1:5" x14ac:dyDescent="0.25">
      <c r="A791" t="s">
        <v>145</v>
      </c>
      <c r="B791">
        <v>31</v>
      </c>
      <c r="C791" t="s">
        <v>150</v>
      </c>
      <c r="D791" t="s">
        <v>172</v>
      </c>
      <c r="E791">
        <v>90.545944000000006</v>
      </c>
    </row>
    <row r="792" spans="1:5" x14ac:dyDescent="0.25">
      <c r="A792" t="s">
        <v>140</v>
      </c>
      <c r="B792">
        <v>32</v>
      </c>
      <c r="C792" t="s">
        <v>150</v>
      </c>
      <c r="D792" t="s">
        <v>172</v>
      </c>
      <c r="E792">
        <v>83.253382999999999</v>
      </c>
    </row>
    <row r="793" spans="1:5" x14ac:dyDescent="0.25">
      <c r="A793" t="s">
        <v>141</v>
      </c>
      <c r="B793">
        <v>33</v>
      </c>
      <c r="C793" t="s">
        <v>150</v>
      </c>
      <c r="D793" t="s">
        <v>172</v>
      </c>
      <c r="E793">
        <v>3433.2053609999998</v>
      </c>
    </row>
    <row r="794" spans="1:5" x14ac:dyDescent="0.25">
      <c r="A794" t="s">
        <v>116</v>
      </c>
      <c r="B794">
        <v>1</v>
      </c>
      <c r="C794" t="s">
        <v>163</v>
      </c>
      <c r="D794" t="s">
        <v>172</v>
      </c>
      <c r="E794">
        <v>1609786</v>
      </c>
    </row>
    <row r="795" spans="1:5" x14ac:dyDescent="0.25">
      <c r="A795" t="s">
        <v>117</v>
      </c>
      <c r="B795">
        <v>2</v>
      </c>
      <c r="C795" t="s">
        <v>163</v>
      </c>
      <c r="D795" t="s">
        <v>172</v>
      </c>
      <c r="E795">
        <v>6186984</v>
      </c>
    </row>
    <row r="796" spans="1:5" x14ac:dyDescent="0.25">
      <c r="A796" t="s">
        <v>118</v>
      </c>
      <c r="B796">
        <v>3</v>
      </c>
      <c r="C796" t="s">
        <v>163</v>
      </c>
      <c r="D796" t="s">
        <v>172</v>
      </c>
      <c r="E796">
        <v>1342669</v>
      </c>
    </row>
    <row r="797" spans="1:5" x14ac:dyDescent="0.25">
      <c r="A797" t="s">
        <v>119</v>
      </c>
      <c r="B797">
        <v>4</v>
      </c>
      <c r="C797" t="s">
        <v>163</v>
      </c>
      <c r="D797" t="s">
        <v>172</v>
      </c>
      <c r="E797">
        <v>178552</v>
      </c>
    </row>
    <row r="798" spans="1:5" x14ac:dyDescent="0.25">
      <c r="A798" t="s">
        <v>120</v>
      </c>
      <c r="B798">
        <v>5</v>
      </c>
      <c r="C798" t="s">
        <v>163</v>
      </c>
      <c r="D798" t="s">
        <v>172</v>
      </c>
      <c r="E798">
        <v>4096403</v>
      </c>
    </row>
    <row r="799" spans="1:5" x14ac:dyDescent="0.25">
      <c r="A799" t="s">
        <v>121</v>
      </c>
      <c r="B799">
        <v>6</v>
      </c>
      <c r="C799" t="s">
        <v>163</v>
      </c>
      <c r="D799" t="s">
        <v>172</v>
      </c>
      <c r="E799">
        <v>1255588</v>
      </c>
    </row>
    <row r="800" spans="1:5" x14ac:dyDescent="0.25">
      <c r="A800" t="s">
        <v>122</v>
      </c>
      <c r="B800">
        <v>7</v>
      </c>
      <c r="C800" t="s">
        <v>163</v>
      </c>
      <c r="D800" t="s">
        <v>172</v>
      </c>
      <c r="E800">
        <v>721521</v>
      </c>
    </row>
    <row r="801" spans="1:5" x14ac:dyDescent="0.25">
      <c r="A801" t="s">
        <v>123</v>
      </c>
      <c r="B801">
        <v>8</v>
      </c>
      <c r="C801" t="s">
        <v>163</v>
      </c>
      <c r="D801" t="s">
        <v>172</v>
      </c>
      <c r="E801">
        <v>5302110</v>
      </c>
    </row>
    <row r="802" spans="1:5" x14ac:dyDescent="0.25">
      <c r="A802" t="s">
        <v>180</v>
      </c>
      <c r="B802">
        <v>9</v>
      </c>
      <c r="C802" t="s">
        <v>163</v>
      </c>
      <c r="D802" t="s">
        <v>172</v>
      </c>
      <c r="E802">
        <v>15309712</v>
      </c>
    </row>
    <row r="803" spans="1:5" x14ac:dyDescent="0.25">
      <c r="A803" t="s">
        <v>124</v>
      </c>
      <c r="B803">
        <v>10</v>
      </c>
      <c r="C803" t="s">
        <v>163</v>
      </c>
      <c r="D803" t="s">
        <v>172</v>
      </c>
      <c r="E803">
        <v>1510906</v>
      </c>
    </row>
    <row r="804" spans="1:5" x14ac:dyDescent="0.25">
      <c r="A804" t="s">
        <v>125</v>
      </c>
      <c r="B804">
        <v>11</v>
      </c>
      <c r="C804" t="s">
        <v>163</v>
      </c>
      <c r="D804" t="s">
        <v>172</v>
      </c>
      <c r="E804">
        <v>6489663</v>
      </c>
    </row>
    <row r="805" spans="1:5" x14ac:dyDescent="0.25">
      <c r="A805" t="s">
        <v>126</v>
      </c>
      <c r="B805">
        <v>12</v>
      </c>
      <c r="C805" t="s">
        <v>163</v>
      </c>
      <c r="D805" t="s">
        <v>172</v>
      </c>
      <c r="E805">
        <v>1285061</v>
      </c>
    </row>
    <row r="806" spans="1:5" x14ac:dyDescent="0.25">
      <c r="A806" t="s">
        <v>127</v>
      </c>
      <c r="B806">
        <v>13</v>
      </c>
      <c r="C806" t="s">
        <v>163</v>
      </c>
      <c r="D806" t="s">
        <v>172</v>
      </c>
      <c r="E806">
        <v>1684555</v>
      </c>
    </row>
    <row r="807" spans="1:5" x14ac:dyDescent="0.25">
      <c r="A807" t="s">
        <v>128</v>
      </c>
      <c r="B807">
        <v>14</v>
      </c>
      <c r="C807" t="s">
        <v>163</v>
      </c>
      <c r="D807" t="s">
        <v>172</v>
      </c>
      <c r="E807">
        <v>11802476</v>
      </c>
    </row>
    <row r="808" spans="1:5" x14ac:dyDescent="0.25">
      <c r="A808" t="s">
        <v>165</v>
      </c>
      <c r="B808">
        <v>15</v>
      </c>
      <c r="C808" t="s">
        <v>163</v>
      </c>
      <c r="D808" t="s">
        <v>172</v>
      </c>
      <c r="E808">
        <v>26284919</v>
      </c>
    </row>
    <row r="809" spans="1:5" x14ac:dyDescent="0.25">
      <c r="A809" t="s">
        <v>164</v>
      </c>
      <c r="B809">
        <v>16</v>
      </c>
      <c r="C809" t="s">
        <v>163</v>
      </c>
      <c r="D809" t="s">
        <v>172</v>
      </c>
      <c r="E809">
        <v>5801598</v>
      </c>
    </row>
    <row r="810" spans="1:5" x14ac:dyDescent="0.25">
      <c r="A810" t="s">
        <v>129</v>
      </c>
      <c r="B810">
        <v>17</v>
      </c>
      <c r="C810" t="s">
        <v>163</v>
      </c>
      <c r="D810" t="s">
        <v>172</v>
      </c>
      <c r="E810">
        <v>1412001</v>
      </c>
    </row>
    <row r="811" spans="1:5" x14ac:dyDescent="0.25">
      <c r="A811" t="s">
        <v>130</v>
      </c>
      <c r="B811">
        <v>18</v>
      </c>
      <c r="C811" t="s">
        <v>163</v>
      </c>
      <c r="D811" t="s">
        <v>172</v>
      </c>
      <c r="E811">
        <v>916491</v>
      </c>
    </row>
    <row r="812" spans="1:5" x14ac:dyDescent="0.25">
      <c r="A812" t="s">
        <v>146</v>
      </c>
      <c r="B812">
        <v>19</v>
      </c>
      <c r="C812" t="s">
        <v>163</v>
      </c>
      <c r="D812" t="s">
        <v>172</v>
      </c>
      <c r="E812">
        <v>10431010</v>
      </c>
    </row>
    <row r="813" spans="1:5" x14ac:dyDescent="0.25">
      <c r="A813" t="s">
        <v>131</v>
      </c>
      <c r="B813">
        <v>20</v>
      </c>
      <c r="C813" t="s">
        <v>163</v>
      </c>
      <c r="D813" t="s">
        <v>172</v>
      </c>
      <c r="E813">
        <v>942983</v>
      </c>
    </row>
    <row r="814" spans="1:5" x14ac:dyDescent="0.25">
      <c r="A814" t="s">
        <v>132</v>
      </c>
      <c r="B814">
        <v>21</v>
      </c>
      <c r="C814" t="s">
        <v>163</v>
      </c>
      <c r="D814" t="s">
        <v>172</v>
      </c>
      <c r="E814">
        <v>4539848</v>
      </c>
    </row>
    <row r="815" spans="1:5" x14ac:dyDescent="0.25">
      <c r="A815" t="s">
        <v>147</v>
      </c>
      <c r="B815">
        <v>22</v>
      </c>
      <c r="C815" t="s">
        <v>163</v>
      </c>
      <c r="D815" t="s">
        <v>172</v>
      </c>
      <c r="E815">
        <v>4449255</v>
      </c>
    </row>
    <row r="816" spans="1:5" x14ac:dyDescent="0.25">
      <c r="A816" t="s">
        <v>133</v>
      </c>
      <c r="B816">
        <v>23</v>
      </c>
      <c r="C816" t="s">
        <v>163</v>
      </c>
      <c r="D816" t="s">
        <v>172</v>
      </c>
      <c r="E816">
        <v>833169</v>
      </c>
    </row>
    <row r="817" spans="1:5" x14ac:dyDescent="0.25">
      <c r="A817" t="s">
        <v>181</v>
      </c>
      <c r="B817">
        <v>24</v>
      </c>
      <c r="C817" t="s">
        <v>163</v>
      </c>
      <c r="D817" t="s">
        <v>172</v>
      </c>
      <c r="E817">
        <v>2339129</v>
      </c>
    </row>
    <row r="818" spans="1:5" x14ac:dyDescent="0.25">
      <c r="A818" t="s">
        <v>134</v>
      </c>
      <c r="B818">
        <v>25</v>
      </c>
      <c r="C818" t="s">
        <v>163</v>
      </c>
      <c r="D818" t="s">
        <v>172</v>
      </c>
      <c r="E818">
        <v>2853284</v>
      </c>
    </row>
    <row r="819" spans="1:5" x14ac:dyDescent="0.25">
      <c r="A819" t="s">
        <v>135</v>
      </c>
      <c r="B819">
        <v>26</v>
      </c>
      <c r="C819" t="s">
        <v>163</v>
      </c>
      <c r="D819" t="s">
        <v>172</v>
      </c>
      <c r="E819">
        <v>3622078</v>
      </c>
    </row>
    <row r="820" spans="1:5" x14ac:dyDescent="0.25">
      <c r="A820" t="s">
        <v>136</v>
      </c>
      <c r="B820">
        <v>27</v>
      </c>
      <c r="C820" t="s">
        <v>163</v>
      </c>
      <c r="D820" t="s">
        <v>172</v>
      </c>
      <c r="E820">
        <v>2098739</v>
      </c>
    </row>
    <row r="821" spans="1:5" x14ac:dyDescent="0.25">
      <c r="A821" t="s">
        <v>137</v>
      </c>
      <c r="B821">
        <v>28</v>
      </c>
      <c r="C821" t="s">
        <v>163</v>
      </c>
      <c r="D821" t="s">
        <v>172</v>
      </c>
      <c r="E821">
        <v>3922617</v>
      </c>
    </row>
    <row r="822" spans="1:5" x14ac:dyDescent="0.25">
      <c r="A822" t="s">
        <v>138</v>
      </c>
      <c r="B822">
        <v>29</v>
      </c>
      <c r="C822" t="s">
        <v>163</v>
      </c>
      <c r="D822" t="s">
        <v>172</v>
      </c>
      <c r="E822">
        <v>877662</v>
      </c>
    </row>
    <row r="823" spans="1:5" x14ac:dyDescent="0.25">
      <c r="A823" t="s">
        <v>139</v>
      </c>
      <c r="B823">
        <v>30</v>
      </c>
      <c r="C823" t="s">
        <v>163</v>
      </c>
      <c r="D823" t="s">
        <v>172</v>
      </c>
      <c r="E823">
        <v>3682045</v>
      </c>
    </row>
    <row r="824" spans="1:5" x14ac:dyDescent="0.25">
      <c r="A824" t="s">
        <v>145</v>
      </c>
      <c r="B824">
        <v>31</v>
      </c>
      <c r="C824" t="s">
        <v>163</v>
      </c>
      <c r="D824" t="s">
        <v>172</v>
      </c>
      <c r="E824">
        <v>2493232</v>
      </c>
    </row>
    <row r="825" spans="1:5" x14ac:dyDescent="0.25">
      <c r="A825" t="s">
        <v>140</v>
      </c>
      <c r="B825">
        <v>32</v>
      </c>
      <c r="C825" t="s">
        <v>163</v>
      </c>
      <c r="D825" t="s">
        <v>172</v>
      </c>
      <c r="E825">
        <v>1142135</v>
      </c>
    </row>
    <row r="826" spans="1:5" x14ac:dyDescent="0.25">
      <c r="A826" t="s">
        <v>141</v>
      </c>
      <c r="B826">
        <v>33</v>
      </c>
      <c r="C826" t="s">
        <v>163</v>
      </c>
      <c r="D826" t="s">
        <v>172</v>
      </c>
      <c r="E826">
        <v>137418181</v>
      </c>
    </row>
    <row r="827" spans="1:5" x14ac:dyDescent="0.25">
      <c r="A827" t="s">
        <v>116</v>
      </c>
      <c r="B827">
        <v>1</v>
      </c>
      <c r="C827" t="s">
        <v>144</v>
      </c>
      <c r="D827" t="s">
        <v>173</v>
      </c>
      <c r="E827">
        <v>565.96412499999997</v>
      </c>
    </row>
    <row r="828" spans="1:5" x14ac:dyDescent="0.25">
      <c r="A828" t="s">
        <v>117</v>
      </c>
      <c r="B828">
        <v>2</v>
      </c>
      <c r="C828" t="s">
        <v>144</v>
      </c>
      <c r="D828" t="s">
        <v>173</v>
      </c>
      <c r="E828">
        <v>1575.8433239999999</v>
      </c>
    </row>
    <row r="829" spans="1:5" x14ac:dyDescent="0.25">
      <c r="A829" t="s">
        <v>118</v>
      </c>
      <c r="B829">
        <v>3</v>
      </c>
      <c r="C829" t="s">
        <v>144</v>
      </c>
      <c r="D829" t="s">
        <v>173</v>
      </c>
      <c r="E829">
        <v>349.30651499999999</v>
      </c>
    </row>
    <row r="830" spans="1:5" x14ac:dyDescent="0.25">
      <c r="A830" t="s">
        <v>119</v>
      </c>
      <c r="B830">
        <v>4</v>
      </c>
      <c r="C830" t="s">
        <v>144</v>
      </c>
      <c r="D830" t="s">
        <v>173</v>
      </c>
      <c r="E830">
        <v>402.44782300000003</v>
      </c>
    </row>
    <row r="831" spans="1:5" x14ac:dyDescent="0.25">
      <c r="A831" t="s">
        <v>120</v>
      </c>
      <c r="B831">
        <v>5</v>
      </c>
      <c r="C831" t="s">
        <v>144</v>
      </c>
      <c r="D831" t="s">
        <v>173</v>
      </c>
      <c r="E831">
        <v>1296.294451</v>
      </c>
    </row>
    <row r="832" spans="1:5" x14ac:dyDescent="0.25">
      <c r="A832" t="s">
        <v>121</v>
      </c>
      <c r="B832">
        <v>6</v>
      </c>
      <c r="C832" t="s">
        <v>144</v>
      </c>
      <c r="D832" t="s">
        <v>173</v>
      </c>
      <c r="E832">
        <v>346.33219400000002</v>
      </c>
    </row>
    <row r="833" spans="1:5" x14ac:dyDescent="0.25">
      <c r="A833" t="s">
        <v>122</v>
      </c>
      <c r="B833">
        <v>7</v>
      </c>
      <c r="C833" t="s">
        <v>144</v>
      </c>
      <c r="D833" t="s">
        <v>173</v>
      </c>
      <c r="E833">
        <v>2283.088753</v>
      </c>
    </row>
    <row r="834" spans="1:5" x14ac:dyDescent="0.25">
      <c r="A834" t="s">
        <v>123</v>
      </c>
      <c r="B834">
        <v>8</v>
      </c>
      <c r="C834" t="s">
        <v>144</v>
      </c>
      <c r="D834" t="s">
        <v>173</v>
      </c>
      <c r="E834">
        <v>1569.5946200000001</v>
      </c>
    </row>
    <row r="835" spans="1:5" x14ac:dyDescent="0.25">
      <c r="A835" t="s">
        <v>180</v>
      </c>
      <c r="B835">
        <v>9</v>
      </c>
      <c r="C835" t="s">
        <v>144</v>
      </c>
      <c r="D835" t="s">
        <v>173</v>
      </c>
      <c r="E835">
        <v>5086.6343589999997</v>
      </c>
    </row>
    <row r="836" spans="1:5" x14ac:dyDescent="0.25">
      <c r="A836" t="s">
        <v>124</v>
      </c>
      <c r="B836">
        <v>10</v>
      </c>
      <c r="C836" t="s">
        <v>144</v>
      </c>
      <c r="D836" t="s">
        <v>173</v>
      </c>
      <c r="E836">
        <v>714.07560699999999</v>
      </c>
    </row>
    <row r="837" spans="1:5" x14ac:dyDescent="0.25">
      <c r="A837" t="s">
        <v>125</v>
      </c>
      <c r="B837">
        <v>11</v>
      </c>
      <c r="C837" t="s">
        <v>144</v>
      </c>
      <c r="D837" t="s">
        <v>173</v>
      </c>
      <c r="E837">
        <v>2364.3914220000001</v>
      </c>
    </row>
    <row r="838" spans="1:5" x14ac:dyDescent="0.25">
      <c r="A838" t="s">
        <v>126</v>
      </c>
      <c r="B838">
        <v>12</v>
      </c>
      <c r="C838" t="s">
        <v>144</v>
      </c>
      <c r="D838" t="s">
        <v>173</v>
      </c>
      <c r="E838">
        <v>1156.391652</v>
      </c>
    </row>
    <row r="839" spans="1:5" x14ac:dyDescent="0.25">
      <c r="A839" t="s">
        <v>127</v>
      </c>
      <c r="B839">
        <v>13</v>
      </c>
      <c r="C839" t="s">
        <v>144</v>
      </c>
      <c r="D839" t="s">
        <v>173</v>
      </c>
      <c r="E839">
        <v>1019.613878</v>
      </c>
    </row>
    <row r="840" spans="1:5" x14ac:dyDescent="0.25">
      <c r="A840" t="s">
        <v>128</v>
      </c>
      <c r="B840">
        <v>14</v>
      </c>
      <c r="C840" t="s">
        <v>144</v>
      </c>
      <c r="D840" t="s">
        <v>173</v>
      </c>
      <c r="E840">
        <v>3556.8680680000002</v>
      </c>
    </row>
    <row r="841" spans="1:5" x14ac:dyDescent="0.25">
      <c r="A841" t="s">
        <v>165</v>
      </c>
      <c r="B841">
        <v>15</v>
      </c>
      <c r="C841" t="s">
        <v>144</v>
      </c>
      <c r="D841" t="s">
        <v>173</v>
      </c>
      <c r="E841">
        <v>6997.8002379999998</v>
      </c>
    </row>
    <row r="842" spans="1:5" x14ac:dyDescent="0.25">
      <c r="A842" t="s">
        <v>164</v>
      </c>
      <c r="B842">
        <v>16</v>
      </c>
      <c r="C842" t="s">
        <v>144</v>
      </c>
      <c r="D842" t="s">
        <v>173</v>
      </c>
      <c r="E842">
        <v>1642.40885</v>
      </c>
    </row>
    <row r="843" spans="1:5" x14ac:dyDescent="0.25">
      <c r="A843" t="s">
        <v>129</v>
      </c>
      <c r="B843">
        <v>17</v>
      </c>
      <c r="C843" t="s">
        <v>144</v>
      </c>
      <c r="D843" t="s">
        <v>173</v>
      </c>
      <c r="E843">
        <v>764.99311999999998</v>
      </c>
    </row>
    <row r="844" spans="1:5" x14ac:dyDescent="0.25">
      <c r="A844" t="s">
        <v>130</v>
      </c>
      <c r="B844">
        <v>18</v>
      </c>
      <c r="C844" t="s">
        <v>144</v>
      </c>
      <c r="D844" t="s">
        <v>173</v>
      </c>
      <c r="E844">
        <v>499.958551</v>
      </c>
    </row>
    <row r="845" spans="1:5" x14ac:dyDescent="0.25">
      <c r="A845" t="s">
        <v>146</v>
      </c>
      <c r="B845">
        <v>19</v>
      </c>
      <c r="C845" t="s">
        <v>144</v>
      </c>
      <c r="D845" t="s">
        <v>173</v>
      </c>
      <c r="E845">
        <v>2486.3068309999999</v>
      </c>
    </row>
    <row r="846" spans="1:5" x14ac:dyDescent="0.25">
      <c r="A846" t="s">
        <v>131</v>
      </c>
      <c r="B846">
        <v>20</v>
      </c>
      <c r="C846" t="s">
        <v>144</v>
      </c>
      <c r="D846" t="s">
        <v>173</v>
      </c>
      <c r="E846">
        <v>1443.842969</v>
      </c>
    </row>
    <row r="847" spans="1:5" x14ac:dyDescent="0.25">
      <c r="A847" t="s">
        <v>132</v>
      </c>
      <c r="B847">
        <v>21</v>
      </c>
      <c r="C847" t="s">
        <v>144</v>
      </c>
      <c r="D847" t="s">
        <v>173</v>
      </c>
      <c r="E847">
        <v>2146.0287060000001</v>
      </c>
    </row>
    <row r="848" spans="1:5" x14ac:dyDescent="0.25">
      <c r="A848" t="s">
        <v>147</v>
      </c>
      <c r="B848">
        <v>22</v>
      </c>
      <c r="C848" t="s">
        <v>144</v>
      </c>
      <c r="D848" t="s">
        <v>173</v>
      </c>
      <c r="E848">
        <v>935.67861100000005</v>
      </c>
    </row>
    <row r="849" spans="1:5" x14ac:dyDescent="0.25">
      <c r="A849" t="s">
        <v>133</v>
      </c>
      <c r="B849">
        <v>23</v>
      </c>
      <c r="C849" t="s">
        <v>144</v>
      </c>
      <c r="D849" t="s">
        <v>173</v>
      </c>
      <c r="E849">
        <v>688.49382300000002</v>
      </c>
    </row>
    <row r="850" spans="1:5" x14ac:dyDescent="0.25">
      <c r="A850" t="s">
        <v>181</v>
      </c>
      <c r="B850">
        <v>24</v>
      </c>
      <c r="C850" t="s">
        <v>144</v>
      </c>
      <c r="D850" t="s">
        <v>173</v>
      </c>
      <c r="E850">
        <v>995.02643599999999</v>
      </c>
    </row>
    <row r="851" spans="1:5" x14ac:dyDescent="0.25">
      <c r="A851" t="s">
        <v>134</v>
      </c>
      <c r="B851">
        <v>25</v>
      </c>
      <c r="C851" t="s">
        <v>144</v>
      </c>
      <c r="D851" t="s">
        <v>173</v>
      </c>
      <c r="E851">
        <v>1245.714076</v>
      </c>
    </row>
    <row r="852" spans="1:5" x14ac:dyDescent="0.25">
      <c r="A852" t="s">
        <v>135</v>
      </c>
      <c r="B852">
        <v>26</v>
      </c>
      <c r="C852" t="s">
        <v>144</v>
      </c>
      <c r="D852" t="s">
        <v>173</v>
      </c>
      <c r="E852">
        <v>1269.794073</v>
      </c>
    </row>
    <row r="853" spans="1:5" x14ac:dyDescent="0.25">
      <c r="A853" t="s">
        <v>136</v>
      </c>
      <c r="B853">
        <v>27</v>
      </c>
      <c r="C853" t="s">
        <v>144</v>
      </c>
      <c r="D853" t="s">
        <v>173</v>
      </c>
      <c r="E853">
        <v>1539.3280400000001</v>
      </c>
    </row>
    <row r="854" spans="1:5" x14ac:dyDescent="0.25">
      <c r="A854" t="s">
        <v>137</v>
      </c>
      <c r="B854">
        <v>28</v>
      </c>
      <c r="C854" t="s">
        <v>144</v>
      </c>
      <c r="D854" t="s">
        <v>173</v>
      </c>
      <c r="E854">
        <v>1398.635237</v>
      </c>
    </row>
    <row r="855" spans="1:5" x14ac:dyDescent="0.25">
      <c r="A855" t="s">
        <v>138</v>
      </c>
      <c r="B855">
        <v>29</v>
      </c>
      <c r="C855" t="s">
        <v>144</v>
      </c>
      <c r="D855" t="s">
        <v>173</v>
      </c>
      <c r="E855">
        <v>503.76881300000002</v>
      </c>
    </row>
    <row r="856" spans="1:5" x14ac:dyDescent="0.25">
      <c r="A856" t="s">
        <v>139</v>
      </c>
      <c r="B856">
        <v>30</v>
      </c>
      <c r="C856" t="s">
        <v>144</v>
      </c>
      <c r="D856" t="s">
        <v>173</v>
      </c>
      <c r="E856">
        <v>3151.0451600000001</v>
      </c>
    </row>
    <row r="857" spans="1:5" x14ac:dyDescent="0.25">
      <c r="A857" t="s">
        <v>145</v>
      </c>
      <c r="B857">
        <v>31</v>
      </c>
      <c r="C857" t="s">
        <v>144</v>
      </c>
      <c r="D857" t="s">
        <v>173</v>
      </c>
      <c r="E857">
        <v>1049.6188079999999</v>
      </c>
    </row>
    <row r="858" spans="1:5" x14ac:dyDescent="0.25">
      <c r="A858" t="s">
        <v>140</v>
      </c>
      <c r="B858">
        <v>32</v>
      </c>
      <c r="C858" t="s">
        <v>144</v>
      </c>
      <c r="D858" t="s">
        <v>173</v>
      </c>
      <c r="E858">
        <v>753.96748700000001</v>
      </c>
    </row>
    <row r="859" spans="1:5" x14ac:dyDescent="0.25">
      <c r="A859" t="s">
        <v>141</v>
      </c>
      <c r="B859">
        <v>33</v>
      </c>
      <c r="C859" t="s">
        <v>144</v>
      </c>
      <c r="D859" t="s">
        <v>173</v>
      </c>
      <c r="E859">
        <v>51799.25662</v>
      </c>
    </row>
    <row r="860" spans="1:5" x14ac:dyDescent="0.25">
      <c r="A860" t="s">
        <v>116</v>
      </c>
      <c r="B860">
        <v>1</v>
      </c>
      <c r="C860" t="s">
        <v>148</v>
      </c>
      <c r="D860" t="s">
        <v>173</v>
      </c>
      <c r="E860">
        <v>0</v>
      </c>
    </row>
    <row r="861" spans="1:5" x14ac:dyDescent="0.25">
      <c r="A861" t="s">
        <v>117</v>
      </c>
      <c r="B861">
        <v>2</v>
      </c>
      <c r="C861" t="s">
        <v>148</v>
      </c>
      <c r="D861" t="s">
        <v>173</v>
      </c>
      <c r="E861">
        <v>11.887271</v>
      </c>
    </row>
    <row r="862" spans="1:5" x14ac:dyDescent="0.25">
      <c r="A862" t="s">
        <v>118</v>
      </c>
      <c r="B862">
        <v>3</v>
      </c>
      <c r="C862" t="s">
        <v>148</v>
      </c>
      <c r="D862" t="s">
        <v>173</v>
      </c>
      <c r="E862">
        <v>0.102948</v>
      </c>
    </row>
    <row r="863" spans="1:5" x14ac:dyDescent="0.25">
      <c r="A863" t="s">
        <v>119</v>
      </c>
      <c r="B863">
        <v>4</v>
      </c>
      <c r="C863" t="s">
        <v>148</v>
      </c>
      <c r="D863" t="s">
        <v>173</v>
      </c>
      <c r="E863">
        <v>6.4263000000000001E-2</v>
      </c>
    </row>
    <row r="864" spans="1:5" x14ac:dyDescent="0.25">
      <c r="A864" t="s">
        <v>120</v>
      </c>
      <c r="B864">
        <v>5</v>
      </c>
      <c r="C864" t="s">
        <v>148</v>
      </c>
      <c r="D864" t="s">
        <v>173</v>
      </c>
      <c r="E864">
        <v>10.60577</v>
      </c>
    </row>
    <row r="865" spans="1:5" x14ac:dyDescent="0.25">
      <c r="A865" t="s">
        <v>121</v>
      </c>
      <c r="B865">
        <v>6</v>
      </c>
      <c r="C865" t="s">
        <v>148</v>
      </c>
      <c r="D865" t="s">
        <v>173</v>
      </c>
      <c r="E865">
        <v>14.755884999999999</v>
      </c>
    </row>
    <row r="866" spans="1:5" x14ac:dyDescent="0.25">
      <c r="A866" t="s">
        <v>122</v>
      </c>
      <c r="B866">
        <v>7</v>
      </c>
      <c r="C866" t="s">
        <v>148</v>
      </c>
      <c r="D866" t="s">
        <v>173</v>
      </c>
      <c r="E866">
        <v>0.84655999999999998</v>
      </c>
    </row>
    <row r="867" spans="1:5" x14ac:dyDescent="0.25">
      <c r="A867" t="s">
        <v>123</v>
      </c>
      <c r="B867">
        <v>8</v>
      </c>
      <c r="C867" t="s">
        <v>148</v>
      </c>
      <c r="D867" t="s">
        <v>173</v>
      </c>
      <c r="E867">
        <v>17.435451</v>
      </c>
    </row>
    <row r="868" spans="1:5" x14ac:dyDescent="0.25">
      <c r="A868" t="s">
        <v>180</v>
      </c>
      <c r="B868">
        <v>9</v>
      </c>
      <c r="C868" t="s">
        <v>148</v>
      </c>
      <c r="D868" t="s">
        <v>173</v>
      </c>
      <c r="E868">
        <v>0</v>
      </c>
    </row>
    <row r="869" spans="1:5" x14ac:dyDescent="0.25">
      <c r="A869" t="s">
        <v>124</v>
      </c>
      <c r="B869">
        <v>10</v>
      </c>
      <c r="C869" t="s">
        <v>148</v>
      </c>
      <c r="D869" t="s">
        <v>173</v>
      </c>
      <c r="E869">
        <v>0</v>
      </c>
    </row>
    <row r="870" spans="1:5" x14ac:dyDescent="0.25">
      <c r="A870" t="s">
        <v>125</v>
      </c>
      <c r="B870">
        <v>11</v>
      </c>
      <c r="C870" t="s">
        <v>148</v>
      </c>
      <c r="D870" t="s">
        <v>173</v>
      </c>
      <c r="E870">
        <v>0</v>
      </c>
    </row>
    <row r="871" spans="1:5" x14ac:dyDescent="0.25">
      <c r="A871" t="s">
        <v>126</v>
      </c>
      <c r="B871">
        <v>12</v>
      </c>
      <c r="C871" t="s">
        <v>148</v>
      </c>
      <c r="D871" t="s">
        <v>173</v>
      </c>
      <c r="E871">
        <v>-0.108639</v>
      </c>
    </row>
    <row r="872" spans="1:5" x14ac:dyDescent="0.25">
      <c r="A872" t="s">
        <v>127</v>
      </c>
      <c r="B872">
        <v>13</v>
      </c>
      <c r="C872" t="s">
        <v>148</v>
      </c>
      <c r="D872" t="s">
        <v>173</v>
      </c>
      <c r="E872">
        <v>0</v>
      </c>
    </row>
    <row r="873" spans="1:5" x14ac:dyDescent="0.25">
      <c r="A873" t="s">
        <v>128</v>
      </c>
      <c r="B873">
        <v>14</v>
      </c>
      <c r="C873" t="s">
        <v>148</v>
      </c>
      <c r="D873" t="s">
        <v>173</v>
      </c>
      <c r="E873">
        <v>0</v>
      </c>
    </row>
    <row r="874" spans="1:5" x14ac:dyDescent="0.25">
      <c r="A874" t="s">
        <v>165</v>
      </c>
      <c r="B874">
        <v>15</v>
      </c>
      <c r="C874" t="s">
        <v>148</v>
      </c>
      <c r="D874" t="s">
        <v>173</v>
      </c>
      <c r="E874">
        <v>0</v>
      </c>
    </row>
    <row r="875" spans="1:5" x14ac:dyDescent="0.25">
      <c r="A875" t="s">
        <v>164</v>
      </c>
      <c r="B875">
        <v>16</v>
      </c>
      <c r="C875" t="s">
        <v>148</v>
      </c>
      <c r="D875" t="s">
        <v>173</v>
      </c>
      <c r="E875">
        <v>11.506785000000001</v>
      </c>
    </row>
    <row r="876" spans="1:5" x14ac:dyDescent="0.25">
      <c r="A876" t="s">
        <v>129</v>
      </c>
      <c r="B876">
        <v>17</v>
      </c>
      <c r="C876" t="s">
        <v>148</v>
      </c>
      <c r="D876" t="s">
        <v>173</v>
      </c>
      <c r="E876">
        <v>0</v>
      </c>
    </row>
    <row r="877" spans="1:5" x14ac:dyDescent="0.25">
      <c r="A877" t="s">
        <v>130</v>
      </c>
      <c r="B877">
        <v>18</v>
      </c>
      <c r="C877" t="s">
        <v>148</v>
      </c>
      <c r="D877" t="s">
        <v>173</v>
      </c>
      <c r="E877">
        <v>0</v>
      </c>
    </row>
    <row r="878" spans="1:5" x14ac:dyDescent="0.25">
      <c r="A878" t="s">
        <v>146</v>
      </c>
      <c r="B878">
        <v>19</v>
      </c>
      <c r="C878" t="s">
        <v>148</v>
      </c>
      <c r="D878" t="s">
        <v>173</v>
      </c>
      <c r="E878">
        <v>2.9458690000000001</v>
      </c>
    </row>
    <row r="879" spans="1:5" x14ac:dyDescent="0.25">
      <c r="A879" t="s">
        <v>131</v>
      </c>
      <c r="B879">
        <v>20</v>
      </c>
      <c r="C879" t="s">
        <v>148</v>
      </c>
      <c r="D879" t="s">
        <v>173</v>
      </c>
      <c r="E879">
        <v>0.67241499999999998</v>
      </c>
    </row>
    <row r="880" spans="1:5" x14ac:dyDescent="0.25">
      <c r="A880" t="s">
        <v>132</v>
      </c>
      <c r="B880">
        <v>21</v>
      </c>
      <c r="C880" t="s">
        <v>148</v>
      </c>
      <c r="D880" t="s">
        <v>173</v>
      </c>
      <c r="E880">
        <v>0</v>
      </c>
    </row>
    <row r="881" spans="1:5" x14ac:dyDescent="0.25">
      <c r="A881" t="s">
        <v>147</v>
      </c>
      <c r="B881">
        <v>22</v>
      </c>
      <c r="C881" t="s">
        <v>148</v>
      </c>
      <c r="D881" t="s">
        <v>173</v>
      </c>
      <c r="E881">
        <v>0</v>
      </c>
    </row>
    <row r="882" spans="1:5" x14ac:dyDescent="0.25">
      <c r="A882" t="s">
        <v>133</v>
      </c>
      <c r="B882">
        <v>23</v>
      </c>
      <c r="C882" t="s">
        <v>148</v>
      </c>
      <c r="D882" t="s">
        <v>173</v>
      </c>
      <c r="E882">
        <v>2.3502450000000001</v>
      </c>
    </row>
    <row r="883" spans="1:5" x14ac:dyDescent="0.25">
      <c r="A883" t="s">
        <v>181</v>
      </c>
      <c r="B883">
        <v>24</v>
      </c>
      <c r="C883" t="s">
        <v>148</v>
      </c>
      <c r="D883" t="s">
        <v>173</v>
      </c>
      <c r="E883">
        <v>0</v>
      </c>
    </row>
    <row r="884" spans="1:5" x14ac:dyDescent="0.25">
      <c r="A884" t="s">
        <v>134</v>
      </c>
      <c r="B884">
        <v>25</v>
      </c>
      <c r="C884" t="s">
        <v>148</v>
      </c>
      <c r="D884" t="s">
        <v>173</v>
      </c>
      <c r="E884">
        <v>1.301677</v>
      </c>
    </row>
    <row r="885" spans="1:5" x14ac:dyDescent="0.25">
      <c r="A885" t="s">
        <v>135</v>
      </c>
      <c r="B885">
        <v>26</v>
      </c>
      <c r="C885" t="s">
        <v>148</v>
      </c>
      <c r="D885" t="s">
        <v>173</v>
      </c>
      <c r="E885">
        <v>9.8477990000000002</v>
      </c>
    </row>
    <row r="886" spans="1:5" x14ac:dyDescent="0.25">
      <c r="A886" t="s">
        <v>136</v>
      </c>
      <c r="B886">
        <v>27</v>
      </c>
      <c r="C886" t="s">
        <v>148</v>
      </c>
      <c r="D886" t="s">
        <v>173</v>
      </c>
      <c r="E886">
        <v>0</v>
      </c>
    </row>
    <row r="887" spans="1:5" x14ac:dyDescent="0.25">
      <c r="A887" t="s">
        <v>137</v>
      </c>
      <c r="B887">
        <v>28</v>
      </c>
      <c r="C887" t="s">
        <v>148</v>
      </c>
      <c r="D887" t="s">
        <v>173</v>
      </c>
      <c r="E887">
        <v>237.45083600000001</v>
      </c>
    </row>
    <row r="888" spans="1:5" x14ac:dyDescent="0.25">
      <c r="A888" t="s">
        <v>138</v>
      </c>
      <c r="B888">
        <v>29</v>
      </c>
      <c r="C888" t="s">
        <v>148</v>
      </c>
      <c r="D888" t="s">
        <v>173</v>
      </c>
      <c r="E888">
        <v>0</v>
      </c>
    </row>
    <row r="889" spans="1:5" x14ac:dyDescent="0.25">
      <c r="A889" t="s">
        <v>139</v>
      </c>
      <c r="B889">
        <v>30</v>
      </c>
      <c r="C889" t="s">
        <v>148</v>
      </c>
      <c r="D889" t="s">
        <v>173</v>
      </c>
      <c r="E889">
        <v>26.354125</v>
      </c>
    </row>
    <row r="890" spans="1:5" x14ac:dyDescent="0.25">
      <c r="A890" t="s">
        <v>145</v>
      </c>
      <c r="B890">
        <v>31</v>
      </c>
      <c r="C890" t="s">
        <v>148</v>
      </c>
      <c r="D890" t="s">
        <v>173</v>
      </c>
      <c r="E890">
        <v>3.3285580000000001</v>
      </c>
    </row>
    <row r="891" spans="1:5" x14ac:dyDescent="0.25">
      <c r="A891" t="s">
        <v>140</v>
      </c>
      <c r="B891">
        <v>32</v>
      </c>
      <c r="C891" t="s">
        <v>148</v>
      </c>
      <c r="D891" t="s">
        <v>173</v>
      </c>
      <c r="E891">
        <v>0</v>
      </c>
    </row>
    <row r="892" spans="1:5" x14ac:dyDescent="0.25">
      <c r="A892" t="s">
        <v>141</v>
      </c>
      <c r="B892">
        <v>33</v>
      </c>
      <c r="C892" t="s">
        <v>148</v>
      </c>
      <c r="D892" t="s">
        <v>173</v>
      </c>
      <c r="E892">
        <v>351.34781800000002</v>
      </c>
    </row>
    <row r="893" spans="1:5" x14ac:dyDescent="0.25">
      <c r="A893" t="s">
        <v>116</v>
      </c>
      <c r="B893">
        <v>1</v>
      </c>
      <c r="C893" t="s">
        <v>149</v>
      </c>
      <c r="D893" t="s">
        <v>173</v>
      </c>
      <c r="E893">
        <v>19.192848999999999</v>
      </c>
    </row>
    <row r="894" spans="1:5" x14ac:dyDescent="0.25">
      <c r="A894" t="s">
        <v>117</v>
      </c>
      <c r="B894">
        <v>2</v>
      </c>
      <c r="C894" t="s">
        <v>149</v>
      </c>
      <c r="D894" t="s">
        <v>173</v>
      </c>
      <c r="E894">
        <v>54.666136999999999</v>
      </c>
    </row>
    <row r="895" spans="1:5" x14ac:dyDescent="0.25">
      <c r="A895" t="s">
        <v>118</v>
      </c>
      <c r="B895">
        <v>3</v>
      </c>
      <c r="C895" t="s">
        <v>149</v>
      </c>
      <c r="D895" t="s">
        <v>173</v>
      </c>
      <c r="E895">
        <v>11.177491</v>
      </c>
    </row>
    <row r="896" spans="1:5" x14ac:dyDescent="0.25">
      <c r="A896" t="s">
        <v>119</v>
      </c>
      <c r="B896">
        <v>4</v>
      </c>
      <c r="C896" t="s">
        <v>149</v>
      </c>
      <c r="D896" t="s">
        <v>173</v>
      </c>
      <c r="E896">
        <v>15.057055999999999</v>
      </c>
    </row>
    <row r="897" spans="1:5" x14ac:dyDescent="0.25">
      <c r="A897" t="s">
        <v>120</v>
      </c>
      <c r="B897">
        <v>5</v>
      </c>
      <c r="C897" t="s">
        <v>149</v>
      </c>
      <c r="D897" t="s">
        <v>173</v>
      </c>
      <c r="E897">
        <v>41.740890999999998</v>
      </c>
    </row>
    <row r="898" spans="1:5" x14ac:dyDescent="0.25">
      <c r="A898" t="s">
        <v>121</v>
      </c>
      <c r="B898">
        <v>6</v>
      </c>
      <c r="C898" t="s">
        <v>149</v>
      </c>
      <c r="D898" t="s">
        <v>173</v>
      </c>
      <c r="E898">
        <v>11.524962</v>
      </c>
    </row>
    <row r="899" spans="1:5" x14ac:dyDescent="0.25">
      <c r="A899" t="s">
        <v>122</v>
      </c>
      <c r="B899">
        <v>7</v>
      </c>
      <c r="C899" t="s">
        <v>149</v>
      </c>
      <c r="D899" t="s">
        <v>173</v>
      </c>
      <c r="E899">
        <v>74.737042000000002</v>
      </c>
    </row>
    <row r="900" spans="1:5" x14ac:dyDescent="0.25">
      <c r="A900" t="s">
        <v>123</v>
      </c>
      <c r="B900">
        <v>8</v>
      </c>
      <c r="C900" t="s">
        <v>149</v>
      </c>
      <c r="D900" t="s">
        <v>173</v>
      </c>
      <c r="E900">
        <v>55.166569000000003</v>
      </c>
    </row>
    <row r="901" spans="1:5" x14ac:dyDescent="0.25">
      <c r="A901" t="s">
        <v>180</v>
      </c>
      <c r="B901">
        <v>9</v>
      </c>
      <c r="C901" t="s">
        <v>149</v>
      </c>
      <c r="D901" t="s">
        <v>173</v>
      </c>
      <c r="E901">
        <v>208.14547300000001</v>
      </c>
    </row>
    <row r="902" spans="1:5" x14ac:dyDescent="0.25">
      <c r="A902" t="s">
        <v>124</v>
      </c>
      <c r="B902">
        <v>10</v>
      </c>
      <c r="C902" t="s">
        <v>149</v>
      </c>
      <c r="D902" t="s">
        <v>173</v>
      </c>
      <c r="E902">
        <v>25.001071</v>
      </c>
    </row>
    <row r="903" spans="1:5" x14ac:dyDescent="0.25">
      <c r="A903" t="s">
        <v>125</v>
      </c>
      <c r="B903">
        <v>11</v>
      </c>
      <c r="C903" t="s">
        <v>149</v>
      </c>
      <c r="D903" t="s">
        <v>173</v>
      </c>
      <c r="E903">
        <v>101.033907</v>
      </c>
    </row>
    <row r="904" spans="1:5" x14ac:dyDescent="0.25">
      <c r="A904" t="s">
        <v>126</v>
      </c>
      <c r="B904">
        <v>12</v>
      </c>
      <c r="C904" t="s">
        <v>149</v>
      </c>
      <c r="D904" t="s">
        <v>173</v>
      </c>
      <c r="E904">
        <v>39.922902000000001</v>
      </c>
    </row>
    <row r="905" spans="1:5" x14ac:dyDescent="0.25">
      <c r="A905" t="s">
        <v>127</v>
      </c>
      <c r="B905">
        <v>13</v>
      </c>
      <c r="C905" t="s">
        <v>149</v>
      </c>
      <c r="D905" t="s">
        <v>173</v>
      </c>
      <c r="E905">
        <v>33.336264999999997</v>
      </c>
    </row>
    <row r="906" spans="1:5" x14ac:dyDescent="0.25">
      <c r="A906" t="s">
        <v>128</v>
      </c>
      <c r="B906">
        <v>14</v>
      </c>
      <c r="C906" t="s">
        <v>149</v>
      </c>
      <c r="D906" t="s">
        <v>173</v>
      </c>
      <c r="E906">
        <v>124.569418</v>
      </c>
    </row>
    <row r="907" spans="1:5" x14ac:dyDescent="0.25">
      <c r="A907" t="s">
        <v>165</v>
      </c>
      <c r="B907">
        <v>15</v>
      </c>
      <c r="C907" t="s">
        <v>149</v>
      </c>
      <c r="D907" t="s">
        <v>173</v>
      </c>
      <c r="E907">
        <v>261.66805299999999</v>
      </c>
    </row>
    <row r="908" spans="1:5" x14ac:dyDescent="0.25">
      <c r="A908" t="s">
        <v>164</v>
      </c>
      <c r="B908">
        <v>16</v>
      </c>
      <c r="C908" t="s">
        <v>149</v>
      </c>
      <c r="D908" t="s">
        <v>173</v>
      </c>
      <c r="E908">
        <v>51.866506000000001</v>
      </c>
    </row>
    <row r="909" spans="1:5" x14ac:dyDescent="0.25">
      <c r="A909" t="s">
        <v>129</v>
      </c>
      <c r="B909">
        <v>17</v>
      </c>
      <c r="C909" t="s">
        <v>149</v>
      </c>
      <c r="D909" t="s">
        <v>173</v>
      </c>
      <c r="E909">
        <v>23.932931</v>
      </c>
    </row>
    <row r="910" spans="1:5" x14ac:dyDescent="0.25">
      <c r="A910" t="s">
        <v>130</v>
      </c>
      <c r="B910">
        <v>18</v>
      </c>
      <c r="C910" t="s">
        <v>149</v>
      </c>
      <c r="D910" t="s">
        <v>173</v>
      </c>
      <c r="E910">
        <v>16.899930999999999</v>
      </c>
    </row>
    <row r="911" spans="1:5" x14ac:dyDescent="0.25">
      <c r="A911" t="s">
        <v>146</v>
      </c>
      <c r="B911">
        <v>19</v>
      </c>
      <c r="C911" t="s">
        <v>149</v>
      </c>
      <c r="D911" t="s">
        <v>173</v>
      </c>
      <c r="E911">
        <v>75.298111000000006</v>
      </c>
    </row>
    <row r="912" spans="1:5" x14ac:dyDescent="0.25">
      <c r="A912" t="s">
        <v>131</v>
      </c>
      <c r="B912">
        <v>20</v>
      </c>
      <c r="C912" t="s">
        <v>149</v>
      </c>
      <c r="D912" t="s">
        <v>173</v>
      </c>
      <c r="E912">
        <v>49.869149999999998</v>
      </c>
    </row>
    <row r="913" spans="1:5" x14ac:dyDescent="0.25">
      <c r="A913" t="s">
        <v>132</v>
      </c>
      <c r="B913">
        <v>21</v>
      </c>
      <c r="C913" t="s">
        <v>149</v>
      </c>
      <c r="D913" t="s">
        <v>173</v>
      </c>
      <c r="E913">
        <v>81.671543</v>
      </c>
    </row>
    <row r="914" spans="1:5" x14ac:dyDescent="0.25">
      <c r="A914" t="s">
        <v>147</v>
      </c>
      <c r="B914">
        <v>22</v>
      </c>
      <c r="C914" t="s">
        <v>149</v>
      </c>
      <c r="D914" t="s">
        <v>173</v>
      </c>
      <c r="E914">
        <v>32.491436</v>
      </c>
    </row>
    <row r="915" spans="1:5" x14ac:dyDescent="0.25">
      <c r="A915" t="s">
        <v>133</v>
      </c>
      <c r="B915">
        <v>23</v>
      </c>
      <c r="C915" t="s">
        <v>149</v>
      </c>
      <c r="D915" t="s">
        <v>173</v>
      </c>
      <c r="E915">
        <v>21.810524999999998</v>
      </c>
    </row>
    <row r="916" spans="1:5" x14ac:dyDescent="0.25">
      <c r="A916" t="s">
        <v>181</v>
      </c>
      <c r="B916">
        <v>24</v>
      </c>
      <c r="C916" t="s">
        <v>149</v>
      </c>
      <c r="D916" t="s">
        <v>173</v>
      </c>
      <c r="E916">
        <v>53.512169999999998</v>
      </c>
    </row>
    <row r="917" spans="1:5" x14ac:dyDescent="0.25">
      <c r="A917" t="s">
        <v>134</v>
      </c>
      <c r="B917">
        <v>25</v>
      </c>
      <c r="C917" t="s">
        <v>149</v>
      </c>
      <c r="D917" t="s">
        <v>173</v>
      </c>
      <c r="E917">
        <v>88.651270999999994</v>
      </c>
    </row>
    <row r="918" spans="1:5" x14ac:dyDescent="0.25">
      <c r="A918" t="s">
        <v>135</v>
      </c>
      <c r="B918">
        <v>26</v>
      </c>
      <c r="C918" t="s">
        <v>149</v>
      </c>
      <c r="D918" t="s">
        <v>173</v>
      </c>
      <c r="E918">
        <v>251.02322799999999</v>
      </c>
    </row>
    <row r="919" spans="1:5" x14ac:dyDescent="0.25">
      <c r="A919" t="s">
        <v>136</v>
      </c>
      <c r="B919">
        <v>27</v>
      </c>
      <c r="C919" t="s">
        <v>149</v>
      </c>
      <c r="D919" t="s">
        <v>173</v>
      </c>
      <c r="E919">
        <v>145.86102700000001</v>
      </c>
    </row>
    <row r="920" spans="1:5" x14ac:dyDescent="0.25">
      <c r="A920" t="s">
        <v>137</v>
      </c>
      <c r="B920">
        <v>28</v>
      </c>
      <c r="C920" t="s">
        <v>149</v>
      </c>
      <c r="D920" t="s">
        <v>173</v>
      </c>
      <c r="E920">
        <v>45.753610000000002</v>
      </c>
    </row>
    <row r="921" spans="1:5" x14ac:dyDescent="0.25">
      <c r="A921" t="s">
        <v>138</v>
      </c>
      <c r="B921">
        <v>29</v>
      </c>
      <c r="C921" t="s">
        <v>149</v>
      </c>
      <c r="D921" t="s">
        <v>173</v>
      </c>
      <c r="E921">
        <v>17.487684999999999</v>
      </c>
    </row>
    <row r="922" spans="1:5" x14ac:dyDescent="0.25">
      <c r="A922" t="s">
        <v>139</v>
      </c>
      <c r="B922">
        <v>30</v>
      </c>
      <c r="C922" t="s">
        <v>149</v>
      </c>
      <c r="D922" t="s">
        <v>173</v>
      </c>
      <c r="E922">
        <v>101.667354</v>
      </c>
    </row>
    <row r="923" spans="1:5" x14ac:dyDescent="0.25">
      <c r="A923" t="s">
        <v>145</v>
      </c>
      <c r="B923">
        <v>31</v>
      </c>
      <c r="C923" t="s">
        <v>149</v>
      </c>
      <c r="D923" t="s">
        <v>173</v>
      </c>
      <c r="E923">
        <v>68.716868000000005</v>
      </c>
    </row>
    <row r="924" spans="1:5" x14ac:dyDescent="0.25">
      <c r="A924" t="s">
        <v>140</v>
      </c>
      <c r="B924">
        <v>32</v>
      </c>
      <c r="C924" t="s">
        <v>149</v>
      </c>
      <c r="D924" t="s">
        <v>173</v>
      </c>
      <c r="E924">
        <v>19.412300999999999</v>
      </c>
    </row>
    <row r="925" spans="1:5" x14ac:dyDescent="0.25">
      <c r="A925" t="s">
        <v>141</v>
      </c>
      <c r="B925">
        <v>33</v>
      </c>
      <c r="C925" t="s">
        <v>149</v>
      </c>
      <c r="D925" t="s">
        <v>173</v>
      </c>
      <c r="E925">
        <v>2222.8657330000001</v>
      </c>
    </row>
    <row r="926" spans="1:5" x14ac:dyDescent="0.25">
      <c r="A926" t="s">
        <v>116</v>
      </c>
      <c r="B926">
        <v>1</v>
      </c>
      <c r="C926" t="s">
        <v>150</v>
      </c>
      <c r="D926" t="s">
        <v>173</v>
      </c>
      <c r="E926">
        <v>45.654299000000002</v>
      </c>
    </row>
    <row r="927" spans="1:5" x14ac:dyDescent="0.25">
      <c r="A927" t="s">
        <v>117</v>
      </c>
      <c r="B927">
        <v>2</v>
      </c>
      <c r="C927" t="s">
        <v>150</v>
      </c>
      <c r="D927" t="s">
        <v>173</v>
      </c>
      <c r="E927">
        <v>20.860344999999999</v>
      </c>
    </row>
    <row r="928" spans="1:5" x14ac:dyDescent="0.25">
      <c r="A928" t="s">
        <v>118</v>
      </c>
      <c r="B928">
        <v>3</v>
      </c>
      <c r="C928" t="s">
        <v>150</v>
      </c>
      <c r="D928" t="s">
        <v>173</v>
      </c>
      <c r="E928">
        <v>23.512969999999999</v>
      </c>
    </row>
    <row r="929" spans="1:5" x14ac:dyDescent="0.25">
      <c r="A929" t="s">
        <v>119</v>
      </c>
      <c r="B929">
        <v>4</v>
      </c>
      <c r="C929" t="s">
        <v>150</v>
      </c>
      <c r="D929" t="s">
        <v>173</v>
      </c>
      <c r="E929">
        <v>26.743589</v>
      </c>
    </row>
    <row r="930" spans="1:5" x14ac:dyDescent="0.25">
      <c r="A930" t="s">
        <v>120</v>
      </c>
      <c r="B930">
        <v>5</v>
      </c>
      <c r="C930" t="s">
        <v>150</v>
      </c>
      <c r="D930" t="s">
        <v>173</v>
      </c>
      <c r="E930">
        <v>41.609541</v>
      </c>
    </row>
    <row r="931" spans="1:5" x14ac:dyDescent="0.25">
      <c r="A931" t="s">
        <v>121</v>
      </c>
      <c r="B931">
        <v>6</v>
      </c>
      <c r="C931" t="s">
        <v>150</v>
      </c>
      <c r="D931" t="s">
        <v>173</v>
      </c>
      <c r="E931">
        <v>27.470680000000002</v>
      </c>
    </row>
    <row r="932" spans="1:5" x14ac:dyDescent="0.25">
      <c r="A932" t="s">
        <v>122</v>
      </c>
      <c r="B932">
        <v>7</v>
      </c>
      <c r="C932" t="s">
        <v>150</v>
      </c>
      <c r="D932" t="s">
        <v>173</v>
      </c>
      <c r="E932">
        <v>56.178440000000002</v>
      </c>
    </row>
    <row r="933" spans="1:5" x14ac:dyDescent="0.25">
      <c r="A933" t="s">
        <v>123</v>
      </c>
      <c r="B933">
        <v>8</v>
      </c>
      <c r="C933" t="s">
        <v>150</v>
      </c>
      <c r="D933" t="s">
        <v>173</v>
      </c>
      <c r="E933">
        <v>43.015466000000004</v>
      </c>
    </row>
    <row r="934" spans="1:5" x14ac:dyDescent="0.25">
      <c r="A934" t="s">
        <v>180</v>
      </c>
      <c r="B934">
        <v>9</v>
      </c>
      <c r="C934" t="s">
        <v>150</v>
      </c>
      <c r="D934" t="s">
        <v>173</v>
      </c>
      <c r="E934">
        <v>284.62713400000001</v>
      </c>
    </row>
    <row r="935" spans="1:5" x14ac:dyDescent="0.25">
      <c r="A935" t="s">
        <v>124</v>
      </c>
      <c r="B935">
        <v>10</v>
      </c>
      <c r="C935" t="s">
        <v>150</v>
      </c>
      <c r="D935" t="s">
        <v>173</v>
      </c>
      <c r="E935">
        <v>53.008951000000003</v>
      </c>
    </row>
    <row r="936" spans="1:5" x14ac:dyDescent="0.25">
      <c r="A936" t="s">
        <v>125</v>
      </c>
      <c r="B936">
        <v>11</v>
      </c>
      <c r="C936" t="s">
        <v>150</v>
      </c>
      <c r="D936" t="s">
        <v>173</v>
      </c>
      <c r="E936">
        <v>122.536323</v>
      </c>
    </row>
    <row r="937" spans="1:5" x14ac:dyDescent="0.25">
      <c r="A937" t="s">
        <v>126</v>
      </c>
      <c r="B937">
        <v>12</v>
      </c>
      <c r="C937" t="s">
        <v>150</v>
      </c>
      <c r="D937" t="s">
        <v>173</v>
      </c>
      <c r="E937">
        <v>67.459530999999998</v>
      </c>
    </row>
    <row r="938" spans="1:5" x14ac:dyDescent="0.25">
      <c r="A938" t="s">
        <v>127</v>
      </c>
      <c r="B938">
        <v>13</v>
      </c>
      <c r="C938" t="s">
        <v>150</v>
      </c>
      <c r="D938" t="s">
        <v>173</v>
      </c>
      <c r="E938">
        <v>115.14078000000001</v>
      </c>
    </row>
    <row r="939" spans="1:5" x14ac:dyDescent="0.25">
      <c r="A939" t="s">
        <v>128</v>
      </c>
      <c r="B939">
        <v>14</v>
      </c>
      <c r="C939" t="s">
        <v>150</v>
      </c>
      <c r="D939" t="s">
        <v>173</v>
      </c>
      <c r="E939">
        <v>41.433371000000001</v>
      </c>
    </row>
    <row r="940" spans="1:5" x14ac:dyDescent="0.25">
      <c r="A940" t="s">
        <v>165</v>
      </c>
      <c r="B940">
        <v>15</v>
      </c>
      <c r="C940" t="s">
        <v>150</v>
      </c>
      <c r="D940" t="s">
        <v>173</v>
      </c>
      <c r="E940">
        <v>245.41548900000001</v>
      </c>
    </row>
    <row r="941" spans="1:5" x14ac:dyDescent="0.25">
      <c r="A941" t="s">
        <v>164</v>
      </c>
      <c r="B941">
        <v>16</v>
      </c>
      <c r="C941" t="s">
        <v>150</v>
      </c>
      <c r="D941" t="s">
        <v>173</v>
      </c>
      <c r="E941">
        <v>97.937720999999996</v>
      </c>
    </row>
    <row r="942" spans="1:5" x14ac:dyDescent="0.25">
      <c r="A942" t="s">
        <v>129</v>
      </c>
      <c r="B942">
        <v>17</v>
      </c>
      <c r="C942" t="s">
        <v>150</v>
      </c>
      <c r="D942" t="s">
        <v>173</v>
      </c>
      <c r="E942">
        <v>35.142817000000001</v>
      </c>
    </row>
    <row r="943" spans="1:5" x14ac:dyDescent="0.25">
      <c r="A943" t="s">
        <v>130</v>
      </c>
      <c r="B943">
        <v>18</v>
      </c>
      <c r="C943" t="s">
        <v>150</v>
      </c>
      <c r="D943" t="s">
        <v>173</v>
      </c>
      <c r="E943">
        <v>47.934598999999999</v>
      </c>
    </row>
    <row r="944" spans="1:5" x14ac:dyDescent="0.25">
      <c r="A944" t="s">
        <v>146</v>
      </c>
      <c r="B944">
        <v>19</v>
      </c>
      <c r="C944" t="s">
        <v>150</v>
      </c>
      <c r="D944" t="s">
        <v>173</v>
      </c>
      <c r="E944">
        <v>69.387683999999993</v>
      </c>
    </row>
    <row r="945" spans="1:5" x14ac:dyDescent="0.25">
      <c r="A945" t="s">
        <v>131</v>
      </c>
      <c r="B945">
        <v>20</v>
      </c>
      <c r="C945" t="s">
        <v>150</v>
      </c>
      <c r="D945" t="s">
        <v>173</v>
      </c>
      <c r="E945">
        <v>108.33655400000001</v>
      </c>
    </row>
    <row r="946" spans="1:5" x14ac:dyDescent="0.25">
      <c r="A946" t="s">
        <v>132</v>
      </c>
      <c r="B946">
        <v>21</v>
      </c>
      <c r="C946" t="s">
        <v>150</v>
      </c>
      <c r="D946" t="s">
        <v>173</v>
      </c>
      <c r="E946">
        <v>100.270343</v>
      </c>
    </row>
    <row r="947" spans="1:5" x14ac:dyDescent="0.25">
      <c r="A947" t="s">
        <v>147</v>
      </c>
      <c r="B947">
        <v>22</v>
      </c>
      <c r="C947" t="s">
        <v>150</v>
      </c>
      <c r="D947" t="s">
        <v>173</v>
      </c>
      <c r="E947">
        <v>85.468973000000005</v>
      </c>
    </row>
    <row r="948" spans="1:5" x14ac:dyDescent="0.25">
      <c r="A948" t="s">
        <v>133</v>
      </c>
      <c r="B948">
        <v>23</v>
      </c>
      <c r="C948" t="s">
        <v>150</v>
      </c>
      <c r="D948" t="s">
        <v>173</v>
      </c>
      <c r="E948">
        <v>50.498153000000002</v>
      </c>
    </row>
    <row r="949" spans="1:5" x14ac:dyDescent="0.25">
      <c r="A949" t="s">
        <v>181</v>
      </c>
      <c r="B949">
        <v>24</v>
      </c>
      <c r="C949" t="s">
        <v>150</v>
      </c>
      <c r="D949" t="s">
        <v>173</v>
      </c>
      <c r="E949">
        <v>57.240036000000003</v>
      </c>
    </row>
    <row r="950" spans="1:5" x14ac:dyDescent="0.25">
      <c r="A950" t="s">
        <v>134</v>
      </c>
      <c r="B950">
        <v>25</v>
      </c>
      <c r="C950" t="s">
        <v>150</v>
      </c>
      <c r="D950" t="s">
        <v>173</v>
      </c>
      <c r="E950">
        <v>33.316513999999998</v>
      </c>
    </row>
    <row r="951" spans="1:5" x14ac:dyDescent="0.25">
      <c r="A951" t="s">
        <v>135</v>
      </c>
      <c r="B951">
        <v>26</v>
      </c>
      <c r="C951" t="s">
        <v>150</v>
      </c>
      <c r="D951" t="s">
        <v>173</v>
      </c>
      <c r="E951">
        <v>63.331997000000001</v>
      </c>
    </row>
    <row r="952" spans="1:5" x14ac:dyDescent="0.25">
      <c r="A952" t="s">
        <v>136</v>
      </c>
      <c r="B952">
        <v>27</v>
      </c>
      <c r="C952" t="s">
        <v>150</v>
      </c>
      <c r="D952" t="s">
        <v>173</v>
      </c>
      <c r="E952">
        <v>123.70960700000001</v>
      </c>
    </row>
    <row r="953" spans="1:5" x14ac:dyDescent="0.25">
      <c r="A953" t="s">
        <v>137</v>
      </c>
      <c r="B953">
        <v>28</v>
      </c>
      <c r="C953" t="s">
        <v>150</v>
      </c>
      <c r="D953" t="s">
        <v>173</v>
      </c>
      <c r="E953">
        <v>69.187201999999999</v>
      </c>
    </row>
    <row r="954" spans="1:5" x14ac:dyDescent="0.25">
      <c r="A954" t="s">
        <v>138</v>
      </c>
      <c r="B954">
        <v>29</v>
      </c>
      <c r="C954" t="s">
        <v>150</v>
      </c>
      <c r="D954" t="s">
        <v>173</v>
      </c>
      <c r="E954">
        <v>40.635334999999998</v>
      </c>
    </row>
    <row r="955" spans="1:5" x14ac:dyDescent="0.25">
      <c r="A955" t="s">
        <v>139</v>
      </c>
      <c r="B955">
        <v>30</v>
      </c>
      <c r="C955" t="s">
        <v>150</v>
      </c>
      <c r="D955" t="s">
        <v>173</v>
      </c>
      <c r="E955">
        <v>231.120879</v>
      </c>
    </row>
    <row r="956" spans="1:5" x14ac:dyDescent="0.25">
      <c r="A956" t="s">
        <v>145</v>
      </c>
      <c r="B956">
        <v>31</v>
      </c>
      <c r="C956" t="s">
        <v>150</v>
      </c>
      <c r="D956" t="s">
        <v>173</v>
      </c>
      <c r="E956">
        <v>85.045715999999999</v>
      </c>
    </row>
    <row r="957" spans="1:5" x14ac:dyDescent="0.25">
      <c r="A957" t="s">
        <v>140</v>
      </c>
      <c r="B957">
        <v>32</v>
      </c>
      <c r="C957" t="s">
        <v>150</v>
      </c>
      <c r="D957" t="s">
        <v>173</v>
      </c>
      <c r="E957">
        <v>70.208873999999994</v>
      </c>
    </row>
    <row r="958" spans="1:5" x14ac:dyDescent="0.25">
      <c r="A958" t="s">
        <v>141</v>
      </c>
      <c r="B958">
        <v>33</v>
      </c>
      <c r="C958" t="s">
        <v>150</v>
      </c>
      <c r="D958" t="s">
        <v>173</v>
      </c>
      <c r="E958">
        <v>2583.4399130000002</v>
      </c>
    </row>
    <row r="959" spans="1:5" x14ac:dyDescent="0.25">
      <c r="A959" t="s">
        <v>116</v>
      </c>
      <c r="B959">
        <v>1</v>
      </c>
      <c r="C959" t="s">
        <v>163</v>
      </c>
      <c r="D959" t="s">
        <v>173</v>
      </c>
      <c r="E959">
        <v>2281027</v>
      </c>
    </row>
    <row r="960" spans="1:5" x14ac:dyDescent="0.25">
      <c r="A960" t="s">
        <v>117</v>
      </c>
      <c r="B960">
        <v>2</v>
      </c>
      <c r="C960" t="s">
        <v>163</v>
      </c>
      <c r="D960" t="s">
        <v>173</v>
      </c>
      <c r="E960">
        <v>8496564</v>
      </c>
    </row>
    <row r="961" spans="1:5" x14ac:dyDescent="0.25">
      <c r="A961" t="s">
        <v>118</v>
      </c>
      <c r="B961">
        <v>3</v>
      </c>
      <c r="C961" t="s">
        <v>163</v>
      </c>
      <c r="D961" t="s">
        <v>173</v>
      </c>
      <c r="E961">
        <v>1750345</v>
      </c>
    </row>
    <row r="962" spans="1:5" x14ac:dyDescent="0.25">
      <c r="A962" t="s">
        <v>119</v>
      </c>
      <c r="B962">
        <v>4</v>
      </c>
      <c r="C962" t="s">
        <v>163</v>
      </c>
      <c r="D962" t="s">
        <v>173</v>
      </c>
      <c r="E962">
        <v>136062</v>
      </c>
    </row>
    <row r="963" spans="1:5" x14ac:dyDescent="0.25">
      <c r="A963" t="s">
        <v>120</v>
      </c>
      <c r="B963">
        <v>5</v>
      </c>
      <c r="C963" t="s">
        <v>163</v>
      </c>
      <c r="D963" t="s">
        <v>173</v>
      </c>
      <c r="E963">
        <v>5233518</v>
      </c>
    </row>
    <row r="964" spans="1:5" x14ac:dyDescent="0.25">
      <c r="A964" t="s">
        <v>121</v>
      </c>
      <c r="B964">
        <v>6</v>
      </c>
      <c r="C964" t="s">
        <v>163</v>
      </c>
      <c r="D964" t="s">
        <v>173</v>
      </c>
      <c r="E964">
        <v>1822590</v>
      </c>
    </row>
    <row r="965" spans="1:5" x14ac:dyDescent="0.25">
      <c r="A965" t="s">
        <v>122</v>
      </c>
      <c r="B965">
        <v>7</v>
      </c>
      <c r="C965" t="s">
        <v>163</v>
      </c>
      <c r="D965" t="s">
        <v>173</v>
      </c>
      <c r="E965">
        <v>938561</v>
      </c>
    </row>
    <row r="966" spans="1:5" x14ac:dyDescent="0.25">
      <c r="A966" t="s">
        <v>123</v>
      </c>
      <c r="B966">
        <v>8</v>
      </c>
      <c r="C966" t="s">
        <v>163</v>
      </c>
      <c r="D966" t="s">
        <v>173</v>
      </c>
      <c r="E966">
        <v>7543397</v>
      </c>
    </row>
    <row r="967" spans="1:5" x14ac:dyDescent="0.25">
      <c r="A967" t="s">
        <v>180</v>
      </c>
      <c r="B967">
        <v>9</v>
      </c>
      <c r="C967" t="s">
        <v>163</v>
      </c>
      <c r="D967" t="s">
        <v>173</v>
      </c>
      <c r="E967">
        <v>16213243</v>
      </c>
    </row>
    <row r="968" spans="1:5" x14ac:dyDescent="0.25">
      <c r="A968" t="s">
        <v>124</v>
      </c>
      <c r="B968">
        <v>10</v>
      </c>
      <c r="C968" t="s">
        <v>163</v>
      </c>
      <c r="D968" t="s">
        <v>173</v>
      </c>
      <c r="E968">
        <v>2020806</v>
      </c>
    </row>
    <row r="969" spans="1:5" x14ac:dyDescent="0.25">
      <c r="A969" t="s">
        <v>125</v>
      </c>
      <c r="B969">
        <v>11</v>
      </c>
      <c r="C969" t="s">
        <v>163</v>
      </c>
      <c r="D969" t="s">
        <v>173</v>
      </c>
      <c r="E969">
        <v>8496700</v>
      </c>
    </row>
    <row r="970" spans="1:5" x14ac:dyDescent="0.25">
      <c r="A970" t="s">
        <v>126</v>
      </c>
      <c r="B970">
        <v>12</v>
      </c>
      <c r="C970" t="s">
        <v>163</v>
      </c>
      <c r="D970" t="s">
        <v>173</v>
      </c>
      <c r="E970">
        <v>1715367</v>
      </c>
    </row>
    <row r="971" spans="1:5" x14ac:dyDescent="0.25">
      <c r="A971" t="s">
        <v>127</v>
      </c>
      <c r="B971">
        <v>13</v>
      </c>
      <c r="C971" t="s">
        <v>163</v>
      </c>
      <c r="D971" t="s">
        <v>173</v>
      </c>
      <c r="E971">
        <v>2276790</v>
      </c>
    </row>
    <row r="972" spans="1:5" x14ac:dyDescent="0.25">
      <c r="A972" t="s">
        <v>128</v>
      </c>
      <c r="B972">
        <v>14</v>
      </c>
      <c r="C972" t="s">
        <v>163</v>
      </c>
      <c r="D972" t="s">
        <v>173</v>
      </c>
      <c r="E972">
        <v>16956873</v>
      </c>
    </row>
    <row r="973" spans="1:5" x14ac:dyDescent="0.25">
      <c r="A973" t="s">
        <v>165</v>
      </c>
      <c r="B973">
        <v>15</v>
      </c>
      <c r="C973" t="s">
        <v>163</v>
      </c>
      <c r="D973" t="s">
        <v>173</v>
      </c>
      <c r="E973">
        <v>33942889</v>
      </c>
    </row>
    <row r="974" spans="1:5" x14ac:dyDescent="0.25">
      <c r="A974" t="s">
        <v>164</v>
      </c>
      <c r="B974">
        <v>16</v>
      </c>
      <c r="C974" t="s">
        <v>163</v>
      </c>
      <c r="D974" t="s">
        <v>173</v>
      </c>
      <c r="E974">
        <v>7313720</v>
      </c>
    </row>
    <row r="975" spans="1:5" x14ac:dyDescent="0.25">
      <c r="A975" t="s">
        <v>129</v>
      </c>
      <c r="B975">
        <v>17</v>
      </c>
      <c r="C975" t="s">
        <v>163</v>
      </c>
      <c r="D975" t="s">
        <v>173</v>
      </c>
      <c r="E975">
        <v>1993741</v>
      </c>
    </row>
    <row r="976" spans="1:5" x14ac:dyDescent="0.25">
      <c r="A976" t="s">
        <v>130</v>
      </c>
      <c r="B976">
        <v>18</v>
      </c>
      <c r="C976" t="s">
        <v>163</v>
      </c>
      <c r="D976" t="s">
        <v>173</v>
      </c>
      <c r="E976">
        <v>1381510</v>
      </c>
    </row>
    <row r="977" spans="1:5" x14ac:dyDescent="0.25">
      <c r="A977" t="s">
        <v>146</v>
      </c>
      <c r="B977">
        <v>19</v>
      </c>
      <c r="C977" t="s">
        <v>163</v>
      </c>
      <c r="D977" t="s">
        <v>173</v>
      </c>
      <c r="E977">
        <v>14755867</v>
      </c>
    </row>
    <row r="978" spans="1:5" x14ac:dyDescent="0.25">
      <c r="A978" t="s">
        <v>131</v>
      </c>
      <c r="B978">
        <v>20</v>
      </c>
      <c r="C978" t="s">
        <v>163</v>
      </c>
      <c r="D978" t="s">
        <v>173</v>
      </c>
      <c r="E978">
        <v>1344528</v>
      </c>
    </row>
    <row r="979" spans="1:5" x14ac:dyDescent="0.25">
      <c r="A979" t="s">
        <v>132</v>
      </c>
      <c r="B979">
        <v>21</v>
      </c>
      <c r="C979" t="s">
        <v>163</v>
      </c>
      <c r="D979" t="s">
        <v>173</v>
      </c>
      <c r="E979">
        <v>5653139</v>
      </c>
    </row>
    <row r="980" spans="1:5" x14ac:dyDescent="0.25">
      <c r="A980" t="s">
        <v>147</v>
      </c>
      <c r="B980">
        <v>22</v>
      </c>
      <c r="C980" t="s">
        <v>163</v>
      </c>
      <c r="D980" t="s">
        <v>173</v>
      </c>
      <c r="E980">
        <v>5293125</v>
      </c>
    </row>
    <row r="981" spans="1:5" x14ac:dyDescent="0.25">
      <c r="A981" t="s">
        <v>133</v>
      </c>
      <c r="B981">
        <v>23</v>
      </c>
      <c r="C981" t="s">
        <v>163</v>
      </c>
      <c r="D981" t="s">
        <v>173</v>
      </c>
      <c r="E981">
        <v>1521304</v>
      </c>
    </row>
    <row r="982" spans="1:5" x14ac:dyDescent="0.25">
      <c r="A982" t="s">
        <v>181</v>
      </c>
      <c r="B982">
        <v>24</v>
      </c>
      <c r="C982" t="s">
        <v>163</v>
      </c>
      <c r="D982" t="s">
        <v>173</v>
      </c>
      <c r="E982">
        <v>3693261</v>
      </c>
    </row>
    <row r="983" spans="1:5" x14ac:dyDescent="0.25">
      <c r="A983" t="s">
        <v>134</v>
      </c>
      <c r="B983">
        <v>25</v>
      </c>
      <c r="C983" t="s">
        <v>163</v>
      </c>
      <c r="D983" t="s">
        <v>173</v>
      </c>
      <c r="E983">
        <v>4069416</v>
      </c>
    </row>
    <row r="984" spans="1:5" x14ac:dyDescent="0.25">
      <c r="A984" t="s">
        <v>135</v>
      </c>
      <c r="B984">
        <v>26</v>
      </c>
      <c r="C984" t="s">
        <v>163</v>
      </c>
      <c r="D984" t="s">
        <v>173</v>
      </c>
      <c r="E984">
        <v>4840753</v>
      </c>
    </row>
    <row r="985" spans="1:5" x14ac:dyDescent="0.25">
      <c r="A985" t="s">
        <v>136</v>
      </c>
      <c r="B985">
        <v>27</v>
      </c>
      <c r="C985" t="s">
        <v>163</v>
      </c>
      <c r="D985" t="s">
        <v>173</v>
      </c>
      <c r="E985">
        <v>2761643</v>
      </c>
    </row>
    <row r="986" spans="1:5" x14ac:dyDescent="0.25">
      <c r="A986" t="s">
        <v>137</v>
      </c>
      <c r="B986">
        <v>28</v>
      </c>
      <c r="C986" t="s">
        <v>163</v>
      </c>
      <c r="D986" t="s">
        <v>173</v>
      </c>
      <c r="E986">
        <v>4925255</v>
      </c>
    </row>
    <row r="987" spans="1:5" x14ac:dyDescent="0.25">
      <c r="A987" t="s">
        <v>138</v>
      </c>
      <c r="B987">
        <v>29</v>
      </c>
      <c r="C987" t="s">
        <v>163</v>
      </c>
      <c r="D987" t="s">
        <v>173</v>
      </c>
      <c r="E987">
        <v>1147386</v>
      </c>
    </row>
    <row r="988" spans="1:5" x14ac:dyDescent="0.25">
      <c r="A988" t="s">
        <v>139</v>
      </c>
      <c r="B988">
        <v>30</v>
      </c>
      <c r="C988" t="s">
        <v>163</v>
      </c>
      <c r="D988" t="s">
        <v>173</v>
      </c>
      <c r="E988">
        <v>4851513</v>
      </c>
    </row>
    <row r="989" spans="1:5" x14ac:dyDescent="0.25">
      <c r="A989" t="s">
        <v>145</v>
      </c>
      <c r="B989">
        <v>31</v>
      </c>
      <c r="C989" t="s">
        <v>163</v>
      </c>
      <c r="D989" t="s">
        <v>173</v>
      </c>
      <c r="E989">
        <v>3660335</v>
      </c>
    </row>
    <row r="990" spans="1:5" x14ac:dyDescent="0.25">
      <c r="A990" t="s">
        <v>140</v>
      </c>
      <c r="B990">
        <v>32</v>
      </c>
      <c r="C990" t="s">
        <v>163</v>
      </c>
      <c r="D990" t="s">
        <v>173</v>
      </c>
      <c r="E990">
        <v>1442346</v>
      </c>
    </row>
    <row r="991" spans="1:5" x14ac:dyDescent="0.25">
      <c r="A991" t="s">
        <v>141</v>
      </c>
      <c r="B991">
        <v>33</v>
      </c>
      <c r="C991" t="s">
        <v>163</v>
      </c>
      <c r="D991" t="s">
        <v>173</v>
      </c>
      <c r="E991">
        <v>180473574</v>
      </c>
    </row>
    <row r="992" spans="1:5" x14ac:dyDescent="0.25">
      <c r="A992" t="s">
        <v>116</v>
      </c>
      <c r="B992">
        <v>1</v>
      </c>
      <c r="C992" t="s">
        <v>144</v>
      </c>
      <c r="D992" t="s">
        <v>177</v>
      </c>
      <c r="E992">
        <v>652.45313599999997</v>
      </c>
    </row>
    <row r="993" spans="1:5" x14ac:dyDescent="0.25">
      <c r="A993" t="s">
        <v>117</v>
      </c>
      <c r="B993">
        <v>2</v>
      </c>
      <c r="C993" t="s">
        <v>144</v>
      </c>
      <c r="D993" t="s">
        <v>177</v>
      </c>
      <c r="E993">
        <v>1758.0930880000001</v>
      </c>
    </row>
    <row r="994" spans="1:5" x14ac:dyDescent="0.25">
      <c r="A994" t="s">
        <v>118</v>
      </c>
      <c r="B994">
        <v>3</v>
      </c>
      <c r="C994" t="s">
        <v>144</v>
      </c>
      <c r="D994" t="s">
        <v>174</v>
      </c>
      <c r="E994">
        <v>355.687951</v>
      </c>
    </row>
    <row r="995" spans="1:5" x14ac:dyDescent="0.25">
      <c r="A995" t="s">
        <v>119</v>
      </c>
      <c r="B995">
        <v>4</v>
      </c>
      <c r="C995" t="s">
        <v>144</v>
      </c>
      <c r="D995" t="s">
        <v>174</v>
      </c>
      <c r="E995">
        <v>432.98616900000002</v>
      </c>
    </row>
    <row r="996" spans="1:5" x14ac:dyDescent="0.25">
      <c r="A996" t="s">
        <v>120</v>
      </c>
      <c r="B996">
        <v>5</v>
      </c>
      <c r="C996" t="s">
        <v>144</v>
      </c>
      <c r="D996" t="s">
        <v>174</v>
      </c>
      <c r="E996">
        <v>1417.717341</v>
      </c>
    </row>
    <row r="997" spans="1:5" x14ac:dyDescent="0.25">
      <c r="A997" t="s">
        <v>121</v>
      </c>
      <c r="B997">
        <v>6</v>
      </c>
      <c r="C997" t="s">
        <v>144</v>
      </c>
      <c r="D997" t="s">
        <v>174</v>
      </c>
      <c r="E997">
        <v>363.23020700000001</v>
      </c>
    </row>
    <row r="998" spans="1:5" x14ac:dyDescent="0.25">
      <c r="A998" t="s">
        <v>122</v>
      </c>
      <c r="B998">
        <v>7</v>
      </c>
      <c r="C998" t="s">
        <v>144</v>
      </c>
      <c r="D998" t="s">
        <v>174</v>
      </c>
      <c r="E998">
        <v>2561.265817</v>
      </c>
    </row>
    <row r="999" spans="1:5" x14ac:dyDescent="0.25">
      <c r="A999" t="s">
        <v>123</v>
      </c>
      <c r="B999">
        <v>8</v>
      </c>
      <c r="C999" t="s">
        <v>144</v>
      </c>
      <c r="D999" t="s">
        <v>174</v>
      </c>
      <c r="E999">
        <v>1736.6309900000001</v>
      </c>
    </row>
    <row r="1000" spans="1:5" x14ac:dyDescent="0.25">
      <c r="A1000" t="s">
        <v>180</v>
      </c>
      <c r="B1000">
        <v>9</v>
      </c>
      <c r="C1000" t="s">
        <v>144</v>
      </c>
      <c r="D1000" t="s">
        <v>174</v>
      </c>
      <c r="E1000">
        <v>5965.1844430000001</v>
      </c>
    </row>
    <row r="1001" spans="1:5" x14ac:dyDescent="0.25">
      <c r="A1001" t="s">
        <v>124</v>
      </c>
      <c r="B1001">
        <v>10</v>
      </c>
      <c r="C1001" t="s">
        <v>144</v>
      </c>
      <c r="D1001" t="s">
        <v>174</v>
      </c>
      <c r="E1001">
        <v>782.23985900000002</v>
      </c>
    </row>
    <row r="1002" spans="1:5" x14ac:dyDescent="0.25">
      <c r="A1002" t="s">
        <v>125</v>
      </c>
      <c r="B1002">
        <v>11</v>
      </c>
      <c r="C1002" t="s">
        <v>144</v>
      </c>
      <c r="D1002" t="s">
        <v>174</v>
      </c>
      <c r="E1002">
        <v>2632.6324909999998</v>
      </c>
    </row>
    <row r="1003" spans="1:5" x14ac:dyDescent="0.25">
      <c r="A1003" t="s">
        <v>126</v>
      </c>
      <c r="B1003">
        <v>12</v>
      </c>
      <c r="C1003" t="s">
        <v>144</v>
      </c>
      <c r="D1003" t="s">
        <v>174</v>
      </c>
      <c r="E1003">
        <v>1402.695545</v>
      </c>
    </row>
    <row r="1004" spans="1:5" x14ac:dyDescent="0.25">
      <c r="A1004" t="s">
        <v>127</v>
      </c>
      <c r="B1004">
        <v>13</v>
      </c>
      <c r="C1004" t="s">
        <v>144</v>
      </c>
      <c r="D1004" t="s">
        <v>174</v>
      </c>
      <c r="E1004">
        <v>1199.2023819999999</v>
      </c>
    </row>
    <row r="1005" spans="1:5" x14ac:dyDescent="0.25">
      <c r="A1005" t="s">
        <v>128</v>
      </c>
      <c r="B1005">
        <v>14</v>
      </c>
      <c r="C1005" t="s">
        <v>144</v>
      </c>
      <c r="D1005" t="s">
        <v>174</v>
      </c>
      <c r="E1005">
        <v>3934.599385</v>
      </c>
    </row>
    <row r="1006" spans="1:5" x14ac:dyDescent="0.25">
      <c r="A1006" t="s">
        <v>165</v>
      </c>
      <c r="B1006">
        <v>15</v>
      </c>
      <c r="C1006" t="s">
        <v>144</v>
      </c>
      <c r="D1006" t="s">
        <v>174</v>
      </c>
      <c r="E1006">
        <v>8237.7957659999993</v>
      </c>
    </row>
    <row r="1007" spans="1:5" x14ac:dyDescent="0.25">
      <c r="A1007" t="s">
        <v>164</v>
      </c>
      <c r="B1007">
        <v>16</v>
      </c>
      <c r="C1007" t="s">
        <v>144</v>
      </c>
      <c r="D1007" t="s">
        <v>174</v>
      </c>
      <c r="E1007">
        <v>1949.4982950000001</v>
      </c>
    </row>
    <row r="1008" spans="1:5" x14ac:dyDescent="0.25">
      <c r="A1008" t="s">
        <v>129</v>
      </c>
      <c r="B1008">
        <v>17</v>
      </c>
      <c r="C1008" t="s">
        <v>144</v>
      </c>
      <c r="D1008" t="s">
        <v>174</v>
      </c>
      <c r="E1008">
        <v>834.32624099999998</v>
      </c>
    </row>
    <row r="1009" spans="1:5" x14ac:dyDescent="0.25">
      <c r="A1009" t="s">
        <v>130</v>
      </c>
      <c r="B1009">
        <v>18</v>
      </c>
      <c r="C1009" t="s">
        <v>144</v>
      </c>
      <c r="D1009" t="s">
        <v>174</v>
      </c>
      <c r="E1009">
        <v>529.14871000000005</v>
      </c>
    </row>
    <row r="1010" spans="1:5" x14ac:dyDescent="0.25">
      <c r="A1010" t="s">
        <v>146</v>
      </c>
      <c r="B1010">
        <v>19</v>
      </c>
      <c r="C1010" t="s">
        <v>144</v>
      </c>
      <c r="D1010" t="s">
        <v>174</v>
      </c>
      <c r="E1010">
        <v>2851.8278780000001</v>
      </c>
    </row>
    <row r="1011" spans="1:5" x14ac:dyDescent="0.25">
      <c r="A1011" t="s">
        <v>131</v>
      </c>
      <c r="B1011">
        <v>20</v>
      </c>
      <c r="C1011" t="s">
        <v>144</v>
      </c>
      <c r="D1011" t="s">
        <v>174</v>
      </c>
      <c r="E1011">
        <v>1656.1685689999999</v>
      </c>
    </row>
    <row r="1012" spans="1:5" x14ac:dyDescent="0.25">
      <c r="A1012" t="s">
        <v>132</v>
      </c>
      <c r="B1012">
        <v>21</v>
      </c>
      <c r="C1012" t="s">
        <v>144</v>
      </c>
      <c r="D1012" t="s">
        <v>174</v>
      </c>
      <c r="E1012">
        <v>2600.9342539999998</v>
      </c>
    </row>
    <row r="1013" spans="1:5" x14ac:dyDescent="0.25">
      <c r="A1013" t="s">
        <v>147</v>
      </c>
      <c r="B1013">
        <v>22</v>
      </c>
      <c r="C1013" t="s">
        <v>144</v>
      </c>
      <c r="D1013" t="s">
        <v>174</v>
      </c>
      <c r="E1013">
        <v>1032.8061299999999</v>
      </c>
    </row>
    <row r="1014" spans="1:5" x14ac:dyDescent="0.25">
      <c r="A1014" t="s">
        <v>133</v>
      </c>
      <c r="B1014">
        <v>23</v>
      </c>
      <c r="C1014" t="s">
        <v>144</v>
      </c>
      <c r="D1014" t="s">
        <v>174</v>
      </c>
      <c r="E1014">
        <v>725.21889999999996</v>
      </c>
    </row>
    <row r="1015" spans="1:5" x14ac:dyDescent="0.25">
      <c r="A1015" t="s">
        <v>181</v>
      </c>
      <c r="B1015">
        <v>24</v>
      </c>
      <c r="C1015" t="s">
        <v>144</v>
      </c>
      <c r="D1015" t="s">
        <v>174</v>
      </c>
      <c r="E1015">
        <v>1173.204285</v>
      </c>
    </row>
    <row r="1016" spans="1:5" x14ac:dyDescent="0.25">
      <c r="A1016" t="s">
        <v>134</v>
      </c>
      <c r="B1016">
        <v>25</v>
      </c>
      <c r="C1016" t="s">
        <v>144</v>
      </c>
      <c r="D1016" t="s">
        <v>174</v>
      </c>
      <c r="E1016">
        <v>1391.813089</v>
      </c>
    </row>
    <row r="1017" spans="1:5" x14ac:dyDescent="0.25">
      <c r="A1017" t="s">
        <v>135</v>
      </c>
      <c r="B1017">
        <v>26</v>
      </c>
      <c r="C1017" t="s">
        <v>144</v>
      </c>
      <c r="D1017" t="s">
        <v>174</v>
      </c>
      <c r="E1017">
        <v>1400.893159</v>
      </c>
    </row>
    <row r="1018" spans="1:5" x14ac:dyDescent="0.25">
      <c r="A1018" t="s">
        <v>136</v>
      </c>
      <c r="B1018">
        <v>27</v>
      </c>
      <c r="C1018" t="s">
        <v>144</v>
      </c>
      <c r="D1018" t="s">
        <v>174</v>
      </c>
      <c r="E1018">
        <v>1572.1092960000001</v>
      </c>
    </row>
    <row r="1019" spans="1:5" x14ac:dyDescent="0.25">
      <c r="A1019" t="s">
        <v>137</v>
      </c>
      <c r="B1019">
        <v>28</v>
      </c>
      <c r="C1019" t="s">
        <v>144</v>
      </c>
      <c r="D1019" t="s">
        <v>174</v>
      </c>
      <c r="E1019">
        <v>1584.9403380000001</v>
      </c>
    </row>
    <row r="1020" spans="1:5" x14ac:dyDescent="0.25">
      <c r="A1020" t="s">
        <v>138</v>
      </c>
      <c r="B1020">
        <v>29</v>
      </c>
      <c r="C1020" t="s">
        <v>144</v>
      </c>
      <c r="D1020" t="s">
        <v>174</v>
      </c>
      <c r="E1020">
        <v>565.00046299999997</v>
      </c>
    </row>
    <row r="1021" spans="1:5" x14ac:dyDescent="0.25">
      <c r="A1021" t="s">
        <v>139</v>
      </c>
      <c r="B1021">
        <v>30</v>
      </c>
      <c r="C1021" t="s">
        <v>144</v>
      </c>
      <c r="D1021" t="s">
        <v>174</v>
      </c>
      <c r="E1021">
        <v>3541.56801</v>
      </c>
    </row>
    <row r="1022" spans="1:5" x14ac:dyDescent="0.25">
      <c r="A1022" t="s">
        <v>145</v>
      </c>
      <c r="B1022">
        <v>31</v>
      </c>
      <c r="C1022" t="s">
        <v>144</v>
      </c>
      <c r="D1022" t="s">
        <v>174</v>
      </c>
      <c r="E1022">
        <v>983.86306100000002</v>
      </c>
    </row>
    <row r="1023" spans="1:5" x14ac:dyDescent="0.25">
      <c r="A1023" t="s">
        <v>140</v>
      </c>
      <c r="B1023">
        <v>32</v>
      </c>
      <c r="C1023" t="s">
        <v>144</v>
      </c>
      <c r="D1023" t="s">
        <v>174</v>
      </c>
      <c r="E1023">
        <v>734.40789299999994</v>
      </c>
    </row>
    <row r="1024" spans="1:5" x14ac:dyDescent="0.25">
      <c r="A1024" t="s">
        <v>141</v>
      </c>
      <c r="B1024">
        <v>33</v>
      </c>
      <c r="C1024" t="s">
        <v>144</v>
      </c>
      <c r="D1024" t="s">
        <v>174</v>
      </c>
      <c r="E1024">
        <v>58560.14314</v>
      </c>
    </row>
    <row r="1025" spans="1:5" x14ac:dyDescent="0.25">
      <c r="A1025" t="s">
        <v>116</v>
      </c>
      <c r="B1025">
        <v>1</v>
      </c>
      <c r="C1025" t="s">
        <v>148</v>
      </c>
      <c r="D1025" t="s">
        <v>174</v>
      </c>
      <c r="E1025">
        <v>0</v>
      </c>
    </row>
    <row r="1026" spans="1:5" x14ac:dyDescent="0.25">
      <c r="A1026" t="s">
        <v>117</v>
      </c>
      <c r="B1026">
        <v>2</v>
      </c>
      <c r="C1026" t="s">
        <v>148</v>
      </c>
      <c r="D1026" t="s">
        <v>174</v>
      </c>
      <c r="E1026">
        <v>16.594238000000001</v>
      </c>
    </row>
    <row r="1027" spans="1:5" x14ac:dyDescent="0.25">
      <c r="A1027" t="s">
        <v>118</v>
      </c>
      <c r="B1027">
        <v>3</v>
      </c>
      <c r="C1027" t="s">
        <v>148</v>
      </c>
      <c r="D1027" t="s">
        <v>174</v>
      </c>
      <c r="E1027">
        <v>4.5400999999999997E-2</v>
      </c>
    </row>
    <row r="1028" spans="1:5" x14ac:dyDescent="0.25">
      <c r="A1028" t="s">
        <v>119</v>
      </c>
      <c r="B1028">
        <v>4</v>
      </c>
      <c r="C1028" t="s">
        <v>148</v>
      </c>
      <c r="D1028" t="s">
        <v>174</v>
      </c>
      <c r="E1028">
        <v>1.107116</v>
      </c>
    </row>
    <row r="1029" spans="1:5" x14ac:dyDescent="0.25">
      <c r="A1029" t="s">
        <v>120</v>
      </c>
      <c r="B1029">
        <v>5</v>
      </c>
      <c r="C1029" t="s">
        <v>148</v>
      </c>
      <c r="D1029" t="s">
        <v>174</v>
      </c>
      <c r="E1029">
        <v>11.331153</v>
      </c>
    </row>
    <row r="1030" spans="1:5" x14ac:dyDescent="0.25">
      <c r="A1030" t="s">
        <v>121</v>
      </c>
      <c r="B1030">
        <v>6</v>
      </c>
      <c r="C1030" t="s">
        <v>148</v>
      </c>
      <c r="D1030" t="s">
        <v>174</v>
      </c>
      <c r="E1030">
        <v>12.265075</v>
      </c>
    </row>
    <row r="1031" spans="1:5" x14ac:dyDescent="0.25">
      <c r="A1031" t="s">
        <v>122</v>
      </c>
      <c r="B1031">
        <v>7</v>
      </c>
      <c r="C1031" t="s">
        <v>148</v>
      </c>
      <c r="D1031" t="s">
        <v>174</v>
      </c>
      <c r="E1031">
        <v>0.56633599999999995</v>
      </c>
    </row>
    <row r="1032" spans="1:5" x14ac:dyDescent="0.25">
      <c r="A1032" t="s">
        <v>123</v>
      </c>
      <c r="B1032">
        <v>8</v>
      </c>
      <c r="C1032" t="s">
        <v>148</v>
      </c>
      <c r="D1032" t="s">
        <v>174</v>
      </c>
      <c r="E1032">
        <v>17.594519999999999</v>
      </c>
    </row>
    <row r="1033" spans="1:5" x14ac:dyDescent="0.25">
      <c r="A1033" t="s">
        <v>180</v>
      </c>
      <c r="B1033">
        <v>9</v>
      </c>
      <c r="C1033" t="s">
        <v>148</v>
      </c>
      <c r="D1033" t="s">
        <v>174</v>
      </c>
      <c r="E1033">
        <v>0</v>
      </c>
    </row>
    <row r="1034" spans="1:5" x14ac:dyDescent="0.25">
      <c r="A1034" t="s">
        <v>124</v>
      </c>
      <c r="B1034">
        <v>10</v>
      </c>
      <c r="C1034" t="s">
        <v>148</v>
      </c>
      <c r="D1034" t="s">
        <v>174</v>
      </c>
      <c r="E1034">
        <v>0</v>
      </c>
    </row>
    <row r="1035" spans="1:5" x14ac:dyDescent="0.25">
      <c r="A1035" t="s">
        <v>125</v>
      </c>
      <c r="B1035">
        <v>11</v>
      </c>
      <c r="C1035" t="s">
        <v>148</v>
      </c>
      <c r="D1035" t="s">
        <v>174</v>
      </c>
      <c r="E1035">
        <v>0</v>
      </c>
    </row>
    <row r="1036" spans="1:5" x14ac:dyDescent="0.25">
      <c r="A1036" t="s">
        <v>126</v>
      </c>
      <c r="B1036">
        <v>12</v>
      </c>
      <c r="C1036" t="s">
        <v>148</v>
      </c>
      <c r="D1036" t="s">
        <v>174</v>
      </c>
      <c r="E1036">
        <v>0.28671099999999999</v>
      </c>
    </row>
    <row r="1037" spans="1:5" x14ac:dyDescent="0.25">
      <c r="A1037" t="s">
        <v>127</v>
      </c>
      <c r="B1037">
        <v>13</v>
      </c>
      <c r="C1037" t="s">
        <v>148</v>
      </c>
      <c r="D1037" t="s">
        <v>174</v>
      </c>
      <c r="E1037">
        <v>0</v>
      </c>
    </row>
    <row r="1038" spans="1:5" x14ac:dyDescent="0.25">
      <c r="A1038" t="s">
        <v>128</v>
      </c>
      <c r="B1038">
        <v>14</v>
      </c>
      <c r="C1038" t="s">
        <v>148</v>
      </c>
      <c r="D1038" t="s">
        <v>174</v>
      </c>
      <c r="E1038">
        <v>0</v>
      </c>
    </row>
    <row r="1039" spans="1:5" x14ac:dyDescent="0.25">
      <c r="A1039" t="s">
        <v>165</v>
      </c>
      <c r="B1039">
        <v>15</v>
      </c>
      <c r="C1039" t="s">
        <v>148</v>
      </c>
      <c r="D1039" t="s">
        <v>174</v>
      </c>
      <c r="E1039">
        <v>0</v>
      </c>
    </row>
    <row r="1040" spans="1:5" x14ac:dyDescent="0.25">
      <c r="A1040" t="s">
        <v>164</v>
      </c>
      <c r="B1040">
        <v>16</v>
      </c>
      <c r="C1040" t="s">
        <v>148</v>
      </c>
      <c r="D1040" t="s">
        <v>174</v>
      </c>
      <c r="E1040">
        <v>20.752673999999999</v>
      </c>
    </row>
    <row r="1041" spans="1:5" x14ac:dyDescent="0.25">
      <c r="A1041" t="s">
        <v>129</v>
      </c>
      <c r="B1041">
        <v>17</v>
      </c>
      <c r="C1041" t="s">
        <v>148</v>
      </c>
      <c r="D1041" t="s">
        <v>174</v>
      </c>
      <c r="E1041">
        <v>0</v>
      </c>
    </row>
    <row r="1042" spans="1:5" x14ac:dyDescent="0.25">
      <c r="A1042" t="s">
        <v>130</v>
      </c>
      <c r="B1042">
        <v>18</v>
      </c>
      <c r="C1042" t="s">
        <v>148</v>
      </c>
      <c r="D1042" t="s">
        <v>174</v>
      </c>
      <c r="E1042">
        <v>0</v>
      </c>
    </row>
    <row r="1043" spans="1:5" x14ac:dyDescent="0.25">
      <c r="A1043" t="s">
        <v>146</v>
      </c>
      <c r="B1043">
        <v>19</v>
      </c>
      <c r="C1043" t="s">
        <v>148</v>
      </c>
      <c r="D1043" t="s">
        <v>174</v>
      </c>
      <c r="E1043">
        <v>5.6860169999999997</v>
      </c>
    </row>
    <row r="1044" spans="1:5" x14ac:dyDescent="0.25">
      <c r="A1044" t="s">
        <v>131</v>
      </c>
      <c r="B1044">
        <v>20</v>
      </c>
      <c r="C1044" t="s">
        <v>148</v>
      </c>
      <c r="D1044" t="s">
        <v>174</v>
      </c>
      <c r="E1044">
        <v>0.34005099999999999</v>
      </c>
    </row>
    <row r="1045" spans="1:5" x14ac:dyDescent="0.25">
      <c r="A1045" t="s">
        <v>132</v>
      </c>
      <c r="B1045">
        <v>21</v>
      </c>
      <c r="C1045" t="s">
        <v>148</v>
      </c>
      <c r="D1045" t="s">
        <v>174</v>
      </c>
      <c r="E1045">
        <v>0</v>
      </c>
    </row>
    <row r="1046" spans="1:5" x14ac:dyDescent="0.25">
      <c r="A1046" t="s">
        <v>147</v>
      </c>
      <c r="B1046">
        <v>22</v>
      </c>
      <c r="C1046" t="s">
        <v>148</v>
      </c>
      <c r="D1046" t="s">
        <v>174</v>
      </c>
      <c r="E1046">
        <v>0</v>
      </c>
    </row>
    <row r="1047" spans="1:5" x14ac:dyDescent="0.25">
      <c r="A1047" t="s">
        <v>133</v>
      </c>
      <c r="B1047">
        <v>23</v>
      </c>
      <c r="C1047" t="s">
        <v>148</v>
      </c>
      <c r="D1047" t="s">
        <v>174</v>
      </c>
      <c r="E1047">
        <v>2.0910299999999999</v>
      </c>
    </row>
    <row r="1048" spans="1:5" x14ac:dyDescent="0.25">
      <c r="A1048" t="s">
        <v>181</v>
      </c>
      <c r="B1048">
        <v>24</v>
      </c>
      <c r="C1048" t="s">
        <v>148</v>
      </c>
      <c r="D1048" t="s">
        <v>174</v>
      </c>
      <c r="E1048">
        <v>0</v>
      </c>
    </row>
    <row r="1049" spans="1:5" x14ac:dyDescent="0.25">
      <c r="A1049" t="s">
        <v>134</v>
      </c>
      <c r="B1049">
        <v>25</v>
      </c>
      <c r="C1049" t="s">
        <v>148</v>
      </c>
      <c r="D1049" t="s">
        <v>174</v>
      </c>
      <c r="E1049">
        <v>0.94497100000000001</v>
      </c>
    </row>
    <row r="1050" spans="1:5" x14ac:dyDescent="0.25">
      <c r="A1050" t="s">
        <v>135</v>
      </c>
      <c r="B1050">
        <v>26</v>
      </c>
      <c r="C1050" t="s">
        <v>148</v>
      </c>
      <c r="D1050" t="s">
        <v>174</v>
      </c>
      <c r="E1050">
        <v>19.031559000000001</v>
      </c>
    </row>
    <row r="1051" spans="1:5" x14ac:dyDescent="0.25">
      <c r="A1051" t="s">
        <v>136</v>
      </c>
      <c r="B1051">
        <v>27</v>
      </c>
      <c r="C1051" t="s">
        <v>148</v>
      </c>
      <c r="D1051" t="s">
        <v>174</v>
      </c>
      <c r="E1051">
        <v>0</v>
      </c>
    </row>
    <row r="1052" spans="1:5" x14ac:dyDescent="0.25">
      <c r="A1052" t="s">
        <v>137</v>
      </c>
      <c r="B1052">
        <v>28</v>
      </c>
      <c r="C1052" t="s">
        <v>148</v>
      </c>
      <c r="D1052" t="s">
        <v>174</v>
      </c>
      <c r="E1052">
        <v>265.40722799999998</v>
      </c>
    </row>
    <row r="1053" spans="1:5" x14ac:dyDescent="0.25">
      <c r="A1053" t="s">
        <v>138</v>
      </c>
      <c r="B1053">
        <v>29</v>
      </c>
      <c r="C1053" t="s">
        <v>148</v>
      </c>
      <c r="D1053" t="s">
        <v>174</v>
      </c>
      <c r="E1053">
        <v>0</v>
      </c>
    </row>
    <row r="1054" spans="1:5" x14ac:dyDescent="0.25">
      <c r="A1054" t="s">
        <v>139</v>
      </c>
      <c r="B1054">
        <v>30</v>
      </c>
      <c r="C1054" t="s">
        <v>148</v>
      </c>
      <c r="D1054" t="s">
        <v>174</v>
      </c>
      <c r="E1054">
        <v>20.792581999999999</v>
      </c>
    </row>
    <row r="1055" spans="1:5" x14ac:dyDescent="0.25">
      <c r="A1055" t="s">
        <v>145</v>
      </c>
      <c r="B1055">
        <v>31</v>
      </c>
      <c r="C1055" t="s">
        <v>148</v>
      </c>
      <c r="D1055" t="s">
        <v>174</v>
      </c>
      <c r="E1055">
        <v>2.4503849999999998</v>
      </c>
    </row>
    <row r="1056" spans="1:5" x14ac:dyDescent="0.25">
      <c r="A1056" t="s">
        <v>140</v>
      </c>
      <c r="B1056">
        <v>32</v>
      </c>
      <c r="C1056" t="s">
        <v>148</v>
      </c>
      <c r="D1056" t="s">
        <v>174</v>
      </c>
      <c r="E1056">
        <v>0</v>
      </c>
    </row>
    <row r="1057" spans="1:5" x14ac:dyDescent="0.25">
      <c r="A1057" t="s">
        <v>141</v>
      </c>
      <c r="B1057">
        <v>33</v>
      </c>
      <c r="C1057" t="s">
        <v>148</v>
      </c>
      <c r="D1057" t="s">
        <v>174</v>
      </c>
      <c r="E1057">
        <v>397.28704699999997</v>
      </c>
    </row>
    <row r="1058" spans="1:5" x14ac:dyDescent="0.25">
      <c r="A1058" t="s">
        <v>116</v>
      </c>
      <c r="B1058">
        <v>1</v>
      </c>
      <c r="C1058" t="s">
        <v>149</v>
      </c>
      <c r="D1058" t="s">
        <v>174</v>
      </c>
      <c r="E1058">
        <v>70.413690000000003</v>
      </c>
    </row>
    <row r="1059" spans="1:5" x14ac:dyDescent="0.25">
      <c r="A1059" t="s">
        <v>117</v>
      </c>
      <c r="B1059">
        <v>2</v>
      </c>
      <c r="C1059" t="s">
        <v>149</v>
      </c>
      <c r="D1059" t="s">
        <v>174</v>
      </c>
      <c r="E1059">
        <v>154.207244</v>
      </c>
    </row>
    <row r="1060" spans="1:5" x14ac:dyDescent="0.25">
      <c r="A1060" t="s">
        <v>118</v>
      </c>
      <c r="B1060">
        <v>3</v>
      </c>
      <c r="C1060" t="s">
        <v>149</v>
      </c>
      <c r="D1060" t="s">
        <v>174</v>
      </c>
      <c r="E1060">
        <v>15.858063</v>
      </c>
    </row>
    <row r="1061" spans="1:5" x14ac:dyDescent="0.25">
      <c r="A1061" t="s">
        <v>119</v>
      </c>
      <c r="B1061">
        <v>4</v>
      </c>
      <c r="C1061" t="s">
        <v>149</v>
      </c>
      <c r="D1061" t="s">
        <v>174</v>
      </c>
      <c r="E1061">
        <v>32.887303000000003</v>
      </c>
    </row>
    <row r="1062" spans="1:5" x14ac:dyDescent="0.25">
      <c r="A1062" t="s">
        <v>120</v>
      </c>
      <c r="B1062">
        <v>5</v>
      </c>
      <c r="C1062" t="s">
        <v>149</v>
      </c>
      <c r="D1062" t="s">
        <v>174</v>
      </c>
      <c r="E1062">
        <v>125.17655600000001</v>
      </c>
    </row>
    <row r="1063" spans="1:5" x14ac:dyDescent="0.25">
      <c r="A1063" t="s">
        <v>121</v>
      </c>
      <c r="B1063">
        <v>6</v>
      </c>
      <c r="C1063" t="s">
        <v>149</v>
      </c>
      <c r="D1063" t="s">
        <v>174</v>
      </c>
      <c r="E1063">
        <v>30.528141999999999</v>
      </c>
    </row>
    <row r="1064" spans="1:5" x14ac:dyDescent="0.25">
      <c r="A1064" t="s">
        <v>122</v>
      </c>
      <c r="B1064">
        <v>7</v>
      </c>
      <c r="C1064" t="s">
        <v>149</v>
      </c>
      <c r="D1064" t="s">
        <v>174</v>
      </c>
      <c r="E1064">
        <v>167.811464</v>
      </c>
    </row>
    <row r="1065" spans="1:5" x14ac:dyDescent="0.25">
      <c r="A1065" t="s">
        <v>123</v>
      </c>
      <c r="B1065">
        <v>8</v>
      </c>
      <c r="C1065" t="s">
        <v>149</v>
      </c>
      <c r="D1065" t="s">
        <v>174</v>
      </c>
      <c r="E1065">
        <v>-71.209383000000003</v>
      </c>
    </row>
    <row r="1066" spans="1:5" x14ac:dyDescent="0.25">
      <c r="A1066" t="s">
        <v>180</v>
      </c>
      <c r="B1066">
        <v>9</v>
      </c>
      <c r="C1066" t="s">
        <v>149</v>
      </c>
      <c r="D1066" t="s">
        <v>174</v>
      </c>
      <c r="E1066">
        <v>457.676019</v>
      </c>
    </row>
    <row r="1067" spans="1:5" x14ac:dyDescent="0.25">
      <c r="A1067" t="s">
        <v>124</v>
      </c>
      <c r="B1067">
        <v>10</v>
      </c>
      <c r="C1067" t="s">
        <v>149</v>
      </c>
      <c r="D1067" t="s">
        <v>174</v>
      </c>
      <c r="E1067">
        <v>76.021809000000005</v>
      </c>
    </row>
    <row r="1068" spans="1:5" x14ac:dyDescent="0.25">
      <c r="A1068" t="s">
        <v>125</v>
      </c>
      <c r="B1068">
        <v>11</v>
      </c>
      <c r="C1068" t="s">
        <v>149</v>
      </c>
      <c r="D1068" t="s">
        <v>174</v>
      </c>
      <c r="E1068">
        <v>1493.939425</v>
      </c>
    </row>
    <row r="1069" spans="1:5" x14ac:dyDescent="0.25">
      <c r="A1069" t="s">
        <v>126</v>
      </c>
      <c r="B1069">
        <v>12</v>
      </c>
      <c r="C1069" t="s">
        <v>149</v>
      </c>
      <c r="D1069" t="s">
        <v>174</v>
      </c>
      <c r="E1069">
        <v>94.453958999999998</v>
      </c>
    </row>
    <row r="1070" spans="1:5" x14ac:dyDescent="0.25">
      <c r="A1070" t="s">
        <v>127</v>
      </c>
      <c r="B1070">
        <v>13</v>
      </c>
      <c r="C1070" t="s">
        <v>149</v>
      </c>
      <c r="D1070" t="s">
        <v>174</v>
      </c>
      <c r="E1070">
        <v>150.13195400000001</v>
      </c>
    </row>
    <row r="1071" spans="1:5" x14ac:dyDescent="0.25">
      <c r="A1071" t="s">
        <v>128</v>
      </c>
      <c r="B1071">
        <v>14</v>
      </c>
      <c r="C1071" t="s">
        <v>149</v>
      </c>
      <c r="D1071" t="s">
        <v>174</v>
      </c>
      <c r="E1071">
        <v>388.12852099999998</v>
      </c>
    </row>
    <row r="1072" spans="1:5" x14ac:dyDescent="0.25">
      <c r="A1072" t="s">
        <v>165</v>
      </c>
      <c r="B1072">
        <v>15</v>
      </c>
      <c r="C1072" t="s">
        <v>149</v>
      </c>
      <c r="D1072" t="s">
        <v>174</v>
      </c>
      <c r="E1072">
        <v>777.37098500000002</v>
      </c>
    </row>
    <row r="1073" spans="1:5" x14ac:dyDescent="0.25">
      <c r="A1073" t="s">
        <v>164</v>
      </c>
      <c r="B1073">
        <v>16</v>
      </c>
      <c r="C1073" t="s">
        <v>149</v>
      </c>
      <c r="D1073" t="s">
        <v>174</v>
      </c>
      <c r="E1073">
        <v>165.454847</v>
      </c>
    </row>
    <row r="1074" spans="1:5" x14ac:dyDescent="0.25">
      <c r="A1074" t="s">
        <v>129</v>
      </c>
      <c r="B1074">
        <v>17</v>
      </c>
      <c r="C1074" t="s">
        <v>149</v>
      </c>
      <c r="D1074" t="s">
        <v>174</v>
      </c>
      <c r="E1074">
        <v>69.123195999999993</v>
      </c>
    </row>
    <row r="1075" spans="1:5" x14ac:dyDescent="0.25">
      <c r="A1075" t="s">
        <v>130</v>
      </c>
      <c r="B1075">
        <v>18</v>
      </c>
      <c r="C1075" t="s">
        <v>149</v>
      </c>
      <c r="D1075" t="s">
        <v>174</v>
      </c>
      <c r="E1075">
        <v>70.153469000000001</v>
      </c>
    </row>
    <row r="1076" spans="1:5" x14ac:dyDescent="0.25">
      <c r="A1076" t="s">
        <v>146</v>
      </c>
      <c r="B1076">
        <v>19</v>
      </c>
      <c r="C1076" t="s">
        <v>149</v>
      </c>
      <c r="D1076" t="s">
        <v>174</v>
      </c>
      <c r="E1076">
        <v>169.074589</v>
      </c>
    </row>
    <row r="1077" spans="1:5" x14ac:dyDescent="0.25">
      <c r="A1077" t="s">
        <v>131</v>
      </c>
      <c r="B1077">
        <v>20</v>
      </c>
      <c r="C1077" t="s">
        <v>149</v>
      </c>
      <c r="D1077" t="s">
        <v>174</v>
      </c>
      <c r="E1077">
        <v>148.76964100000001</v>
      </c>
    </row>
    <row r="1078" spans="1:5" x14ac:dyDescent="0.25">
      <c r="A1078" t="s">
        <v>132</v>
      </c>
      <c r="B1078">
        <v>21</v>
      </c>
      <c r="C1078" t="s">
        <v>149</v>
      </c>
      <c r="D1078" t="s">
        <v>174</v>
      </c>
      <c r="E1078">
        <v>413.91311000000002</v>
      </c>
    </row>
    <row r="1079" spans="1:5" x14ac:dyDescent="0.25">
      <c r="A1079" t="s">
        <v>147</v>
      </c>
      <c r="B1079">
        <v>22</v>
      </c>
      <c r="C1079" t="s">
        <v>149</v>
      </c>
      <c r="D1079" t="s">
        <v>174</v>
      </c>
      <c r="E1079">
        <v>-23.549002000000002</v>
      </c>
    </row>
    <row r="1080" spans="1:5" x14ac:dyDescent="0.25">
      <c r="A1080" t="s">
        <v>133</v>
      </c>
      <c r="B1080">
        <v>23</v>
      </c>
      <c r="C1080" t="s">
        <v>149</v>
      </c>
      <c r="D1080" t="s">
        <v>174</v>
      </c>
      <c r="E1080">
        <v>139.377184</v>
      </c>
    </row>
    <row r="1081" spans="1:5" x14ac:dyDescent="0.25">
      <c r="A1081" t="s">
        <v>181</v>
      </c>
      <c r="B1081">
        <v>24</v>
      </c>
      <c r="C1081" t="s">
        <v>149</v>
      </c>
      <c r="D1081" t="s">
        <v>174</v>
      </c>
      <c r="E1081">
        <v>109.073497</v>
      </c>
    </row>
    <row r="1082" spans="1:5" x14ac:dyDescent="0.25">
      <c r="A1082" t="s">
        <v>134</v>
      </c>
      <c r="B1082">
        <v>25</v>
      </c>
      <c r="C1082" t="s">
        <v>149</v>
      </c>
      <c r="D1082" t="s">
        <v>174</v>
      </c>
      <c r="E1082">
        <v>247.728172</v>
      </c>
    </row>
    <row r="1083" spans="1:5" x14ac:dyDescent="0.25">
      <c r="A1083" t="s">
        <v>135</v>
      </c>
      <c r="B1083">
        <v>26</v>
      </c>
      <c r="C1083" t="s">
        <v>149</v>
      </c>
      <c r="D1083" t="s">
        <v>174</v>
      </c>
      <c r="E1083">
        <v>419.441013</v>
      </c>
    </row>
    <row r="1084" spans="1:5" x14ac:dyDescent="0.25">
      <c r="A1084" t="s">
        <v>136</v>
      </c>
      <c r="B1084">
        <v>27</v>
      </c>
      <c r="C1084" t="s">
        <v>149</v>
      </c>
      <c r="D1084" t="s">
        <v>174</v>
      </c>
      <c r="E1084">
        <v>192.756145</v>
      </c>
    </row>
    <row r="1085" spans="1:5" x14ac:dyDescent="0.25">
      <c r="A1085" t="s">
        <v>137</v>
      </c>
      <c r="B1085">
        <v>28</v>
      </c>
      <c r="C1085" t="s">
        <v>149</v>
      </c>
      <c r="D1085" t="s">
        <v>174</v>
      </c>
      <c r="E1085">
        <v>243.348713</v>
      </c>
    </row>
    <row r="1086" spans="1:5" x14ac:dyDescent="0.25">
      <c r="A1086" t="s">
        <v>138</v>
      </c>
      <c r="B1086">
        <v>29</v>
      </c>
      <c r="C1086" t="s">
        <v>149</v>
      </c>
      <c r="D1086" t="s">
        <v>174</v>
      </c>
      <c r="E1086">
        <v>53.246169000000002</v>
      </c>
    </row>
    <row r="1087" spans="1:5" x14ac:dyDescent="0.25">
      <c r="A1087" t="s">
        <v>139</v>
      </c>
      <c r="B1087">
        <v>30</v>
      </c>
      <c r="C1087" t="s">
        <v>149</v>
      </c>
      <c r="D1087" t="s">
        <v>174</v>
      </c>
      <c r="E1087">
        <v>216.09228300000001</v>
      </c>
    </row>
    <row r="1088" spans="1:5" x14ac:dyDescent="0.25">
      <c r="A1088" t="s">
        <v>145</v>
      </c>
      <c r="B1088">
        <v>31</v>
      </c>
      <c r="C1088" t="s">
        <v>149</v>
      </c>
      <c r="D1088" t="s">
        <v>174</v>
      </c>
      <c r="E1088">
        <v>193.84162900000001</v>
      </c>
    </row>
    <row r="1089" spans="1:5" x14ac:dyDescent="0.25">
      <c r="A1089" t="s">
        <v>140</v>
      </c>
      <c r="B1089">
        <v>32</v>
      </c>
      <c r="C1089" t="s">
        <v>149</v>
      </c>
      <c r="D1089" t="s">
        <v>174</v>
      </c>
      <c r="E1089">
        <v>67.029443999999998</v>
      </c>
    </row>
    <row r="1090" spans="1:5" x14ac:dyDescent="0.25">
      <c r="A1090" t="s">
        <v>141</v>
      </c>
      <c r="B1090">
        <v>33</v>
      </c>
      <c r="C1090" t="s">
        <v>149</v>
      </c>
      <c r="D1090" t="s">
        <v>174</v>
      </c>
      <c r="E1090">
        <v>6858.2698499999997</v>
      </c>
    </row>
    <row r="1091" spans="1:5" x14ac:dyDescent="0.25">
      <c r="A1091" t="s">
        <v>116</v>
      </c>
      <c r="B1091">
        <v>1</v>
      </c>
      <c r="C1091" t="s">
        <v>150</v>
      </c>
      <c r="D1091" t="s">
        <v>174</v>
      </c>
      <c r="E1091">
        <v>55.000400999999997</v>
      </c>
    </row>
    <row r="1092" spans="1:5" x14ac:dyDescent="0.25">
      <c r="A1092" t="s">
        <v>117</v>
      </c>
      <c r="B1092">
        <v>2</v>
      </c>
      <c r="C1092" t="s">
        <v>150</v>
      </c>
      <c r="D1092" t="s">
        <v>174</v>
      </c>
      <c r="E1092">
        <v>52.478273000000002</v>
      </c>
    </row>
    <row r="1093" spans="1:5" x14ac:dyDescent="0.25">
      <c r="A1093" t="s">
        <v>118</v>
      </c>
      <c r="B1093">
        <v>3</v>
      </c>
      <c r="C1093" t="s">
        <v>150</v>
      </c>
      <c r="D1093" t="s">
        <v>174</v>
      </c>
      <c r="E1093">
        <v>19.032488000000001</v>
      </c>
    </row>
    <row r="1094" spans="1:5" x14ac:dyDescent="0.25">
      <c r="A1094" t="s">
        <v>119</v>
      </c>
      <c r="B1094">
        <v>4</v>
      </c>
      <c r="C1094" t="s">
        <v>150</v>
      </c>
      <c r="D1094" t="s">
        <v>174</v>
      </c>
      <c r="E1094">
        <v>30.418600000000001</v>
      </c>
    </row>
    <row r="1095" spans="1:5" x14ac:dyDescent="0.25">
      <c r="A1095" t="s">
        <v>120</v>
      </c>
      <c r="B1095">
        <v>5</v>
      </c>
      <c r="C1095" t="s">
        <v>150</v>
      </c>
      <c r="D1095" t="s">
        <v>174</v>
      </c>
      <c r="E1095">
        <v>56.414299</v>
      </c>
    </row>
    <row r="1096" spans="1:5" x14ac:dyDescent="0.25">
      <c r="A1096" t="s">
        <v>121</v>
      </c>
      <c r="B1096">
        <v>6</v>
      </c>
      <c r="C1096" t="s">
        <v>150</v>
      </c>
      <c r="D1096" t="s">
        <v>174</v>
      </c>
      <c r="E1096">
        <v>28.085286</v>
      </c>
    </row>
    <row r="1097" spans="1:5" x14ac:dyDescent="0.25">
      <c r="A1097" t="s">
        <v>122</v>
      </c>
      <c r="B1097">
        <v>7</v>
      </c>
      <c r="C1097" t="s">
        <v>150</v>
      </c>
      <c r="D1097" t="s">
        <v>174</v>
      </c>
      <c r="E1097">
        <v>80.789901</v>
      </c>
    </row>
    <row r="1098" spans="1:5" x14ac:dyDescent="0.25">
      <c r="A1098" t="s">
        <v>123</v>
      </c>
      <c r="B1098">
        <v>8</v>
      </c>
      <c r="C1098" t="s">
        <v>150</v>
      </c>
      <c r="D1098" t="s">
        <v>174</v>
      </c>
      <c r="E1098">
        <v>81.467935999999995</v>
      </c>
    </row>
    <row r="1099" spans="1:5" x14ac:dyDescent="0.25">
      <c r="A1099" t="s">
        <v>180</v>
      </c>
      <c r="B1099">
        <v>9</v>
      </c>
      <c r="C1099" t="s">
        <v>150</v>
      </c>
      <c r="D1099" t="s">
        <v>174</v>
      </c>
      <c r="E1099">
        <v>322.81527699999998</v>
      </c>
    </row>
    <row r="1100" spans="1:5" x14ac:dyDescent="0.25">
      <c r="A1100" t="s">
        <v>124</v>
      </c>
      <c r="B1100">
        <v>10</v>
      </c>
      <c r="C1100" t="s">
        <v>150</v>
      </c>
      <c r="D1100" t="s">
        <v>174</v>
      </c>
      <c r="E1100">
        <v>60.215778</v>
      </c>
    </row>
    <row r="1101" spans="1:5" x14ac:dyDescent="0.25">
      <c r="A1101" t="s">
        <v>125</v>
      </c>
      <c r="B1101">
        <v>11</v>
      </c>
      <c r="C1101" t="s">
        <v>150</v>
      </c>
      <c r="D1101" t="s">
        <v>174</v>
      </c>
      <c r="E1101">
        <v>138.38078100000001</v>
      </c>
    </row>
    <row r="1102" spans="1:5" x14ac:dyDescent="0.25">
      <c r="A1102" t="s">
        <v>126</v>
      </c>
      <c r="B1102">
        <v>12</v>
      </c>
      <c r="C1102" t="s">
        <v>150</v>
      </c>
      <c r="D1102" t="s">
        <v>174</v>
      </c>
      <c r="E1102">
        <v>59.400584000000002</v>
      </c>
    </row>
    <row r="1103" spans="1:5" x14ac:dyDescent="0.25">
      <c r="A1103" t="s">
        <v>127</v>
      </c>
      <c r="B1103">
        <v>13</v>
      </c>
      <c r="C1103" t="s">
        <v>150</v>
      </c>
      <c r="D1103" t="s">
        <v>174</v>
      </c>
      <c r="E1103">
        <v>107.370965</v>
      </c>
    </row>
    <row r="1104" spans="1:5" x14ac:dyDescent="0.25">
      <c r="A1104" t="s">
        <v>128</v>
      </c>
      <c r="B1104">
        <v>14</v>
      </c>
      <c r="C1104" t="s">
        <v>150</v>
      </c>
      <c r="D1104" t="s">
        <v>174</v>
      </c>
      <c r="E1104">
        <v>159.680013</v>
      </c>
    </row>
    <row r="1105" spans="1:5" x14ac:dyDescent="0.25">
      <c r="A1105" t="s">
        <v>165</v>
      </c>
      <c r="B1105">
        <v>15</v>
      </c>
      <c r="C1105" t="s">
        <v>150</v>
      </c>
      <c r="D1105" t="s">
        <v>174</v>
      </c>
      <c r="E1105">
        <v>301.181062</v>
      </c>
    </row>
    <row r="1106" spans="1:5" x14ac:dyDescent="0.25">
      <c r="A1106" t="s">
        <v>164</v>
      </c>
      <c r="B1106">
        <v>16</v>
      </c>
      <c r="C1106" t="s">
        <v>150</v>
      </c>
      <c r="D1106" t="s">
        <v>174</v>
      </c>
      <c r="E1106">
        <v>120.698144</v>
      </c>
    </row>
    <row r="1107" spans="1:5" x14ac:dyDescent="0.25">
      <c r="A1107" t="s">
        <v>129</v>
      </c>
      <c r="B1107">
        <v>17</v>
      </c>
      <c r="C1107" t="s">
        <v>150</v>
      </c>
      <c r="D1107" t="s">
        <v>174</v>
      </c>
      <c r="E1107">
        <v>49.848675</v>
      </c>
    </row>
    <row r="1108" spans="1:5" x14ac:dyDescent="0.25">
      <c r="A1108" t="s">
        <v>130</v>
      </c>
      <c r="B1108">
        <v>18</v>
      </c>
      <c r="C1108" t="s">
        <v>150</v>
      </c>
      <c r="D1108" t="s">
        <v>174</v>
      </c>
      <c r="E1108">
        <v>43.996834</v>
      </c>
    </row>
    <row r="1109" spans="1:5" x14ac:dyDescent="0.25">
      <c r="A1109" t="s">
        <v>146</v>
      </c>
      <c r="B1109">
        <v>19</v>
      </c>
      <c r="C1109" t="s">
        <v>150</v>
      </c>
      <c r="D1109" t="s">
        <v>174</v>
      </c>
      <c r="E1109">
        <v>100.511528</v>
      </c>
    </row>
    <row r="1110" spans="1:5" x14ac:dyDescent="0.25">
      <c r="A1110" t="s">
        <v>131</v>
      </c>
      <c r="B1110">
        <v>20</v>
      </c>
      <c r="C1110" t="s">
        <v>150</v>
      </c>
      <c r="D1110" t="s">
        <v>174</v>
      </c>
      <c r="E1110">
        <v>123.271897</v>
      </c>
    </row>
    <row r="1111" spans="1:5" x14ac:dyDescent="0.25">
      <c r="A1111" t="s">
        <v>132</v>
      </c>
      <c r="B1111">
        <v>21</v>
      </c>
      <c r="C1111" t="s">
        <v>150</v>
      </c>
      <c r="D1111" t="s">
        <v>174</v>
      </c>
      <c r="E1111">
        <v>130.57574099999999</v>
      </c>
    </row>
    <row r="1112" spans="1:5" x14ac:dyDescent="0.25">
      <c r="A1112" t="s">
        <v>147</v>
      </c>
      <c r="B1112">
        <v>22</v>
      </c>
      <c r="C1112" t="s">
        <v>150</v>
      </c>
      <c r="D1112" t="s">
        <v>174</v>
      </c>
      <c r="E1112">
        <v>64.866403000000005</v>
      </c>
    </row>
    <row r="1113" spans="1:5" x14ac:dyDescent="0.25">
      <c r="A1113" t="s">
        <v>133</v>
      </c>
      <c r="B1113">
        <v>23</v>
      </c>
      <c r="C1113" t="s">
        <v>150</v>
      </c>
      <c r="D1113" t="s">
        <v>174</v>
      </c>
      <c r="E1113">
        <v>42.297372000000003</v>
      </c>
    </row>
    <row r="1114" spans="1:5" x14ac:dyDescent="0.25">
      <c r="A1114" t="s">
        <v>181</v>
      </c>
      <c r="B1114">
        <v>24</v>
      </c>
      <c r="C1114" t="s">
        <v>150</v>
      </c>
      <c r="D1114" t="s">
        <v>174</v>
      </c>
      <c r="E1114">
        <v>69.434565000000006</v>
      </c>
    </row>
    <row r="1115" spans="1:5" x14ac:dyDescent="0.25">
      <c r="A1115" t="s">
        <v>134</v>
      </c>
      <c r="B1115">
        <v>25</v>
      </c>
      <c r="C1115" t="s">
        <v>150</v>
      </c>
      <c r="D1115" t="s">
        <v>174</v>
      </c>
      <c r="E1115">
        <v>66.372685000000004</v>
      </c>
    </row>
    <row r="1116" spans="1:5" x14ac:dyDescent="0.25">
      <c r="A1116" t="s">
        <v>135</v>
      </c>
      <c r="B1116">
        <v>26</v>
      </c>
      <c r="C1116" t="s">
        <v>150</v>
      </c>
      <c r="D1116" t="s">
        <v>174</v>
      </c>
      <c r="E1116">
        <v>48.975140000000003</v>
      </c>
    </row>
    <row r="1117" spans="1:5" x14ac:dyDescent="0.25">
      <c r="A1117" t="s">
        <v>136</v>
      </c>
      <c r="B1117">
        <v>27</v>
      </c>
      <c r="C1117" t="s">
        <v>150</v>
      </c>
      <c r="D1117" t="s">
        <v>174</v>
      </c>
      <c r="E1117">
        <v>75.203469999999996</v>
      </c>
    </row>
    <row r="1118" spans="1:5" x14ac:dyDescent="0.25">
      <c r="A1118" t="s">
        <v>137</v>
      </c>
      <c r="B1118">
        <v>28</v>
      </c>
      <c r="C1118" t="s">
        <v>150</v>
      </c>
      <c r="D1118" t="s">
        <v>174</v>
      </c>
      <c r="E1118">
        <v>79.371437999999998</v>
      </c>
    </row>
    <row r="1119" spans="1:5" x14ac:dyDescent="0.25">
      <c r="A1119" t="s">
        <v>138</v>
      </c>
      <c r="B1119">
        <v>29</v>
      </c>
      <c r="C1119" t="s">
        <v>150</v>
      </c>
      <c r="D1119" t="s">
        <v>174</v>
      </c>
      <c r="E1119">
        <v>39.852679000000002</v>
      </c>
    </row>
    <row r="1120" spans="1:5" x14ac:dyDescent="0.25">
      <c r="A1120" t="s">
        <v>139</v>
      </c>
      <c r="B1120">
        <v>30</v>
      </c>
      <c r="C1120" t="s">
        <v>150</v>
      </c>
      <c r="D1120" t="s">
        <v>174</v>
      </c>
      <c r="E1120">
        <v>153.25569200000001</v>
      </c>
    </row>
    <row r="1121" spans="1:5" x14ac:dyDescent="0.25">
      <c r="A1121" t="s">
        <v>145</v>
      </c>
      <c r="B1121">
        <v>31</v>
      </c>
      <c r="C1121" t="s">
        <v>150</v>
      </c>
      <c r="D1121" t="s">
        <v>174</v>
      </c>
      <c r="E1121">
        <v>82.690235999999999</v>
      </c>
    </row>
    <row r="1122" spans="1:5" x14ac:dyDescent="0.25">
      <c r="A1122" t="s">
        <v>140</v>
      </c>
      <c r="B1122">
        <v>32</v>
      </c>
      <c r="C1122" t="s">
        <v>150</v>
      </c>
      <c r="D1122" t="s">
        <v>174</v>
      </c>
      <c r="E1122">
        <v>77.274150000000006</v>
      </c>
    </row>
    <row r="1123" spans="1:5" x14ac:dyDescent="0.25">
      <c r="A1123" t="s">
        <v>141</v>
      </c>
      <c r="B1123">
        <v>33</v>
      </c>
      <c r="C1123" t="s">
        <v>150</v>
      </c>
      <c r="D1123" t="s">
        <v>174</v>
      </c>
      <c r="E1123">
        <v>2921.2282930000001</v>
      </c>
    </row>
    <row r="1124" spans="1:5" x14ac:dyDescent="0.25">
      <c r="A1124" t="s">
        <v>116</v>
      </c>
      <c r="B1124">
        <v>1</v>
      </c>
      <c r="C1124" t="s">
        <v>163</v>
      </c>
      <c r="D1124" t="s">
        <v>174</v>
      </c>
      <c r="E1124">
        <v>3212022</v>
      </c>
    </row>
    <row r="1125" spans="1:5" x14ac:dyDescent="0.25">
      <c r="A1125" t="s">
        <v>117</v>
      </c>
      <c r="B1125">
        <v>2</v>
      </c>
      <c r="C1125" t="s">
        <v>163</v>
      </c>
      <c r="D1125" t="s">
        <v>174</v>
      </c>
      <c r="E1125">
        <v>11964412</v>
      </c>
    </row>
    <row r="1126" spans="1:5" x14ac:dyDescent="0.25">
      <c r="A1126" t="s">
        <v>118</v>
      </c>
      <c r="B1126">
        <v>3</v>
      </c>
      <c r="C1126" t="s">
        <v>163</v>
      </c>
      <c r="D1126" t="s">
        <v>174</v>
      </c>
      <c r="E1126">
        <v>2464743</v>
      </c>
    </row>
    <row r="1127" spans="1:5" x14ac:dyDescent="0.25">
      <c r="A1127" t="s">
        <v>119</v>
      </c>
      <c r="B1127">
        <v>4</v>
      </c>
      <c r="C1127" t="s">
        <v>163</v>
      </c>
      <c r="D1127" t="s">
        <v>174</v>
      </c>
      <c r="E1127">
        <v>191596</v>
      </c>
    </row>
    <row r="1128" spans="1:5" x14ac:dyDescent="0.25">
      <c r="A1128" t="s">
        <v>120</v>
      </c>
      <c r="B1128">
        <v>5</v>
      </c>
      <c r="C1128" t="s">
        <v>163</v>
      </c>
      <c r="D1128" t="s">
        <v>174</v>
      </c>
      <c r="E1128">
        <v>7369563</v>
      </c>
    </row>
    <row r="1129" spans="1:5" x14ac:dyDescent="0.25">
      <c r="A1129" t="s">
        <v>121</v>
      </c>
      <c r="B1129">
        <v>6</v>
      </c>
      <c r="C1129" t="s">
        <v>163</v>
      </c>
      <c r="D1129" t="s">
        <v>174</v>
      </c>
      <c r="E1129">
        <v>2566475</v>
      </c>
    </row>
    <row r="1130" spans="1:5" x14ac:dyDescent="0.25">
      <c r="A1130" t="s">
        <v>122</v>
      </c>
      <c r="B1130">
        <v>7</v>
      </c>
      <c r="C1130" t="s">
        <v>163</v>
      </c>
      <c r="D1130" t="s">
        <v>174</v>
      </c>
      <c r="E1130">
        <v>1321633</v>
      </c>
    </row>
    <row r="1131" spans="1:5" x14ac:dyDescent="0.25">
      <c r="A1131" t="s">
        <v>123</v>
      </c>
      <c r="B1131">
        <v>8</v>
      </c>
      <c r="C1131" t="s">
        <v>163</v>
      </c>
      <c r="D1131" t="s">
        <v>174</v>
      </c>
      <c r="E1131">
        <v>10622212</v>
      </c>
    </row>
    <row r="1132" spans="1:5" x14ac:dyDescent="0.25">
      <c r="A1132" t="s">
        <v>180</v>
      </c>
      <c r="B1132">
        <v>9</v>
      </c>
      <c r="C1132" t="s">
        <v>163</v>
      </c>
      <c r="D1132" t="s">
        <v>174</v>
      </c>
      <c r="E1132">
        <v>22830629</v>
      </c>
    </row>
    <row r="1133" spans="1:5" x14ac:dyDescent="0.25">
      <c r="A1133" t="s">
        <v>124</v>
      </c>
      <c r="B1133">
        <v>10</v>
      </c>
      <c r="C1133" t="s">
        <v>163</v>
      </c>
      <c r="D1133" t="s">
        <v>174</v>
      </c>
      <c r="E1133">
        <v>2845592</v>
      </c>
    </row>
    <row r="1134" spans="1:5" x14ac:dyDescent="0.25">
      <c r="A1134" t="s">
        <v>125</v>
      </c>
      <c r="B1134">
        <v>11</v>
      </c>
      <c r="C1134" t="s">
        <v>163</v>
      </c>
      <c r="D1134" t="s">
        <v>174</v>
      </c>
      <c r="E1134">
        <v>11964603</v>
      </c>
    </row>
    <row r="1135" spans="1:5" x14ac:dyDescent="0.25">
      <c r="A1135" t="s">
        <v>126</v>
      </c>
      <c r="B1135">
        <v>12</v>
      </c>
      <c r="C1135" t="s">
        <v>163</v>
      </c>
      <c r="D1135" t="s">
        <v>174</v>
      </c>
      <c r="E1135">
        <v>2415489</v>
      </c>
    </row>
    <row r="1136" spans="1:5" x14ac:dyDescent="0.25">
      <c r="A1136" t="s">
        <v>127</v>
      </c>
      <c r="B1136">
        <v>13</v>
      </c>
      <c r="C1136" t="s">
        <v>163</v>
      </c>
      <c r="D1136" t="s">
        <v>174</v>
      </c>
      <c r="E1136">
        <v>3206055</v>
      </c>
    </row>
    <row r="1137" spans="1:5" x14ac:dyDescent="0.25">
      <c r="A1137" t="s">
        <v>128</v>
      </c>
      <c r="B1137">
        <v>14</v>
      </c>
      <c r="C1137" t="s">
        <v>163</v>
      </c>
      <c r="D1137" t="s">
        <v>174</v>
      </c>
      <c r="E1137">
        <v>23877770</v>
      </c>
    </row>
    <row r="1138" spans="1:5" x14ac:dyDescent="0.25">
      <c r="A1138" t="s">
        <v>165</v>
      </c>
      <c r="B1138">
        <v>15</v>
      </c>
      <c r="C1138" t="s">
        <v>163</v>
      </c>
      <c r="D1138" t="s">
        <v>174</v>
      </c>
      <c r="E1138">
        <v>47796579</v>
      </c>
    </row>
    <row r="1139" spans="1:5" x14ac:dyDescent="0.25">
      <c r="A1139" t="s">
        <v>164</v>
      </c>
      <c r="B1139">
        <v>16</v>
      </c>
      <c r="C1139" t="s">
        <v>163</v>
      </c>
      <c r="D1139" t="s">
        <v>174</v>
      </c>
      <c r="E1139">
        <v>10298793</v>
      </c>
    </row>
    <row r="1140" spans="1:5" x14ac:dyDescent="0.25">
      <c r="A1140" t="s">
        <v>129</v>
      </c>
      <c r="B1140">
        <v>17</v>
      </c>
      <c r="C1140" t="s">
        <v>163</v>
      </c>
      <c r="D1140" t="s">
        <v>174</v>
      </c>
      <c r="E1140">
        <v>2807480</v>
      </c>
    </row>
    <row r="1141" spans="1:5" x14ac:dyDescent="0.25">
      <c r="A1141" t="s">
        <v>130</v>
      </c>
      <c r="B1141">
        <v>18</v>
      </c>
      <c r="C1141" t="s">
        <v>163</v>
      </c>
      <c r="D1141" t="s">
        <v>174</v>
      </c>
      <c r="E1141">
        <v>1945369</v>
      </c>
    </row>
    <row r="1142" spans="1:5" x14ac:dyDescent="0.25">
      <c r="A1142" t="s">
        <v>146</v>
      </c>
      <c r="B1142">
        <v>19</v>
      </c>
      <c r="C1142" t="s">
        <v>163</v>
      </c>
      <c r="D1142" t="s">
        <v>174</v>
      </c>
      <c r="E1142">
        <v>20778431</v>
      </c>
    </row>
    <row r="1143" spans="1:5" x14ac:dyDescent="0.25">
      <c r="A1143" t="s">
        <v>131</v>
      </c>
      <c r="B1143">
        <v>20</v>
      </c>
      <c r="C1143" t="s">
        <v>163</v>
      </c>
      <c r="D1143" t="s">
        <v>174</v>
      </c>
      <c r="E1143">
        <v>1893293</v>
      </c>
    </row>
    <row r="1144" spans="1:5" x14ac:dyDescent="0.25">
      <c r="A1144" t="s">
        <v>132</v>
      </c>
      <c r="B1144">
        <v>21</v>
      </c>
      <c r="C1144" t="s">
        <v>163</v>
      </c>
      <c r="D1144" t="s">
        <v>174</v>
      </c>
      <c r="E1144">
        <v>7960450</v>
      </c>
    </row>
    <row r="1145" spans="1:5" x14ac:dyDescent="0.25">
      <c r="A1145" t="s">
        <v>147</v>
      </c>
      <c r="B1145">
        <v>22</v>
      </c>
      <c r="C1145" t="s">
        <v>163</v>
      </c>
      <c r="D1145" t="s">
        <v>174</v>
      </c>
      <c r="E1145">
        <v>7453498</v>
      </c>
    </row>
    <row r="1146" spans="1:5" x14ac:dyDescent="0.25">
      <c r="A1146" t="s">
        <v>133</v>
      </c>
      <c r="B1146">
        <v>23</v>
      </c>
      <c r="C1146" t="s">
        <v>163</v>
      </c>
      <c r="D1146" t="s">
        <v>174</v>
      </c>
      <c r="E1146">
        <v>2142220</v>
      </c>
    </row>
    <row r="1147" spans="1:5" x14ac:dyDescent="0.25">
      <c r="A1147" t="s">
        <v>181</v>
      </c>
      <c r="B1147">
        <v>24</v>
      </c>
      <c r="C1147" t="s">
        <v>163</v>
      </c>
      <c r="D1147" t="s">
        <v>174</v>
      </c>
      <c r="E1147">
        <v>5200654</v>
      </c>
    </row>
    <row r="1148" spans="1:5" x14ac:dyDescent="0.25">
      <c r="A1148" t="s">
        <v>134</v>
      </c>
      <c r="B1148">
        <v>25</v>
      </c>
      <c r="C1148" t="s">
        <v>163</v>
      </c>
      <c r="D1148" t="s">
        <v>174</v>
      </c>
      <c r="E1148">
        <v>5730336</v>
      </c>
    </row>
    <row r="1149" spans="1:5" x14ac:dyDescent="0.25">
      <c r="A1149" t="s">
        <v>135</v>
      </c>
      <c r="B1149">
        <v>26</v>
      </c>
      <c r="C1149" t="s">
        <v>163</v>
      </c>
      <c r="D1149" t="s">
        <v>174</v>
      </c>
      <c r="E1149">
        <v>6816492</v>
      </c>
    </row>
    <row r="1150" spans="1:5" x14ac:dyDescent="0.25">
      <c r="A1150" t="s">
        <v>136</v>
      </c>
      <c r="B1150">
        <v>27</v>
      </c>
      <c r="C1150" t="s">
        <v>163</v>
      </c>
      <c r="D1150" t="s">
        <v>174</v>
      </c>
      <c r="E1150">
        <v>3888800</v>
      </c>
    </row>
    <row r="1151" spans="1:5" x14ac:dyDescent="0.25">
      <c r="A1151" t="s">
        <v>137</v>
      </c>
      <c r="B1151">
        <v>28</v>
      </c>
      <c r="C1151" t="s">
        <v>163</v>
      </c>
      <c r="D1151" t="s">
        <v>174</v>
      </c>
      <c r="E1151">
        <v>6935484</v>
      </c>
    </row>
    <row r="1152" spans="1:5" x14ac:dyDescent="0.25">
      <c r="A1152" t="s">
        <v>138</v>
      </c>
      <c r="B1152">
        <v>29</v>
      </c>
      <c r="C1152" t="s">
        <v>163</v>
      </c>
      <c r="D1152" t="s">
        <v>174</v>
      </c>
      <c r="E1152">
        <v>1615688</v>
      </c>
    </row>
    <row r="1153" spans="1:5" x14ac:dyDescent="0.25">
      <c r="A1153" t="s">
        <v>139</v>
      </c>
      <c r="B1153">
        <v>30</v>
      </c>
      <c r="C1153" t="s">
        <v>163</v>
      </c>
      <c r="D1153" t="s">
        <v>174</v>
      </c>
      <c r="E1153">
        <v>6831643</v>
      </c>
    </row>
    <row r="1154" spans="1:5" x14ac:dyDescent="0.25">
      <c r="A1154" t="s">
        <v>145</v>
      </c>
      <c r="B1154">
        <v>31</v>
      </c>
      <c r="C1154" t="s">
        <v>163</v>
      </c>
      <c r="D1154" t="s">
        <v>174</v>
      </c>
      <c r="E1154">
        <v>5154290</v>
      </c>
    </row>
    <row r="1155" spans="1:5" x14ac:dyDescent="0.25">
      <c r="A1155" t="s">
        <v>140</v>
      </c>
      <c r="B1155">
        <v>32</v>
      </c>
      <c r="C1155" t="s">
        <v>163</v>
      </c>
      <c r="D1155" t="s">
        <v>174</v>
      </c>
      <c r="E1155">
        <v>2031036</v>
      </c>
    </row>
    <row r="1156" spans="1:5" x14ac:dyDescent="0.25">
      <c r="A1156" t="s">
        <v>141</v>
      </c>
      <c r="B1156">
        <v>33</v>
      </c>
      <c r="C1156" t="s">
        <v>163</v>
      </c>
      <c r="D1156" t="s">
        <v>174</v>
      </c>
      <c r="E1156">
        <v>254133330</v>
      </c>
    </row>
    <row r="1157" spans="1:5" x14ac:dyDescent="0.25">
      <c r="A1157" t="s">
        <v>116</v>
      </c>
      <c r="B1157">
        <v>1</v>
      </c>
      <c r="C1157" t="s">
        <v>144</v>
      </c>
      <c r="D1157" t="s">
        <v>175</v>
      </c>
      <c r="E1157">
        <v>664.66383499999995</v>
      </c>
    </row>
    <row r="1158" spans="1:5" x14ac:dyDescent="0.25">
      <c r="A1158" t="s">
        <v>117</v>
      </c>
      <c r="B1158">
        <v>2</v>
      </c>
      <c r="C1158" t="s">
        <v>144</v>
      </c>
      <c r="D1158" t="s">
        <v>175</v>
      </c>
      <c r="E1158">
        <v>1792.434788</v>
      </c>
    </row>
    <row r="1159" spans="1:5" x14ac:dyDescent="0.25">
      <c r="A1159" t="s">
        <v>118</v>
      </c>
      <c r="B1159">
        <v>3</v>
      </c>
      <c r="C1159" t="s">
        <v>144</v>
      </c>
      <c r="D1159" t="s">
        <v>175</v>
      </c>
      <c r="E1159">
        <v>361.66255999999998</v>
      </c>
    </row>
    <row r="1160" spans="1:5" x14ac:dyDescent="0.25">
      <c r="A1160" t="s">
        <v>119</v>
      </c>
      <c r="B1160">
        <v>4</v>
      </c>
      <c r="C1160" t="s">
        <v>144</v>
      </c>
      <c r="D1160" t="s">
        <v>175</v>
      </c>
      <c r="E1160">
        <v>439.29492199999999</v>
      </c>
    </row>
    <row r="1161" spans="1:5" x14ac:dyDescent="0.25">
      <c r="A1161" t="s">
        <v>120</v>
      </c>
      <c r="B1161">
        <v>5</v>
      </c>
      <c r="C1161" t="s">
        <v>144</v>
      </c>
      <c r="D1161" t="s">
        <v>175</v>
      </c>
      <c r="E1161">
        <v>1444.6762839999999</v>
      </c>
    </row>
    <row r="1162" spans="1:5" x14ac:dyDescent="0.25">
      <c r="A1162" t="s">
        <v>121</v>
      </c>
      <c r="B1162">
        <v>6</v>
      </c>
      <c r="C1162" t="s">
        <v>144</v>
      </c>
      <c r="D1162" t="s">
        <v>175</v>
      </c>
      <c r="E1162">
        <v>369.313739</v>
      </c>
    </row>
    <row r="1163" spans="1:5" x14ac:dyDescent="0.25">
      <c r="A1163" t="s">
        <v>122</v>
      </c>
      <c r="B1163">
        <v>7</v>
      </c>
      <c r="C1163" t="s">
        <v>144</v>
      </c>
      <c r="D1163" t="s">
        <v>175</v>
      </c>
      <c r="E1163">
        <v>2608.8146630000001</v>
      </c>
    </row>
    <row r="1164" spans="1:5" x14ac:dyDescent="0.25">
      <c r="A1164" t="s">
        <v>123</v>
      </c>
      <c r="B1164">
        <v>8</v>
      </c>
      <c r="C1164" t="s">
        <v>144</v>
      </c>
      <c r="D1164" t="s">
        <v>175</v>
      </c>
      <c r="E1164">
        <v>1770.249597</v>
      </c>
    </row>
    <row r="1165" spans="1:5" x14ac:dyDescent="0.25">
      <c r="A1165" t="s">
        <v>180</v>
      </c>
      <c r="B1165">
        <v>9</v>
      </c>
      <c r="C1165" t="s">
        <v>144</v>
      </c>
      <c r="D1165" t="s">
        <v>175</v>
      </c>
      <c r="E1165">
        <v>6064.2094770000003</v>
      </c>
    </row>
    <row r="1166" spans="1:5" x14ac:dyDescent="0.25">
      <c r="A1166" t="s">
        <v>124</v>
      </c>
      <c r="B1166">
        <v>10</v>
      </c>
      <c r="C1166" t="s">
        <v>144</v>
      </c>
      <c r="D1166" t="s">
        <v>175</v>
      </c>
      <c r="E1166">
        <v>797.23279700000001</v>
      </c>
    </row>
    <row r="1167" spans="1:5" x14ac:dyDescent="0.25">
      <c r="A1167" t="s">
        <v>125</v>
      </c>
      <c r="B1167">
        <v>11</v>
      </c>
      <c r="C1167" t="s">
        <v>144</v>
      </c>
      <c r="D1167" t="s">
        <v>175</v>
      </c>
      <c r="E1167">
        <v>2687.1478050000001</v>
      </c>
    </row>
    <row r="1168" spans="1:5" x14ac:dyDescent="0.25">
      <c r="A1168" t="s">
        <v>126</v>
      </c>
      <c r="B1168">
        <v>12</v>
      </c>
      <c r="C1168" t="s">
        <v>144</v>
      </c>
      <c r="D1168" t="s">
        <v>175</v>
      </c>
      <c r="E1168">
        <v>1430.6229880000001</v>
      </c>
    </row>
    <row r="1169" spans="1:5" x14ac:dyDescent="0.25">
      <c r="A1169" t="s">
        <v>127</v>
      </c>
      <c r="B1169">
        <v>13</v>
      </c>
      <c r="C1169" t="s">
        <v>144</v>
      </c>
      <c r="D1169" t="s">
        <v>175</v>
      </c>
      <c r="E1169">
        <v>1223.8115600000001</v>
      </c>
    </row>
    <row r="1170" spans="1:5" x14ac:dyDescent="0.25">
      <c r="A1170" t="s">
        <v>128</v>
      </c>
      <c r="B1170">
        <v>14</v>
      </c>
      <c r="C1170" t="s">
        <v>144</v>
      </c>
      <c r="D1170" t="s">
        <v>175</v>
      </c>
      <c r="E1170">
        <v>4011.0612070000002</v>
      </c>
    </row>
    <row r="1171" spans="1:5" x14ac:dyDescent="0.25">
      <c r="A1171" t="s">
        <v>165</v>
      </c>
      <c r="B1171">
        <v>15</v>
      </c>
      <c r="C1171" t="s">
        <v>144</v>
      </c>
      <c r="D1171" t="s">
        <v>175</v>
      </c>
      <c r="E1171">
        <v>8404.8088310000003</v>
      </c>
    </row>
    <row r="1172" spans="1:5" x14ac:dyDescent="0.25">
      <c r="A1172" t="s">
        <v>164</v>
      </c>
      <c r="B1172">
        <v>16</v>
      </c>
      <c r="C1172" t="s">
        <v>144</v>
      </c>
      <c r="D1172" t="s">
        <v>175</v>
      </c>
      <c r="E1172">
        <v>1989.9878570000001</v>
      </c>
    </row>
    <row r="1173" spans="1:5" x14ac:dyDescent="0.25">
      <c r="A1173" t="s">
        <v>129</v>
      </c>
      <c r="B1173">
        <v>17</v>
      </c>
      <c r="C1173" t="s">
        <v>144</v>
      </c>
      <c r="D1173" t="s">
        <v>175</v>
      </c>
      <c r="E1173">
        <v>850.01822000000004</v>
      </c>
    </row>
    <row r="1174" spans="1:5" x14ac:dyDescent="0.25">
      <c r="A1174" t="s">
        <v>130</v>
      </c>
      <c r="B1174">
        <v>18</v>
      </c>
      <c r="C1174" t="s">
        <v>144</v>
      </c>
      <c r="D1174" t="s">
        <v>175</v>
      </c>
      <c r="E1174">
        <v>538.70458099999996</v>
      </c>
    </row>
    <row r="1175" spans="1:5" x14ac:dyDescent="0.25">
      <c r="A1175" t="s">
        <v>146</v>
      </c>
      <c r="B1175">
        <v>19</v>
      </c>
      <c r="C1175" t="s">
        <v>144</v>
      </c>
      <c r="D1175" t="s">
        <v>175</v>
      </c>
      <c r="E1175">
        <v>2906.6985079999999</v>
      </c>
    </row>
    <row r="1176" spans="1:5" x14ac:dyDescent="0.25">
      <c r="A1176" t="s">
        <v>131</v>
      </c>
      <c r="B1176">
        <v>20</v>
      </c>
      <c r="C1176" t="s">
        <v>144</v>
      </c>
      <c r="D1176" t="s">
        <v>175</v>
      </c>
      <c r="E1176">
        <v>1690.5796519999999</v>
      </c>
    </row>
    <row r="1177" spans="1:5" x14ac:dyDescent="0.25">
      <c r="A1177" t="s">
        <v>132</v>
      </c>
      <c r="B1177">
        <v>21</v>
      </c>
      <c r="C1177" t="s">
        <v>144</v>
      </c>
      <c r="D1177" t="s">
        <v>175</v>
      </c>
      <c r="E1177">
        <v>2653.4798340000002</v>
      </c>
    </row>
    <row r="1178" spans="1:5" x14ac:dyDescent="0.25">
      <c r="A1178" t="s">
        <v>147</v>
      </c>
      <c r="B1178">
        <v>22</v>
      </c>
      <c r="C1178" t="s">
        <v>144</v>
      </c>
      <c r="D1178" t="s">
        <v>175</v>
      </c>
      <c r="E1178">
        <v>1052.896442</v>
      </c>
    </row>
    <row r="1179" spans="1:5" x14ac:dyDescent="0.25">
      <c r="A1179" t="s">
        <v>133</v>
      </c>
      <c r="B1179">
        <v>23</v>
      </c>
      <c r="C1179" t="s">
        <v>144</v>
      </c>
      <c r="D1179" t="s">
        <v>175</v>
      </c>
      <c r="E1179">
        <v>739.30933800000003</v>
      </c>
    </row>
    <row r="1180" spans="1:5" x14ac:dyDescent="0.25">
      <c r="A1180" t="s">
        <v>181</v>
      </c>
      <c r="B1180">
        <v>24</v>
      </c>
      <c r="C1180" t="s">
        <v>144</v>
      </c>
      <c r="D1180" t="s">
        <v>175</v>
      </c>
      <c r="E1180">
        <v>1196.4387119999999</v>
      </c>
    </row>
    <row r="1181" spans="1:5" x14ac:dyDescent="0.25">
      <c r="A1181" t="s">
        <v>134</v>
      </c>
      <c r="B1181">
        <v>25</v>
      </c>
      <c r="C1181" t="s">
        <v>144</v>
      </c>
      <c r="D1181" t="s">
        <v>175</v>
      </c>
      <c r="E1181">
        <v>1417.7872649999999</v>
      </c>
    </row>
    <row r="1182" spans="1:5" x14ac:dyDescent="0.25">
      <c r="A1182" t="s">
        <v>135</v>
      </c>
      <c r="B1182">
        <v>26</v>
      </c>
      <c r="C1182" t="s">
        <v>144</v>
      </c>
      <c r="D1182" t="s">
        <v>175</v>
      </c>
      <c r="E1182">
        <v>1426.502518</v>
      </c>
    </row>
    <row r="1183" spans="1:5" x14ac:dyDescent="0.25">
      <c r="A1183" t="s">
        <v>136</v>
      </c>
      <c r="B1183">
        <v>27</v>
      </c>
      <c r="C1183" t="s">
        <v>144</v>
      </c>
      <c r="D1183" t="s">
        <v>175</v>
      </c>
      <c r="E1183">
        <v>1592.05008</v>
      </c>
    </row>
    <row r="1184" spans="1:5" x14ac:dyDescent="0.25">
      <c r="A1184" t="s">
        <v>137</v>
      </c>
      <c r="B1184">
        <v>28</v>
      </c>
      <c r="C1184" t="s">
        <v>144</v>
      </c>
      <c r="D1184" t="s">
        <v>175</v>
      </c>
      <c r="E1184">
        <v>1614.3822970000001</v>
      </c>
    </row>
    <row r="1185" spans="1:5" x14ac:dyDescent="0.25">
      <c r="A1185" t="s">
        <v>138</v>
      </c>
      <c r="B1185">
        <v>29</v>
      </c>
      <c r="C1185" t="s">
        <v>144</v>
      </c>
      <c r="D1185" t="s">
        <v>175</v>
      </c>
      <c r="E1185">
        <v>575.31519300000002</v>
      </c>
    </row>
    <row r="1186" spans="1:5" x14ac:dyDescent="0.25">
      <c r="A1186" t="s">
        <v>139</v>
      </c>
      <c r="B1186">
        <v>30</v>
      </c>
      <c r="C1186" t="s">
        <v>144</v>
      </c>
      <c r="D1186" t="s">
        <v>175</v>
      </c>
      <c r="E1186">
        <v>3608.7490550000002</v>
      </c>
    </row>
    <row r="1187" spans="1:5" x14ac:dyDescent="0.25">
      <c r="A1187" t="s">
        <v>145</v>
      </c>
      <c r="B1187">
        <v>31</v>
      </c>
      <c r="C1187" t="s">
        <v>144</v>
      </c>
      <c r="D1187" t="s">
        <v>175</v>
      </c>
      <c r="E1187">
        <v>1003.281415</v>
      </c>
    </row>
    <row r="1188" spans="1:5" x14ac:dyDescent="0.25">
      <c r="A1188" t="s">
        <v>140</v>
      </c>
      <c r="B1188">
        <v>32</v>
      </c>
      <c r="C1188" t="s">
        <v>144</v>
      </c>
      <c r="D1188" t="s">
        <v>175</v>
      </c>
      <c r="E1188">
        <v>748.76027599999998</v>
      </c>
    </row>
    <row r="1189" spans="1:5" x14ac:dyDescent="0.25">
      <c r="A1189" t="s">
        <v>141</v>
      </c>
      <c r="B1189">
        <v>33</v>
      </c>
      <c r="C1189" t="s">
        <v>144</v>
      </c>
      <c r="D1189" t="s">
        <v>175</v>
      </c>
      <c r="E1189">
        <v>59674.946300000003</v>
      </c>
    </row>
    <row r="1190" spans="1:5" x14ac:dyDescent="0.25">
      <c r="A1190" t="s">
        <v>116</v>
      </c>
      <c r="B1190">
        <v>1</v>
      </c>
      <c r="C1190" t="s">
        <v>148</v>
      </c>
      <c r="D1190" t="s">
        <v>175</v>
      </c>
      <c r="E1190">
        <v>0</v>
      </c>
    </row>
    <row r="1191" spans="1:5" x14ac:dyDescent="0.25">
      <c r="A1191" t="s">
        <v>117</v>
      </c>
      <c r="B1191">
        <v>2</v>
      </c>
      <c r="C1191" t="s">
        <v>148</v>
      </c>
      <c r="D1191" t="s">
        <v>175</v>
      </c>
      <c r="E1191">
        <v>16.910874</v>
      </c>
    </row>
    <row r="1192" spans="1:5" x14ac:dyDescent="0.25">
      <c r="A1192" t="s">
        <v>118</v>
      </c>
      <c r="B1192">
        <v>3</v>
      </c>
      <c r="C1192" t="s">
        <v>148</v>
      </c>
      <c r="D1192" t="s">
        <v>175</v>
      </c>
      <c r="E1192">
        <v>4.6267999999999997E-2</v>
      </c>
    </row>
    <row r="1193" spans="1:5" x14ac:dyDescent="0.25">
      <c r="A1193" t="s">
        <v>119</v>
      </c>
      <c r="B1193">
        <v>4</v>
      </c>
      <c r="C1193" t="s">
        <v>148</v>
      </c>
      <c r="D1193" t="s">
        <v>175</v>
      </c>
      <c r="E1193">
        <v>1.128241</v>
      </c>
    </row>
    <row r="1194" spans="1:5" x14ac:dyDescent="0.25">
      <c r="A1194" t="s">
        <v>120</v>
      </c>
      <c r="B1194">
        <v>5</v>
      </c>
      <c r="C1194" t="s">
        <v>148</v>
      </c>
      <c r="D1194" t="s">
        <v>175</v>
      </c>
      <c r="E1194">
        <v>11.547364</v>
      </c>
    </row>
    <row r="1195" spans="1:5" x14ac:dyDescent="0.25">
      <c r="A1195" t="s">
        <v>121</v>
      </c>
      <c r="B1195">
        <v>6</v>
      </c>
      <c r="C1195" t="s">
        <v>148</v>
      </c>
      <c r="D1195" t="s">
        <v>175</v>
      </c>
      <c r="E1195">
        <v>12.499105999999999</v>
      </c>
    </row>
    <row r="1196" spans="1:5" x14ac:dyDescent="0.25">
      <c r="A1196" t="s">
        <v>122</v>
      </c>
      <c r="B1196">
        <v>7</v>
      </c>
      <c r="C1196" t="s">
        <v>148</v>
      </c>
      <c r="D1196" t="s">
        <v>175</v>
      </c>
      <c r="E1196">
        <v>0.57714200000000004</v>
      </c>
    </row>
    <row r="1197" spans="1:5" x14ac:dyDescent="0.25">
      <c r="A1197" t="s">
        <v>123</v>
      </c>
      <c r="B1197">
        <v>8</v>
      </c>
      <c r="C1197" t="s">
        <v>148</v>
      </c>
      <c r="D1197" t="s">
        <v>175</v>
      </c>
      <c r="E1197">
        <v>17.930243000000001</v>
      </c>
    </row>
    <row r="1198" spans="1:5" x14ac:dyDescent="0.25">
      <c r="A1198" t="s">
        <v>180</v>
      </c>
      <c r="B1198">
        <v>9</v>
      </c>
      <c r="C1198" t="s">
        <v>148</v>
      </c>
      <c r="D1198" t="s">
        <v>175</v>
      </c>
      <c r="E1198">
        <v>0</v>
      </c>
    </row>
    <row r="1199" spans="1:5" x14ac:dyDescent="0.25">
      <c r="A1199" t="s">
        <v>124</v>
      </c>
      <c r="B1199">
        <v>10</v>
      </c>
      <c r="C1199" t="s">
        <v>148</v>
      </c>
      <c r="D1199" t="s">
        <v>175</v>
      </c>
      <c r="E1199">
        <v>0</v>
      </c>
    </row>
    <row r="1200" spans="1:5" x14ac:dyDescent="0.25">
      <c r="A1200" t="s">
        <v>125</v>
      </c>
      <c r="B1200">
        <v>11</v>
      </c>
      <c r="C1200" t="s">
        <v>148</v>
      </c>
      <c r="D1200" t="s">
        <v>175</v>
      </c>
      <c r="E1200">
        <v>0</v>
      </c>
    </row>
    <row r="1201" spans="1:5" x14ac:dyDescent="0.25">
      <c r="A1201" t="s">
        <v>126</v>
      </c>
      <c r="B1201">
        <v>12</v>
      </c>
      <c r="C1201" t="s">
        <v>148</v>
      </c>
      <c r="D1201" t="s">
        <v>175</v>
      </c>
      <c r="E1201">
        <v>0.29218100000000002</v>
      </c>
    </row>
    <row r="1202" spans="1:5" x14ac:dyDescent="0.25">
      <c r="A1202" t="s">
        <v>127</v>
      </c>
      <c r="B1202">
        <v>13</v>
      </c>
      <c r="C1202" t="s">
        <v>148</v>
      </c>
      <c r="D1202" t="s">
        <v>175</v>
      </c>
      <c r="E1202">
        <v>0</v>
      </c>
    </row>
    <row r="1203" spans="1:5" x14ac:dyDescent="0.25">
      <c r="A1203" t="s">
        <v>128</v>
      </c>
      <c r="B1203">
        <v>14</v>
      </c>
      <c r="C1203" t="s">
        <v>148</v>
      </c>
      <c r="D1203" t="s">
        <v>175</v>
      </c>
      <c r="E1203">
        <v>0</v>
      </c>
    </row>
    <row r="1204" spans="1:5" x14ac:dyDescent="0.25">
      <c r="A1204" t="s">
        <v>165</v>
      </c>
      <c r="B1204">
        <v>15</v>
      </c>
      <c r="C1204" t="s">
        <v>148</v>
      </c>
      <c r="D1204" t="s">
        <v>175</v>
      </c>
      <c r="E1204">
        <v>0</v>
      </c>
    </row>
    <row r="1205" spans="1:5" x14ac:dyDescent="0.25">
      <c r="A1205" t="s">
        <v>164</v>
      </c>
      <c r="B1205">
        <v>16</v>
      </c>
      <c r="C1205" t="s">
        <v>148</v>
      </c>
      <c r="D1205" t="s">
        <v>175</v>
      </c>
      <c r="E1205">
        <v>21.148657</v>
      </c>
    </row>
    <row r="1206" spans="1:5" x14ac:dyDescent="0.25">
      <c r="A1206" t="s">
        <v>129</v>
      </c>
      <c r="B1206">
        <v>17</v>
      </c>
      <c r="C1206" t="s">
        <v>148</v>
      </c>
      <c r="D1206" t="s">
        <v>175</v>
      </c>
      <c r="E1206">
        <v>0</v>
      </c>
    </row>
    <row r="1207" spans="1:5" x14ac:dyDescent="0.25">
      <c r="A1207" t="s">
        <v>130</v>
      </c>
      <c r="B1207">
        <v>18</v>
      </c>
      <c r="C1207" t="s">
        <v>148</v>
      </c>
      <c r="D1207" t="s">
        <v>175</v>
      </c>
      <c r="E1207">
        <v>0</v>
      </c>
    </row>
    <row r="1208" spans="1:5" x14ac:dyDescent="0.25">
      <c r="A1208" t="s">
        <v>146</v>
      </c>
      <c r="B1208">
        <v>19</v>
      </c>
      <c r="C1208" t="s">
        <v>148</v>
      </c>
      <c r="D1208" t="s">
        <v>175</v>
      </c>
      <c r="E1208">
        <v>5.7945120000000001</v>
      </c>
    </row>
    <row r="1209" spans="1:5" x14ac:dyDescent="0.25">
      <c r="A1209" t="s">
        <v>131</v>
      </c>
      <c r="B1209">
        <v>20</v>
      </c>
      <c r="C1209" t="s">
        <v>148</v>
      </c>
      <c r="D1209" t="s">
        <v>175</v>
      </c>
      <c r="E1209">
        <v>0.34654000000000001</v>
      </c>
    </row>
    <row r="1210" spans="1:5" x14ac:dyDescent="0.25">
      <c r="A1210" t="s">
        <v>132</v>
      </c>
      <c r="B1210">
        <v>21</v>
      </c>
      <c r="C1210" t="s">
        <v>148</v>
      </c>
      <c r="D1210" t="s">
        <v>175</v>
      </c>
      <c r="E1210">
        <v>0</v>
      </c>
    </row>
    <row r="1211" spans="1:5" x14ac:dyDescent="0.25">
      <c r="A1211" t="s">
        <v>147</v>
      </c>
      <c r="B1211">
        <v>22</v>
      </c>
      <c r="C1211" t="s">
        <v>148</v>
      </c>
      <c r="D1211" t="s">
        <v>175</v>
      </c>
      <c r="E1211">
        <v>0</v>
      </c>
    </row>
    <row r="1212" spans="1:5" x14ac:dyDescent="0.25">
      <c r="A1212" t="s">
        <v>133</v>
      </c>
      <c r="B1212">
        <v>23</v>
      </c>
      <c r="C1212" t="s">
        <v>148</v>
      </c>
      <c r="D1212" t="s">
        <v>175</v>
      </c>
      <c r="E1212">
        <v>2.1309290000000001</v>
      </c>
    </row>
    <row r="1213" spans="1:5" x14ac:dyDescent="0.25">
      <c r="A1213" t="s">
        <v>181</v>
      </c>
      <c r="B1213">
        <v>24</v>
      </c>
      <c r="C1213" t="s">
        <v>148</v>
      </c>
      <c r="D1213" t="s">
        <v>175</v>
      </c>
      <c r="E1213">
        <v>0</v>
      </c>
    </row>
    <row r="1214" spans="1:5" x14ac:dyDescent="0.25">
      <c r="A1214" t="s">
        <v>134</v>
      </c>
      <c r="B1214">
        <v>25</v>
      </c>
      <c r="C1214" t="s">
        <v>148</v>
      </c>
      <c r="D1214" t="s">
        <v>175</v>
      </c>
      <c r="E1214">
        <v>0.96300200000000002</v>
      </c>
    </row>
    <row r="1215" spans="1:5" x14ac:dyDescent="0.25">
      <c r="A1215" t="s">
        <v>135</v>
      </c>
      <c r="B1215">
        <v>26</v>
      </c>
      <c r="C1215" t="s">
        <v>148</v>
      </c>
      <c r="D1215" t="s">
        <v>175</v>
      </c>
      <c r="E1215">
        <v>19.394701999999999</v>
      </c>
    </row>
    <row r="1216" spans="1:5" x14ac:dyDescent="0.25">
      <c r="A1216" t="s">
        <v>136</v>
      </c>
      <c r="B1216">
        <v>27</v>
      </c>
      <c r="C1216" t="s">
        <v>148</v>
      </c>
      <c r="D1216" t="s">
        <v>175</v>
      </c>
      <c r="E1216">
        <v>0</v>
      </c>
    </row>
    <row r="1217" spans="1:5" x14ac:dyDescent="0.25">
      <c r="A1217" t="s">
        <v>137</v>
      </c>
      <c r="B1217">
        <v>28</v>
      </c>
      <c r="C1217" t="s">
        <v>148</v>
      </c>
      <c r="D1217" t="s">
        <v>175</v>
      </c>
      <c r="E1217">
        <v>270.47148099999998</v>
      </c>
    </row>
    <row r="1218" spans="1:5" x14ac:dyDescent="0.25">
      <c r="A1218" t="s">
        <v>138</v>
      </c>
      <c r="B1218">
        <v>29</v>
      </c>
      <c r="C1218" t="s">
        <v>148</v>
      </c>
      <c r="D1218" t="s">
        <v>175</v>
      </c>
      <c r="E1218">
        <v>0</v>
      </c>
    </row>
    <row r="1219" spans="1:5" x14ac:dyDescent="0.25">
      <c r="A1219" t="s">
        <v>139</v>
      </c>
      <c r="B1219">
        <v>30</v>
      </c>
      <c r="C1219" t="s">
        <v>148</v>
      </c>
      <c r="D1219" t="s">
        <v>175</v>
      </c>
      <c r="E1219">
        <v>21.189328</v>
      </c>
    </row>
    <row r="1220" spans="1:5" x14ac:dyDescent="0.25">
      <c r="A1220" t="s">
        <v>145</v>
      </c>
      <c r="B1220">
        <v>31</v>
      </c>
      <c r="C1220" t="s">
        <v>148</v>
      </c>
      <c r="D1220" t="s">
        <v>175</v>
      </c>
      <c r="E1220">
        <v>2.4971410000000001</v>
      </c>
    </row>
    <row r="1221" spans="1:5" x14ac:dyDescent="0.25">
      <c r="A1221" t="s">
        <v>140</v>
      </c>
      <c r="B1221">
        <v>32</v>
      </c>
      <c r="C1221" t="s">
        <v>148</v>
      </c>
      <c r="D1221" t="s">
        <v>175</v>
      </c>
      <c r="E1221">
        <v>0</v>
      </c>
    </row>
    <row r="1222" spans="1:5" x14ac:dyDescent="0.25">
      <c r="A1222" t="s">
        <v>141</v>
      </c>
      <c r="B1222">
        <v>33</v>
      </c>
      <c r="C1222" t="s">
        <v>148</v>
      </c>
      <c r="D1222" t="s">
        <v>175</v>
      </c>
      <c r="E1222">
        <v>404.86771099999999</v>
      </c>
    </row>
    <row r="1223" spans="1:5" x14ac:dyDescent="0.25">
      <c r="A1223" t="s">
        <v>116</v>
      </c>
      <c r="B1223">
        <v>1</v>
      </c>
      <c r="C1223" t="s">
        <v>149</v>
      </c>
      <c r="D1223" t="s">
        <v>175</v>
      </c>
      <c r="E1223">
        <v>19.192848999999999</v>
      </c>
    </row>
    <row r="1224" spans="1:5" x14ac:dyDescent="0.25">
      <c r="A1224" t="s">
        <v>117</v>
      </c>
      <c r="B1224">
        <v>2</v>
      </c>
      <c r="C1224" t="s">
        <v>149</v>
      </c>
      <c r="D1224" t="s">
        <v>175</v>
      </c>
      <c r="E1224">
        <v>54.666136999999999</v>
      </c>
    </row>
    <row r="1225" spans="1:5" x14ac:dyDescent="0.25">
      <c r="A1225" t="s">
        <v>118</v>
      </c>
      <c r="B1225">
        <v>3</v>
      </c>
      <c r="C1225" t="s">
        <v>149</v>
      </c>
      <c r="D1225" t="s">
        <v>175</v>
      </c>
      <c r="E1225">
        <v>11.177491</v>
      </c>
    </row>
    <row r="1226" spans="1:5" x14ac:dyDescent="0.25">
      <c r="A1226" t="s">
        <v>119</v>
      </c>
      <c r="B1226">
        <v>4</v>
      </c>
      <c r="C1226" t="s">
        <v>149</v>
      </c>
      <c r="D1226" t="s">
        <v>175</v>
      </c>
      <c r="E1226">
        <v>15.057055999999999</v>
      </c>
    </row>
    <row r="1227" spans="1:5" x14ac:dyDescent="0.25">
      <c r="A1227" t="s">
        <v>120</v>
      </c>
      <c r="B1227">
        <v>5</v>
      </c>
      <c r="C1227" t="s">
        <v>149</v>
      </c>
      <c r="D1227" t="s">
        <v>175</v>
      </c>
      <c r="E1227">
        <v>41.740890999999998</v>
      </c>
    </row>
    <row r="1228" spans="1:5" x14ac:dyDescent="0.25">
      <c r="A1228" t="s">
        <v>121</v>
      </c>
      <c r="B1228">
        <v>6</v>
      </c>
      <c r="C1228" t="s">
        <v>149</v>
      </c>
      <c r="D1228" t="s">
        <v>175</v>
      </c>
      <c r="E1228">
        <v>11.524962</v>
      </c>
    </row>
    <row r="1229" spans="1:5" x14ac:dyDescent="0.25">
      <c r="A1229" t="s">
        <v>122</v>
      </c>
      <c r="B1229">
        <v>7</v>
      </c>
      <c r="C1229" t="s">
        <v>149</v>
      </c>
      <c r="D1229" t="s">
        <v>175</v>
      </c>
      <c r="E1229">
        <v>74.737042000000002</v>
      </c>
    </row>
    <row r="1230" spans="1:5" x14ac:dyDescent="0.25">
      <c r="A1230" t="s">
        <v>123</v>
      </c>
      <c r="B1230">
        <v>8</v>
      </c>
      <c r="C1230" t="s">
        <v>149</v>
      </c>
      <c r="D1230" t="s">
        <v>175</v>
      </c>
      <c r="E1230">
        <v>55.166569000000003</v>
      </c>
    </row>
    <row r="1231" spans="1:5" x14ac:dyDescent="0.25">
      <c r="A1231" t="s">
        <v>180</v>
      </c>
      <c r="B1231">
        <v>9</v>
      </c>
      <c r="C1231" t="s">
        <v>149</v>
      </c>
      <c r="D1231" t="s">
        <v>175</v>
      </c>
      <c r="E1231">
        <v>208.14547300000001</v>
      </c>
    </row>
    <row r="1232" spans="1:5" x14ac:dyDescent="0.25">
      <c r="A1232" t="s">
        <v>124</v>
      </c>
      <c r="B1232">
        <v>10</v>
      </c>
      <c r="C1232" t="s">
        <v>149</v>
      </c>
      <c r="D1232" t="s">
        <v>175</v>
      </c>
      <c r="E1232">
        <v>25.001071</v>
      </c>
    </row>
    <row r="1233" spans="1:5" x14ac:dyDescent="0.25">
      <c r="A1233" t="s">
        <v>125</v>
      </c>
      <c r="B1233">
        <v>11</v>
      </c>
      <c r="C1233" t="s">
        <v>149</v>
      </c>
      <c r="D1233" t="s">
        <v>175</v>
      </c>
      <c r="E1233">
        <v>101.033907</v>
      </c>
    </row>
    <row r="1234" spans="1:5" x14ac:dyDescent="0.25">
      <c r="A1234" t="s">
        <v>126</v>
      </c>
      <c r="B1234">
        <v>12</v>
      </c>
      <c r="C1234" t="s">
        <v>149</v>
      </c>
      <c r="D1234" t="s">
        <v>175</v>
      </c>
      <c r="E1234">
        <v>39.922902000000001</v>
      </c>
    </row>
    <row r="1235" spans="1:5" x14ac:dyDescent="0.25">
      <c r="A1235" t="s">
        <v>127</v>
      </c>
      <c r="B1235">
        <v>13</v>
      </c>
      <c r="C1235" t="s">
        <v>149</v>
      </c>
      <c r="D1235" t="s">
        <v>175</v>
      </c>
      <c r="E1235">
        <v>33.336264999999997</v>
      </c>
    </row>
    <row r="1236" spans="1:5" x14ac:dyDescent="0.25">
      <c r="A1236" t="s">
        <v>128</v>
      </c>
      <c r="B1236">
        <v>14</v>
      </c>
      <c r="C1236" t="s">
        <v>149</v>
      </c>
      <c r="D1236" t="s">
        <v>175</v>
      </c>
      <c r="E1236">
        <v>124.569418</v>
      </c>
    </row>
    <row r="1237" spans="1:5" x14ac:dyDescent="0.25">
      <c r="A1237" t="s">
        <v>165</v>
      </c>
      <c r="B1237">
        <v>15</v>
      </c>
      <c r="C1237" t="s">
        <v>149</v>
      </c>
      <c r="D1237" t="s">
        <v>175</v>
      </c>
      <c r="E1237">
        <v>261.66805299999999</v>
      </c>
    </row>
    <row r="1238" spans="1:5" x14ac:dyDescent="0.25">
      <c r="A1238" t="s">
        <v>164</v>
      </c>
      <c r="B1238">
        <v>16</v>
      </c>
      <c r="C1238" t="s">
        <v>149</v>
      </c>
      <c r="D1238" t="s">
        <v>175</v>
      </c>
      <c r="E1238">
        <v>51.866506000000001</v>
      </c>
    </row>
    <row r="1239" spans="1:5" x14ac:dyDescent="0.25">
      <c r="A1239" t="s">
        <v>129</v>
      </c>
      <c r="B1239">
        <v>17</v>
      </c>
      <c r="C1239" t="s">
        <v>149</v>
      </c>
      <c r="D1239" t="s">
        <v>175</v>
      </c>
      <c r="E1239">
        <v>23.932931</v>
      </c>
    </row>
    <row r="1240" spans="1:5" x14ac:dyDescent="0.25">
      <c r="A1240" t="s">
        <v>130</v>
      </c>
      <c r="B1240">
        <v>18</v>
      </c>
      <c r="C1240" t="s">
        <v>149</v>
      </c>
      <c r="D1240" t="s">
        <v>175</v>
      </c>
      <c r="E1240">
        <v>16.899930999999999</v>
      </c>
    </row>
    <row r="1241" spans="1:5" x14ac:dyDescent="0.25">
      <c r="A1241" t="s">
        <v>146</v>
      </c>
      <c r="B1241">
        <v>19</v>
      </c>
      <c r="C1241" t="s">
        <v>149</v>
      </c>
      <c r="D1241" t="s">
        <v>175</v>
      </c>
      <c r="E1241">
        <v>75.298111000000006</v>
      </c>
    </row>
    <row r="1242" spans="1:5" x14ac:dyDescent="0.25">
      <c r="A1242" t="s">
        <v>131</v>
      </c>
      <c r="B1242">
        <v>20</v>
      </c>
      <c r="C1242" t="s">
        <v>149</v>
      </c>
      <c r="D1242" t="s">
        <v>175</v>
      </c>
      <c r="E1242">
        <v>49.869149999999998</v>
      </c>
    </row>
    <row r="1243" spans="1:5" x14ac:dyDescent="0.25">
      <c r="A1243" t="s">
        <v>132</v>
      </c>
      <c r="B1243">
        <v>21</v>
      </c>
      <c r="C1243" t="s">
        <v>149</v>
      </c>
      <c r="D1243" t="s">
        <v>175</v>
      </c>
      <c r="E1243">
        <v>81.671543</v>
      </c>
    </row>
    <row r="1244" spans="1:5" x14ac:dyDescent="0.25">
      <c r="A1244" t="s">
        <v>147</v>
      </c>
      <c r="B1244">
        <v>22</v>
      </c>
      <c r="C1244" t="s">
        <v>149</v>
      </c>
      <c r="D1244" t="s">
        <v>175</v>
      </c>
      <c r="E1244">
        <v>32.491436</v>
      </c>
    </row>
    <row r="1245" spans="1:5" x14ac:dyDescent="0.25">
      <c r="A1245" t="s">
        <v>133</v>
      </c>
      <c r="B1245">
        <v>23</v>
      </c>
      <c r="C1245" t="s">
        <v>149</v>
      </c>
      <c r="D1245" t="s">
        <v>175</v>
      </c>
      <c r="E1245">
        <v>21.810524999999998</v>
      </c>
    </row>
    <row r="1246" spans="1:5" x14ac:dyDescent="0.25">
      <c r="A1246" t="s">
        <v>181</v>
      </c>
      <c r="B1246">
        <v>24</v>
      </c>
      <c r="C1246" t="s">
        <v>149</v>
      </c>
      <c r="D1246" t="s">
        <v>175</v>
      </c>
      <c r="E1246">
        <v>53.512169999999998</v>
      </c>
    </row>
    <row r="1247" spans="1:5" x14ac:dyDescent="0.25">
      <c r="A1247" t="s">
        <v>134</v>
      </c>
      <c r="B1247">
        <v>25</v>
      </c>
      <c r="C1247" t="s">
        <v>149</v>
      </c>
      <c r="D1247" t="s">
        <v>175</v>
      </c>
      <c r="E1247">
        <v>88.651270999999994</v>
      </c>
    </row>
    <row r="1248" spans="1:5" x14ac:dyDescent="0.25">
      <c r="A1248" t="s">
        <v>135</v>
      </c>
      <c r="B1248">
        <v>26</v>
      </c>
      <c r="C1248" t="s">
        <v>149</v>
      </c>
      <c r="D1248" t="s">
        <v>175</v>
      </c>
      <c r="E1248">
        <v>251.02322799999999</v>
      </c>
    </row>
    <row r="1249" spans="1:5" x14ac:dyDescent="0.25">
      <c r="A1249" t="s">
        <v>136</v>
      </c>
      <c r="B1249">
        <v>27</v>
      </c>
      <c r="C1249" t="s">
        <v>149</v>
      </c>
      <c r="D1249" t="s">
        <v>175</v>
      </c>
      <c r="E1249">
        <v>145.86102700000001</v>
      </c>
    </row>
    <row r="1250" spans="1:5" x14ac:dyDescent="0.25">
      <c r="A1250" t="s">
        <v>137</v>
      </c>
      <c r="B1250">
        <v>28</v>
      </c>
      <c r="C1250" t="s">
        <v>149</v>
      </c>
      <c r="D1250" t="s">
        <v>175</v>
      </c>
      <c r="E1250">
        <v>45.753610000000002</v>
      </c>
    </row>
    <row r="1251" spans="1:5" x14ac:dyDescent="0.25">
      <c r="A1251" t="s">
        <v>138</v>
      </c>
      <c r="B1251">
        <v>29</v>
      </c>
      <c r="C1251" t="s">
        <v>149</v>
      </c>
      <c r="D1251" t="s">
        <v>175</v>
      </c>
      <c r="E1251">
        <v>17.487684999999999</v>
      </c>
    </row>
    <row r="1252" spans="1:5" x14ac:dyDescent="0.25">
      <c r="A1252" t="s">
        <v>139</v>
      </c>
      <c r="B1252">
        <v>30</v>
      </c>
      <c r="C1252" t="s">
        <v>149</v>
      </c>
      <c r="D1252" t="s">
        <v>175</v>
      </c>
      <c r="E1252">
        <v>101.667354</v>
      </c>
    </row>
    <row r="1253" spans="1:5" x14ac:dyDescent="0.25">
      <c r="A1253" t="s">
        <v>145</v>
      </c>
      <c r="B1253">
        <v>31</v>
      </c>
      <c r="C1253" t="s">
        <v>149</v>
      </c>
      <c r="D1253" t="s">
        <v>175</v>
      </c>
      <c r="E1253">
        <v>68.716868000000005</v>
      </c>
    </row>
    <row r="1254" spans="1:5" x14ac:dyDescent="0.25">
      <c r="A1254" t="s">
        <v>140</v>
      </c>
      <c r="B1254">
        <v>32</v>
      </c>
      <c r="C1254" t="s">
        <v>149</v>
      </c>
      <c r="D1254" t="s">
        <v>175</v>
      </c>
      <c r="E1254">
        <v>19.412300999999999</v>
      </c>
    </row>
    <row r="1255" spans="1:5" x14ac:dyDescent="0.25">
      <c r="A1255" t="s">
        <v>141</v>
      </c>
      <c r="B1255">
        <v>33</v>
      </c>
      <c r="C1255" t="s">
        <v>149</v>
      </c>
      <c r="D1255" t="s">
        <v>175</v>
      </c>
      <c r="E1255">
        <v>2222.8657330000001</v>
      </c>
    </row>
    <row r="1256" spans="1:5" x14ac:dyDescent="0.25">
      <c r="A1256" t="s">
        <v>116</v>
      </c>
      <c r="B1256">
        <v>1</v>
      </c>
      <c r="C1256" t="s">
        <v>150</v>
      </c>
      <c r="D1256" t="s">
        <v>175</v>
      </c>
      <c r="E1256">
        <v>55.593502999999998</v>
      </c>
    </row>
    <row r="1257" spans="1:5" x14ac:dyDescent="0.25">
      <c r="A1257" t="s">
        <v>117</v>
      </c>
      <c r="B1257">
        <v>2</v>
      </c>
      <c r="C1257" t="s">
        <v>150</v>
      </c>
      <c r="D1257" t="s">
        <v>175</v>
      </c>
      <c r="E1257">
        <v>53.601415000000003</v>
      </c>
    </row>
    <row r="1258" spans="1:5" x14ac:dyDescent="0.25">
      <c r="A1258" t="s">
        <v>118</v>
      </c>
      <c r="B1258">
        <v>3</v>
      </c>
      <c r="C1258" t="s">
        <v>150</v>
      </c>
      <c r="D1258" t="s">
        <v>175</v>
      </c>
      <c r="E1258">
        <v>19.313085000000001</v>
      </c>
    </row>
    <row r="1259" spans="1:5" x14ac:dyDescent="0.25">
      <c r="A1259" t="s">
        <v>119</v>
      </c>
      <c r="B1259">
        <v>4</v>
      </c>
      <c r="C1259" t="s">
        <v>150</v>
      </c>
      <c r="D1259" t="s">
        <v>175</v>
      </c>
      <c r="E1259">
        <v>30.931873</v>
      </c>
    </row>
    <row r="1260" spans="1:5" x14ac:dyDescent="0.25">
      <c r="A1260" t="s">
        <v>120</v>
      </c>
      <c r="B1260">
        <v>5</v>
      </c>
      <c r="C1260" t="s">
        <v>150</v>
      </c>
      <c r="D1260" t="s">
        <v>175</v>
      </c>
      <c r="E1260">
        <v>57.684735000000003</v>
      </c>
    </row>
    <row r="1261" spans="1:5" x14ac:dyDescent="0.25">
      <c r="A1261" t="s">
        <v>121</v>
      </c>
      <c r="B1261">
        <v>6</v>
      </c>
      <c r="C1261" t="s">
        <v>150</v>
      </c>
      <c r="D1261" t="s">
        <v>175</v>
      </c>
      <c r="E1261">
        <v>28.332585000000002</v>
      </c>
    </row>
    <row r="1262" spans="1:5" x14ac:dyDescent="0.25">
      <c r="A1262" t="s">
        <v>122</v>
      </c>
      <c r="B1262">
        <v>7</v>
      </c>
      <c r="C1262" t="s">
        <v>150</v>
      </c>
      <c r="D1262" t="s">
        <v>175</v>
      </c>
      <c r="E1262">
        <v>82.786206000000007</v>
      </c>
    </row>
    <row r="1263" spans="1:5" x14ac:dyDescent="0.25">
      <c r="A1263" t="s">
        <v>123</v>
      </c>
      <c r="B1263">
        <v>8</v>
      </c>
      <c r="C1263" t="s">
        <v>150</v>
      </c>
      <c r="D1263" t="s">
        <v>175</v>
      </c>
      <c r="E1263">
        <v>83.490123999999994</v>
      </c>
    </row>
    <row r="1264" spans="1:5" x14ac:dyDescent="0.25">
      <c r="A1264" t="s">
        <v>180</v>
      </c>
      <c r="B1264">
        <v>9</v>
      </c>
      <c r="C1264" t="s">
        <v>150</v>
      </c>
      <c r="D1264" t="s">
        <v>175</v>
      </c>
      <c r="E1264">
        <v>327.82711599999999</v>
      </c>
    </row>
    <row r="1265" spans="1:5" x14ac:dyDescent="0.25">
      <c r="A1265" t="s">
        <v>124</v>
      </c>
      <c r="B1265">
        <v>10</v>
      </c>
      <c r="C1265" t="s">
        <v>150</v>
      </c>
      <c r="D1265" t="s">
        <v>175</v>
      </c>
      <c r="E1265">
        <v>61.253936000000003</v>
      </c>
    </row>
    <row r="1266" spans="1:5" x14ac:dyDescent="0.25">
      <c r="A1266" t="s">
        <v>125</v>
      </c>
      <c r="B1266">
        <v>11</v>
      </c>
      <c r="C1266" t="s">
        <v>150</v>
      </c>
      <c r="D1266" t="s">
        <v>175</v>
      </c>
      <c r="E1266">
        <v>142.00269299999999</v>
      </c>
    </row>
    <row r="1267" spans="1:5" x14ac:dyDescent="0.25">
      <c r="A1267" t="s">
        <v>126</v>
      </c>
      <c r="B1267">
        <v>12</v>
      </c>
      <c r="C1267" t="s">
        <v>150</v>
      </c>
      <c r="D1267" t="s">
        <v>175</v>
      </c>
      <c r="E1267">
        <v>60.859425000000002</v>
      </c>
    </row>
    <row r="1268" spans="1:5" x14ac:dyDescent="0.25">
      <c r="A1268" t="s">
        <v>127</v>
      </c>
      <c r="B1268">
        <v>13</v>
      </c>
      <c r="C1268" t="s">
        <v>150</v>
      </c>
      <c r="D1268" t="s">
        <v>175</v>
      </c>
      <c r="E1268">
        <v>108.40178899999999</v>
      </c>
    </row>
    <row r="1269" spans="1:5" x14ac:dyDescent="0.25">
      <c r="A1269" t="s">
        <v>128</v>
      </c>
      <c r="B1269">
        <v>14</v>
      </c>
      <c r="C1269" t="s">
        <v>150</v>
      </c>
      <c r="D1269" t="s">
        <v>175</v>
      </c>
      <c r="E1269">
        <v>163.887382</v>
      </c>
    </row>
    <row r="1270" spans="1:5" x14ac:dyDescent="0.25">
      <c r="A1270" t="s">
        <v>165</v>
      </c>
      <c r="B1270">
        <v>15</v>
      </c>
      <c r="C1270" t="s">
        <v>150</v>
      </c>
      <c r="D1270" t="s">
        <v>175</v>
      </c>
      <c r="E1270">
        <v>309.98335500000002</v>
      </c>
    </row>
    <row r="1271" spans="1:5" x14ac:dyDescent="0.25">
      <c r="A1271" t="s">
        <v>164</v>
      </c>
      <c r="B1271">
        <v>16</v>
      </c>
      <c r="C1271" t="s">
        <v>150</v>
      </c>
      <c r="D1271" t="s">
        <v>175</v>
      </c>
      <c r="E1271">
        <v>122.189114</v>
      </c>
    </row>
    <row r="1272" spans="1:5" x14ac:dyDescent="0.25">
      <c r="A1272" t="s">
        <v>129</v>
      </c>
      <c r="B1272">
        <v>17</v>
      </c>
      <c r="C1272" t="s">
        <v>150</v>
      </c>
      <c r="D1272" t="s">
        <v>175</v>
      </c>
      <c r="E1272">
        <v>50.449790999999998</v>
      </c>
    </row>
    <row r="1273" spans="1:5" x14ac:dyDescent="0.25">
      <c r="A1273" t="s">
        <v>130</v>
      </c>
      <c r="B1273">
        <v>18</v>
      </c>
      <c r="C1273" t="s">
        <v>150</v>
      </c>
      <c r="D1273" t="s">
        <v>175</v>
      </c>
      <c r="E1273">
        <v>44.452894000000001</v>
      </c>
    </row>
    <row r="1274" spans="1:5" x14ac:dyDescent="0.25">
      <c r="A1274" t="s">
        <v>146</v>
      </c>
      <c r="B1274">
        <v>19</v>
      </c>
      <c r="C1274" t="s">
        <v>150</v>
      </c>
      <c r="D1274" t="s">
        <v>175</v>
      </c>
      <c r="E1274">
        <v>103.405719</v>
      </c>
    </row>
    <row r="1275" spans="1:5" x14ac:dyDescent="0.25">
      <c r="A1275" t="s">
        <v>131</v>
      </c>
      <c r="B1275">
        <v>20</v>
      </c>
      <c r="C1275" t="s">
        <v>150</v>
      </c>
      <c r="D1275" t="s">
        <v>175</v>
      </c>
      <c r="E1275">
        <v>124.660124</v>
      </c>
    </row>
    <row r="1276" spans="1:5" x14ac:dyDescent="0.25">
      <c r="A1276" t="s">
        <v>132</v>
      </c>
      <c r="B1276">
        <v>21</v>
      </c>
      <c r="C1276" t="s">
        <v>150</v>
      </c>
      <c r="D1276" t="s">
        <v>175</v>
      </c>
      <c r="E1276">
        <v>132.31672499999999</v>
      </c>
    </row>
    <row r="1277" spans="1:5" x14ac:dyDescent="0.25">
      <c r="A1277" t="s">
        <v>147</v>
      </c>
      <c r="B1277">
        <v>22</v>
      </c>
      <c r="C1277" t="s">
        <v>150</v>
      </c>
      <c r="D1277" t="s">
        <v>175</v>
      </c>
      <c r="E1277">
        <v>65.840546000000003</v>
      </c>
    </row>
    <row r="1278" spans="1:5" x14ac:dyDescent="0.25">
      <c r="A1278" t="s">
        <v>133</v>
      </c>
      <c r="B1278">
        <v>23</v>
      </c>
      <c r="C1278" t="s">
        <v>150</v>
      </c>
      <c r="D1278" t="s">
        <v>175</v>
      </c>
      <c r="E1278">
        <v>42.904817000000001</v>
      </c>
    </row>
    <row r="1279" spans="1:5" x14ac:dyDescent="0.25">
      <c r="A1279" t="s">
        <v>181</v>
      </c>
      <c r="B1279">
        <v>24</v>
      </c>
      <c r="C1279" t="s">
        <v>150</v>
      </c>
      <c r="D1279" t="s">
        <v>175</v>
      </c>
      <c r="E1279">
        <v>70.473415000000003</v>
      </c>
    </row>
    <row r="1280" spans="1:5" x14ac:dyDescent="0.25">
      <c r="A1280" t="s">
        <v>134</v>
      </c>
      <c r="B1280">
        <v>25</v>
      </c>
      <c r="C1280" t="s">
        <v>150</v>
      </c>
      <c r="D1280" t="s">
        <v>175</v>
      </c>
      <c r="E1280">
        <v>68.149568000000002</v>
      </c>
    </row>
    <row r="1281" spans="1:5" x14ac:dyDescent="0.25">
      <c r="A1281" t="s">
        <v>135</v>
      </c>
      <c r="B1281">
        <v>26</v>
      </c>
      <c r="C1281" t="s">
        <v>150</v>
      </c>
      <c r="D1281" t="s">
        <v>175</v>
      </c>
      <c r="E1281">
        <v>50.140188000000002</v>
      </c>
    </row>
    <row r="1282" spans="1:5" x14ac:dyDescent="0.25">
      <c r="A1282" t="s">
        <v>136</v>
      </c>
      <c r="B1282">
        <v>27</v>
      </c>
      <c r="C1282" t="s">
        <v>150</v>
      </c>
      <c r="D1282" t="s">
        <v>175</v>
      </c>
      <c r="E1282">
        <v>76.637221999999994</v>
      </c>
    </row>
    <row r="1283" spans="1:5" x14ac:dyDescent="0.25">
      <c r="A1283" t="s">
        <v>137</v>
      </c>
      <c r="B1283">
        <v>28</v>
      </c>
      <c r="C1283" t="s">
        <v>150</v>
      </c>
      <c r="D1283" t="s">
        <v>175</v>
      </c>
      <c r="E1283">
        <v>80.827597999999995</v>
      </c>
    </row>
    <row r="1284" spans="1:5" x14ac:dyDescent="0.25">
      <c r="A1284" t="s">
        <v>138</v>
      </c>
      <c r="B1284">
        <v>29</v>
      </c>
      <c r="C1284" t="s">
        <v>150</v>
      </c>
      <c r="D1284" t="s">
        <v>175</v>
      </c>
      <c r="E1284">
        <v>40.265011999999999</v>
      </c>
    </row>
    <row r="1285" spans="1:5" x14ac:dyDescent="0.25">
      <c r="A1285" t="s">
        <v>139</v>
      </c>
      <c r="B1285">
        <v>30</v>
      </c>
      <c r="C1285" t="s">
        <v>150</v>
      </c>
      <c r="D1285" t="s">
        <v>175</v>
      </c>
      <c r="E1285">
        <v>156.646761</v>
      </c>
    </row>
    <row r="1286" spans="1:5" x14ac:dyDescent="0.25">
      <c r="A1286" t="s">
        <v>145</v>
      </c>
      <c r="B1286">
        <v>31</v>
      </c>
      <c r="C1286" t="s">
        <v>150</v>
      </c>
      <c r="D1286" t="s">
        <v>175</v>
      </c>
      <c r="E1286">
        <v>83.834040000000002</v>
      </c>
    </row>
    <row r="1287" spans="1:5" x14ac:dyDescent="0.25">
      <c r="A1287" t="s">
        <v>140</v>
      </c>
      <c r="B1287">
        <v>32</v>
      </c>
      <c r="C1287" t="s">
        <v>150</v>
      </c>
      <c r="D1287" t="s">
        <v>175</v>
      </c>
      <c r="E1287">
        <v>77.825697000000005</v>
      </c>
    </row>
    <row r="1288" spans="1:5" x14ac:dyDescent="0.25">
      <c r="A1288" t="s">
        <v>141</v>
      </c>
      <c r="B1288">
        <v>33</v>
      </c>
      <c r="C1288" t="s">
        <v>150</v>
      </c>
      <c r="D1288" t="s">
        <v>175</v>
      </c>
      <c r="E1288">
        <v>2976.968453</v>
      </c>
    </row>
    <row r="1289" spans="1:5" x14ac:dyDescent="0.25">
      <c r="A1289" t="s">
        <v>116</v>
      </c>
      <c r="B1289">
        <v>1</v>
      </c>
      <c r="C1289" t="s">
        <v>163</v>
      </c>
      <c r="D1289" t="s">
        <v>175</v>
      </c>
      <c r="E1289">
        <v>3776247</v>
      </c>
    </row>
    <row r="1290" spans="1:5" x14ac:dyDescent="0.25">
      <c r="A1290" t="s">
        <v>117</v>
      </c>
      <c r="B1290">
        <v>2</v>
      </c>
      <c r="C1290" t="s">
        <v>163</v>
      </c>
      <c r="D1290" t="s">
        <v>175</v>
      </c>
      <c r="E1290">
        <v>14066088</v>
      </c>
    </row>
    <row r="1291" spans="1:5" x14ac:dyDescent="0.25">
      <c r="A1291" t="s">
        <v>118</v>
      </c>
      <c r="B1291">
        <v>3</v>
      </c>
      <c r="C1291" t="s">
        <v>163</v>
      </c>
      <c r="D1291" t="s">
        <v>175</v>
      </c>
      <c r="E1291">
        <v>2897702</v>
      </c>
    </row>
    <row r="1292" spans="1:5" x14ac:dyDescent="0.25">
      <c r="A1292" t="s">
        <v>119</v>
      </c>
      <c r="B1292">
        <v>4</v>
      </c>
      <c r="C1292" t="s">
        <v>163</v>
      </c>
      <c r="D1292" t="s">
        <v>175</v>
      </c>
      <c r="E1292">
        <v>225251</v>
      </c>
    </row>
    <row r="1293" spans="1:5" x14ac:dyDescent="0.25">
      <c r="A1293" t="s">
        <v>120</v>
      </c>
      <c r="B1293">
        <v>5</v>
      </c>
      <c r="C1293" t="s">
        <v>163</v>
      </c>
      <c r="D1293" t="s">
        <v>175</v>
      </c>
      <c r="E1293">
        <v>8664105</v>
      </c>
    </row>
    <row r="1294" spans="1:5" x14ac:dyDescent="0.25">
      <c r="A1294" t="s">
        <v>121</v>
      </c>
      <c r="B1294">
        <v>6</v>
      </c>
      <c r="C1294" t="s">
        <v>163</v>
      </c>
      <c r="D1294" t="s">
        <v>175</v>
      </c>
      <c r="E1294">
        <v>3017304</v>
      </c>
    </row>
    <row r="1295" spans="1:5" x14ac:dyDescent="0.25">
      <c r="A1295" t="s">
        <v>122</v>
      </c>
      <c r="B1295">
        <v>7</v>
      </c>
      <c r="C1295" t="s">
        <v>163</v>
      </c>
      <c r="D1295" t="s">
        <v>175</v>
      </c>
      <c r="E1295">
        <v>1553791</v>
      </c>
    </row>
    <row r="1296" spans="1:5" x14ac:dyDescent="0.25">
      <c r="A1296" t="s">
        <v>123</v>
      </c>
      <c r="B1296">
        <v>8</v>
      </c>
      <c r="C1296" t="s">
        <v>163</v>
      </c>
      <c r="D1296" t="s">
        <v>175</v>
      </c>
      <c r="E1296">
        <v>12488117</v>
      </c>
    </row>
    <row r="1297" spans="1:5" x14ac:dyDescent="0.25">
      <c r="A1297" t="s">
        <v>180</v>
      </c>
      <c r="B1297">
        <v>9</v>
      </c>
      <c r="C1297" t="s">
        <v>163</v>
      </c>
      <c r="D1297" t="s">
        <v>175</v>
      </c>
      <c r="E1297">
        <v>26841073</v>
      </c>
    </row>
    <row r="1298" spans="1:5" x14ac:dyDescent="0.25">
      <c r="A1298" t="s">
        <v>124</v>
      </c>
      <c r="B1298">
        <v>10</v>
      </c>
      <c r="C1298" t="s">
        <v>163</v>
      </c>
      <c r="D1298" t="s">
        <v>175</v>
      </c>
      <c r="E1298">
        <v>3345451</v>
      </c>
    </row>
    <row r="1299" spans="1:5" x14ac:dyDescent="0.25">
      <c r="A1299" t="s">
        <v>125</v>
      </c>
      <c r="B1299">
        <v>11</v>
      </c>
      <c r="C1299" t="s">
        <v>163</v>
      </c>
      <c r="D1299" t="s">
        <v>175</v>
      </c>
      <c r="E1299">
        <v>14066313</v>
      </c>
    </row>
    <row r="1300" spans="1:5" x14ac:dyDescent="0.25">
      <c r="A1300" t="s">
        <v>126</v>
      </c>
      <c r="B1300">
        <v>12</v>
      </c>
      <c r="C1300" t="s">
        <v>163</v>
      </c>
      <c r="D1300" t="s">
        <v>175</v>
      </c>
      <c r="E1300">
        <v>2839795</v>
      </c>
    </row>
    <row r="1301" spans="1:5" x14ac:dyDescent="0.25">
      <c r="A1301" t="s">
        <v>127</v>
      </c>
      <c r="B1301">
        <v>13</v>
      </c>
      <c r="C1301" t="s">
        <v>163</v>
      </c>
      <c r="D1301" t="s">
        <v>175</v>
      </c>
      <c r="E1301">
        <v>3769233</v>
      </c>
    </row>
    <row r="1302" spans="1:5" x14ac:dyDescent="0.25">
      <c r="A1302" t="s">
        <v>128</v>
      </c>
      <c r="B1302">
        <v>14</v>
      </c>
      <c r="C1302" t="s">
        <v>163</v>
      </c>
      <c r="D1302" t="s">
        <v>175</v>
      </c>
      <c r="E1302">
        <v>28072155</v>
      </c>
    </row>
    <row r="1303" spans="1:5" x14ac:dyDescent="0.25">
      <c r="A1303" t="s">
        <v>165</v>
      </c>
      <c r="B1303">
        <v>15</v>
      </c>
      <c r="C1303" t="s">
        <v>163</v>
      </c>
      <c r="D1303" t="s">
        <v>175</v>
      </c>
      <c r="E1303">
        <v>56192557</v>
      </c>
    </row>
    <row r="1304" spans="1:5" x14ac:dyDescent="0.25">
      <c r="A1304" t="s">
        <v>164</v>
      </c>
      <c r="B1304">
        <v>16</v>
      </c>
      <c r="C1304" t="s">
        <v>163</v>
      </c>
      <c r="D1304" t="s">
        <v>175</v>
      </c>
      <c r="E1304">
        <v>12107886</v>
      </c>
    </row>
    <row r="1305" spans="1:5" x14ac:dyDescent="0.25">
      <c r="A1305" t="s">
        <v>129</v>
      </c>
      <c r="B1305">
        <v>17</v>
      </c>
      <c r="C1305" t="s">
        <v>163</v>
      </c>
      <c r="D1305" t="s">
        <v>175</v>
      </c>
      <c r="E1305">
        <v>3300644</v>
      </c>
    </row>
    <row r="1306" spans="1:5" x14ac:dyDescent="0.25">
      <c r="A1306" t="s">
        <v>130</v>
      </c>
      <c r="B1306">
        <v>18</v>
      </c>
      <c r="C1306" t="s">
        <v>163</v>
      </c>
      <c r="D1306" t="s">
        <v>175</v>
      </c>
      <c r="E1306">
        <v>2287094</v>
      </c>
    </row>
    <row r="1307" spans="1:5" x14ac:dyDescent="0.25">
      <c r="A1307" t="s">
        <v>146</v>
      </c>
      <c r="B1307">
        <v>19</v>
      </c>
      <c r="C1307" t="s">
        <v>163</v>
      </c>
      <c r="D1307" t="s">
        <v>175</v>
      </c>
      <c r="E1307">
        <v>24428384</v>
      </c>
    </row>
    <row r="1308" spans="1:5" x14ac:dyDescent="0.25">
      <c r="A1308" t="s">
        <v>131</v>
      </c>
      <c r="B1308">
        <v>20</v>
      </c>
      <c r="C1308" t="s">
        <v>163</v>
      </c>
      <c r="D1308" t="s">
        <v>175</v>
      </c>
      <c r="E1308">
        <v>2225870</v>
      </c>
    </row>
    <row r="1309" spans="1:5" x14ac:dyDescent="0.25">
      <c r="A1309" t="s">
        <v>132</v>
      </c>
      <c r="B1309">
        <v>21</v>
      </c>
      <c r="C1309" t="s">
        <v>163</v>
      </c>
      <c r="D1309" t="s">
        <v>175</v>
      </c>
      <c r="E1309">
        <v>9358788</v>
      </c>
    </row>
    <row r="1310" spans="1:5" x14ac:dyDescent="0.25">
      <c r="A1310" t="s">
        <v>147</v>
      </c>
      <c r="B1310">
        <v>22</v>
      </c>
      <c r="C1310" t="s">
        <v>163</v>
      </c>
      <c r="D1310" t="s">
        <v>175</v>
      </c>
      <c r="E1310">
        <v>8762785</v>
      </c>
    </row>
    <row r="1311" spans="1:5" x14ac:dyDescent="0.25">
      <c r="A1311" t="s">
        <v>133</v>
      </c>
      <c r="B1311">
        <v>23</v>
      </c>
      <c r="C1311" t="s">
        <v>163</v>
      </c>
      <c r="D1311" t="s">
        <v>175</v>
      </c>
      <c r="E1311">
        <v>2518524</v>
      </c>
    </row>
    <row r="1312" spans="1:5" x14ac:dyDescent="0.25">
      <c r="A1312" t="s">
        <v>181</v>
      </c>
      <c r="B1312">
        <v>24</v>
      </c>
      <c r="C1312" t="s">
        <v>163</v>
      </c>
      <c r="D1312" t="s">
        <v>175</v>
      </c>
      <c r="E1312">
        <v>6114204</v>
      </c>
    </row>
    <row r="1313" spans="1:5" x14ac:dyDescent="0.25">
      <c r="A1313" t="s">
        <v>134</v>
      </c>
      <c r="B1313">
        <v>25</v>
      </c>
      <c r="C1313" t="s">
        <v>163</v>
      </c>
      <c r="D1313" t="s">
        <v>175</v>
      </c>
      <c r="E1313">
        <v>6736930</v>
      </c>
    </row>
    <row r="1314" spans="1:5" x14ac:dyDescent="0.25">
      <c r="A1314" t="s">
        <v>135</v>
      </c>
      <c r="B1314">
        <v>26</v>
      </c>
      <c r="C1314" t="s">
        <v>163</v>
      </c>
      <c r="D1314" t="s">
        <v>175</v>
      </c>
      <c r="E1314">
        <v>8013881</v>
      </c>
    </row>
    <row r="1315" spans="1:5" x14ac:dyDescent="0.25">
      <c r="A1315" t="s">
        <v>136</v>
      </c>
      <c r="B1315">
        <v>27</v>
      </c>
      <c r="C1315" t="s">
        <v>163</v>
      </c>
      <c r="D1315" t="s">
        <v>175</v>
      </c>
      <c r="E1315">
        <v>4571909</v>
      </c>
    </row>
    <row r="1316" spans="1:5" x14ac:dyDescent="0.25">
      <c r="A1316" t="s">
        <v>137</v>
      </c>
      <c r="B1316">
        <v>28</v>
      </c>
      <c r="C1316" t="s">
        <v>163</v>
      </c>
      <c r="D1316" t="s">
        <v>175</v>
      </c>
      <c r="E1316">
        <v>8153775</v>
      </c>
    </row>
    <row r="1317" spans="1:5" x14ac:dyDescent="0.25">
      <c r="A1317" t="s">
        <v>138</v>
      </c>
      <c r="B1317">
        <v>29</v>
      </c>
      <c r="C1317" t="s">
        <v>163</v>
      </c>
      <c r="D1317" t="s">
        <v>175</v>
      </c>
      <c r="E1317">
        <v>1899501</v>
      </c>
    </row>
    <row r="1318" spans="1:5" x14ac:dyDescent="0.25">
      <c r="A1318" t="s">
        <v>139</v>
      </c>
      <c r="B1318">
        <v>30</v>
      </c>
      <c r="C1318" t="s">
        <v>163</v>
      </c>
      <c r="D1318" t="s">
        <v>175</v>
      </c>
      <c r="E1318">
        <v>8031694</v>
      </c>
    </row>
    <row r="1319" spans="1:5" x14ac:dyDescent="0.25">
      <c r="A1319" t="s">
        <v>145</v>
      </c>
      <c r="B1319">
        <v>31</v>
      </c>
      <c r="C1319" t="s">
        <v>163</v>
      </c>
      <c r="D1319" t="s">
        <v>175</v>
      </c>
      <c r="E1319">
        <v>6059696</v>
      </c>
    </row>
    <row r="1320" spans="1:5" x14ac:dyDescent="0.25">
      <c r="A1320" t="s">
        <v>140</v>
      </c>
      <c r="B1320">
        <v>32</v>
      </c>
      <c r="C1320" t="s">
        <v>163</v>
      </c>
      <c r="D1320" t="s">
        <v>175</v>
      </c>
      <c r="E1320">
        <v>2387809</v>
      </c>
    </row>
    <row r="1321" spans="1:5" x14ac:dyDescent="0.25">
      <c r="A1321" t="s">
        <v>141</v>
      </c>
      <c r="B1321">
        <v>33</v>
      </c>
      <c r="C1321" t="s">
        <v>163</v>
      </c>
      <c r="D1321" t="s">
        <v>175</v>
      </c>
      <c r="E1321">
        <v>298774556</v>
      </c>
    </row>
    <row r="1322" spans="1:5" x14ac:dyDescent="0.25">
      <c r="A1322" t="s">
        <v>116</v>
      </c>
      <c r="B1322">
        <v>1</v>
      </c>
      <c r="C1322" t="s">
        <v>144</v>
      </c>
      <c r="D1322" t="s">
        <v>176</v>
      </c>
      <c r="E1322">
        <v>626.33110399999998</v>
      </c>
    </row>
    <row r="1323" spans="1:5" x14ac:dyDescent="0.25">
      <c r="A1323" t="s">
        <v>117</v>
      </c>
      <c r="B1323">
        <v>2</v>
      </c>
      <c r="C1323" t="s">
        <v>144</v>
      </c>
      <c r="D1323" t="s">
        <v>176</v>
      </c>
      <c r="E1323">
        <v>1684.696717</v>
      </c>
    </row>
    <row r="1324" spans="1:5" x14ac:dyDescent="0.25">
      <c r="A1324" t="s">
        <v>118</v>
      </c>
      <c r="B1324">
        <v>3</v>
      </c>
      <c r="C1324" t="s">
        <v>144</v>
      </c>
      <c r="D1324" t="s">
        <v>176</v>
      </c>
      <c r="E1324">
        <v>342.94108399999999</v>
      </c>
    </row>
    <row r="1325" spans="1:5" x14ac:dyDescent="0.25">
      <c r="A1325" t="s">
        <v>119</v>
      </c>
      <c r="B1325">
        <v>4</v>
      </c>
      <c r="C1325" t="s">
        <v>144</v>
      </c>
      <c r="D1325" t="s">
        <v>176</v>
      </c>
      <c r="E1325">
        <v>419.50970899999999</v>
      </c>
    </row>
    <row r="1326" spans="1:5" x14ac:dyDescent="0.25">
      <c r="A1326" t="s">
        <v>120</v>
      </c>
      <c r="B1326">
        <v>5</v>
      </c>
      <c r="C1326" t="s">
        <v>144</v>
      </c>
      <c r="D1326" t="s">
        <v>176</v>
      </c>
      <c r="E1326">
        <v>1360.2467320000001</v>
      </c>
    </row>
    <row r="1327" spans="1:5" x14ac:dyDescent="0.25">
      <c r="A1327" t="s">
        <v>121</v>
      </c>
      <c r="B1327">
        <v>6</v>
      </c>
      <c r="C1327" t="s">
        <v>144</v>
      </c>
      <c r="D1327" t="s">
        <v>176</v>
      </c>
      <c r="E1327">
        <v>350.18708500000002</v>
      </c>
    </row>
    <row r="1328" spans="1:5" x14ac:dyDescent="0.25">
      <c r="A1328" t="s">
        <v>122</v>
      </c>
      <c r="B1328">
        <v>7</v>
      </c>
      <c r="C1328" t="s">
        <v>144</v>
      </c>
      <c r="D1328" t="s">
        <v>176</v>
      </c>
      <c r="E1328">
        <v>2459.8417169999998</v>
      </c>
    </row>
    <row r="1329" spans="1:5" x14ac:dyDescent="0.25">
      <c r="A1329" t="s">
        <v>123</v>
      </c>
      <c r="B1329">
        <v>8</v>
      </c>
      <c r="C1329" t="s">
        <v>144</v>
      </c>
      <c r="D1329" t="s">
        <v>176</v>
      </c>
      <c r="E1329">
        <v>1664.794067</v>
      </c>
    </row>
    <row r="1330" spans="1:5" x14ac:dyDescent="0.25">
      <c r="A1330" t="s">
        <v>180</v>
      </c>
      <c r="B1330">
        <v>9</v>
      </c>
      <c r="C1330" t="s">
        <v>144</v>
      </c>
      <c r="D1330" t="s">
        <v>176</v>
      </c>
      <c r="E1330">
        <v>5754.0153110000001</v>
      </c>
    </row>
    <row r="1331" spans="1:5" x14ac:dyDescent="0.25">
      <c r="A1331" t="s">
        <v>124</v>
      </c>
      <c r="B1331">
        <v>10</v>
      </c>
      <c r="C1331" t="s">
        <v>144</v>
      </c>
      <c r="D1331" t="s">
        <v>176</v>
      </c>
      <c r="E1331">
        <v>750.26905899999997</v>
      </c>
    </row>
    <row r="1332" spans="1:5" x14ac:dyDescent="0.25">
      <c r="A1332" t="s">
        <v>125</v>
      </c>
      <c r="B1332">
        <v>11</v>
      </c>
      <c r="C1332" t="s">
        <v>144</v>
      </c>
      <c r="D1332" t="s">
        <v>176</v>
      </c>
      <c r="E1332">
        <v>2516.25549</v>
      </c>
    </row>
    <row r="1333" spans="1:5" x14ac:dyDescent="0.25">
      <c r="A1333" t="s">
        <v>126</v>
      </c>
      <c r="B1333">
        <v>12</v>
      </c>
      <c r="C1333" t="s">
        <v>144</v>
      </c>
      <c r="D1333" t="s">
        <v>176</v>
      </c>
      <c r="E1333">
        <v>1343.0388350000001</v>
      </c>
    </row>
    <row r="1334" spans="1:5" x14ac:dyDescent="0.25">
      <c r="A1334" t="s">
        <v>127</v>
      </c>
      <c r="B1334">
        <v>13</v>
      </c>
      <c r="C1334" t="s">
        <v>144</v>
      </c>
      <c r="D1334" t="s">
        <v>176</v>
      </c>
      <c r="E1334">
        <v>1146.401955</v>
      </c>
    </row>
    <row r="1335" spans="1:5" x14ac:dyDescent="0.25">
      <c r="A1335" t="s">
        <v>128</v>
      </c>
      <c r="B1335">
        <v>14</v>
      </c>
      <c r="C1335" t="s">
        <v>144</v>
      </c>
      <c r="D1335" t="s">
        <v>176</v>
      </c>
      <c r="E1335">
        <v>3771.3703390000001</v>
      </c>
    </row>
    <row r="1336" spans="1:5" x14ac:dyDescent="0.25">
      <c r="A1336" t="s">
        <v>165</v>
      </c>
      <c r="B1336">
        <v>15</v>
      </c>
      <c r="C1336" t="s">
        <v>144</v>
      </c>
      <c r="D1336" t="s">
        <v>176</v>
      </c>
      <c r="E1336">
        <v>7880.8956369999996</v>
      </c>
    </row>
    <row r="1337" spans="1:5" x14ac:dyDescent="0.25">
      <c r="A1337" t="s">
        <v>164</v>
      </c>
      <c r="B1337">
        <v>16</v>
      </c>
      <c r="C1337" t="s">
        <v>144</v>
      </c>
      <c r="D1337" t="s">
        <v>176</v>
      </c>
      <c r="E1337">
        <v>1863.1242589999999</v>
      </c>
    </row>
    <row r="1338" spans="1:5" x14ac:dyDescent="0.25">
      <c r="A1338" t="s">
        <v>129</v>
      </c>
      <c r="B1338">
        <v>17</v>
      </c>
      <c r="C1338" t="s">
        <v>144</v>
      </c>
      <c r="D1338" t="s">
        <v>176</v>
      </c>
      <c r="E1338">
        <v>800.869595</v>
      </c>
    </row>
    <row r="1339" spans="1:5" x14ac:dyDescent="0.25">
      <c r="A1339" t="s">
        <v>130</v>
      </c>
      <c r="B1339">
        <v>18</v>
      </c>
      <c r="C1339" t="s">
        <v>144</v>
      </c>
      <c r="D1339" t="s">
        <v>176</v>
      </c>
      <c r="E1339">
        <v>508.762069</v>
      </c>
    </row>
    <row r="1340" spans="1:5" x14ac:dyDescent="0.25">
      <c r="A1340" t="s">
        <v>146</v>
      </c>
      <c r="B1340">
        <v>19</v>
      </c>
      <c r="C1340" t="s">
        <v>144</v>
      </c>
      <c r="D1340" t="s">
        <v>176</v>
      </c>
      <c r="E1340">
        <v>2734.6546069999999</v>
      </c>
    </row>
    <row r="1341" spans="1:5" x14ac:dyDescent="0.25">
      <c r="A1341" t="s">
        <v>131</v>
      </c>
      <c r="B1341">
        <v>20</v>
      </c>
      <c r="C1341" t="s">
        <v>144</v>
      </c>
      <c r="D1341" t="s">
        <v>176</v>
      </c>
      <c r="E1341">
        <v>1582.955966</v>
      </c>
    </row>
    <row r="1342" spans="1:5" x14ac:dyDescent="0.25">
      <c r="A1342" t="s">
        <v>132</v>
      </c>
      <c r="B1342">
        <v>21</v>
      </c>
      <c r="C1342" t="s">
        <v>144</v>
      </c>
      <c r="D1342" t="s">
        <v>176</v>
      </c>
      <c r="E1342">
        <v>2488.7017129999999</v>
      </c>
    </row>
    <row r="1343" spans="1:5" x14ac:dyDescent="0.25">
      <c r="A1343" t="s">
        <v>147</v>
      </c>
      <c r="B1343">
        <v>22</v>
      </c>
      <c r="C1343" t="s">
        <v>144</v>
      </c>
      <c r="D1343" t="s">
        <v>176</v>
      </c>
      <c r="E1343">
        <v>989.85543800000005</v>
      </c>
    </row>
    <row r="1344" spans="1:5" x14ac:dyDescent="0.25">
      <c r="A1344" t="s">
        <v>133</v>
      </c>
      <c r="B1344">
        <v>23</v>
      </c>
      <c r="C1344" t="s">
        <v>144</v>
      </c>
      <c r="D1344" t="s">
        <v>176</v>
      </c>
      <c r="E1344">
        <v>695.03913499999999</v>
      </c>
    </row>
    <row r="1345" spans="1:5" x14ac:dyDescent="0.25">
      <c r="A1345" t="s">
        <v>181</v>
      </c>
      <c r="B1345">
        <v>24</v>
      </c>
      <c r="C1345" t="s">
        <v>144</v>
      </c>
      <c r="D1345" t="s">
        <v>176</v>
      </c>
      <c r="E1345">
        <v>1123.5648679999999</v>
      </c>
    </row>
    <row r="1346" spans="1:5" x14ac:dyDescent="0.25">
      <c r="A1346" t="s">
        <v>134</v>
      </c>
      <c r="B1346">
        <v>25</v>
      </c>
      <c r="C1346" t="s">
        <v>144</v>
      </c>
      <c r="D1346" t="s">
        <v>176</v>
      </c>
      <c r="E1346">
        <v>1336.3963920000001</v>
      </c>
    </row>
    <row r="1347" spans="1:5" x14ac:dyDescent="0.25">
      <c r="A1347" t="s">
        <v>135</v>
      </c>
      <c r="B1347">
        <v>26</v>
      </c>
      <c r="C1347" t="s">
        <v>144</v>
      </c>
      <c r="D1347" t="s">
        <v>176</v>
      </c>
      <c r="E1347">
        <v>1346.3593350000001</v>
      </c>
    </row>
    <row r="1348" spans="1:5" x14ac:dyDescent="0.25">
      <c r="A1348" t="s">
        <v>136</v>
      </c>
      <c r="B1348">
        <v>27</v>
      </c>
      <c r="C1348" t="s">
        <v>144</v>
      </c>
      <c r="D1348" t="s">
        <v>176</v>
      </c>
      <c r="E1348">
        <v>1529.520397</v>
      </c>
    </row>
    <row r="1349" spans="1:5" x14ac:dyDescent="0.25">
      <c r="A1349" t="s">
        <v>137</v>
      </c>
      <c r="B1349">
        <v>28</v>
      </c>
      <c r="C1349" t="s">
        <v>144</v>
      </c>
      <c r="D1349" t="s">
        <v>176</v>
      </c>
      <c r="E1349">
        <v>1522.0461620000001</v>
      </c>
    </row>
    <row r="1350" spans="1:5" x14ac:dyDescent="0.25">
      <c r="A1350" t="s">
        <v>138</v>
      </c>
      <c r="B1350">
        <v>29</v>
      </c>
      <c r="C1350" t="s">
        <v>144</v>
      </c>
      <c r="D1350" t="s">
        <v>176</v>
      </c>
      <c r="E1350">
        <v>542.94506999999999</v>
      </c>
    </row>
    <row r="1351" spans="1:5" x14ac:dyDescent="0.25">
      <c r="A1351" t="s">
        <v>139</v>
      </c>
      <c r="B1351">
        <v>30</v>
      </c>
      <c r="C1351" t="s">
        <v>144</v>
      </c>
      <c r="D1351" t="s">
        <v>176</v>
      </c>
      <c r="E1351">
        <v>3397.8922229999998</v>
      </c>
    </row>
    <row r="1352" spans="1:5" x14ac:dyDescent="0.25">
      <c r="A1352" t="s">
        <v>145</v>
      </c>
      <c r="B1352">
        <v>31</v>
      </c>
      <c r="C1352" t="s">
        <v>144</v>
      </c>
      <c r="D1352" t="s">
        <v>176</v>
      </c>
      <c r="E1352">
        <v>942.39131299999997</v>
      </c>
    </row>
    <row r="1353" spans="1:5" x14ac:dyDescent="0.25">
      <c r="A1353" t="s">
        <v>140</v>
      </c>
      <c r="B1353">
        <v>32</v>
      </c>
      <c r="C1353" t="s">
        <v>144</v>
      </c>
      <c r="D1353" t="s">
        <v>176</v>
      </c>
      <c r="E1353">
        <v>703.86149999999998</v>
      </c>
    </row>
    <row r="1354" spans="1:5" x14ac:dyDescent="0.25">
      <c r="A1354" t="s">
        <v>141</v>
      </c>
      <c r="B1354">
        <v>33</v>
      </c>
      <c r="C1354" t="s">
        <v>144</v>
      </c>
      <c r="D1354" t="s">
        <v>176</v>
      </c>
      <c r="E1354">
        <v>56179.734880000004</v>
      </c>
    </row>
    <row r="1355" spans="1:5" x14ac:dyDescent="0.25">
      <c r="A1355" t="s">
        <v>116</v>
      </c>
      <c r="B1355">
        <v>1</v>
      </c>
      <c r="C1355" t="s">
        <v>148</v>
      </c>
      <c r="D1355" t="s">
        <v>176</v>
      </c>
      <c r="E1355">
        <v>0</v>
      </c>
    </row>
    <row r="1356" spans="1:5" x14ac:dyDescent="0.25">
      <c r="A1356" t="s">
        <v>117</v>
      </c>
      <c r="B1356">
        <v>2</v>
      </c>
      <c r="C1356" t="s">
        <v>148</v>
      </c>
      <c r="D1356" t="s">
        <v>176</v>
      </c>
      <c r="E1356">
        <v>15.918134</v>
      </c>
    </row>
    <row r="1357" spans="1:5" x14ac:dyDescent="0.25">
      <c r="A1357" t="s">
        <v>118</v>
      </c>
      <c r="B1357">
        <v>3</v>
      </c>
      <c r="C1357" t="s">
        <v>148</v>
      </c>
      <c r="D1357" t="s">
        <v>176</v>
      </c>
      <c r="E1357">
        <v>4.3552E-2</v>
      </c>
    </row>
    <row r="1358" spans="1:5" x14ac:dyDescent="0.25">
      <c r="A1358" t="s">
        <v>119</v>
      </c>
      <c r="B1358">
        <v>4</v>
      </c>
      <c r="C1358" t="s">
        <v>148</v>
      </c>
      <c r="D1358" t="s">
        <v>176</v>
      </c>
      <c r="E1358">
        <v>1.062009</v>
      </c>
    </row>
    <row r="1359" spans="1:5" x14ac:dyDescent="0.25">
      <c r="A1359" t="s">
        <v>120</v>
      </c>
      <c r="B1359">
        <v>5</v>
      </c>
      <c r="C1359" t="s">
        <v>148</v>
      </c>
      <c r="D1359" t="s">
        <v>176</v>
      </c>
      <c r="E1359">
        <v>10.869484999999999</v>
      </c>
    </row>
    <row r="1360" spans="1:5" x14ac:dyDescent="0.25">
      <c r="A1360" t="s">
        <v>121</v>
      </c>
      <c r="B1360">
        <v>6</v>
      </c>
      <c r="C1360" t="s">
        <v>148</v>
      </c>
      <c r="D1360" t="s">
        <v>176</v>
      </c>
      <c r="E1360">
        <v>11.765356000000001</v>
      </c>
    </row>
    <row r="1361" spans="1:5" x14ac:dyDescent="0.25">
      <c r="A1361" t="s">
        <v>122</v>
      </c>
      <c r="B1361">
        <v>7</v>
      </c>
      <c r="C1361" t="s">
        <v>148</v>
      </c>
      <c r="D1361" t="s">
        <v>176</v>
      </c>
      <c r="E1361">
        <v>0.54326200000000002</v>
      </c>
    </row>
    <row r="1362" spans="1:5" x14ac:dyDescent="0.25">
      <c r="A1362" t="s">
        <v>123</v>
      </c>
      <c r="B1362">
        <v>8</v>
      </c>
      <c r="C1362" t="s">
        <v>148</v>
      </c>
      <c r="D1362" t="s">
        <v>176</v>
      </c>
      <c r="E1362">
        <v>16.877662000000001</v>
      </c>
    </row>
    <row r="1363" spans="1:5" x14ac:dyDescent="0.25">
      <c r="A1363" t="s">
        <v>180</v>
      </c>
      <c r="B1363">
        <v>9</v>
      </c>
      <c r="C1363" t="s">
        <v>148</v>
      </c>
      <c r="D1363" t="s">
        <v>176</v>
      </c>
      <c r="E1363">
        <v>0</v>
      </c>
    </row>
    <row r="1364" spans="1:5" x14ac:dyDescent="0.25">
      <c r="A1364" t="s">
        <v>124</v>
      </c>
      <c r="B1364">
        <v>10</v>
      </c>
      <c r="C1364" t="s">
        <v>148</v>
      </c>
      <c r="D1364" t="s">
        <v>176</v>
      </c>
      <c r="E1364">
        <v>0</v>
      </c>
    </row>
    <row r="1365" spans="1:5" x14ac:dyDescent="0.25">
      <c r="A1365" t="s">
        <v>125</v>
      </c>
      <c r="B1365">
        <v>11</v>
      </c>
      <c r="C1365" t="s">
        <v>148</v>
      </c>
      <c r="D1365" t="s">
        <v>176</v>
      </c>
      <c r="E1365">
        <v>0</v>
      </c>
    </row>
    <row r="1366" spans="1:5" x14ac:dyDescent="0.25">
      <c r="A1366" t="s">
        <v>126</v>
      </c>
      <c r="B1366">
        <v>12</v>
      </c>
      <c r="C1366" t="s">
        <v>148</v>
      </c>
      <c r="D1366" t="s">
        <v>176</v>
      </c>
      <c r="E1366">
        <v>0.27502900000000002</v>
      </c>
    </row>
    <row r="1367" spans="1:5" x14ac:dyDescent="0.25">
      <c r="A1367" t="s">
        <v>127</v>
      </c>
      <c r="B1367">
        <v>13</v>
      </c>
      <c r="C1367" t="s">
        <v>148</v>
      </c>
      <c r="D1367" t="s">
        <v>176</v>
      </c>
      <c r="E1367">
        <v>0</v>
      </c>
    </row>
    <row r="1368" spans="1:5" x14ac:dyDescent="0.25">
      <c r="A1368" t="s">
        <v>128</v>
      </c>
      <c r="B1368">
        <v>14</v>
      </c>
      <c r="C1368" t="s">
        <v>148</v>
      </c>
      <c r="D1368" t="s">
        <v>176</v>
      </c>
      <c r="E1368">
        <v>0</v>
      </c>
    </row>
    <row r="1369" spans="1:5" x14ac:dyDescent="0.25">
      <c r="A1369" t="s">
        <v>165</v>
      </c>
      <c r="B1369">
        <v>15</v>
      </c>
      <c r="C1369" t="s">
        <v>148</v>
      </c>
      <c r="D1369" t="s">
        <v>176</v>
      </c>
      <c r="E1369">
        <v>0</v>
      </c>
    </row>
    <row r="1370" spans="1:5" x14ac:dyDescent="0.25">
      <c r="A1370" t="s">
        <v>164</v>
      </c>
      <c r="B1370">
        <v>16</v>
      </c>
      <c r="C1370" t="s">
        <v>148</v>
      </c>
      <c r="D1370" t="s">
        <v>176</v>
      </c>
      <c r="E1370">
        <v>19.907142</v>
      </c>
    </row>
    <row r="1371" spans="1:5" x14ac:dyDescent="0.25">
      <c r="A1371" t="s">
        <v>129</v>
      </c>
      <c r="B1371">
        <v>17</v>
      </c>
      <c r="C1371" t="s">
        <v>148</v>
      </c>
      <c r="D1371" t="s">
        <v>176</v>
      </c>
      <c r="E1371">
        <v>0</v>
      </c>
    </row>
    <row r="1372" spans="1:5" x14ac:dyDescent="0.25">
      <c r="A1372" t="s">
        <v>130</v>
      </c>
      <c r="B1372">
        <v>18</v>
      </c>
      <c r="C1372" t="s">
        <v>148</v>
      </c>
      <c r="D1372" t="s">
        <v>176</v>
      </c>
      <c r="E1372">
        <v>0</v>
      </c>
    </row>
    <row r="1373" spans="1:5" x14ac:dyDescent="0.25">
      <c r="A1373" t="s">
        <v>146</v>
      </c>
      <c r="B1373">
        <v>19</v>
      </c>
      <c r="C1373" t="s">
        <v>148</v>
      </c>
      <c r="D1373" t="s">
        <v>176</v>
      </c>
      <c r="E1373">
        <v>5.4543499999999998</v>
      </c>
    </row>
    <row r="1374" spans="1:5" x14ac:dyDescent="0.25">
      <c r="A1374" t="s">
        <v>131</v>
      </c>
      <c r="B1374">
        <v>20</v>
      </c>
      <c r="C1374" t="s">
        <v>148</v>
      </c>
      <c r="D1374" t="s">
        <v>176</v>
      </c>
      <c r="E1374">
        <v>0.32619599999999999</v>
      </c>
    </row>
    <row r="1375" spans="1:5" x14ac:dyDescent="0.25">
      <c r="A1375" t="s">
        <v>132</v>
      </c>
      <c r="B1375">
        <v>21</v>
      </c>
      <c r="C1375" t="s">
        <v>148</v>
      </c>
      <c r="D1375" t="s">
        <v>176</v>
      </c>
      <c r="E1375">
        <v>0</v>
      </c>
    </row>
    <row r="1376" spans="1:5" x14ac:dyDescent="0.25">
      <c r="A1376" t="s">
        <v>147</v>
      </c>
      <c r="B1376">
        <v>22</v>
      </c>
      <c r="C1376" t="s">
        <v>148</v>
      </c>
      <c r="D1376" t="s">
        <v>176</v>
      </c>
      <c r="E1376">
        <v>0</v>
      </c>
    </row>
    <row r="1377" spans="1:5" x14ac:dyDescent="0.25">
      <c r="A1377" t="s">
        <v>133</v>
      </c>
      <c r="B1377">
        <v>23</v>
      </c>
      <c r="C1377" t="s">
        <v>148</v>
      </c>
      <c r="D1377" t="s">
        <v>176</v>
      </c>
      <c r="E1377">
        <v>2.0058340000000001</v>
      </c>
    </row>
    <row r="1378" spans="1:5" x14ac:dyDescent="0.25">
      <c r="A1378" t="s">
        <v>181</v>
      </c>
      <c r="B1378">
        <v>24</v>
      </c>
      <c r="C1378" t="s">
        <v>148</v>
      </c>
      <c r="D1378" t="s">
        <v>176</v>
      </c>
      <c r="E1378">
        <v>0</v>
      </c>
    </row>
    <row r="1379" spans="1:5" x14ac:dyDescent="0.25">
      <c r="A1379" t="s">
        <v>134</v>
      </c>
      <c r="B1379">
        <v>25</v>
      </c>
      <c r="C1379" t="s">
        <v>148</v>
      </c>
      <c r="D1379" t="s">
        <v>176</v>
      </c>
      <c r="E1379">
        <v>0.90646899999999997</v>
      </c>
    </row>
    <row r="1380" spans="1:5" x14ac:dyDescent="0.25">
      <c r="A1380" t="s">
        <v>135</v>
      </c>
      <c r="B1380">
        <v>26</v>
      </c>
      <c r="C1380" t="s">
        <v>148</v>
      </c>
      <c r="D1380" t="s">
        <v>176</v>
      </c>
      <c r="E1380">
        <v>18.256150999999999</v>
      </c>
    </row>
    <row r="1381" spans="1:5" x14ac:dyDescent="0.25">
      <c r="A1381" t="s">
        <v>136</v>
      </c>
      <c r="B1381">
        <v>27</v>
      </c>
      <c r="C1381" t="s">
        <v>148</v>
      </c>
      <c r="D1381" t="s">
        <v>176</v>
      </c>
      <c r="E1381">
        <v>0</v>
      </c>
    </row>
    <row r="1382" spans="1:5" x14ac:dyDescent="0.25">
      <c r="A1382" t="s">
        <v>137</v>
      </c>
      <c r="B1382">
        <v>28</v>
      </c>
      <c r="C1382" t="s">
        <v>148</v>
      </c>
      <c r="D1382" t="s">
        <v>176</v>
      </c>
      <c r="E1382">
        <v>254.59366700000001</v>
      </c>
    </row>
    <row r="1383" spans="1:5" x14ac:dyDescent="0.25">
      <c r="A1383" t="s">
        <v>138</v>
      </c>
      <c r="B1383">
        <v>29</v>
      </c>
      <c r="C1383" t="s">
        <v>148</v>
      </c>
      <c r="D1383" t="s">
        <v>176</v>
      </c>
      <c r="E1383">
        <v>0</v>
      </c>
    </row>
    <row r="1384" spans="1:5" x14ac:dyDescent="0.25">
      <c r="A1384" t="s">
        <v>139</v>
      </c>
      <c r="B1384">
        <v>30</v>
      </c>
      <c r="C1384" t="s">
        <v>148</v>
      </c>
      <c r="D1384" t="s">
        <v>176</v>
      </c>
      <c r="E1384">
        <v>19.945423000000002</v>
      </c>
    </row>
    <row r="1385" spans="1:5" x14ac:dyDescent="0.25">
      <c r="A1385" t="s">
        <v>145</v>
      </c>
      <c r="B1385">
        <v>31</v>
      </c>
      <c r="C1385" t="s">
        <v>148</v>
      </c>
      <c r="D1385" t="s">
        <v>176</v>
      </c>
      <c r="E1385">
        <v>2.3505479999999999</v>
      </c>
    </row>
    <row r="1386" spans="1:5" x14ac:dyDescent="0.25">
      <c r="A1386" t="s">
        <v>140</v>
      </c>
      <c r="B1386">
        <v>32</v>
      </c>
      <c r="C1386" t="s">
        <v>148</v>
      </c>
      <c r="D1386" t="s">
        <v>176</v>
      </c>
      <c r="E1386">
        <v>0</v>
      </c>
    </row>
    <row r="1387" spans="1:5" x14ac:dyDescent="0.25">
      <c r="A1387" t="s">
        <v>141</v>
      </c>
      <c r="B1387">
        <v>33</v>
      </c>
      <c r="C1387" t="s">
        <v>148</v>
      </c>
      <c r="D1387" t="s">
        <v>176</v>
      </c>
      <c r="E1387">
        <v>381.10026900000003</v>
      </c>
    </row>
    <row r="1388" spans="1:5" x14ac:dyDescent="0.25">
      <c r="A1388" t="s">
        <v>116</v>
      </c>
      <c r="B1388">
        <v>1</v>
      </c>
      <c r="C1388" t="s">
        <v>149</v>
      </c>
      <c r="D1388" t="s">
        <v>176</v>
      </c>
      <c r="E1388">
        <v>19.192848999999999</v>
      </c>
    </row>
    <row r="1389" spans="1:5" x14ac:dyDescent="0.25">
      <c r="A1389" t="s">
        <v>117</v>
      </c>
      <c r="B1389">
        <v>2</v>
      </c>
      <c r="C1389" t="s">
        <v>149</v>
      </c>
      <c r="D1389" t="s">
        <v>176</v>
      </c>
      <c r="E1389">
        <v>54.666136999999999</v>
      </c>
    </row>
    <row r="1390" spans="1:5" x14ac:dyDescent="0.25">
      <c r="A1390" t="s">
        <v>118</v>
      </c>
      <c r="B1390">
        <v>3</v>
      </c>
      <c r="C1390" t="s">
        <v>149</v>
      </c>
      <c r="D1390" t="s">
        <v>176</v>
      </c>
      <c r="E1390">
        <v>11.177491</v>
      </c>
    </row>
    <row r="1391" spans="1:5" x14ac:dyDescent="0.25">
      <c r="A1391" t="s">
        <v>119</v>
      </c>
      <c r="B1391">
        <v>4</v>
      </c>
      <c r="C1391" t="s">
        <v>149</v>
      </c>
      <c r="D1391" t="s">
        <v>176</v>
      </c>
      <c r="E1391">
        <v>15.057055999999999</v>
      </c>
    </row>
    <row r="1392" spans="1:5" x14ac:dyDescent="0.25">
      <c r="A1392" t="s">
        <v>120</v>
      </c>
      <c r="B1392">
        <v>5</v>
      </c>
      <c r="C1392" t="s">
        <v>149</v>
      </c>
      <c r="D1392" t="s">
        <v>176</v>
      </c>
      <c r="E1392">
        <v>41.740890999999998</v>
      </c>
    </row>
    <row r="1393" spans="1:5" x14ac:dyDescent="0.25">
      <c r="A1393" t="s">
        <v>121</v>
      </c>
      <c r="B1393">
        <v>6</v>
      </c>
      <c r="C1393" t="s">
        <v>149</v>
      </c>
      <c r="D1393" t="s">
        <v>176</v>
      </c>
      <c r="E1393">
        <v>11.524962</v>
      </c>
    </row>
    <row r="1394" spans="1:5" x14ac:dyDescent="0.25">
      <c r="A1394" t="s">
        <v>122</v>
      </c>
      <c r="B1394">
        <v>7</v>
      </c>
      <c r="C1394" t="s">
        <v>149</v>
      </c>
      <c r="D1394" t="s">
        <v>176</v>
      </c>
      <c r="E1394">
        <v>74.737042000000002</v>
      </c>
    </row>
    <row r="1395" spans="1:5" x14ac:dyDescent="0.25">
      <c r="A1395" t="s">
        <v>123</v>
      </c>
      <c r="B1395">
        <v>8</v>
      </c>
      <c r="C1395" t="s">
        <v>149</v>
      </c>
      <c r="D1395" t="s">
        <v>176</v>
      </c>
      <c r="E1395">
        <v>55.166569000000003</v>
      </c>
    </row>
    <row r="1396" spans="1:5" x14ac:dyDescent="0.25">
      <c r="A1396" t="s">
        <v>180</v>
      </c>
      <c r="B1396">
        <v>9</v>
      </c>
      <c r="C1396" t="s">
        <v>149</v>
      </c>
      <c r="D1396" t="s">
        <v>176</v>
      </c>
      <c r="E1396">
        <v>208.14547300000001</v>
      </c>
    </row>
    <row r="1397" spans="1:5" x14ac:dyDescent="0.25">
      <c r="A1397" t="s">
        <v>124</v>
      </c>
      <c r="B1397">
        <v>10</v>
      </c>
      <c r="C1397" t="s">
        <v>149</v>
      </c>
      <c r="D1397" t="s">
        <v>176</v>
      </c>
      <c r="E1397">
        <v>25.001071</v>
      </c>
    </row>
    <row r="1398" spans="1:5" x14ac:dyDescent="0.25">
      <c r="A1398" t="s">
        <v>125</v>
      </c>
      <c r="B1398">
        <v>11</v>
      </c>
      <c r="C1398" t="s">
        <v>149</v>
      </c>
      <c r="D1398" t="s">
        <v>176</v>
      </c>
      <c r="E1398">
        <v>101.033907</v>
      </c>
    </row>
    <row r="1399" spans="1:5" x14ac:dyDescent="0.25">
      <c r="A1399" t="s">
        <v>126</v>
      </c>
      <c r="B1399">
        <v>12</v>
      </c>
      <c r="C1399" t="s">
        <v>149</v>
      </c>
      <c r="D1399" t="s">
        <v>176</v>
      </c>
      <c r="E1399">
        <v>39.922902000000001</v>
      </c>
    </row>
    <row r="1400" spans="1:5" x14ac:dyDescent="0.25">
      <c r="A1400" t="s">
        <v>127</v>
      </c>
      <c r="B1400">
        <v>13</v>
      </c>
      <c r="C1400" t="s">
        <v>149</v>
      </c>
      <c r="D1400" t="s">
        <v>176</v>
      </c>
      <c r="E1400">
        <v>33.336264999999997</v>
      </c>
    </row>
    <row r="1401" spans="1:5" x14ac:dyDescent="0.25">
      <c r="A1401" t="s">
        <v>128</v>
      </c>
      <c r="B1401">
        <v>14</v>
      </c>
      <c r="C1401" t="s">
        <v>149</v>
      </c>
      <c r="D1401" t="s">
        <v>176</v>
      </c>
      <c r="E1401">
        <v>124.569418</v>
      </c>
    </row>
    <row r="1402" spans="1:5" x14ac:dyDescent="0.25">
      <c r="A1402" t="s">
        <v>165</v>
      </c>
      <c r="B1402">
        <v>15</v>
      </c>
      <c r="C1402" t="s">
        <v>149</v>
      </c>
      <c r="D1402" t="s">
        <v>176</v>
      </c>
      <c r="E1402">
        <v>261.66805299999999</v>
      </c>
    </row>
    <row r="1403" spans="1:5" x14ac:dyDescent="0.25">
      <c r="A1403" t="s">
        <v>164</v>
      </c>
      <c r="B1403">
        <v>16</v>
      </c>
      <c r="C1403" t="s">
        <v>149</v>
      </c>
      <c r="D1403" t="s">
        <v>176</v>
      </c>
      <c r="E1403">
        <v>51.866506000000001</v>
      </c>
    </row>
    <row r="1404" spans="1:5" x14ac:dyDescent="0.25">
      <c r="A1404" t="s">
        <v>129</v>
      </c>
      <c r="B1404">
        <v>17</v>
      </c>
      <c r="C1404" t="s">
        <v>149</v>
      </c>
      <c r="D1404" t="s">
        <v>176</v>
      </c>
      <c r="E1404">
        <v>23.932931</v>
      </c>
    </row>
    <row r="1405" spans="1:5" x14ac:dyDescent="0.25">
      <c r="A1405" t="s">
        <v>130</v>
      </c>
      <c r="B1405">
        <v>18</v>
      </c>
      <c r="C1405" t="s">
        <v>149</v>
      </c>
      <c r="D1405" t="s">
        <v>176</v>
      </c>
      <c r="E1405">
        <v>16.899930999999999</v>
      </c>
    </row>
    <row r="1406" spans="1:5" x14ac:dyDescent="0.25">
      <c r="A1406" t="s">
        <v>146</v>
      </c>
      <c r="B1406">
        <v>19</v>
      </c>
      <c r="C1406" t="s">
        <v>149</v>
      </c>
      <c r="D1406" t="s">
        <v>176</v>
      </c>
      <c r="E1406">
        <v>75.298111000000006</v>
      </c>
    </row>
    <row r="1407" spans="1:5" x14ac:dyDescent="0.25">
      <c r="A1407" t="s">
        <v>131</v>
      </c>
      <c r="B1407">
        <v>20</v>
      </c>
      <c r="C1407" t="s">
        <v>149</v>
      </c>
      <c r="D1407" t="s">
        <v>176</v>
      </c>
      <c r="E1407">
        <v>49.869149999999998</v>
      </c>
    </row>
    <row r="1408" spans="1:5" x14ac:dyDescent="0.25">
      <c r="A1408" t="s">
        <v>132</v>
      </c>
      <c r="B1408">
        <v>21</v>
      </c>
      <c r="C1408" t="s">
        <v>149</v>
      </c>
      <c r="D1408" t="s">
        <v>176</v>
      </c>
      <c r="E1408">
        <v>81.671543</v>
      </c>
    </row>
    <row r="1409" spans="1:5" x14ac:dyDescent="0.25">
      <c r="A1409" t="s">
        <v>147</v>
      </c>
      <c r="B1409">
        <v>22</v>
      </c>
      <c r="C1409" t="s">
        <v>149</v>
      </c>
      <c r="D1409" t="s">
        <v>176</v>
      </c>
      <c r="E1409">
        <v>32.491436</v>
      </c>
    </row>
    <row r="1410" spans="1:5" x14ac:dyDescent="0.25">
      <c r="A1410" t="s">
        <v>133</v>
      </c>
      <c r="B1410">
        <v>23</v>
      </c>
      <c r="C1410" t="s">
        <v>149</v>
      </c>
      <c r="D1410" t="s">
        <v>176</v>
      </c>
      <c r="E1410">
        <v>21.810524999999998</v>
      </c>
    </row>
    <row r="1411" spans="1:5" x14ac:dyDescent="0.25">
      <c r="A1411" t="s">
        <v>181</v>
      </c>
      <c r="B1411">
        <v>24</v>
      </c>
      <c r="C1411" t="s">
        <v>149</v>
      </c>
      <c r="D1411" t="s">
        <v>176</v>
      </c>
      <c r="E1411">
        <v>53.512169999999998</v>
      </c>
    </row>
    <row r="1412" spans="1:5" x14ac:dyDescent="0.25">
      <c r="A1412" t="s">
        <v>134</v>
      </c>
      <c r="B1412">
        <v>25</v>
      </c>
      <c r="C1412" t="s">
        <v>149</v>
      </c>
      <c r="D1412" t="s">
        <v>176</v>
      </c>
      <c r="E1412">
        <v>88.651270999999994</v>
      </c>
    </row>
    <row r="1413" spans="1:5" x14ac:dyDescent="0.25">
      <c r="A1413" t="s">
        <v>135</v>
      </c>
      <c r="B1413">
        <v>26</v>
      </c>
      <c r="C1413" t="s">
        <v>149</v>
      </c>
      <c r="D1413" t="s">
        <v>176</v>
      </c>
      <c r="E1413">
        <v>251.02322799999999</v>
      </c>
    </row>
    <row r="1414" spans="1:5" x14ac:dyDescent="0.25">
      <c r="A1414" t="s">
        <v>136</v>
      </c>
      <c r="B1414">
        <v>27</v>
      </c>
      <c r="C1414" t="s">
        <v>149</v>
      </c>
      <c r="D1414" t="s">
        <v>176</v>
      </c>
      <c r="E1414">
        <v>145.86102700000001</v>
      </c>
    </row>
    <row r="1415" spans="1:5" x14ac:dyDescent="0.25">
      <c r="A1415" t="s">
        <v>137</v>
      </c>
      <c r="B1415">
        <v>28</v>
      </c>
      <c r="C1415" t="s">
        <v>149</v>
      </c>
      <c r="D1415" t="s">
        <v>176</v>
      </c>
      <c r="E1415">
        <v>45.753610000000002</v>
      </c>
    </row>
    <row r="1416" spans="1:5" x14ac:dyDescent="0.25">
      <c r="A1416" t="s">
        <v>138</v>
      </c>
      <c r="B1416">
        <v>29</v>
      </c>
      <c r="C1416" t="s">
        <v>149</v>
      </c>
      <c r="D1416" t="s">
        <v>176</v>
      </c>
      <c r="E1416">
        <v>17.487684999999999</v>
      </c>
    </row>
    <row r="1417" spans="1:5" x14ac:dyDescent="0.25">
      <c r="A1417" t="s">
        <v>139</v>
      </c>
      <c r="B1417">
        <v>30</v>
      </c>
      <c r="C1417" t="s">
        <v>149</v>
      </c>
      <c r="D1417" t="s">
        <v>176</v>
      </c>
      <c r="E1417">
        <v>101.667354</v>
      </c>
    </row>
    <row r="1418" spans="1:5" x14ac:dyDescent="0.25">
      <c r="A1418" t="s">
        <v>145</v>
      </c>
      <c r="B1418">
        <v>31</v>
      </c>
      <c r="C1418" t="s">
        <v>149</v>
      </c>
      <c r="D1418" t="s">
        <v>176</v>
      </c>
      <c r="E1418">
        <v>68.716868000000005</v>
      </c>
    </row>
    <row r="1419" spans="1:5" x14ac:dyDescent="0.25">
      <c r="A1419" t="s">
        <v>140</v>
      </c>
      <c r="B1419">
        <v>32</v>
      </c>
      <c r="C1419" t="s">
        <v>149</v>
      </c>
      <c r="D1419" t="s">
        <v>176</v>
      </c>
      <c r="E1419">
        <v>19.412300999999999</v>
      </c>
    </row>
    <row r="1420" spans="1:5" x14ac:dyDescent="0.25">
      <c r="A1420" t="s">
        <v>141</v>
      </c>
      <c r="B1420">
        <v>33</v>
      </c>
      <c r="C1420" t="s">
        <v>149</v>
      </c>
      <c r="D1420" t="s">
        <v>176</v>
      </c>
      <c r="E1420">
        <v>2222.8657330000001</v>
      </c>
    </row>
    <row r="1421" spans="1:5" x14ac:dyDescent="0.25">
      <c r="A1421" t="s">
        <v>116</v>
      </c>
      <c r="B1421">
        <v>1</v>
      </c>
      <c r="C1421" t="s">
        <v>150</v>
      </c>
      <c r="D1421" t="s">
        <v>176</v>
      </c>
      <c r="E1421">
        <v>53.732798000000003</v>
      </c>
    </row>
    <row r="1422" spans="1:5" x14ac:dyDescent="0.25">
      <c r="A1422" t="s">
        <v>117</v>
      </c>
      <c r="B1422">
        <v>2</v>
      </c>
      <c r="C1422" t="s">
        <v>150</v>
      </c>
      <c r="D1422" t="s">
        <v>176</v>
      </c>
      <c r="E1422">
        <v>50.078713999999998</v>
      </c>
    </row>
    <row r="1423" spans="1:5" x14ac:dyDescent="0.25">
      <c r="A1423" t="s">
        <v>118</v>
      </c>
      <c r="B1423">
        <v>3</v>
      </c>
      <c r="C1423" t="s">
        <v>150</v>
      </c>
      <c r="D1423" t="s">
        <v>176</v>
      </c>
      <c r="E1423">
        <v>18.433657</v>
      </c>
    </row>
    <row r="1424" spans="1:5" x14ac:dyDescent="0.25">
      <c r="A1424" t="s">
        <v>119</v>
      </c>
      <c r="B1424">
        <v>4</v>
      </c>
      <c r="C1424" t="s">
        <v>150</v>
      </c>
      <c r="D1424" t="s">
        <v>176</v>
      </c>
      <c r="E1424">
        <v>29.322479999999999</v>
      </c>
    </row>
    <row r="1425" spans="1:5" x14ac:dyDescent="0.25">
      <c r="A1425" t="s">
        <v>120</v>
      </c>
      <c r="B1425">
        <v>5</v>
      </c>
      <c r="C1425" t="s">
        <v>150</v>
      </c>
      <c r="D1425" t="s">
        <v>176</v>
      </c>
      <c r="E1425">
        <v>53.703823999999997</v>
      </c>
    </row>
    <row r="1426" spans="1:5" x14ac:dyDescent="0.25">
      <c r="A1426" t="s">
        <v>121</v>
      </c>
      <c r="B1426">
        <v>6</v>
      </c>
      <c r="C1426" t="s">
        <v>150</v>
      </c>
      <c r="D1426" t="s">
        <v>176</v>
      </c>
      <c r="E1426">
        <v>27.555882</v>
      </c>
    </row>
    <row r="1427" spans="1:5" x14ac:dyDescent="0.25">
      <c r="A1427" t="s">
        <v>122</v>
      </c>
      <c r="B1427">
        <v>7</v>
      </c>
      <c r="C1427" t="s">
        <v>150</v>
      </c>
      <c r="D1427" t="s">
        <v>176</v>
      </c>
      <c r="E1427">
        <v>76.529677000000007</v>
      </c>
    </row>
    <row r="1428" spans="1:5" x14ac:dyDescent="0.25">
      <c r="A1428" t="s">
        <v>123</v>
      </c>
      <c r="B1428">
        <v>8</v>
      </c>
      <c r="C1428" t="s">
        <v>150</v>
      </c>
      <c r="D1428" t="s">
        <v>176</v>
      </c>
      <c r="E1428">
        <v>77.148940999999994</v>
      </c>
    </row>
    <row r="1429" spans="1:5" x14ac:dyDescent="0.25">
      <c r="A1429" t="s">
        <v>180</v>
      </c>
      <c r="B1429">
        <v>9</v>
      </c>
      <c r="C1429" t="s">
        <v>150</v>
      </c>
      <c r="D1429" t="s">
        <v>176</v>
      </c>
      <c r="E1429">
        <v>312.118675</v>
      </c>
    </row>
    <row r="1430" spans="1:5" x14ac:dyDescent="0.25">
      <c r="A1430" t="s">
        <v>124</v>
      </c>
      <c r="B1430">
        <v>10</v>
      </c>
      <c r="C1430" t="s">
        <v>150</v>
      </c>
      <c r="D1430" t="s">
        <v>176</v>
      </c>
      <c r="E1430">
        <v>58.000079999999997</v>
      </c>
    </row>
    <row r="1431" spans="1:5" x14ac:dyDescent="0.25">
      <c r="A1431" t="s">
        <v>125</v>
      </c>
      <c r="B1431">
        <v>11</v>
      </c>
      <c r="C1431" t="s">
        <v>150</v>
      </c>
      <c r="D1431" t="s">
        <v>176</v>
      </c>
      <c r="E1431">
        <v>130.64776000000001</v>
      </c>
    </row>
    <row r="1432" spans="1:5" x14ac:dyDescent="0.25">
      <c r="A1432" t="s">
        <v>126</v>
      </c>
      <c r="B1432">
        <v>12</v>
      </c>
      <c r="C1432" t="s">
        <v>150</v>
      </c>
      <c r="D1432" t="s">
        <v>176</v>
      </c>
      <c r="E1432">
        <v>56.285091999999999</v>
      </c>
    </row>
    <row r="1433" spans="1:5" x14ac:dyDescent="0.25">
      <c r="A1433" t="s">
        <v>127</v>
      </c>
      <c r="B1433">
        <v>13</v>
      </c>
      <c r="C1433" t="s">
        <v>150</v>
      </c>
      <c r="D1433" t="s">
        <v>176</v>
      </c>
      <c r="E1433">
        <v>105.16323199999999</v>
      </c>
    </row>
    <row r="1434" spans="1:5" x14ac:dyDescent="0.25">
      <c r="A1434" t="s">
        <v>128</v>
      </c>
      <c r="B1434">
        <v>14</v>
      </c>
      <c r="C1434" t="s">
        <v>150</v>
      </c>
      <c r="D1434" t="s">
        <v>176</v>
      </c>
      <c r="E1434">
        <v>150.69707</v>
      </c>
    </row>
    <row r="1435" spans="1:5" x14ac:dyDescent="0.25">
      <c r="A1435" t="s">
        <v>165</v>
      </c>
      <c r="B1435">
        <v>15</v>
      </c>
      <c r="C1435" t="s">
        <v>150</v>
      </c>
      <c r="D1435" t="s">
        <v>176</v>
      </c>
      <c r="E1435">
        <v>282.38028100000002</v>
      </c>
    </row>
    <row r="1436" spans="1:5" x14ac:dyDescent="0.25">
      <c r="A1436" t="s">
        <v>164</v>
      </c>
      <c r="B1436">
        <v>16</v>
      </c>
      <c r="C1436" t="s">
        <v>150</v>
      </c>
      <c r="D1436" t="s">
        <v>176</v>
      </c>
      <c r="E1436">
        <v>117.516448</v>
      </c>
    </row>
    <row r="1437" spans="1:5" x14ac:dyDescent="0.25">
      <c r="A1437" t="s">
        <v>129</v>
      </c>
      <c r="B1437">
        <v>17</v>
      </c>
      <c r="C1437" t="s">
        <v>150</v>
      </c>
      <c r="D1437" t="s">
        <v>176</v>
      </c>
      <c r="E1437">
        <v>48.566355000000001</v>
      </c>
    </row>
    <row r="1438" spans="1:5" x14ac:dyDescent="0.25">
      <c r="A1438" t="s">
        <v>130</v>
      </c>
      <c r="B1438">
        <v>18</v>
      </c>
      <c r="C1438" t="s">
        <v>150</v>
      </c>
      <c r="D1438" t="s">
        <v>176</v>
      </c>
      <c r="E1438">
        <v>43.023491</v>
      </c>
    </row>
    <row r="1439" spans="1:5" x14ac:dyDescent="0.25">
      <c r="A1439" t="s">
        <v>146</v>
      </c>
      <c r="B1439">
        <v>19</v>
      </c>
      <c r="C1439" t="s">
        <v>150</v>
      </c>
      <c r="D1439" t="s">
        <v>176</v>
      </c>
      <c r="E1439">
        <v>94.331530000000001</v>
      </c>
    </row>
    <row r="1440" spans="1:5" x14ac:dyDescent="0.25">
      <c r="A1440" t="s">
        <v>131</v>
      </c>
      <c r="B1440">
        <v>20</v>
      </c>
      <c r="C1440" t="s">
        <v>150</v>
      </c>
      <c r="D1440" t="s">
        <v>176</v>
      </c>
      <c r="E1440">
        <v>120.314091</v>
      </c>
    </row>
    <row r="1441" spans="1:5" x14ac:dyDescent="0.25">
      <c r="A1441" t="s">
        <v>132</v>
      </c>
      <c r="B1441">
        <v>21</v>
      </c>
      <c r="C1441" t="s">
        <v>150</v>
      </c>
      <c r="D1441" t="s">
        <v>176</v>
      </c>
      <c r="E1441">
        <v>126.85762800000001</v>
      </c>
    </row>
    <row r="1442" spans="1:5" x14ac:dyDescent="0.25">
      <c r="A1442" t="s">
        <v>147</v>
      </c>
      <c r="B1442">
        <v>22</v>
      </c>
      <c r="C1442" t="s">
        <v>150</v>
      </c>
      <c r="D1442" t="s">
        <v>176</v>
      </c>
      <c r="E1442">
        <v>62.785128999999998</v>
      </c>
    </row>
    <row r="1443" spans="1:5" x14ac:dyDescent="0.25">
      <c r="A1443" t="s">
        <v>133</v>
      </c>
      <c r="B1443">
        <v>23</v>
      </c>
      <c r="C1443" t="s">
        <v>150</v>
      </c>
      <c r="D1443" t="s">
        <v>176</v>
      </c>
      <c r="E1443">
        <v>40.997812000000003</v>
      </c>
    </row>
    <row r="1444" spans="1:5" x14ac:dyDescent="0.25">
      <c r="A1444" t="s">
        <v>181</v>
      </c>
      <c r="B1444">
        <v>24</v>
      </c>
      <c r="C1444" t="s">
        <v>150</v>
      </c>
      <c r="D1444" t="s">
        <v>176</v>
      </c>
      <c r="E1444">
        <v>67.215773999999996</v>
      </c>
    </row>
    <row r="1445" spans="1:5" x14ac:dyDescent="0.25">
      <c r="A1445" t="s">
        <v>134</v>
      </c>
      <c r="B1445">
        <v>25</v>
      </c>
      <c r="C1445" t="s">
        <v>150</v>
      </c>
      <c r="D1445" t="s">
        <v>176</v>
      </c>
      <c r="E1445">
        <v>62.579656999999997</v>
      </c>
    </row>
    <row r="1446" spans="1:5" x14ac:dyDescent="0.25">
      <c r="A1446" t="s">
        <v>135</v>
      </c>
      <c r="B1446">
        <v>26</v>
      </c>
      <c r="C1446" t="s">
        <v>150</v>
      </c>
      <c r="D1446" t="s">
        <v>176</v>
      </c>
      <c r="E1446">
        <v>46.490786999999997</v>
      </c>
    </row>
    <row r="1447" spans="1:5" x14ac:dyDescent="0.25">
      <c r="A1447" t="s">
        <v>136</v>
      </c>
      <c r="B1447">
        <v>27</v>
      </c>
      <c r="C1447" t="s">
        <v>150</v>
      </c>
      <c r="D1447" t="s">
        <v>176</v>
      </c>
      <c r="E1447">
        <v>72.141767000000002</v>
      </c>
    </row>
    <row r="1448" spans="1:5" x14ac:dyDescent="0.25">
      <c r="A1448" t="s">
        <v>137</v>
      </c>
      <c r="B1448">
        <v>28</v>
      </c>
      <c r="C1448" t="s">
        <v>150</v>
      </c>
      <c r="D1448" t="s">
        <v>176</v>
      </c>
      <c r="E1448">
        <v>76.261544000000001</v>
      </c>
    </row>
    <row r="1449" spans="1:5" x14ac:dyDescent="0.25">
      <c r="A1449" t="s">
        <v>138</v>
      </c>
      <c r="B1449">
        <v>29</v>
      </c>
      <c r="C1449" t="s">
        <v>150</v>
      </c>
      <c r="D1449" t="s">
        <v>176</v>
      </c>
      <c r="E1449">
        <v>38.971477</v>
      </c>
    </row>
    <row r="1450" spans="1:5" x14ac:dyDescent="0.25">
      <c r="A1450" t="s">
        <v>139</v>
      </c>
      <c r="B1450">
        <v>30</v>
      </c>
      <c r="C1450" t="s">
        <v>150</v>
      </c>
      <c r="D1450" t="s">
        <v>176</v>
      </c>
      <c r="E1450">
        <v>146.009829</v>
      </c>
    </row>
    <row r="1451" spans="1:5" x14ac:dyDescent="0.25">
      <c r="A1451" t="s">
        <v>145</v>
      </c>
      <c r="B1451">
        <v>31</v>
      </c>
      <c r="C1451" t="s">
        <v>150</v>
      </c>
      <c r="D1451" t="s">
        <v>176</v>
      </c>
      <c r="E1451">
        <v>80.247716999999994</v>
      </c>
    </row>
    <row r="1452" spans="1:5" x14ac:dyDescent="0.25">
      <c r="A1452" t="s">
        <v>140</v>
      </c>
      <c r="B1452">
        <v>32</v>
      </c>
      <c r="C1452" t="s">
        <v>150</v>
      </c>
      <c r="D1452" t="s">
        <v>176</v>
      </c>
      <c r="E1452">
        <v>76.098680000000002</v>
      </c>
    </row>
    <row r="1453" spans="1:5" x14ac:dyDescent="0.25">
      <c r="A1453" t="s">
        <v>141</v>
      </c>
      <c r="B1453">
        <v>33</v>
      </c>
      <c r="C1453" t="s">
        <v>150</v>
      </c>
      <c r="D1453" t="s">
        <v>176</v>
      </c>
      <c r="E1453">
        <v>2802.207879</v>
      </c>
    </row>
    <row r="1454" spans="1:5" x14ac:dyDescent="0.25">
      <c r="A1454" t="s">
        <v>116</v>
      </c>
      <c r="B1454">
        <v>1</v>
      </c>
      <c r="C1454" t="s">
        <v>163</v>
      </c>
      <c r="D1454" t="s">
        <v>176</v>
      </c>
      <c r="E1454">
        <v>3742525</v>
      </c>
    </row>
    <row r="1455" spans="1:5" x14ac:dyDescent="0.25">
      <c r="A1455" t="s">
        <v>117</v>
      </c>
      <c r="B1455">
        <v>2</v>
      </c>
      <c r="C1455" t="s">
        <v>163</v>
      </c>
      <c r="D1455" t="s">
        <v>176</v>
      </c>
      <c r="E1455">
        <v>13940477</v>
      </c>
    </row>
    <row r="1456" spans="1:5" x14ac:dyDescent="0.25">
      <c r="A1456" t="s">
        <v>118</v>
      </c>
      <c r="B1456">
        <v>3</v>
      </c>
      <c r="C1456" t="s">
        <v>163</v>
      </c>
      <c r="D1456" t="s">
        <v>176</v>
      </c>
      <c r="E1456">
        <v>2871825</v>
      </c>
    </row>
    <row r="1457" spans="1:5" x14ac:dyDescent="0.25">
      <c r="A1457" t="s">
        <v>119</v>
      </c>
      <c r="B1457">
        <v>4</v>
      </c>
      <c r="C1457" t="s">
        <v>163</v>
      </c>
      <c r="D1457" t="s">
        <v>176</v>
      </c>
      <c r="E1457">
        <v>223240</v>
      </c>
    </row>
    <row r="1458" spans="1:5" x14ac:dyDescent="0.25">
      <c r="A1458" t="s">
        <v>120</v>
      </c>
      <c r="B1458">
        <v>5</v>
      </c>
      <c r="C1458" t="s">
        <v>163</v>
      </c>
      <c r="D1458" t="s">
        <v>176</v>
      </c>
      <c r="E1458">
        <v>8586734</v>
      </c>
    </row>
    <row r="1459" spans="1:5" x14ac:dyDescent="0.25">
      <c r="A1459" t="s">
        <v>121</v>
      </c>
      <c r="B1459">
        <v>6</v>
      </c>
      <c r="C1459" t="s">
        <v>163</v>
      </c>
      <c r="D1459" t="s">
        <v>176</v>
      </c>
      <c r="E1459">
        <v>2990359</v>
      </c>
    </row>
    <row r="1460" spans="1:5" x14ac:dyDescent="0.25">
      <c r="A1460" t="s">
        <v>122</v>
      </c>
      <c r="B1460">
        <v>7</v>
      </c>
      <c r="C1460" t="s">
        <v>163</v>
      </c>
      <c r="D1460" t="s">
        <v>176</v>
      </c>
      <c r="E1460">
        <v>1539916</v>
      </c>
    </row>
    <row r="1461" spans="1:5" x14ac:dyDescent="0.25">
      <c r="A1461" t="s">
        <v>123</v>
      </c>
      <c r="B1461">
        <v>8</v>
      </c>
      <c r="C1461" t="s">
        <v>163</v>
      </c>
      <c r="D1461" t="s">
        <v>176</v>
      </c>
      <c r="E1461">
        <v>12376597</v>
      </c>
    </row>
    <row r="1462" spans="1:5" x14ac:dyDescent="0.25">
      <c r="A1462" t="s">
        <v>180</v>
      </c>
      <c r="B1462">
        <v>9</v>
      </c>
      <c r="C1462" t="s">
        <v>163</v>
      </c>
      <c r="D1462" t="s">
        <v>176</v>
      </c>
      <c r="E1462">
        <v>26601380</v>
      </c>
    </row>
    <row r="1463" spans="1:5" x14ac:dyDescent="0.25">
      <c r="A1463" t="s">
        <v>124</v>
      </c>
      <c r="B1463">
        <v>10</v>
      </c>
      <c r="C1463" t="s">
        <v>163</v>
      </c>
      <c r="D1463" t="s">
        <v>176</v>
      </c>
      <c r="E1463">
        <v>3315576</v>
      </c>
    </row>
    <row r="1464" spans="1:5" x14ac:dyDescent="0.25">
      <c r="A1464" t="s">
        <v>125</v>
      </c>
      <c r="B1464">
        <v>11</v>
      </c>
      <c r="C1464" t="s">
        <v>163</v>
      </c>
      <c r="D1464" t="s">
        <v>176</v>
      </c>
      <c r="E1464">
        <v>13940700</v>
      </c>
    </row>
    <row r="1465" spans="1:5" x14ac:dyDescent="0.25">
      <c r="A1465" t="s">
        <v>126</v>
      </c>
      <c r="B1465">
        <v>12</v>
      </c>
      <c r="C1465" t="s">
        <v>163</v>
      </c>
      <c r="D1465" t="s">
        <v>176</v>
      </c>
      <c r="E1465">
        <v>2814436</v>
      </c>
    </row>
    <row r="1466" spans="1:5" x14ac:dyDescent="0.25">
      <c r="A1466" t="s">
        <v>127</v>
      </c>
      <c r="B1466">
        <v>13</v>
      </c>
      <c r="C1466" t="s">
        <v>163</v>
      </c>
      <c r="D1466" t="s">
        <v>176</v>
      </c>
      <c r="E1466">
        <v>3735573</v>
      </c>
    </row>
    <row r="1467" spans="1:5" x14ac:dyDescent="0.25">
      <c r="A1467" t="s">
        <v>128</v>
      </c>
      <c r="B1467">
        <v>14</v>
      </c>
      <c r="C1467" t="s">
        <v>163</v>
      </c>
      <c r="D1467" t="s">
        <v>176</v>
      </c>
      <c r="E1467">
        <v>27821469</v>
      </c>
    </row>
    <row r="1468" spans="1:5" x14ac:dyDescent="0.25">
      <c r="A1468" t="s">
        <v>165</v>
      </c>
      <c r="B1468">
        <v>15</v>
      </c>
      <c r="C1468" t="s">
        <v>163</v>
      </c>
      <c r="D1468" t="s">
        <v>176</v>
      </c>
      <c r="E1468">
        <v>55690754</v>
      </c>
    </row>
    <row r="1469" spans="1:5" x14ac:dyDescent="0.25">
      <c r="A1469" t="s">
        <v>164</v>
      </c>
      <c r="B1469">
        <v>16</v>
      </c>
      <c r="C1469" t="s">
        <v>163</v>
      </c>
      <c r="D1469" t="s">
        <v>176</v>
      </c>
      <c r="E1469">
        <v>11999762</v>
      </c>
    </row>
    <row r="1470" spans="1:5" x14ac:dyDescent="0.25">
      <c r="A1470" t="s">
        <v>129</v>
      </c>
      <c r="B1470">
        <v>17</v>
      </c>
      <c r="C1470" t="s">
        <v>163</v>
      </c>
      <c r="D1470" t="s">
        <v>176</v>
      </c>
      <c r="E1470">
        <v>3271169</v>
      </c>
    </row>
    <row r="1471" spans="1:5" x14ac:dyDescent="0.25">
      <c r="A1471" t="s">
        <v>130</v>
      </c>
      <c r="B1471">
        <v>18</v>
      </c>
      <c r="C1471" t="s">
        <v>163</v>
      </c>
      <c r="D1471" t="s">
        <v>176</v>
      </c>
      <c r="E1471">
        <v>2266670</v>
      </c>
    </row>
    <row r="1472" spans="1:5" x14ac:dyDescent="0.25">
      <c r="A1472" t="s">
        <v>146</v>
      </c>
      <c r="B1472">
        <v>19</v>
      </c>
      <c r="C1472" t="s">
        <v>163</v>
      </c>
      <c r="D1472" t="s">
        <v>176</v>
      </c>
      <c r="E1472">
        <v>24210237</v>
      </c>
    </row>
    <row r="1473" spans="1:5" x14ac:dyDescent="0.25">
      <c r="A1473" t="s">
        <v>131</v>
      </c>
      <c r="B1473">
        <v>20</v>
      </c>
      <c r="C1473" t="s">
        <v>163</v>
      </c>
      <c r="D1473" t="s">
        <v>176</v>
      </c>
      <c r="E1473">
        <v>2205993</v>
      </c>
    </row>
    <row r="1474" spans="1:5" x14ac:dyDescent="0.25">
      <c r="A1474" t="s">
        <v>132</v>
      </c>
      <c r="B1474">
        <v>21</v>
      </c>
      <c r="C1474" t="s">
        <v>163</v>
      </c>
      <c r="D1474" t="s">
        <v>176</v>
      </c>
      <c r="E1474">
        <v>9275214</v>
      </c>
    </row>
    <row r="1475" spans="1:5" x14ac:dyDescent="0.25">
      <c r="A1475" t="s">
        <v>147</v>
      </c>
      <c r="B1475">
        <v>22</v>
      </c>
      <c r="C1475" t="s">
        <v>163</v>
      </c>
      <c r="D1475" t="s">
        <v>176</v>
      </c>
      <c r="E1475">
        <v>8684533</v>
      </c>
    </row>
    <row r="1476" spans="1:5" x14ac:dyDescent="0.25">
      <c r="A1476" t="s">
        <v>133</v>
      </c>
      <c r="B1476">
        <v>23</v>
      </c>
      <c r="C1476" t="s">
        <v>163</v>
      </c>
      <c r="D1476" t="s">
        <v>176</v>
      </c>
      <c r="E1476">
        <v>2496033</v>
      </c>
    </row>
    <row r="1477" spans="1:5" x14ac:dyDescent="0.25">
      <c r="A1477" t="s">
        <v>181</v>
      </c>
      <c r="B1477">
        <v>24</v>
      </c>
      <c r="C1477" t="s">
        <v>163</v>
      </c>
      <c r="D1477" t="s">
        <v>176</v>
      </c>
      <c r="E1477">
        <v>6059604</v>
      </c>
    </row>
    <row r="1478" spans="1:5" x14ac:dyDescent="0.25">
      <c r="A1478" t="s">
        <v>134</v>
      </c>
      <c r="B1478">
        <v>25</v>
      </c>
      <c r="C1478" t="s">
        <v>163</v>
      </c>
      <c r="D1478" t="s">
        <v>176</v>
      </c>
      <c r="E1478">
        <v>6676769</v>
      </c>
    </row>
    <row r="1479" spans="1:5" x14ac:dyDescent="0.25">
      <c r="A1479" t="s">
        <v>135</v>
      </c>
      <c r="B1479">
        <v>26</v>
      </c>
      <c r="C1479" t="s">
        <v>163</v>
      </c>
      <c r="D1479" t="s">
        <v>176</v>
      </c>
      <c r="E1479">
        <v>7942317</v>
      </c>
    </row>
    <row r="1480" spans="1:5" x14ac:dyDescent="0.25">
      <c r="A1480" t="s">
        <v>136</v>
      </c>
      <c r="B1480">
        <v>27</v>
      </c>
      <c r="C1480" t="s">
        <v>163</v>
      </c>
      <c r="D1480" t="s">
        <v>176</v>
      </c>
      <c r="E1480">
        <v>4531082</v>
      </c>
    </row>
    <row r="1481" spans="1:5" x14ac:dyDescent="0.25">
      <c r="A1481" t="s">
        <v>137</v>
      </c>
      <c r="B1481">
        <v>28</v>
      </c>
      <c r="C1481" t="s">
        <v>163</v>
      </c>
      <c r="D1481" t="s">
        <v>176</v>
      </c>
      <c r="E1481">
        <v>8080962</v>
      </c>
    </row>
    <row r="1482" spans="1:5" x14ac:dyDescent="0.25">
      <c r="A1482" t="s">
        <v>138</v>
      </c>
      <c r="B1482">
        <v>29</v>
      </c>
      <c r="C1482" t="s">
        <v>163</v>
      </c>
      <c r="D1482" t="s">
        <v>176</v>
      </c>
      <c r="E1482">
        <v>1882539</v>
      </c>
    </row>
    <row r="1483" spans="1:5" x14ac:dyDescent="0.25">
      <c r="A1483" t="s">
        <v>139</v>
      </c>
      <c r="B1483">
        <v>30</v>
      </c>
      <c r="C1483" t="s">
        <v>163</v>
      </c>
      <c r="D1483" t="s">
        <v>176</v>
      </c>
      <c r="E1483">
        <v>7959971</v>
      </c>
    </row>
    <row r="1484" spans="1:5" x14ac:dyDescent="0.25">
      <c r="A1484" t="s">
        <v>145</v>
      </c>
      <c r="B1484">
        <v>31</v>
      </c>
      <c r="C1484" t="s">
        <v>163</v>
      </c>
      <c r="D1484" t="s">
        <v>176</v>
      </c>
      <c r="E1484">
        <v>6005582</v>
      </c>
    </row>
    <row r="1485" spans="1:5" x14ac:dyDescent="0.25">
      <c r="A1485" t="s">
        <v>140</v>
      </c>
      <c r="B1485">
        <v>32</v>
      </c>
      <c r="C1485" t="s">
        <v>163</v>
      </c>
      <c r="D1485" t="s">
        <v>176</v>
      </c>
      <c r="E1485">
        <v>2366485</v>
      </c>
    </row>
    <row r="1486" spans="1:5" x14ac:dyDescent="0.25">
      <c r="A1486" t="s">
        <v>141</v>
      </c>
      <c r="B1486">
        <v>33</v>
      </c>
      <c r="C1486" t="s">
        <v>163</v>
      </c>
      <c r="D1486" t="s">
        <v>176</v>
      </c>
      <c r="E1486">
        <v>296106483</v>
      </c>
    </row>
  </sheetData>
  <autoFilter ref="A1:E1486" xr:uid="{9180D6DC-8F87-42A0-BF52-E1C2BD542144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49F40-1319-41E2-868A-A710A145BFED}">
  <dimension ref="A1:H298"/>
  <sheetViews>
    <sheetView workbookViewId="0">
      <selection sqref="A1:B34"/>
    </sheetView>
  </sheetViews>
  <sheetFormatPr baseColWidth="10" defaultRowHeight="15" x14ac:dyDescent="0.25"/>
  <sheetData>
    <row r="1" spans="1:8" x14ac:dyDescent="0.25">
      <c r="A1" t="s">
        <v>115</v>
      </c>
      <c r="B1" t="s">
        <v>142</v>
      </c>
      <c r="C1" t="s">
        <v>178</v>
      </c>
      <c r="D1" t="s">
        <v>163</v>
      </c>
      <c r="E1" t="s">
        <v>150</v>
      </c>
      <c r="F1" t="s">
        <v>149</v>
      </c>
      <c r="G1" t="s">
        <v>144</v>
      </c>
      <c r="H1" t="s">
        <v>148</v>
      </c>
    </row>
    <row r="2" spans="1:8" x14ac:dyDescent="0.25">
      <c r="A2" t="s">
        <v>116</v>
      </c>
      <c r="B2">
        <v>1</v>
      </c>
      <c r="C2" t="s">
        <v>168</v>
      </c>
      <c r="D2">
        <v>3752994</v>
      </c>
      <c r="E2">
        <v>62.798974999999999</v>
      </c>
      <c r="F2">
        <v>66.624658999999994</v>
      </c>
      <c r="G2">
        <v>784.61573699999997</v>
      </c>
      <c r="H2">
        <v>0</v>
      </c>
    </row>
    <row r="3" spans="1:8" x14ac:dyDescent="0.25">
      <c r="A3" t="s">
        <v>117</v>
      </c>
      <c r="B3">
        <v>2</v>
      </c>
      <c r="C3" t="s">
        <v>168</v>
      </c>
      <c r="D3">
        <v>14424101</v>
      </c>
      <c r="E3">
        <v>70.561368999999999</v>
      </c>
      <c r="F3">
        <v>181.089167</v>
      </c>
      <c r="G3">
        <v>2123.6473150000002</v>
      </c>
      <c r="H3">
        <v>20.780328999999998</v>
      </c>
    </row>
    <row r="4" spans="1:8" x14ac:dyDescent="0.25">
      <c r="A4" t="s">
        <v>118</v>
      </c>
      <c r="B4">
        <v>3</v>
      </c>
      <c r="C4" t="s">
        <v>168</v>
      </c>
      <c r="D4">
        <v>3130249</v>
      </c>
      <c r="E4">
        <v>20.605018999999999</v>
      </c>
      <c r="F4">
        <v>44.496687000000001</v>
      </c>
      <c r="G4">
        <v>411.89462400000002</v>
      </c>
      <c r="H4">
        <v>3.9692999999999999E-2</v>
      </c>
    </row>
    <row r="5" spans="1:8" x14ac:dyDescent="0.25">
      <c r="A5" t="s">
        <v>119</v>
      </c>
      <c r="B5">
        <v>4</v>
      </c>
      <c r="C5" t="s">
        <v>168</v>
      </c>
      <c r="D5">
        <v>416270</v>
      </c>
      <c r="E5">
        <v>36.178035000000001</v>
      </c>
      <c r="F5">
        <v>32.011583999999999</v>
      </c>
      <c r="G5">
        <v>500.01736799999998</v>
      </c>
      <c r="H5">
        <v>1.5640069999999999</v>
      </c>
    </row>
    <row r="6" spans="1:8" x14ac:dyDescent="0.25">
      <c r="A6" t="s">
        <v>120</v>
      </c>
      <c r="B6">
        <v>5</v>
      </c>
      <c r="C6" t="s">
        <v>168</v>
      </c>
      <c r="D6">
        <v>9550199</v>
      </c>
      <c r="E6">
        <v>71.843585000000004</v>
      </c>
      <c r="F6">
        <v>113.324534</v>
      </c>
      <c r="G6">
        <v>1693.547532</v>
      </c>
      <c r="H6">
        <v>13.583088999999999</v>
      </c>
    </row>
    <row r="7" spans="1:8" x14ac:dyDescent="0.25">
      <c r="A7" t="s">
        <v>121</v>
      </c>
      <c r="B7">
        <v>6</v>
      </c>
      <c r="C7" t="s">
        <v>168</v>
      </c>
      <c r="D7">
        <v>2927230</v>
      </c>
      <c r="E7">
        <v>30.489231</v>
      </c>
      <c r="F7">
        <v>29.790103999999999</v>
      </c>
      <c r="G7">
        <v>421.34411999999998</v>
      </c>
      <c r="H7">
        <v>13.904286000000001</v>
      </c>
    </row>
    <row r="8" spans="1:8" x14ac:dyDescent="0.25">
      <c r="A8" t="s">
        <v>122</v>
      </c>
      <c r="B8">
        <v>7</v>
      </c>
      <c r="C8" t="s">
        <v>168</v>
      </c>
      <c r="D8">
        <v>1682127</v>
      </c>
      <c r="E8">
        <v>105.398178</v>
      </c>
      <c r="F8">
        <v>173.37664799999999</v>
      </c>
      <c r="G8">
        <v>3049.2957540000002</v>
      </c>
      <c r="H8">
        <v>0.60176499999999999</v>
      </c>
    </row>
    <row r="9" spans="1:8" x14ac:dyDescent="0.25">
      <c r="A9" t="s">
        <v>123</v>
      </c>
      <c r="B9">
        <v>8</v>
      </c>
      <c r="C9" t="s">
        <v>168</v>
      </c>
      <c r="D9">
        <v>12361137</v>
      </c>
      <c r="E9">
        <v>109.863083</v>
      </c>
      <c r="F9">
        <v>355.20477499999998</v>
      </c>
      <c r="G9">
        <v>2091.6709580000002</v>
      </c>
      <c r="H9">
        <v>20.855511</v>
      </c>
    </row>
    <row r="10" spans="1:8" x14ac:dyDescent="0.25">
      <c r="A10" t="s">
        <v>180</v>
      </c>
      <c r="B10">
        <v>9</v>
      </c>
      <c r="C10" t="s">
        <v>168</v>
      </c>
      <c r="D10">
        <v>35692482</v>
      </c>
      <c r="E10">
        <v>379.69810200000001</v>
      </c>
      <c r="F10">
        <v>467.280484</v>
      </c>
      <c r="G10">
        <v>7094.4451150000004</v>
      </c>
      <c r="H10">
        <v>0</v>
      </c>
    </row>
    <row r="11" spans="1:8" x14ac:dyDescent="0.25">
      <c r="A11" t="s">
        <v>124</v>
      </c>
      <c r="B11">
        <v>10</v>
      </c>
      <c r="C11" t="s">
        <v>168</v>
      </c>
      <c r="D11">
        <v>3522470</v>
      </c>
      <c r="E11">
        <v>71.819068999999999</v>
      </c>
      <c r="F11">
        <v>66.108256999999995</v>
      </c>
      <c r="G11">
        <v>939.10573699999998</v>
      </c>
      <c r="H11">
        <v>0</v>
      </c>
    </row>
    <row r="12" spans="1:8" x14ac:dyDescent="0.25">
      <c r="A12" t="s">
        <v>125</v>
      </c>
      <c r="B12">
        <v>11</v>
      </c>
      <c r="C12" t="s">
        <v>168</v>
      </c>
      <c r="D12">
        <v>15129754</v>
      </c>
      <c r="E12">
        <v>176.68062599999999</v>
      </c>
      <c r="F12">
        <v>362.23198200000002</v>
      </c>
      <c r="G12">
        <v>3214.9800279999999</v>
      </c>
      <c r="H12">
        <v>0</v>
      </c>
    </row>
    <row r="13" spans="1:8" x14ac:dyDescent="0.25">
      <c r="A13" t="s">
        <v>126</v>
      </c>
      <c r="B13">
        <v>12</v>
      </c>
      <c r="C13" t="s">
        <v>168</v>
      </c>
      <c r="D13">
        <v>2995943</v>
      </c>
      <c r="E13">
        <v>71.361519999999999</v>
      </c>
      <c r="F13">
        <v>95.187499000000003</v>
      </c>
      <c r="G13">
        <v>1714.5478459999999</v>
      </c>
      <c r="H13">
        <v>0.435562</v>
      </c>
    </row>
    <row r="14" spans="1:8" x14ac:dyDescent="0.25">
      <c r="A14" t="s">
        <v>127</v>
      </c>
      <c r="B14">
        <v>13</v>
      </c>
      <c r="C14" t="s">
        <v>168</v>
      </c>
      <c r="D14">
        <v>3927308</v>
      </c>
      <c r="E14">
        <v>115.24855599999999</v>
      </c>
      <c r="F14">
        <v>86.719042000000002</v>
      </c>
      <c r="G14">
        <v>1465.9851209999999</v>
      </c>
      <c r="H14">
        <v>0</v>
      </c>
    </row>
    <row r="15" spans="1:8" x14ac:dyDescent="0.25">
      <c r="A15" t="s">
        <v>128</v>
      </c>
      <c r="B15">
        <v>14</v>
      </c>
      <c r="C15" t="s">
        <v>168</v>
      </c>
      <c r="D15">
        <v>27515845</v>
      </c>
      <c r="E15">
        <v>227.84384299999999</v>
      </c>
      <c r="F15">
        <v>324.530146</v>
      </c>
      <c r="G15">
        <v>4738.2950170000004</v>
      </c>
      <c r="H15">
        <v>0</v>
      </c>
    </row>
    <row r="16" spans="1:8" x14ac:dyDescent="0.25">
      <c r="A16" t="s">
        <v>165</v>
      </c>
      <c r="B16">
        <v>15</v>
      </c>
      <c r="C16" t="s">
        <v>168</v>
      </c>
      <c r="D16">
        <v>61279664</v>
      </c>
      <c r="E16">
        <v>406.47821599999997</v>
      </c>
      <c r="F16">
        <v>864.87825699999996</v>
      </c>
      <c r="G16">
        <v>10475.133239999999</v>
      </c>
      <c r="H16">
        <v>0</v>
      </c>
    </row>
    <row r="17" spans="1:8" x14ac:dyDescent="0.25">
      <c r="A17" t="s">
        <v>164</v>
      </c>
      <c r="B17">
        <v>16</v>
      </c>
      <c r="C17" t="s">
        <v>168</v>
      </c>
      <c r="D17">
        <v>13525626</v>
      </c>
      <c r="E17">
        <v>140.102071</v>
      </c>
      <c r="F17">
        <v>154.53133700000001</v>
      </c>
      <c r="G17">
        <v>2396.70505</v>
      </c>
      <c r="H17">
        <v>26.806432000000001</v>
      </c>
    </row>
    <row r="18" spans="1:8" x14ac:dyDescent="0.25">
      <c r="A18" t="s">
        <v>129</v>
      </c>
      <c r="B18">
        <v>17</v>
      </c>
      <c r="C18" t="s">
        <v>168</v>
      </c>
      <c r="D18">
        <v>3291886</v>
      </c>
      <c r="E18">
        <v>59.002502999999997</v>
      </c>
      <c r="F18">
        <v>62.896442</v>
      </c>
      <c r="G18">
        <v>997.39541299999996</v>
      </c>
      <c r="H18">
        <v>0</v>
      </c>
    </row>
    <row r="19" spans="1:8" x14ac:dyDescent="0.25">
      <c r="A19" t="s">
        <v>130</v>
      </c>
      <c r="B19">
        <v>18</v>
      </c>
      <c r="C19" t="s">
        <v>168</v>
      </c>
      <c r="D19">
        <v>2136672</v>
      </c>
      <c r="E19">
        <v>47.376973</v>
      </c>
      <c r="F19">
        <v>36.713003999999998</v>
      </c>
      <c r="G19">
        <v>625.53035699999998</v>
      </c>
      <c r="H19">
        <v>0</v>
      </c>
    </row>
    <row r="20" spans="1:8" x14ac:dyDescent="0.25">
      <c r="A20" t="s">
        <v>146</v>
      </c>
      <c r="B20">
        <v>19</v>
      </c>
      <c r="C20" t="s">
        <v>168</v>
      </c>
      <c r="D20">
        <v>24318462</v>
      </c>
      <c r="E20">
        <v>135.37001599999999</v>
      </c>
      <c r="F20">
        <v>336.26255600000002</v>
      </c>
      <c r="G20">
        <v>3433.6096400000001</v>
      </c>
      <c r="H20">
        <v>7.3950969999999998</v>
      </c>
    </row>
    <row r="21" spans="1:8" x14ac:dyDescent="0.25">
      <c r="A21" t="s">
        <v>131</v>
      </c>
      <c r="B21">
        <v>20</v>
      </c>
      <c r="C21" t="s">
        <v>168</v>
      </c>
      <c r="D21">
        <v>2198434</v>
      </c>
      <c r="E21">
        <v>139.83171400000001</v>
      </c>
      <c r="F21">
        <v>152.30396500000001</v>
      </c>
      <c r="G21">
        <v>2030.6349250000001</v>
      </c>
      <c r="H21">
        <v>0.32133299999999998</v>
      </c>
    </row>
    <row r="22" spans="1:8" x14ac:dyDescent="0.25">
      <c r="A22" t="s">
        <v>132</v>
      </c>
      <c r="B22">
        <v>21</v>
      </c>
      <c r="C22" t="s">
        <v>168</v>
      </c>
      <c r="D22">
        <v>10584030</v>
      </c>
      <c r="E22">
        <v>154.186398</v>
      </c>
      <c r="F22">
        <v>225.09922299999999</v>
      </c>
      <c r="G22">
        <v>3195.9413549999999</v>
      </c>
      <c r="H22">
        <v>0</v>
      </c>
    </row>
    <row r="23" spans="1:8" x14ac:dyDescent="0.25">
      <c r="A23" t="s">
        <v>147</v>
      </c>
      <c r="B23">
        <v>22</v>
      </c>
      <c r="C23" t="s">
        <v>168</v>
      </c>
      <c r="D23">
        <v>10372824</v>
      </c>
      <c r="E23">
        <v>69.119418999999994</v>
      </c>
      <c r="F23">
        <v>198.335072</v>
      </c>
      <c r="G23">
        <v>1243.1623990000001</v>
      </c>
      <c r="H23">
        <v>0</v>
      </c>
    </row>
    <row r="24" spans="1:8" x14ac:dyDescent="0.25">
      <c r="A24" t="s">
        <v>133</v>
      </c>
      <c r="B24">
        <v>23</v>
      </c>
      <c r="C24" t="s">
        <v>168</v>
      </c>
      <c r="D24">
        <v>1942418</v>
      </c>
      <c r="E24">
        <v>46.087139999999998</v>
      </c>
      <c r="F24">
        <v>103.46172900000001</v>
      </c>
      <c r="G24">
        <v>856.44506899999999</v>
      </c>
      <c r="H24">
        <v>2.4108079999999998</v>
      </c>
    </row>
    <row r="25" spans="1:8" x14ac:dyDescent="0.25">
      <c r="A25" t="s">
        <v>181</v>
      </c>
      <c r="B25">
        <v>24</v>
      </c>
      <c r="C25" t="s">
        <v>168</v>
      </c>
      <c r="D25">
        <v>5453357</v>
      </c>
      <c r="E25">
        <v>82.162519000000003</v>
      </c>
      <c r="F25">
        <v>134.147188</v>
      </c>
      <c r="G25">
        <v>1431.895213</v>
      </c>
      <c r="H25">
        <v>0</v>
      </c>
    </row>
    <row r="26" spans="1:8" x14ac:dyDescent="0.25">
      <c r="A26" t="s">
        <v>134</v>
      </c>
      <c r="B26">
        <v>25</v>
      </c>
      <c r="C26" t="s">
        <v>168</v>
      </c>
      <c r="D26">
        <v>6652038</v>
      </c>
      <c r="E26">
        <v>91.128321999999997</v>
      </c>
      <c r="F26">
        <v>279.161158</v>
      </c>
      <c r="G26">
        <v>1670.6035939999999</v>
      </c>
      <c r="H26">
        <v>1.031104</v>
      </c>
    </row>
    <row r="27" spans="1:8" x14ac:dyDescent="0.25">
      <c r="A27" t="s">
        <v>135</v>
      </c>
      <c r="B27">
        <v>26</v>
      </c>
      <c r="C27" t="s">
        <v>168</v>
      </c>
      <c r="D27">
        <v>8444376</v>
      </c>
      <c r="E27">
        <v>56.618577999999999</v>
      </c>
      <c r="F27">
        <v>521.63394000000005</v>
      </c>
      <c r="G27">
        <v>1669.0798279999999</v>
      </c>
      <c r="H27">
        <v>24.754975000000002</v>
      </c>
    </row>
    <row r="28" spans="1:8" x14ac:dyDescent="0.25">
      <c r="A28" t="s">
        <v>136</v>
      </c>
      <c r="B28">
        <v>27</v>
      </c>
      <c r="C28" t="s">
        <v>168</v>
      </c>
      <c r="D28">
        <v>4892921</v>
      </c>
      <c r="E28">
        <v>77.372045999999997</v>
      </c>
      <c r="F28">
        <v>181.692386</v>
      </c>
      <c r="G28">
        <v>1767.322936</v>
      </c>
      <c r="H28">
        <v>0</v>
      </c>
    </row>
    <row r="29" spans="1:8" x14ac:dyDescent="0.25">
      <c r="A29" t="s">
        <v>137</v>
      </c>
      <c r="B29">
        <v>28</v>
      </c>
      <c r="C29" t="s">
        <v>168</v>
      </c>
      <c r="D29">
        <v>9145041</v>
      </c>
      <c r="E29">
        <v>95.633815999999996</v>
      </c>
      <c r="F29">
        <v>140.59355300000001</v>
      </c>
      <c r="G29">
        <v>1907.9742960000001</v>
      </c>
      <c r="H29">
        <v>320.82615099999998</v>
      </c>
    </row>
    <row r="30" spans="1:8" x14ac:dyDescent="0.25">
      <c r="A30" t="s">
        <v>138</v>
      </c>
      <c r="B30">
        <v>29</v>
      </c>
      <c r="C30" t="s">
        <v>168</v>
      </c>
      <c r="D30">
        <v>2046147</v>
      </c>
      <c r="E30">
        <v>43.555602999999998</v>
      </c>
      <c r="F30">
        <v>42.803232000000001</v>
      </c>
      <c r="G30">
        <v>676.50358700000004</v>
      </c>
      <c r="H30">
        <v>0</v>
      </c>
    </row>
    <row r="31" spans="1:8" x14ac:dyDescent="0.25">
      <c r="A31" t="s">
        <v>139</v>
      </c>
      <c r="B31">
        <v>30</v>
      </c>
      <c r="C31" t="s">
        <v>168</v>
      </c>
      <c r="D31">
        <v>8584181</v>
      </c>
      <c r="E31">
        <v>166.95191700000001</v>
      </c>
      <c r="F31">
        <v>239.31526400000001</v>
      </c>
      <c r="G31">
        <v>4265.0850989999999</v>
      </c>
      <c r="H31">
        <v>23.245187999999999</v>
      </c>
    </row>
    <row r="32" spans="1:8" x14ac:dyDescent="0.25">
      <c r="A32" t="s">
        <v>145</v>
      </c>
      <c r="B32">
        <v>31</v>
      </c>
      <c r="C32" t="s">
        <v>168</v>
      </c>
      <c r="D32">
        <v>5812626</v>
      </c>
      <c r="E32">
        <v>93.004803999999993</v>
      </c>
      <c r="F32">
        <v>137.978498</v>
      </c>
      <c r="G32">
        <v>1150.7912249999999</v>
      </c>
      <c r="H32">
        <v>2.6851389999999999</v>
      </c>
    </row>
    <row r="33" spans="1:8" x14ac:dyDescent="0.25">
      <c r="A33" t="s">
        <v>140</v>
      </c>
      <c r="B33">
        <v>32</v>
      </c>
      <c r="C33" t="s">
        <v>168</v>
      </c>
      <c r="D33">
        <v>2662731</v>
      </c>
      <c r="E33">
        <v>84.161598999999995</v>
      </c>
      <c r="F33">
        <v>60.112265999999998</v>
      </c>
      <c r="G33">
        <v>863.909763</v>
      </c>
      <c r="H33">
        <v>0</v>
      </c>
    </row>
    <row r="34" spans="1:8" x14ac:dyDescent="0.25">
      <c r="A34" t="s">
        <v>141</v>
      </c>
      <c r="B34">
        <v>33</v>
      </c>
      <c r="C34" t="s">
        <v>168</v>
      </c>
      <c r="D34">
        <v>320371543</v>
      </c>
      <c r="E34">
        <v>3538.5328450000002</v>
      </c>
      <c r="F34">
        <v>6269.8946379999998</v>
      </c>
      <c r="G34">
        <v>70901.115260000006</v>
      </c>
      <c r="H34">
        <v>481.24046900000002</v>
      </c>
    </row>
    <row r="35" spans="1:8" x14ac:dyDescent="0.25">
      <c r="A35" t="s">
        <v>116</v>
      </c>
      <c r="B35">
        <v>1</v>
      </c>
      <c r="C35" t="s">
        <v>169</v>
      </c>
      <c r="D35">
        <v>13680641</v>
      </c>
      <c r="E35">
        <v>73.484007000000005</v>
      </c>
      <c r="F35">
        <v>19.192848999999999</v>
      </c>
      <c r="G35">
        <v>1026.6485230000001</v>
      </c>
      <c r="H35">
        <v>0</v>
      </c>
    </row>
    <row r="36" spans="1:8" x14ac:dyDescent="0.25">
      <c r="A36" t="s">
        <v>117</v>
      </c>
      <c r="B36">
        <v>2</v>
      </c>
      <c r="C36" t="s">
        <v>169</v>
      </c>
      <c r="D36">
        <v>52579597</v>
      </c>
      <c r="E36">
        <v>92.564471999999995</v>
      </c>
      <c r="F36">
        <v>54.666136999999999</v>
      </c>
      <c r="G36">
        <v>2738.2604879999999</v>
      </c>
      <c r="H36">
        <v>26.041709999999998</v>
      </c>
    </row>
    <row r="37" spans="1:8" x14ac:dyDescent="0.25">
      <c r="A37" t="s">
        <v>118</v>
      </c>
      <c r="B37">
        <v>3</v>
      </c>
      <c r="C37" t="s">
        <v>169</v>
      </c>
      <c r="D37">
        <v>11410570</v>
      </c>
      <c r="E37">
        <v>24.570965000000001</v>
      </c>
      <c r="F37">
        <v>11.177491</v>
      </c>
      <c r="G37">
        <v>485.52945599999998</v>
      </c>
      <c r="H37">
        <v>4.9743000000000002E-2</v>
      </c>
    </row>
    <row r="38" spans="1:8" x14ac:dyDescent="0.25">
      <c r="A38" t="s">
        <v>119</v>
      </c>
      <c r="B38">
        <v>4</v>
      </c>
      <c r="C38" t="s">
        <v>169</v>
      </c>
      <c r="D38">
        <v>1517411</v>
      </c>
      <c r="E38">
        <v>44.715321000000003</v>
      </c>
      <c r="F38">
        <v>15.057055999999999</v>
      </c>
      <c r="G38">
        <v>488.27185100000003</v>
      </c>
      <c r="H38">
        <v>1.959999</v>
      </c>
    </row>
    <row r="39" spans="1:8" x14ac:dyDescent="0.25">
      <c r="A39" t="s">
        <v>120</v>
      </c>
      <c r="B39">
        <v>5</v>
      </c>
      <c r="C39" t="s">
        <v>169</v>
      </c>
      <c r="D39">
        <v>34812961</v>
      </c>
      <c r="E39">
        <v>94.072776000000005</v>
      </c>
      <c r="F39">
        <v>41.740890999999998</v>
      </c>
      <c r="G39">
        <v>2131.8940680000001</v>
      </c>
      <c r="H39">
        <v>17.022197999999999</v>
      </c>
    </row>
    <row r="40" spans="1:8" x14ac:dyDescent="0.25">
      <c r="A40" t="s">
        <v>121</v>
      </c>
      <c r="B40">
        <v>6</v>
      </c>
      <c r="C40" t="s">
        <v>169</v>
      </c>
      <c r="D40">
        <v>10670516</v>
      </c>
      <c r="E40">
        <v>34.670337000000004</v>
      </c>
      <c r="F40">
        <v>11.524962</v>
      </c>
      <c r="G40">
        <v>509.10900199999998</v>
      </c>
      <c r="H40">
        <v>17.424719</v>
      </c>
    </row>
    <row r="41" spans="1:8" x14ac:dyDescent="0.25">
      <c r="A41" t="s">
        <v>122</v>
      </c>
      <c r="B41">
        <v>7</v>
      </c>
      <c r="C41" t="s">
        <v>169</v>
      </c>
      <c r="D41">
        <v>6131792</v>
      </c>
      <c r="E41">
        <v>140.555463</v>
      </c>
      <c r="F41">
        <v>74.737042000000002</v>
      </c>
      <c r="G41">
        <v>4023.8152759999998</v>
      </c>
      <c r="H41">
        <v>0.75412699999999999</v>
      </c>
    </row>
    <row r="42" spans="1:8" x14ac:dyDescent="0.25">
      <c r="A42" t="s">
        <v>123</v>
      </c>
      <c r="B42">
        <v>8</v>
      </c>
      <c r="C42" t="s">
        <v>169</v>
      </c>
      <c r="D42">
        <v>45059560</v>
      </c>
      <c r="E42">
        <v>146.43894</v>
      </c>
      <c r="F42">
        <v>55.166569000000003</v>
      </c>
      <c r="G42">
        <v>2700.7249149999998</v>
      </c>
      <c r="H42">
        <v>26.135929000000001</v>
      </c>
    </row>
    <row r="43" spans="1:8" x14ac:dyDescent="0.25">
      <c r="A43" t="s">
        <v>180</v>
      </c>
      <c r="B43">
        <v>9</v>
      </c>
      <c r="C43" t="s">
        <v>169</v>
      </c>
      <c r="D43">
        <v>130108377</v>
      </c>
      <c r="E43">
        <v>462.98071800000002</v>
      </c>
      <c r="F43">
        <v>208.14547300000001</v>
      </c>
      <c r="G43">
        <v>8818.8299499999994</v>
      </c>
      <c r="H43">
        <v>0</v>
      </c>
    </row>
    <row r="44" spans="1:8" x14ac:dyDescent="0.25">
      <c r="A44" t="s">
        <v>124</v>
      </c>
      <c r="B44">
        <v>10</v>
      </c>
      <c r="C44" t="s">
        <v>169</v>
      </c>
      <c r="D44">
        <v>12840318</v>
      </c>
      <c r="E44">
        <v>89.022181000000003</v>
      </c>
      <c r="F44">
        <v>25.001071</v>
      </c>
      <c r="G44">
        <v>1189.6427289999999</v>
      </c>
      <c r="H44">
        <v>0</v>
      </c>
    </row>
    <row r="45" spans="1:8" x14ac:dyDescent="0.25">
      <c r="A45" t="s">
        <v>125</v>
      </c>
      <c r="B45">
        <v>11</v>
      </c>
      <c r="C45" t="s">
        <v>169</v>
      </c>
      <c r="D45">
        <v>55151886</v>
      </c>
      <c r="E45">
        <v>235.49005199999999</v>
      </c>
      <c r="F45">
        <v>101.033907</v>
      </c>
      <c r="G45">
        <v>4269.0567410000003</v>
      </c>
      <c r="H45">
        <v>0</v>
      </c>
    </row>
    <row r="46" spans="1:8" x14ac:dyDescent="0.25">
      <c r="A46" t="s">
        <v>126</v>
      </c>
      <c r="B46">
        <v>12</v>
      </c>
      <c r="C46" t="s">
        <v>169</v>
      </c>
      <c r="D46">
        <v>10920992</v>
      </c>
      <c r="E46">
        <v>93.449924999999993</v>
      </c>
      <c r="F46">
        <v>39.922902000000001</v>
      </c>
      <c r="G46">
        <v>2188.0690319999999</v>
      </c>
      <c r="H46">
        <v>0.54584100000000002</v>
      </c>
    </row>
    <row r="47" spans="1:8" x14ac:dyDescent="0.25">
      <c r="A47" t="s">
        <v>127</v>
      </c>
      <c r="B47">
        <v>13</v>
      </c>
      <c r="C47" t="s">
        <v>169</v>
      </c>
      <c r="D47">
        <v>14316058</v>
      </c>
      <c r="E47">
        <v>130.93433099999999</v>
      </c>
      <c r="F47">
        <v>33.336264999999997</v>
      </c>
      <c r="G47">
        <v>1897.877422</v>
      </c>
      <c r="H47">
        <v>0</v>
      </c>
    </row>
    <row r="48" spans="1:8" x14ac:dyDescent="0.25">
      <c r="A48" t="s">
        <v>128</v>
      </c>
      <c r="B48">
        <v>14</v>
      </c>
      <c r="C48" t="s">
        <v>169</v>
      </c>
      <c r="D48">
        <v>100302412</v>
      </c>
      <c r="E48">
        <v>308.49002899999999</v>
      </c>
      <c r="F48">
        <v>124.569418</v>
      </c>
      <c r="G48">
        <v>6032.5465299999996</v>
      </c>
      <c r="H48">
        <v>0</v>
      </c>
    </row>
    <row r="49" spans="1:8" x14ac:dyDescent="0.25">
      <c r="A49" t="s">
        <v>165</v>
      </c>
      <c r="B49">
        <v>15</v>
      </c>
      <c r="C49" t="s">
        <v>169</v>
      </c>
      <c r="D49">
        <v>223380312</v>
      </c>
      <c r="E49">
        <v>522.42925300000002</v>
      </c>
      <c r="F49">
        <v>261.66805299999999</v>
      </c>
      <c r="G49">
        <v>12127.594440000001</v>
      </c>
      <c r="H49">
        <v>0</v>
      </c>
    </row>
    <row r="50" spans="1:8" x14ac:dyDescent="0.25">
      <c r="A50" t="s">
        <v>164</v>
      </c>
      <c r="B50">
        <v>16</v>
      </c>
      <c r="C50" t="s">
        <v>169</v>
      </c>
      <c r="D50">
        <v>49304423</v>
      </c>
      <c r="E50">
        <v>166.92317700000001</v>
      </c>
      <c r="F50">
        <v>51.866506000000001</v>
      </c>
      <c r="G50">
        <v>3117.7722010000002</v>
      </c>
      <c r="H50">
        <v>33.593566000000003</v>
      </c>
    </row>
    <row r="51" spans="1:8" x14ac:dyDescent="0.25">
      <c r="A51" t="s">
        <v>129</v>
      </c>
      <c r="B51">
        <v>17</v>
      </c>
      <c r="C51" t="s">
        <v>169</v>
      </c>
      <c r="D51">
        <v>11999780</v>
      </c>
      <c r="E51">
        <v>70.499897000000004</v>
      </c>
      <c r="F51">
        <v>23.932931</v>
      </c>
      <c r="G51">
        <v>1248.106775</v>
      </c>
      <c r="H51">
        <v>0</v>
      </c>
    </row>
    <row r="52" spans="1:8" x14ac:dyDescent="0.25">
      <c r="A52" t="s">
        <v>130</v>
      </c>
      <c r="B52">
        <v>18</v>
      </c>
      <c r="C52" t="s">
        <v>169</v>
      </c>
      <c r="D52">
        <v>7788724</v>
      </c>
      <c r="E52">
        <v>54.163145</v>
      </c>
      <c r="F52">
        <v>16.899930999999999</v>
      </c>
      <c r="G52">
        <v>753.46442100000002</v>
      </c>
      <c r="H52">
        <v>0</v>
      </c>
    </row>
    <row r="53" spans="1:8" x14ac:dyDescent="0.25">
      <c r="A53" t="s">
        <v>146</v>
      </c>
      <c r="B53">
        <v>19</v>
      </c>
      <c r="C53" t="s">
        <v>169</v>
      </c>
      <c r="D53">
        <v>88647116</v>
      </c>
      <c r="E53">
        <v>184.86745199999999</v>
      </c>
      <c r="F53">
        <v>75.298111000000006</v>
      </c>
      <c r="G53">
        <v>4311.5378110000001</v>
      </c>
      <c r="H53">
        <v>9.2674649999999996</v>
      </c>
    </row>
    <row r="54" spans="1:8" x14ac:dyDescent="0.25">
      <c r="A54" t="s">
        <v>131</v>
      </c>
      <c r="B54">
        <v>20</v>
      </c>
      <c r="C54" t="s">
        <v>169</v>
      </c>
      <c r="D54">
        <v>8013864</v>
      </c>
      <c r="E54">
        <v>164.08138299999999</v>
      </c>
      <c r="F54">
        <v>49.869149999999998</v>
      </c>
      <c r="G54">
        <v>2789.2340669999999</v>
      </c>
      <c r="H54">
        <v>0.40269199999999999</v>
      </c>
    </row>
    <row r="55" spans="1:8" x14ac:dyDescent="0.25">
      <c r="A55" t="s">
        <v>132</v>
      </c>
      <c r="B55">
        <v>21</v>
      </c>
      <c r="C55" t="s">
        <v>169</v>
      </c>
      <c r="D55">
        <v>38581542</v>
      </c>
      <c r="E55">
        <v>185.98307600000001</v>
      </c>
      <c r="F55">
        <v>81.671543</v>
      </c>
      <c r="G55">
        <v>4062.6810310000001</v>
      </c>
      <c r="H55">
        <v>0</v>
      </c>
    </row>
    <row r="56" spans="1:8" x14ac:dyDescent="0.25">
      <c r="A56" t="s">
        <v>147</v>
      </c>
      <c r="B56">
        <v>22</v>
      </c>
      <c r="C56" t="s">
        <v>169</v>
      </c>
      <c r="D56">
        <v>37811641</v>
      </c>
      <c r="E56">
        <v>82.283850999999999</v>
      </c>
      <c r="F56">
        <v>32.491436</v>
      </c>
      <c r="G56">
        <v>1574.4158890000001</v>
      </c>
      <c r="H56">
        <v>0</v>
      </c>
    </row>
    <row r="57" spans="1:8" x14ac:dyDescent="0.25">
      <c r="A57" t="s">
        <v>133</v>
      </c>
      <c r="B57">
        <v>23</v>
      </c>
      <c r="C57" t="s">
        <v>169</v>
      </c>
      <c r="D57">
        <v>7080619</v>
      </c>
      <c r="E57">
        <v>54.846189000000003</v>
      </c>
      <c r="F57">
        <v>21.810524999999998</v>
      </c>
      <c r="G57">
        <v>952.91500599999995</v>
      </c>
      <c r="H57">
        <v>3.021201</v>
      </c>
    </row>
    <row r="58" spans="1:8" x14ac:dyDescent="0.25">
      <c r="A58" t="s">
        <v>181</v>
      </c>
      <c r="B58">
        <v>24</v>
      </c>
      <c r="C58" t="s">
        <v>169</v>
      </c>
      <c r="D58">
        <v>19878904</v>
      </c>
      <c r="E58">
        <v>100.231154</v>
      </c>
      <c r="F58">
        <v>53.512169999999998</v>
      </c>
      <c r="G58">
        <v>1854.841975</v>
      </c>
      <c r="H58">
        <v>0</v>
      </c>
    </row>
    <row r="59" spans="1:8" x14ac:dyDescent="0.25">
      <c r="A59" t="s">
        <v>134</v>
      </c>
      <c r="B59">
        <v>25</v>
      </c>
      <c r="C59" t="s">
        <v>169</v>
      </c>
      <c r="D59">
        <v>24248408</v>
      </c>
      <c r="E59">
        <v>123.160659</v>
      </c>
      <c r="F59">
        <v>88.651270999999994</v>
      </c>
      <c r="G59">
        <v>2109.009732</v>
      </c>
      <c r="H59">
        <v>1.2921689999999999</v>
      </c>
    </row>
    <row r="60" spans="1:8" x14ac:dyDescent="0.25">
      <c r="A60" t="s">
        <v>135</v>
      </c>
      <c r="B60">
        <v>26</v>
      </c>
      <c r="C60" t="s">
        <v>169</v>
      </c>
      <c r="D60">
        <v>30781945</v>
      </c>
      <c r="E60">
        <v>73.371402000000003</v>
      </c>
      <c r="F60">
        <v>251.02322799999999</v>
      </c>
      <c r="G60">
        <v>2178.3852299999999</v>
      </c>
      <c r="H60">
        <v>31.0227</v>
      </c>
    </row>
    <row r="61" spans="1:8" x14ac:dyDescent="0.25">
      <c r="A61" t="s">
        <v>136</v>
      </c>
      <c r="B61">
        <v>27</v>
      </c>
      <c r="C61" t="s">
        <v>169</v>
      </c>
      <c r="D61">
        <v>17835969</v>
      </c>
      <c r="E61">
        <v>93.986525</v>
      </c>
      <c r="F61">
        <v>145.86102700000001</v>
      </c>
      <c r="G61">
        <v>2098.8306630000002</v>
      </c>
      <c r="H61">
        <v>0</v>
      </c>
    </row>
    <row r="62" spans="1:8" x14ac:dyDescent="0.25">
      <c r="A62" t="s">
        <v>137</v>
      </c>
      <c r="B62">
        <v>28</v>
      </c>
      <c r="C62" t="s">
        <v>169</v>
      </c>
      <c r="D62">
        <v>33336051</v>
      </c>
      <c r="E62">
        <v>119.9248</v>
      </c>
      <c r="F62">
        <v>45.753610000000002</v>
      </c>
      <c r="G62">
        <v>2369.3605779999998</v>
      </c>
      <c r="H62">
        <v>402.05628999999999</v>
      </c>
    </row>
    <row r="63" spans="1:8" x14ac:dyDescent="0.25">
      <c r="A63" t="s">
        <v>138</v>
      </c>
      <c r="B63">
        <v>29</v>
      </c>
      <c r="C63" t="s">
        <v>169</v>
      </c>
      <c r="D63">
        <v>7458739</v>
      </c>
      <c r="E63">
        <v>50.092733000000003</v>
      </c>
      <c r="F63">
        <v>17.487684999999999</v>
      </c>
      <c r="G63">
        <v>806.48120400000005</v>
      </c>
      <c r="H63">
        <v>0</v>
      </c>
    </row>
    <row r="64" spans="1:8" x14ac:dyDescent="0.25">
      <c r="A64" t="s">
        <v>139</v>
      </c>
      <c r="B64">
        <v>30</v>
      </c>
      <c r="C64" t="s">
        <v>169</v>
      </c>
      <c r="D64">
        <v>31291573</v>
      </c>
      <c r="E64">
        <v>211.49469400000001</v>
      </c>
      <c r="F64">
        <v>101.667354</v>
      </c>
      <c r="G64">
        <v>5339.5290439999999</v>
      </c>
      <c r="H64">
        <v>29.130649999999999</v>
      </c>
    </row>
    <row r="65" spans="1:8" x14ac:dyDescent="0.25">
      <c r="A65" t="s">
        <v>145</v>
      </c>
      <c r="B65">
        <v>31</v>
      </c>
      <c r="C65" t="s">
        <v>169</v>
      </c>
      <c r="D65">
        <v>21188532</v>
      </c>
      <c r="E65">
        <v>110.807277</v>
      </c>
      <c r="F65">
        <v>68.716868000000005</v>
      </c>
      <c r="G65">
        <v>1450.6307870000001</v>
      </c>
      <c r="H65">
        <v>3.364992</v>
      </c>
    </row>
    <row r="66" spans="1:8" x14ac:dyDescent="0.25">
      <c r="A66" t="s">
        <v>140</v>
      </c>
      <c r="B66">
        <v>32</v>
      </c>
      <c r="C66" t="s">
        <v>169</v>
      </c>
      <c r="D66">
        <v>9706348</v>
      </c>
      <c r="E66">
        <v>93.869612000000004</v>
      </c>
      <c r="F66">
        <v>19.412300999999999</v>
      </c>
      <c r="G66">
        <v>1174.507384</v>
      </c>
      <c r="H66">
        <v>0</v>
      </c>
    </row>
    <row r="67" spans="1:8" x14ac:dyDescent="0.25">
      <c r="A67" t="s">
        <v>141</v>
      </c>
      <c r="B67">
        <v>33</v>
      </c>
      <c r="C67" t="s">
        <v>169</v>
      </c>
      <c r="D67">
        <v>1167837581</v>
      </c>
      <c r="E67">
        <v>4434.4557960000002</v>
      </c>
      <c r="F67">
        <v>2222.8657330000001</v>
      </c>
      <c r="G67">
        <v>88819.574219999995</v>
      </c>
      <c r="H67">
        <v>603.08599100000004</v>
      </c>
    </row>
    <row r="68" spans="1:8" x14ac:dyDescent="0.25">
      <c r="A68" t="s">
        <v>116</v>
      </c>
      <c r="B68">
        <v>1</v>
      </c>
      <c r="C68" t="s">
        <v>170</v>
      </c>
      <c r="D68">
        <v>1298503</v>
      </c>
      <c r="E68">
        <v>53.907608000000003</v>
      </c>
      <c r="F68">
        <v>19.192848999999999</v>
      </c>
      <c r="G68">
        <v>616.338482</v>
      </c>
      <c r="H68">
        <v>0</v>
      </c>
    </row>
    <row r="69" spans="1:8" x14ac:dyDescent="0.25">
      <c r="A69" t="s">
        <v>117</v>
      </c>
      <c r="B69">
        <v>2</v>
      </c>
      <c r="C69" t="s">
        <v>170</v>
      </c>
      <c r="D69">
        <v>4990611</v>
      </c>
      <c r="E69">
        <v>52.226377999999997</v>
      </c>
      <c r="F69">
        <v>54.666136999999999</v>
      </c>
      <c r="G69">
        <v>1649.0992220000001</v>
      </c>
      <c r="H69">
        <v>16.124960000000002</v>
      </c>
    </row>
    <row r="70" spans="1:8" x14ac:dyDescent="0.25">
      <c r="A70" t="s">
        <v>118</v>
      </c>
      <c r="B70">
        <v>3</v>
      </c>
      <c r="C70" t="s">
        <v>170</v>
      </c>
      <c r="D70">
        <v>1083038</v>
      </c>
      <c r="E70">
        <v>17.353656999999998</v>
      </c>
      <c r="F70">
        <v>11.177491</v>
      </c>
      <c r="G70">
        <v>332.25273099999998</v>
      </c>
      <c r="H70">
        <v>3.0800000000000001E-2</v>
      </c>
    </row>
    <row r="71" spans="1:8" x14ac:dyDescent="0.25">
      <c r="A71" t="s">
        <v>119</v>
      </c>
      <c r="B71">
        <v>4</v>
      </c>
      <c r="C71" t="s">
        <v>170</v>
      </c>
      <c r="D71">
        <v>144026</v>
      </c>
      <c r="E71">
        <v>28.886982</v>
      </c>
      <c r="F71">
        <v>15.057055999999999</v>
      </c>
      <c r="G71">
        <v>412.910324</v>
      </c>
      <c r="H71">
        <v>1.2136260000000001</v>
      </c>
    </row>
    <row r="72" spans="1:8" x14ac:dyDescent="0.25">
      <c r="A72" t="s">
        <v>120</v>
      </c>
      <c r="B72">
        <v>5</v>
      </c>
      <c r="C72" t="s">
        <v>170</v>
      </c>
      <c r="D72">
        <v>3304285</v>
      </c>
      <c r="E72">
        <v>53.402222999999999</v>
      </c>
      <c r="F72">
        <v>41.740890999999998</v>
      </c>
      <c r="G72">
        <v>1328.542764</v>
      </c>
      <c r="H72">
        <v>10.540101999999999</v>
      </c>
    </row>
    <row r="73" spans="1:8" x14ac:dyDescent="0.25">
      <c r="A73" t="s">
        <v>121</v>
      </c>
      <c r="B73">
        <v>6</v>
      </c>
      <c r="C73" t="s">
        <v>170</v>
      </c>
      <c r="D73">
        <v>1012796</v>
      </c>
      <c r="E73">
        <v>27.211855</v>
      </c>
      <c r="F73">
        <v>11.524962</v>
      </c>
      <c r="G73">
        <v>341.64080899999999</v>
      </c>
      <c r="H73">
        <v>10.789341</v>
      </c>
    </row>
    <row r="74" spans="1:8" x14ac:dyDescent="0.25">
      <c r="A74" t="s">
        <v>122</v>
      </c>
      <c r="B74">
        <v>7</v>
      </c>
      <c r="C74" t="s">
        <v>170</v>
      </c>
      <c r="D74">
        <v>582001</v>
      </c>
      <c r="E74">
        <v>76.224697000000006</v>
      </c>
      <c r="F74">
        <v>74.737042000000002</v>
      </c>
      <c r="G74">
        <v>2401.2181679999999</v>
      </c>
      <c r="H74">
        <v>0.46695300000000001</v>
      </c>
    </row>
    <row r="75" spans="1:8" x14ac:dyDescent="0.25">
      <c r="A75" t="s">
        <v>123</v>
      </c>
      <c r="B75">
        <v>8</v>
      </c>
      <c r="C75" t="s">
        <v>170</v>
      </c>
      <c r="D75">
        <v>4276844</v>
      </c>
      <c r="E75">
        <v>78.563401999999996</v>
      </c>
      <c r="F75">
        <v>55.166569000000003</v>
      </c>
      <c r="G75">
        <v>1627.9664749999999</v>
      </c>
      <c r="H75">
        <v>16.183298000000001</v>
      </c>
    </row>
    <row r="76" spans="1:8" x14ac:dyDescent="0.25">
      <c r="A76" t="s">
        <v>180</v>
      </c>
      <c r="B76">
        <v>9</v>
      </c>
      <c r="C76" t="s">
        <v>170</v>
      </c>
      <c r="D76">
        <v>12349283</v>
      </c>
      <c r="E76">
        <v>308.148932</v>
      </c>
      <c r="F76">
        <v>208.14547300000001</v>
      </c>
      <c r="G76">
        <v>5707.3412559999997</v>
      </c>
      <c r="H76">
        <v>0</v>
      </c>
    </row>
    <row r="77" spans="1:8" x14ac:dyDescent="0.25">
      <c r="A77" t="s">
        <v>124</v>
      </c>
      <c r="B77">
        <v>10</v>
      </c>
      <c r="C77" t="s">
        <v>170</v>
      </c>
      <c r="D77">
        <v>1218743</v>
      </c>
      <c r="E77">
        <v>57.088000000000001</v>
      </c>
      <c r="F77">
        <v>25.001071</v>
      </c>
      <c r="G77">
        <v>732.672551</v>
      </c>
      <c r="H77">
        <v>0</v>
      </c>
    </row>
    <row r="78" spans="1:8" x14ac:dyDescent="0.25">
      <c r="A78" t="s">
        <v>125</v>
      </c>
      <c r="B78">
        <v>11</v>
      </c>
      <c r="C78" t="s">
        <v>170</v>
      </c>
      <c r="D78">
        <v>5234761</v>
      </c>
      <c r="E78">
        <v>126.247028</v>
      </c>
      <c r="F78">
        <v>101.033907</v>
      </c>
      <c r="G78">
        <v>2460.962493</v>
      </c>
      <c r="H78">
        <v>0</v>
      </c>
    </row>
    <row r="79" spans="1:8" x14ac:dyDescent="0.25">
      <c r="A79" t="s">
        <v>126</v>
      </c>
      <c r="B79">
        <v>12</v>
      </c>
      <c r="C79" t="s">
        <v>170</v>
      </c>
      <c r="D79">
        <v>1036570</v>
      </c>
      <c r="E79">
        <v>52.632348999999998</v>
      </c>
      <c r="F79">
        <v>39.922902000000001</v>
      </c>
      <c r="G79">
        <v>1323.4000679999999</v>
      </c>
      <c r="H79">
        <v>0.33798400000000001</v>
      </c>
    </row>
    <row r="80" spans="1:8" x14ac:dyDescent="0.25">
      <c r="A80" t="s">
        <v>127</v>
      </c>
      <c r="B80">
        <v>13</v>
      </c>
      <c r="C80" t="s">
        <v>170</v>
      </c>
      <c r="D80">
        <v>1358814</v>
      </c>
      <c r="E80">
        <v>102.326457</v>
      </c>
      <c r="F80">
        <v>33.336264999999997</v>
      </c>
      <c r="G80">
        <v>1124.8328739999999</v>
      </c>
      <c r="H80">
        <v>0</v>
      </c>
    </row>
    <row r="81" spans="1:8" x14ac:dyDescent="0.25">
      <c r="A81" t="s">
        <v>128</v>
      </c>
      <c r="B81">
        <v>14</v>
      </c>
      <c r="C81" t="s">
        <v>170</v>
      </c>
      <c r="D81">
        <v>9520239</v>
      </c>
      <c r="E81">
        <v>158.63480799999999</v>
      </c>
      <c r="F81">
        <v>124.569418</v>
      </c>
      <c r="G81">
        <v>3684.4069399999998</v>
      </c>
      <c r="H81">
        <v>0</v>
      </c>
    </row>
    <row r="82" spans="1:8" x14ac:dyDescent="0.25">
      <c r="A82" t="s">
        <v>165</v>
      </c>
      <c r="B82">
        <v>15</v>
      </c>
      <c r="C82" t="s">
        <v>170</v>
      </c>
      <c r="D82">
        <v>21202222</v>
      </c>
      <c r="E82">
        <v>272.550703</v>
      </c>
      <c r="F82">
        <v>261.66805299999999</v>
      </c>
      <c r="G82">
        <v>7698.0113080000001</v>
      </c>
      <c r="H82">
        <v>0</v>
      </c>
    </row>
    <row r="83" spans="1:8" x14ac:dyDescent="0.25">
      <c r="A83" t="s">
        <v>164</v>
      </c>
      <c r="B83">
        <v>16</v>
      </c>
      <c r="C83" t="s">
        <v>170</v>
      </c>
      <c r="D83">
        <v>4679747</v>
      </c>
      <c r="E83">
        <v>117.86330100000001</v>
      </c>
      <c r="F83">
        <v>51.866506000000001</v>
      </c>
      <c r="G83">
        <v>1833.7982730000001</v>
      </c>
      <c r="H83">
        <v>20.80105</v>
      </c>
    </row>
    <row r="84" spans="1:8" x14ac:dyDescent="0.25">
      <c r="A84" t="s">
        <v>129</v>
      </c>
      <c r="B84">
        <v>17</v>
      </c>
      <c r="C84" t="s">
        <v>170</v>
      </c>
      <c r="D84">
        <v>1138963</v>
      </c>
      <c r="E84">
        <v>49.425469</v>
      </c>
      <c r="F84">
        <v>23.932931</v>
      </c>
      <c r="G84">
        <v>781.67048399999999</v>
      </c>
      <c r="H84">
        <v>0</v>
      </c>
    </row>
    <row r="85" spans="1:8" x14ac:dyDescent="0.25">
      <c r="A85" t="s">
        <v>130</v>
      </c>
      <c r="B85">
        <v>18</v>
      </c>
      <c r="C85" t="s">
        <v>170</v>
      </c>
      <c r="D85">
        <v>739270</v>
      </c>
      <c r="E85">
        <v>41.699939000000001</v>
      </c>
      <c r="F85">
        <v>16.899930999999999</v>
      </c>
      <c r="G85">
        <v>495.40288299999997</v>
      </c>
      <c r="H85">
        <v>0</v>
      </c>
    </row>
    <row r="86" spans="1:8" x14ac:dyDescent="0.25">
      <c r="A86" t="s">
        <v>146</v>
      </c>
      <c r="B86">
        <v>19</v>
      </c>
      <c r="C86" t="s">
        <v>170</v>
      </c>
      <c r="D86">
        <v>8413973</v>
      </c>
      <c r="E86">
        <v>93.249584999999996</v>
      </c>
      <c r="F86">
        <v>75.298111000000006</v>
      </c>
      <c r="G86">
        <v>2679.8523110000001</v>
      </c>
      <c r="H86">
        <v>5.738391</v>
      </c>
    </row>
    <row r="87" spans="1:8" x14ac:dyDescent="0.25">
      <c r="A87" t="s">
        <v>131</v>
      </c>
      <c r="B87">
        <v>20</v>
      </c>
      <c r="C87" t="s">
        <v>170</v>
      </c>
      <c r="D87">
        <v>760639</v>
      </c>
      <c r="E87">
        <v>119.82219600000001</v>
      </c>
      <c r="F87">
        <v>49.869149999999998</v>
      </c>
      <c r="G87">
        <v>1555.3701739999999</v>
      </c>
      <c r="H87">
        <v>0.24934600000000001</v>
      </c>
    </row>
    <row r="88" spans="1:8" x14ac:dyDescent="0.25">
      <c r="A88" t="s">
        <v>132</v>
      </c>
      <c r="B88">
        <v>21</v>
      </c>
      <c r="C88" t="s">
        <v>170</v>
      </c>
      <c r="D88">
        <v>3661981</v>
      </c>
      <c r="E88">
        <v>127.738834</v>
      </c>
      <c r="F88">
        <v>81.671543</v>
      </c>
      <c r="G88">
        <v>2458.039397</v>
      </c>
      <c r="H88">
        <v>0</v>
      </c>
    </row>
    <row r="89" spans="1:8" x14ac:dyDescent="0.25">
      <c r="A89" t="s">
        <v>147</v>
      </c>
      <c r="B89">
        <v>22</v>
      </c>
      <c r="C89" t="s">
        <v>170</v>
      </c>
      <c r="D89">
        <v>3588905</v>
      </c>
      <c r="E89">
        <v>58.378104</v>
      </c>
      <c r="F89">
        <v>32.491436</v>
      </c>
      <c r="G89">
        <v>969.26181899999995</v>
      </c>
      <c r="H89">
        <v>0</v>
      </c>
    </row>
    <row r="90" spans="1:8" x14ac:dyDescent="0.25">
      <c r="A90" t="s">
        <v>133</v>
      </c>
      <c r="B90">
        <v>23</v>
      </c>
      <c r="C90" t="s">
        <v>170</v>
      </c>
      <c r="D90">
        <v>672059</v>
      </c>
      <c r="E90">
        <v>38.851267999999997</v>
      </c>
      <c r="F90">
        <v>21.810524999999998</v>
      </c>
      <c r="G90">
        <v>668.09227399999997</v>
      </c>
      <c r="H90">
        <v>1.8707199999999999</v>
      </c>
    </row>
    <row r="91" spans="1:8" x14ac:dyDescent="0.25">
      <c r="A91" t="s">
        <v>181</v>
      </c>
      <c r="B91">
        <v>24</v>
      </c>
      <c r="C91" t="s">
        <v>170</v>
      </c>
      <c r="D91">
        <v>1886813</v>
      </c>
      <c r="E91">
        <v>66.965819999999994</v>
      </c>
      <c r="F91">
        <v>53.512169999999998</v>
      </c>
      <c r="G91">
        <v>1107.207936</v>
      </c>
      <c r="H91">
        <v>0</v>
      </c>
    </row>
    <row r="92" spans="1:8" x14ac:dyDescent="0.25">
      <c r="A92" t="s">
        <v>134</v>
      </c>
      <c r="B92">
        <v>25</v>
      </c>
      <c r="C92" t="s">
        <v>170</v>
      </c>
      <c r="D92">
        <v>2301546</v>
      </c>
      <c r="E92">
        <v>63.730091000000002</v>
      </c>
      <c r="F92">
        <v>88.651270999999994</v>
      </c>
      <c r="G92">
        <v>1311.650472</v>
      </c>
      <c r="H92">
        <v>0.80010800000000004</v>
      </c>
    </row>
    <row r="93" spans="1:8" x14ac:dyDescent="0.25">
      <c r="A93" t="s">
        <v>135</v>
      </c>
      <c r="B93">
        <v>26</v>
      </c>
      <c r="C93" t="s">
        <v>170</v>
      </c>
      <c r="D93">
        <v>2921679</v>
      </c>
      <c r="E93">
        <v>42.542726000000002</v>
      </c>
      <c r="F93">
        <v>251.02322799999999</v>
      </c>
      <c r="G93">
        <v>1316.2681230000001</v>
      </c>
      <c r="H93">
        <v>19.209177</v>
      </c>
    </row>
    <row r="94" spans="1:8" x14ac:dyDescent="0.25">
      <c r="A94" t="s">
        <v>136</v>
      </c>
      <c r="B94">
        <v>27</v>
      </c>
      <c r="C94" t="s">
        <v>170</v>
      </c>
      <c r="D94">
        <v>1692907</v>
      </c>
      <c r="E94">
        <v>63.240724</v>
      </c>
      <c r="F94">
        <v>145.86102700000001</v>
      </c>
      <c r="G94">
        <v>1496.5936839999999</v>
      </c>
      <c r="H94">
        <v>0</v>
      </c>
    </row>
    <row r="95" spans="1:8" x14ac:dyDescent="0.25">
      <c r="A95" t="s">
        <v>137</v>
      </c>
      <c r="B95">
        <v>28</v>
      </c>
      <c r="C95" t="s">
        <v>170</v>
      </c>
      <c r="D95">
        <v>3164103</v>
      </c>
      <c r="E95">
        <v>74.997876000000005</v>
      </c>
      <c r="F95">
        <v>45.753610000000002</v>
      </c>
      <c r="G95">
        <v>1497.332711</v>
      </c>
      <c r="H95">
        <v>248.95221900000001</v>
      </c>
    </row>
    <row r="96" spans="1:8" x14ac:dyDescent="0.25">
      <c r="A96" t="s">
        <v>138</v>
      </c>
      <c r="B96">
        <v>29</v>
      </c>
      <c r="C96" t="s">
        <v>170</v>
      </c>
      <c r="D96">
        <v>707949</v>
      </c>
      <c r="E96">
        <v>38.140155</v>
      </c>
      <c r="F96">
        <v>17.487684999999999</v>
      </c>
      <c r="G96">
        <v>533.51126799999997</v>
      </c>
      <c r="H96">
        <v>0</v>
      </c>
    </row>
    <row r="97" spans="1:8" x14ac:dyDescent="0.25">
      <c r="A97" t="s">
        <v>139</v>
      </c>
      <c r="B97">
        <v>30</v>
      </c>
      <c r="C97" t="s">
        <v>170</v>
      </c>
      <c r="D97">
        <v>2970051</v>
      </c>
      <c r="E97">
        <v>129.80579700000001</v>
      </c>
      <c r="F97">
        <v>101.667354</v>
      </c>
      <c r="G97">
        <v>3332.7485860000002</v>
      </c>
      <c r="H97">
        <v>18.037623</v>
      </c>
    </row>
    <row r="98" spans="1:8" x14ac:dyDescent="0.25">
      <c r="A98" t="s">
        <v>145</v>
      </c>
      <c r="B98">
        <v>31</v>
      </c>
      <c r="C98" t="s">
        <v>170</v>
      </c>
      <c r="D98">
        <v>2011117</v>
      </c>
      <c r="E98">
        <v>77.902278999999993</v>
      </c>
      <c r="F98">
        <v>68.716868000000005</v>
      </c>
      <c r="G98">
        <v>895.24399800000003</v>
      </c>
      <c r="H98">
        <v>2.0835940000000002</v>
      </c>
    </row>
    <row r="99" spans="1:8" x14ac:dyDescent="0.25">
      <c r="A99" t="s">
        <v>140</v>
      </c>
      <c r="B99">
        <v>32</v>
      </c>
      <c r="C99" t="s">
        <v>170</v>
      </c>
      <c r="D99">
        <v>921281</v>
      </c>
      <c r="E99">
        <v>76.044369000000003</v>
      </c>
      <c r="F99">
        <v>19.412300999999999</v>
      </c>
      <c r="G99">
        <v>672.88974800000005</v>
      </c>
      <c r="H99">
        <v>0</v>
      </c>
    </row>
    <row r="100" spans="1:8" x14ac:dyDescent="0.25">
      <c r="A100" t="s">
        <v>141</v>
      </c>
      <c r="B100">
        <v>33</v>
      </c>
      <c r="C100" t="s">
        <v>170</v>
      </c>
      <c r="D100">
        <v>110845719</v>
      </c>
      <c r="E100">
        <v>2745.8036120000002</v>
      </c>
      <c r="F100">
        <v>2222.8657330000001</v>
      </c>
      <c r="G100">
        <v>55046.530610000002</v>
      </c>
      <c r="H100">
        <v>373.42929199999998</v>
      </c>
    </row>
    <row r="101" spans="1:8" x14ac:dyDescent="0.25">
      <c r="A101" t="s">
        <v>116</v>
      </c>
      <c r="B101">
        <v>1</v>
      </c>
      <c r="C101" t="s">
        <v>171</v>
      </c>
      <c r="D101">
        <v>1033136</v>
      </c>
      <c r="E101">
        <v>77.811255000000003</v>
      </c>
      <c r="F101">
        <v>103.057866</v>
      </c>
      <c r="G101">
        <v>1077.400805</v>
      </c>
      <c r="H101">
        <v>0</v>
      </c>
    </row>
    <row r="102" spans="1:8" x14ac:dyDescent="0.25">
      <c r="A102" t="s">
        <v>117</v>
      </c>
      <c r="B102">
        <v>2</v>
      </c>
      <c r="C102" t="s">
        <v>171</v>
      </c>
      <c r="D102">
        <v>3970710</v>
      </c>
      <c r="E102">
        <v>101.401478</v>
      </c>
      <c r="F102">
        <v>277.126982</v>
      </c>
      <c r="G102">
        <v>2935.4410579999999</v>
      </c>
      <c r="H102">
        <v>28.386431000000002</v>
      </c>
    </row>
    <row r="103" spans="1:8" x14ac:dyDescent="0.25">
      <c r="A103" t="s">
        <v>118</v>
      </c>
      <c r="B103">
        <v>3</v>
      </c>
      <c r="C103" t="s">
        <v>171</v>
      </c>
      <c r="D103">
        <v>861704</v>
      </c>
      <c r="E103">
        <v>26.142308</v>
      </c>
      <c r="F103">
        <v>70.091157999999993</v>
      </c>
      <c r="G103">
        <v>550.05830800000001</v>
      </c>
      <c r="H103">
        <v>5.4220999999999998E-2</v>
      </c>
    </row>
    <row r="104" spans="1:8" x14ac:dyDescent="0.25">
      <c r="A104" t="s">
        <v>119</v>
      </c>
      <c r="B104">
        <v>4</v>
      </c>
      <c r="C104" t="s">
        <v>171</v>
      </c>
      <c r="D104">
        <v>114592</v>
      </c>
      <c r="E104">
        <v>48.296028999999997</v>
      </c>
      <c r="F104">
        <v>44.880564999999997</v>
      </c>
      <c r="G104">
        <v>649.07669699999997</v>
      </c>
      <c r="H104">
        <v>2.1364719999999999</v>
      </c>
    </row>
    <row r="105" spans="1:8" x14ac:dyDescent="0.25">
      <c r="A105" t="s">
        <v>120</v>
      </c>
      <c r="B105">
        <v>5</v>
      </c>
      <c r="C105" t="s">
        <v>171</v>
      </c>
      <c r="D105">
        <v>2629008</v>
      </c>
      <c r="E105">
        <v>103.085267</v>
      </c>
      <c r="F105">
        <v>168.21428700000001</v>
      </c>
      <c r="G105">
        <v>2331.7338020000002</v>
      </c>
      <c r="H105">
        <v>18.554828000000001</v>
      </c>
    </row>
    <row r="106" spans="1:8" x14ac:dyDescent="0.25">
      <c r="A106" t="s">
        <v>121</v>
      </c>
      <c r="B106">
        <v>6</v>
      </c>
      <c r="C106" t="s">
        <v>171</v>
      </c>
      <c r="D106">
        <v>805817</v>
      </c>
      <c r="E106">
        <v>36.289924999999997</v>
      </c>
      <c r="F106">
        <v>44.131394999999998</v>
      </c>
      <c r="G106">
        <v>567.15156999999999</v>
      </c>
      <c r="H106">
        <v>18.993590999999999</v>
      </c>
    </row>
    <row r="107" spans="1:8" x14ac:dyDescent="0.25">
      <c r="A107" t="s">
        <v>122</v>
      </c>
      <c r="B107">
        <v>7</v>
      </c>
      <c r="C107" t="s">
        <v>171</v>
      </c>
      <c r="D107">
        <v>463061</v>
      </c>
      <c r="E107">
        <v>154.67292599999999</v>
      </c>
      <c r="F107">
        <v>248.73144400000001</v>
      </c>
      <c r="G107">
        <v>4168.1332060000004</v>
      </c>
      <c r="H107">
        <v>0.82202600000000003</v>
      </c>
    </row>
    <row r="108" spans="1:8" x14ac:dyDescent="0.25">
      <c r="A108" t="s">
        <v>123</v>
      </c>
      <c r="B108">
        <v>8</v>
      </c>
      <c r="C108" t="s">
        <v>171</v>
      </c>
      <c r="D108">
        <v>3402811</v>
      </c>
      <c r="E108">
        <v>161.792585</v>
      </c>
      <c r="F108">
        <v>583.56071499999996</v>
      </c>
      <c r="G108">
        <v>2884.9064199999998</v>
      </c>
      <c r="H108">
        <v>28.489132000000001</v>
      </c>
    </row>
    <row r="109" spans="1:8" x14ac:dyDescent="0.25">
      <c r="A109" t="s">
        <v>180</v>
      </c>
      <c r="B109">
        <v>9</v>
      </c>
      <c r="C109" t="s">
        <v>171</v>
      </c>
      <c r="D109">
        <v>9825533</v>
      </c>
      <c r="E109">
        <v>498.196709</v>
      </c>
      <c r="F109">
        <v>663.15389500000003</v>
      </c>
      <c r="G109">
        <v>9481.5089459999999</v>
      </c>
      <c r="H109">
        <v>0</v>
      </c>
    </row>
    <row r="110" spans="1:8" x14ac:dyDescent="0.25">
      <c r="A110" t="s">
        <v>124</v>
      </c>
      <c r="B110">
        <v>10</v>
      </c>
      <c r="C110" t="s">
        <v>171</v>
      </c>
      <c r="D110">
        <v>969676</v>
      </c>
      <c r="E110">
        <v>96.260840000000002</v>
      </c>
      <c r="F110">
        <v>97.321827999999996</v>
      </c>
      <c r="G110">
        <v>1290.9602689999999</v>
      </c>
      <c r="H110">
        <v>0</v>
      </c>
    </row>
    <row r="111" spans="1:8" x14ac:dyDescent="0.25">
      <c r="A111" t="s">
        <v>125</v>
      </c>
      <c r="B111">
        <v>11</v>
      </c>
      <c r="C111" t="s">
        <v>171</v>
      </c>
      <c r="D111">
        <v>4164964</v>
      </c>
      <c r="E111">
        <v>260.319774</v>
      </c>
      <c r="F111">
        <v>560.84052899999995</v>
      </c>
      <c r="G111">
        <v>4502.6755300000004</v>
      </c>
      <c r="H111">
        <v>0</v>
      </c>
    </row>
    <row r="112" spans="1:8" x14ac:dyDescent="0.25">
      <c r="A112" t="s">
        <v>126</v>
      </c>
      <c r="B112">
        <v>12</v>
      </c>
      <c r="C112" t="s">
        <v>171</v>
      </c>
      <c r="D112">
        <v>824732</v>
      </c>
      <c r="E112">
        <v>102.586635</v>
      </c>
      <c r="F112">
        <v>137.10100399999999</v>
      </c>
      <c r="G112">
        <v>2380.81655</v>
      </c>
      <c r="H112">
        <v>0.59498799999999996</v>
      </c>
    </row>
    <row r="113" spans="1:8" x14ac:dyDescent="0.25">
      <c r="A113" t="s">
        <v>127</v>
      </c>
      <c r="B113">
        <v>13</v>
      </c>
      <c r="C113" t="s">
        <v>171</v>
      </c>
      <c r="D113">
        <v>1081121</v>
      </c>
      <c r="E113">
        <v>137.15232</v>
      </c>
      <c r="F113">
        <v>127.396227</v>
      </c>
      <c r="G113">
        <v>2054.0412110000002</v>
      </c>
      <c r="H113">
        <v>0</v>
      </c>
    </row>
    <row r="114" spans="1:8" x14ac:dyDescent="0.25">
      <c r="A114" t="s">
        <v>128</v>
      </c>
      <c r="B114">
        <v>14</v>
      </c>
      <c r="C114" t="s">
        <v>171</v>
      </c>
      <c r="D114">
        <v>7574644</v>
      </c>
      <c r="E114">
        <v>342.54052300000001</v>
      </c>
      <c r="F114">
        <v>475.73126200000002</v>
      </c>
      <c r="G114">
        <v>6536.5198330000003</v>
      </c>
      <c r="H114">
        <v>0</v>
      </c>
    </row>
    <row r="115" spans="1:8" x14ac:dyDescent="0.25">
      <c r="A115" t="s">
        <v>165</v>
      </c>
      <c r="B115">
        <v>15</v>
      </c>
      <c r="C115" t="s">
        <v>171</v>
      </c>
      <c r="D115">
        <v>16869250</v>
      </c>
      <c r="E115">
        <v>600.34629700000005</v>
      </c>
      <c r="F115">
        <v>1257.8169740000001</v>
      </c>
      <c r="G115">
        <v>13939.801750000001</v>
      </c>
      <c r="H115">
        <v>0</v>
      </c>
    </row>
    <row r="116" spans="1:8" x14ac:dyDescent="0.25">
      <c r="A116" t="s">
        <v>164</v>
      </c>
      <c r="B116">
        <v>16</v>
      </c>
      <c r="C116" t="s">
        <v>171</v>
      </c>
      <c r="D116">
        <v>3723375</v>
      </c>
      <c r="E116">
        <v>177.69214600000001</v>
      </c>
      <c r="F116">
        <v>232.77063100000001</v>
      </c>
      <c r="G116">
        <v>3364.4631509999999</v>
      </c>
      <c r="H116">
        <v>36.618236000000003</v>
      </c>
    </row>
    <row r="117" spans="1:8" x14ac:dyDescent="0.25">
      <c r="A117" t="s">
        <v>129</v>
      </c>
      <c r="B117">
        <v>17</v>
      </c>
      <c r="C117" t="s">
        <v>171</v>
      </c>
      <c r="D117">
        <v>906200</v>
      </c>
      <c r="E117">
        <v>75.093279999999993</v>
      </c>
      <c r="F117">
        <v>92.431280000000001</v>
      </c>
      <c r="G117">
        <v>1364.644556</v>
      </c>
      <c r="H117">
        <v>0</v>
      </c>
    </row>
    <row r="118" spans="1:8" x14ac:dyDescent="0.25">
      <c r="A118" t="s">
        <v>130</v>
      </c>
      <c r="B118">
        <v>18</v>
      </c>
      <c r="C118" t="s">
        <v>171</v>
      </c>
      <c r="D118">
        <v>588189</v>
      </c>
      <c r="E118">
        <v>56.916775999999999</v>
      </c>
      <c r="F118">
        <v>51.768633000000001</v>
      </c>
      <c r="G118">
        <v>848.48475399999995</v>
      </c>
      <c r="H118">
        <v>0</v>
      </c>
    </row>
    <row r="119" spans="1:8" x14ac:dyDescent="0.25">
      <c r="A119" t="s">
        <v>146</v>
      </c>
      <c r="B119">
        <v>19</v>
      </c>
      <c r="C119" t="s">
        <v>171</v>
      </c>
      <c r="D119">
        <v>6694459</v>
      </c>
      <c r="E119">
        <v>205.647063</v>
      </c>
      <c r="F119">
        <v>533.74249799999996</v>
      </c>
      <c r="G119">
        <v>4736.4577760000002</v>
      </c>
      <c r="H119">
        <v>10.101881000000001</v>
      </c>
    </row>
    <row r="120" spans="1:8" x14ac:dyDescent="0.25">
      <c r="A120" t="s">
        <v>131</v>
      </c>
      <c r="B120">
        <v>20</v>
      </c>
      <c r="C120" t="s">
        <v>171</v>
      </c>
      <c r="D120">
        <v>605192</v>
      </c>
      <c r="E120">
        <v>173.71109300000001</v>
      </c>
      <c r="F120">
        <v>230.78067799999999</v>
      </c>
      <c r="G120">
        <v>2850.3401269999999</v>
      </c>
      <c r="H120">
        <v>0.43894899999999998</v>
      </c>
    </row>
    <row r="121" spans="1:8" x14ac:dyDescent="0.25">
      <c r="A121" t="s">
        <v>132</v>
      </c>
      <c r="B121">
        <v>21</v>
      </c>
      <c r="C121" t="s">
        <v>171</v>
      </c>
      <c r="D121">
        <v>2913604</v>
      </c>
      <c r="E121">
        <v>198.66430500000001</v>
      </c>
      <c r="F121">
        <v>333.62860999999998</v>
      </c>
      <c r="G121">
        <v>4455.4847319999999</v>
      </c>
      <c r="H121">
        <v>0</v>
      </c>
    </row>
    <row r="122" spans="1:8" x14ac:dyDescent="0.25">
      <c r="A122" t="s">
        <v>147</v>
      </c>
      <c r="B122">
        <v>22</v>
      </c>
      <c r="C122" t="s">
        <v>171</v>
      </c>
      <c r="D122">
        <v>2855462</v>
      </c>
      <c r="E122">
        <v>87.499733000000006</v>
      </c>
      <c r="F122">
        <v>326.41002099999997</v>
      </c>
      <c r="G122">
        <v>1722.2208270000001</v>
      </c>
      <c r="H122">
        <v>0</v>
      </c>
    </row>
    <row r="123" spans="1:8" x14ac:dyDescent="0.25">
      <c r="A123" t="s">
        <v>133</v>
      </c>
      <c r="B123">
        <v>23</v>
      </c>
      <c r="C123" t="s">
        <v>171</v>
      </c>
      <c r="D123">
        <v>534715</v>
      </c>
      <c r="E123">
        <v>58.330776</v>
      </c>
      <c r="F123">
        <v>165.88447600000001</v>
      </c>
      <c r="G123">
        <v>1180.872089</v>
      </c>
      <c r="H123">
        <v>3.2932220000000001</v>
      </c>
    </row>
    <row r="124" spans="1:8" x14ac:dyDescent="0.25">
      <c r="A124" t="s">
        <v>181</v>
      </c>
      <c r="B124">
        <v>24</v>
      </c>
      <c r="C124" t="s">
        <v>171</v>
      </c>
      <c r="D124">
        <v>1501216</v>
      </c>
      <c r="E124">
        <v>107.61542</v>
      </c>
      <c r="F124">
        <v>195.43232499999999</v>
      </c>
      <c r="G124">
        <v>1987.09863</v>
      </c>
      <c r="H124">
        <v>0</v>
      </c>
    </row>
    <row r="125" spans="1:8" x14ac:dyDescent="0.25">
      <c r="A125" t="s">
        <v>134</v>
      </c>
      <c r="B125">
        <v>25</v>
      </c>
      <c r="C125" t="s">
        <v>171</v>
      </c>
      <c r="D125">
        <v>1831193</v>
      </c>
      <c r="E125">
        <v>136.63768400000001</v>
      </c>
      <c r="F125">
        <v>424.82382899999999</v>
      </c>
      <c r="G125">
        <v>2286.6729439999999</v>
      </c>
      <c r="H125">
        <v>1.4085129999999999</v>
      </c>
    </row>
    <row r="126" spans="1:8" x14ac:dyDescent="0.25">
      <c r="A126" t="s">
        <v>135</v>
      </c>
      <c r="B126">
        <v>26</v>
      </c>
      <c r="C126" t="s">
        <v>171</v>
      </c>
      <c r="D126">
        <v>2324593</v>
      </c>
      <c r="E126">
        <v>80.165037999999996</v>
      </c>
      <c r="F126">
        <v>726.20776999999998</v>
      </c>
      <c r="G126">
        <v>2269.2043610000001</v>
      </c>
      <c r="H126">
        <v>33.815896000000002</v>
      </c>
    </row>
    <row r="127" spans="1:8" x14ac:dyDescent="0.25">
      <c r="A127" t="s">
        <v>136</v>
      </c>
      <c r="B127">
        <v>27</v>
      </c>
      <c r="C127" t="s">
        <v>171</v>
      </c>
      <c r="D127">
        <v>1346938</v>
      </c>
      <c r="E127">
        <v>100.871689</v>
      </c>
      <c r="F127">
        <v>208.849761</v>
      </c>
      <c r="G127">
        <v>2227.5887550000002</v>
      </c>
      <c r="H127">
        <v>0</v>
      </c>
    </row>
    <row r="128" spans="1:8" x14ac:dyDescent="0.25">
      <c r="A128" t="s">
        <v>137</v>
      </c>
      <c r="B128">
        <v>28</v>
      </c>
      <c r="C128" t="s">
        <v>171</v>
      </c>
      <c r="D128">
        <v>2517474</v>
      </c>
      <c r="E128">
        <v>130.00316900000001</v>
      </c>
      <c r="F128">
        <v>212.22305800000001</v>
      </c>
      <c r="G128">
        <v>2607.1278900000002</v>
      </c>
      <c r="H128">
        <v>438.25629300000003</v>
      </c>
    </row>
    <row r="129" spans="1:8" x14ac:dyDescent="0.25">
      <c r="A129" t="s">
        <v>138</v>
      </c>
      <c r="B129">
        <v>29</v>
      </c>
      <c r="C129" t="s">
        <v>171</v>
      </c>
      <c r="D129">
        <v>563270</v>
      </c>
      <c r="E129">
        <v>52.701343000000001</v>
      </c>
      <c r="F129">
        <v>62.098143999999998</v>
      </c>
      <c r="G129">
        <v>921.54032099999995</v>
      </c>
      <c r="H129">
        <v>0</v>
      </c>
    </row>
    <row r="130" spans="1:8" x14ac:dyDescent="0.25">
      <c r="A130" t="s">
        <v>139</v>
      </c>
      <c r="B130">
        <v>30</v>
      </c>
      <c r="C130" t="s">
        <v>171</v>
      </c>
      <c r="D130">
        <v>2363079</v>
      </c>
      <c r="E130">
        <v>229.328385</v>
      </c>
      <c r="F130">
        <v>343.67348700000002</v>
      </c>
      <c r="G130">
        <v>5856.3378290000001</v>
      </c>
      <c r="H130">
        <v>31.753489999999999</v>
      </c>
    </row>
    <row r="131" spans="1:8" x14ac:dyDescent="0.25">
      <c r="A131" t="s">
        <v>145</v>
      </c>
      <c r="B131">
        <v>31</v>
      </c>
      <c r="C131" t="s">
        <v>171</v>
      </c>
      <c r="D131">
        <v>1600117</v>
      </c>
      <c r="E131">
        <v>118.185545</v>
      </c>
      <c r="F131">
        <v>190.83779999999999</v>
      </c>
      <c r="G131">
        <v>1587.7590070000001</v>
      </c>
      <c r="H131">
        <v>3.6679659999999998</v>
      </c>
    </row>
    <row r="132" spans="1:8" x14ac:dyDescent="0.25">
      <c r="A132" t="s">
        <v>140</v>
      </c>
      <c r="B132">
        <v>32</v>
      </c>
      <c r="C132" t="s">
        <v>171</v>
      </c>
      <c r="D132">
        <v>733005</v>
      </c>
      <c r="E132">
        <v>97.763243000000003</v>
      </c>
      <c r="F132">
        <v>90.985702000000003</v>
      </c>
      <c r="G132">
        <v>1188.365779</v>
      </c>
      <c r="H132">
        <v>0</v>
      </c>
    </row>
    <row r="133" spans="1:8" x14ac:dyDescent="0.25">
      <c r="A133" t="s">
        <v>141</v>
      </c>
      <c r="B133">
        <v>33</v>
      </c>
      <c r="C133" t="s">
        <v>171</v>
      </c>
      <c r="D133">
        <v>88192840</v>
      </c>
      <c r="E133">
        <v>4833.7215589999996</v>
      </c>
      <c r="F133">
        <v>9281.7048340000001</v>
      </c>
      <c r="G133">
        <v>96804.889490000001</v>
      </c>
      <c r="H133">
        <v>657.38613499999997</v>
      </c>
    </row>
    <row r="134" spans="1:8" x14ac:dyDescent="0.25">
      <c r="A134" t="s">
        <v>116</v>
      </c>
      <c r="B134">
        <v>1</v>
      </c>
      <c r="C134" t="s">
        <v>172</v>
      </c>
      <c r="D134">
        <v>1609786</v>
      </c>
      <c r="E134">
        <v>62.181387999999998</v>
      </c>
      <c r="F134">
        <v>18.770447999999998</v>
      </c>
      <c r="G134">
        <v>884.34997799999996</v>
      </c>
      <c r="H134">
        <v>0</v>
      </c>
    </row>
    <row r="135" spans="1:8" x14ac:dyDescent="0.25">
      <c r="A135" t="s">
        <v>117</v>
      </c>
      <c r="B135">
        <v>2</v>
      </c>
      <c r="C135" t="s">
        <v>172</v>
      </c>
      <c r="D135">
        <v>6186984</v>
      </c>
      <c r="E135">
        <v>68.603883999999994</v>
      </c>
      <c r="F135">
        <v>49.931291999999999</v>
      </c>
      <c r="G135">
        <v>2147.36699</v>
      </c>
      <c r="H135">
        <v>20.161784000000001</v>
      </c>
    </row>
    <row r="136" spans="1:8" x14ac:dyDescent="0.25">
      <c r="A136" t="s">
        <v>118</v>
      </c>
      <c r="B136">
        <v>3</v>
      </c>
      <c r="C136" t="s">
        <v>172</v>
      </c>
      <c r="D136">
        <v>1342669</v>
      </c>
      <c r="E136">
        <v>20.584071999999999</v>
      </c>
      <c r="F136">
        <v>20.462734000000001</v>
      </c>
      <c r="G136">
        <v>324.99829099999999</v>
      </c>
      <c r="H136">
        <v>3.8510999999999997E-2</v>
      </c>
    </row>
    <row r="137" spans="1:8" x14ac:dyDescent="0.25">
      <c r="A137" t="s">
        <v>119</v>
      </c>
      <c r="B137">
        <v>4</v>
      </c>
      <c r="C137" t="s">
        <v>172</v>
      </c>
      <c r="D137">
        <v>178552</v>
      </c>
      <c r="E137">
        <v>34.714947000000002</v>
      </c>
      <c r="F137">
        <v>14.699551</v>
      </c>
      <c r="G137">
        <v>87.484967999999995</v>
      </c>
      <c r="H137">
        <v>1.517452</v>
      </c>
    </row>
    <row r="138" spans="1:8" x14ac:dyDescent="0.25">
      <c r="A138" t="s">
        <v>120</v>
      </c>
      <c r="B138">
        <v>5</v>
      </c>
      <c r="C138" t="s">
        <v>172</v>
      </c>
      <c r="D138">
        <v>4096403</v>
      </c>
      <c r="E138">
        <v>70.377420999999998</v>
      </c>
      <c r="F138">
        <v>42.296824000000001</v>
      </c>
      <c r="G138">
        <v>1598.4368449999999</v>
      </c>
      <c r="H138">
        <v>13.178777</v>
      </c>
    </row>
    <row r="139" spans="1:8" x14ac:dyDescent="0.25">
      <c r="A139" t="s">
        <v>121</v>
      </c>
      <c r="B139">
        <v>6</v>
      </c>
      <c r="C139" t="s">
        <v>172</v>
      </c>
      <c r="D139">
        <v>1255588</v>
      </c>
      <c r="E139">
        <v>30.762550999999998</v>
      </c>
      <c r="F139">
        <v>12.219377</v>
      </c>
      <c r="G139">
        <v>363.68231600000001</v>
      </c>
      <c r="H139">
        <v>13.490411999999999</v>
      </c>
    </row>
    <row r="140" spans="1:8" x14ac:dyDescent="0.25">
      <c r="A140" t="s">
        <v>122</v>
      </c>
      <c r="B140">
        <v>7</v>
      </c>
      <c r="C140" t="s">
        <v>172</v>
      </c>
      <c r="D140">
        <v>721521</v>
      </c>
      <c r="E140">
        <v>103.23436</v>
      </c>
      <c r="F140">
        <v>72.235184000000004</v>
      </c>
      <c r="G140">
        <v>3574.5325549999998</v>
      </c>
      <c r="H140">
        <v>0.58385299999999996</v>
      </c>
    </row>
    <row r="141" spans="1:8" x14ac:dyDescent="0.25">
      <c r="A141" t="s">
        <v>123</v>
      </c>
      <c r="B141">
        <v>8</v>
      </c>
      <c r="C141" t="s">
        <v>172</v>
      </c>
      <c r="D141">
        <v>5302110</v>
      </c>
      <c r="E141">
        <v>103.286754</v>
      </c>
      <c r="F141">
        <v>46.167267000000002</v>
      </c>
      <c r="G141">
        <v>2152.9344540000002</v>
      </c>
      <c r="H141">
        <v>20.234726999999999</v>
      </c>
    </row>
    <row r="142" spans="1:8" x14ac:dyDescent="0.25">
      <c r="A142" t="s">
        <v>180</v>
      </c>
      <c r="B142">
        <v>9</v>
      </c>
      <c r="C142" t="s">
        <v>172</v>
      </c>
      <c r="D142">
        <v>15309712</v>
      </c>
      <c r="E142">
        <v>363.03433100000001</v>
      </c>
      <c r="F142">
        <v>201.897075</v>
      </c>
      <c r="G142">
        <v>6828.7290949999997</v>
      </c>
      <c r="H142">
        <v>0</v>
      </c>
    </row>
    <row r="143" spans="1:8" x14ac:dyDescent="0.25">
      <c r="A143" t="s">
        <v>124</v>
      </c>
      <c r="B143">
        <v>10</v>
      </c>
      <c r="C143" t="s">
        <v>172</v>
      </c>
      <c r="D143">
        <v>1510906</v>
      </c>
      <c r="E143">
        <v>68.649897999999993</v>
      </c>
      <c r="F143">
        <v>24.24578</v>
      </c>
      <c r="G143">
        <v>901.42210299999999</v>
      </c>
      <c r="H143">
        <v>0</v>
      </c>
    </row>
    <row r="144" spans="1:8" x14ac:dyDescent="0.25">
      <c r="A144" t="s">
        <v>125</v>
      </c>
      <c r="B144">
        <v>11</v>
      </c>
      <c r="C144" t="s">
        <v>172</v>
      </c>
      <c r="D144">
        <v>6489663</v>
      </c>
      <c r="E144">
        <v>165.45616699999999</v>
      </c>
      <c r="F144">
        <v>94.489703000000006</v>
      </c>
      <c r="G144">
        <v>3511.4031909999999</v>
      </c>
      <c r="H144">
        <v>0</v>
      </c>
    </row>
    <row r="145" spans="1:8" x14ac:dyDescent="0.25">
      <c r="A145" t="s">
        <v>126</v>
      </c>
      <c r="B145">
        <v>12</v>
      </c>
      <c r="C145" t="s">
        <v>172</v>
      </c>
      <c r="D145">
        <v>1285061</v>
      </c>
      <c r="E145">
        <v>68.119229000000004</v>
      </c>
      <c r="F145">
        <v>38.934401000000001</v>
      </c>
      <c r="G145">
        <v>1644.165004</v>
      </c>
      <c r="H145">
        <v>0.422597</v>
      </c>
    </row>
    <row r="146" spans="1:8" x14ac:dyDescent="0.25">
      <c r="A146" t="s">
        <v>127</v>
      </c>
      <c r="B146">
        <v>13</v>
      </c>
      <c r="C146" t="s">
        <v>172</v>
      </c>
      <c r="D146">
        <v>1684555</v>
      </c>
      <c r="E146">
        <v>114.718099</v>
      </c>
      <c r="F146">
        <v>33.205615999999999</v>
      </c>
      <c r="G146">
        <v>1483.018456</v>
      </c>
      <c r="H146">
        <v>0</v>
      </c>
    </row>
    <row r="147" spans="1:8" x14ac:dyDescent="0.25">
      <c r="A147" t="s">
        <v>128</v>
      </c>
      <c r="B147">
        <v>14</v>
      </c>
      <c r="C147" t="s">
        <v>172</v>
      </c>
      <c r="D147">
        <v>11802476</v>
      </c>
      <c r="E147">
        <v>212.34354500000001</v>
      </c>
      <c r="F147">
        <v>119.37608299999999</v>
      </c>
      <c r="G147">
        <v>4577.5856940000003</v>
      </c>
      <c r="H147">
        <v>0</v>
      </c>
    </row>
    <row r="148" spans="1:8" x14ac:dyDescent="0.25">
      <c r="A148" t="s">
        <v>165</v>
      </c>
      <c r="B148">
        <v>15</v>
      </c>
      <c r="C148" t="s">
        <v>172</v>
      </c>
      <c r="D148">
        <v>26284919</v>
      </c>
      <c r="E148">
        <v>403.06790999999998</v>
      </c>
      <c r="F148">
        <v>179.989068</v>
      </c>
      <c r="G148">
        <v>9709.8394079999998</v>
      </c>
      <c r="H148">
        <v>0</v>
      </c>
    </row>
    <row r="149" spans="1:8" x14ac:dyDescent="0.25">
      <c r="A149" t="s">
        <v>164</v>
      </c>
      <c r="B149">
        <v>16</v>
      </c>
      <c r="C149" t="s">
        <v>172</v>
      </c>
      <c r="D149">
        <v>5801598</v>
      </c>
      <c r="E149">
        <v>138.61451099999999</v>
      </c>
      <c r="F149">
        <v>50.412861999999997</v>
      </c>
      <c r="G149">
        <v>2432.7333800000001</v>
      </c>
      <c r="H149">
        <v>26.008516</v>
      </c>
    </row>
    <row r="150" spans="1:8" x14ac:dyDescent="0.25">
      <c r="A150" t="s">
        <v>129</v>
      </c>
      <c r="B150">
        <v>17</v>
      </c>
      <c r="C150" t="s">
        <v>172</v>
      </c>
      <c r="D150">
        <v>1412001</v>
      </c>
      <c r="E150">
        <v>58.263696000000003</v>
      </c>
      <c r="F150">
        <v>23.772907</v>
      </c>
      <c r="G150">
        <v>933.69321100000002</v>
      </c>
      <c r="H150">
        <v>0</v>
      </c>
    </row>
    <row r="151" spans="1:8" x14ac:dyDescent="0.25">
      <c r="A151" t="s">
        <v>130</v>
      </c>
      <c r="B151">
        <v>18</v>
      </c>
      <c r="C151" t="s">
        <v>172</v>
      </c>
      <c r="D151">
        <v>916491</v>
      </c>
      <c r="E151">
        <v>46.733179999999997</v>
      </c>
      <c r="F151">
        <v>16.692962999999999</v>
      </c>
      <c r="G151">
        <v>509.343051</v>
      </c>
      <c r="H151">
        <v>0</v>
      </c>
    </row>
    <row r="152" spans="1:8" x14ac:dyDescent="0.25">
      <c r="A152" t="s">
        <v>146</v>
      </c>
      <c r="B152">
        <v>19</v>
      </c>
      <c r="C152" t="s">
        <v>172</v>
      </c>
      <c r="D152">
        <v>10431010</v>
      </c>
      <c r="E152">
        <v>127.40399499999999</v>
      </c>
      <c r="F152">
        <v>70.250642999999997</v>
      </c>
      <c r="G152">
        <v>3127.4382430000001</v>
      </c>
      <c r="H152">
        <v>7.1749749999999999</v>
      </c>
    </row>
    <row r="153" spans="1:8" x14ac:dyDescent="0.25">
      <c r="A153" t="s">
        <v>131</v>
      </c>
      <c r="B153">
        <v>20</v>
      </c>
      <c r="C153" t="s">
        <v>172</v>
      </c>
      <c r="D153">
        <v>942983</v>
      </c>
      <c r="E153">
        <v>138.84292300000001</v>
      </c>
      <c r="F153">
        <v>45.026634000000001</v>
      </c>
      <c r="G153">
        <v>2566.5483319999998</v>
      </c>
      <c r="H153">
        <v>0.31176900000000002</v>
      </c>
    </row>
    <row r="154" spans="1:8" x14ac:dyDescent="0.25">
      <c r="A154" t="s">
        <v>132</v>
      </c>
      <c r="B154">
        <v>21</v>
      </c>
      <c r="C154" t="s">
        <v>172</v>
      </c>
      <c r="D154">
        <v>4539848</v>
      </c>
      <c r="E154">
        <v>151.981877</v>
      </c>
      <c r="F154">
        <v>80.411894000000004</v>
      </c>
      <c r="G154">
        <v>2940.5898809999999</v>
      </c>
      <c r="H154">
        <v>0</v>
      </c>
    </row>
    <row r="155" spans="1:8" x14ac:dyDescent="0.25">
      <c r="A155" t="s">
        <v>147</v>
      </c>
      <c r="B155">
        <v>22</v>
      </c>
      <c r="C155" t="s">
        <v>172</v>
      </c>
      <c r="D155">
        <v>4449255</v>
      </c>
      <c r="E155">
        <v>69.072766000000001</v>
      </c>
      <c r="F155">
        <v>45.763485000000003</v>
      </c>
      <c r="G155">
        <v>1184.993428</v>
      </c>
      <c r="H155">
        <v>0</v>
      </c>
    </row>
    <row r="156" spans="1:8" x14ac:dyDescent="0.25">
      <c r="A156" t="s">
        <v>133</v>
      </c>
      <c r="B156">
        <v>23</v>
      </c>
      <c r="C156" t="s">
        <v>172</v>
      </c>
      <c r="D156">
        <v>833169</v>
      </c>
      <c r="E156">
        <v>45.656249000000003</v>
      </c>
      <c r="F156">
        <v>41.709054999999999</v>
      </c>
      <c r="G156">
        <v>362.635514</v>
      </c>
      <c r="H156">
        <v>2.3390490000000002</v>
      </c>
    </row>
    <row r="157" spans="1:8" x14ac:dyDescent="0.25">
      <c r="A157" t="s">
        <v>181</v>
      </c>
      <c r="B157">
        <v>24</v>
      </c>
      <c r="C157" t="s">
        <v>172</v>
      </c>
      <c r="D157">
        <v>2339129</v>
      </c>
      <c r="E157">
        <v>80.053493000000003</v>
      </c>
      <c r="F157">
        <v>51.795656999999999</v>
      </c>
      <c r="G157">
        <v>1463.3334400000001</v>
      </c>
      <c r="H157">
        <v>0</v>
      </c>
    </row>
    <row r="158" spans="1:8" x14ac:dyDescent="0.25">
      <c r="A158" t="s">
        <v>134</v>
      </c>
      <c r="B158">
        <v>25</v>
      </c>
      <c r="C158" t="s">
        <v>172</v>
      </c>
      <c r="D158">
        <v>2853284</v>
      </c>
      <c r="E158">
        <v>85.344316000000006</v>
      </c>
      <c r="F158">
        <v>85.924616999999998</v>
      </c>
      <c r="G158">
        <v>1607.0324700000001</v>
      </c>
      <c r="H158">
        <v>1.0004120000000001</v>
      </c>
    </row>
    <row r="159" spans="1:8" x14ac:dyDescent="0.25">
      <c r="A159" t="s">
        <v>135</v>
      </c>
      <c r="B159">
        <v>26</v>
      </c>
      <c r="C159" t="s">
        <v>172</v>
      </c>
      <c r="D159">
        <v>3622078</v>
      </c>
      <c r="E159">
        <v>54.856067000000003</v>
      </c>
      <c r="F159">
        <v>236.38198</v>
      </c>
      <c r="G159">
        <v>1898.6944840000001</v>
      </c>
      <c r="H159">
        <v>24.018122000000002</v>
      </c>
    </row>
    <row r="160" spans="1:8" x14ac:dyDescent="0.25">
      <c r="A160" t="s">
        <v>136</v>
      </c>
      <c r="B160">
        <v>27</v>
      </c>
      <c r="C160" t="s">
        <v>172</v>
      </c>
      <c r="D160">
        <v>2098739</v>
      </c>
      <c r="E160">
        <v>74.817248000000006</v>
      </c>
      <c r="F160">
        <v>145.22843800000001</v>
      </c>
      <c r="G160">
        <v>1729.8373099999999</v>
      </c>
      <c r="H160">
        <v>0</v>
      </c>
    </row>
    <row r="161" spans="1:8" x14ac:dyDescent="0.25">
      <c r="A161" t="s">
        <v>137</v>
      </c>
      <c r="B161">
        <v>28</v>
      </c>
      <c r="C161" t="s">
        <v>172</v>
      </c>
      <c r="D161">
        <v>3922617</v>
      </c>
      <c r="E161">
        <v>92.056217000000004</v>
      </c>
      <c r="F161">
        <v>43.620196999999997</v>
      </c>
      <c r="G161">
        <v>1705.953503</v>
      </c>
      <c r="H161">
        <v>311.27648199999999</v>
      </c>
    </row>
    <row r="162" spans="1:8" x14ac:dyDescent="0.25">
      <c r="A162" t="s">
        <v>138</v>
      </c>
      <c r="B162">
        <v>29</v>
      </c>
      <c r="C162" t="s">
        <v>172</v>
      </c>
      <c r="D162">
        <v>877662</v>
      </c>
      <c r="E162">
        <v>43.161149999999999</v>
      </c>
      <c r="F162">
        <v>14.748310999999999</v>
      </c>
      <c r="G162">
        <v>499.15884799999998</v>
      </c>
      <c r="H162">
        <v>0</v>
      </c>
    </row>
    <row r="163" spans="1:8" x14ac:dyDescent="0.25">
      <c r="A163" t="s">
        <v>139</v>
      </c>
      <c r="B163">
        <v>30</v>
      </c>
      <c r="C163" t="s">
        <v>172</v>
      </c>
      <c r="D163">
        <v>3682045</v>
      </c>
      <c r="E163">
        <v>163.41379000000001</v>
      </c>
      <c r="F163">
        <v>78.903893999999994</v>
      </c>
      <c r="G163">
        <v>3890.2676179999999</v>
      </c>
      <c r="H163">
        <v>22.553274999999999</v>
      </c>
    </row>
    <row r="164" spans="1:8" x14ac:dyDescent="0.25">
      <c r="A164" t="s">
        <v>145</v>
      </c>
      <c r="B164">
        <v>31</v>
      </c>
      <c r="C164" t="s">
        <v>172</v>
      </c>
      <c r="D164">
        <v>2493232</v>
      </c>
      <c r="E164">
        <v>90.545944000000006</v>
      </c>
      <c r="F164">
        <v>70.239125999999999</v>
      </c>
      <c r="G164">
        <v>1070.7869579999999</v>
      </c>
      <c r="H164">
        <v>2.605213</v>
      </c>
    </row>
    <row r="165" spans="1:8" x14ac:dyDescent="0.25">
      <c r="A165" t="s">
        <v>140</v>
      </c>
      <c r="B165">
        <v>32</v>
      </c>
      <c r="C165" t="s">
        <v>172</v>
      </c>
      <c r="D165">
        <v>1142135</v>
      </c>
      <c r="E165">
        <v>83.253382999999999</v>
      </c>
      <c r="F165">
        <v>15.265726000000001</v>
      </c>
      <c r="G165">
        <v>1091.116123</v>
      </c>
      <c r="H165">
        <v>0</v>
      </c>
    </row>
    <row r="166" spans="1:8" x14ac:dyDescent="0.25">
      <c r="A166" t="s">
        <v>141</v>
      </c>
      <c r="B166">
        <v>33</v>
      </c>
      <c r="C166" t="s">
        <v>172</v>
      </c>
      <c r="D166">
        <v>137418181</v>
      </c>
      <c r="E166">
        <v>3433.2053609999998</v>
      </c>
      <c r="F166">
        <v>2085.068792</v>
      </c>
      <c r="G166">
        <v>68804.10514</v>
      </c>
      <c r="H166">
        <v>466.91592600000001</v>
      </c>
    </row>
    <row r="167" spans="1:8" x14ac:dyDescent="0.25">
      <c r="A167" t="s">
        <v>116</v>
      </c>
      <c r="B167">
        <v>1</v>
      </c>
      <c r="C167" t="s">
        <v>173</v>
      </c>
      <c r="D167">
        <v>2281027</v>
      </c>
      <c r="E167">
        <v>45.654299000000002</v>
      </c>
      <c r="F167">
        <v>19.192848999999999</v>
      </c>
      <c r="G167">
        <v>565.96412499999997</v>
      </c>
      <c r="H167">
        <v>0</v>
      </c>
    </row>
    <row r="168" spans="1:8" x14ac:dyDescent="0.25">
      <c r="A168" t="s">
        <v>117</v>
      </c>
      <c r="B168">
        <v>2</v>
      </c>
      <c r="C168" t="s">
        <v>173</v>
      </c>
      <c r="D168">
        <v>8496564</v>
      </c>
      <c r="E168">
        <v>20.860344999999999</v>
      </c>
      <c r="F168">
        <v>54.666136999999999</v>
      </c>
      <c r="G168">
        <v>1575.8433239999999</v>
      </c>
      <c r="H168">
        <v>11.887271</v>
      </c>
    </row>
    <row r="169" spans="1:8" x14ac:dyDescent="0.25">
      <c r="A169" t="s">
        <v>118</v>
      </c>
      <c r="B169">
        <v>3</v>
      </c>
      <c r="C169" t="s">
        <v>173</v>
      </c>
      <c r="D169">
        <v>1750345</v>
      </c>
      <c r="E169">
        <v>23.512969999999999</v>
      </c>
      <c r="F169">
        <v>11.177491</v>
      </c>
      <c r="G169">
        <v>349.30651499999999</v>
      </c>
      <c r="H169">
        <v>0.102948</v>
      </c>
    </row>
    <row r="170" spans="1:8" x14ac:dyDescent="0.25">
      <c r="A170" t="s">
        <v>119</v>
      </c>
      <c r="B170">
        <v>4</v>
      </c>
      <c r="C170" t="s">
        <v>173</v>
      </c>
      <c r="D170">
        <v>136062</v>
      </c>
      <c r="E170">
        <v>26.743589</v>
      </c>
      <c r="F170">
        <v>15.057055999999999</v>
      </c>
      <c r="G170">
        <v>402.44782300000003</v>
      </c>
      <c r="H170">
        <v>6.4263000000000001E-2</v>
      </c>
    </row>
    <row r="171" spans="1:8" x14ac:dyDescent="0.25">
      <c r="A171" t="s">
        <v>120</v>
      </c>
      <c r="B171">
        <v>5</v>
      </c>
      <c r="C171" t="s">
        <v>173</v>
      </c>
      <c r="D171">
        <v>5233518</v>
      </c>
      <c r="E171">
        <v>41.609541</v>
      </c>
      <c r="F171">
        <v>41.740890999999998</v>
      </c>
      <c r="G171">
        <v>1296.294451</v>
      </c>
      <c r="H171">
        <v>10.60577</v>
      </c>
    </row>
    <row r="172" spans="1:8" x14ac:dyDescent="0.25">
      <c r="A172" t="s">
        <v>121</v>
      </c>
      <c r="B172">
        <v>6</v>
      </c>
      <c r="C172" t="s">
        <v>173</v>
      </c>
      <c r="D172">
        <v>1822590</v>
      </c>
      <c r="E172">
        <v>27.470680000000002</v>
      </c>
      <c r="F172">
        <v>11.524962</v>
      </c>
      <c r="G172">
        <v>346.33219400000002</v>
      </c>
      <c r="H172">
        <v>14.755884999999999</v>
      </c>
    </row>
    <row r="173" spans="1:8" x14ac:dyDescent="0.25">
      <c r="A173" t="s">
        <v>122</v>
      </c>
      <c r="B173">
        <v>7</v>
      </c>
      <c r="C173" t="s">
        <v>173</v>
      </c>
      <c r="D173">
        <v>938561</v>
      </c>
      <c r="E173">
        <v>56.178440000000002</v>
      </c>
      <c r="F173">
        <v>74.737042000000002</v>
      </c>
      <c r="G173">
        <v>2283.088753</v>
      </c>
      <c r="H173">
        <v>0.84655999999999998</v>
      </c>
    </row>
    <row r="174" spans="1:8" x14ac:dyDescent="0.25">
      <c r="A174" t="s">
        <v>123</v>
      </c>
      <c r="B174">
        <v>8</v>
      </c>
      <c r="C174" t="s">
        <v>173</v>
      </c>
      <c r="D174">
        <v>7543397</v>
      </c>
      <c r="E174">
        <v>43.015466000000004</v>
      </c>
      <c r="F174">
        <v>55.166569000000003</v>
      </c>
      <c r="G174">
        <v>1569.5946200000001</v>
      </c>
      <c r="H174">
        <v>17.435451</v>
      </c>
    </row>
    <row r="175" spans="1:8" x14ac:dyDescent="0.25">
      <c r="A175" t="s">
        <v>180</v>
      </c>
      <c r="B175">
        <v>9</v>
      </c>
      <c r="C175" t="s">
        <v>173</v>
      </c>
      <c r="D175">
        <v>16213243</v>
      </c>
      <c r="E175">
        <v>284.62713400000001</v>
      </c>
      <c r="F175">
        <v>208.14547300000001</v>
      </c>
      <c r="G175">
        <v>5086.6343589999997</v>
      </c>
      <c r="H175">
        <v>0</v>
      </c>
    </row>
    <row r="176" spans="1:8" x14ac:dyDescent="0.25">
      <c r="A176" t="s">
        <v>124</v>
      </c>
      <c r="B176">
        <v>10</v>
      </c>
      <c r="C176" t="s">
        <v>173</v>
      </c>
      <c r="D176">
        <v>2020806</v>
      </c>
      <c r="E176">
        <v>53.008951000000003</v>
      </c>
      <c r="F176">
        <v>25.001071</v>
      </c>
      <c r="G176">
        <v>714.07560699999999</v>
      </c>
      <c r="H176">
        <v>0</v>
      </c>
    </row>
    <row r="177" spans="1:8" x14ac:dyDescent="0.25">
      <c r="A177" t="s">
        <v>125</v>
      </c>
      <c r="B177">
        <v>11</v>
      </c>
      <c r="C177" t="s">
        <v>173</v>
      </c>
      <c r="D177">
        <v>8496700</v>
      </c>
      <c r="E177">
        <v>122.536323</v>
      </c>
      <c r="F177">
        <v>101.033907</v>
      </c>
      <c r="G177">
        <v>2364.3914220000001</v>
      </c>
      <c r="H177">
        <v>0</v>
      </c>
    </row>
    <row r="178" spans="1:8" x14ac:dyDescent="0.25">
      <c r="A178" t="s">
        <v>126</v>
      </c>
      <c r="B178">
        <v>12</v>
      </c>
      <c r="C178" t="s">
        <v>173</v>
      </c>
      <c r="D178">
        <v>1715367</v>
      </c>
      <c r="E178">
        <v>67.459530999999998</v>
      </c>
      <c r="F178">
        <v>39.922902000000001</v>
      </c>
      <c r="G178">
        <v>1156.391652</v>
      </c>
      <c r="H178">
        <v>-0.108639</v>
      </c>
    </row>
    <row r="179" spans="1:8" x14ac:dyDescent="0.25">
      <c r="A179" t="s">
        <v>127</v>
      </c>
      <c r="B179">
        <v>13</v>
      </c>
      <c r="C179" t="s">
        <v>173</v>
      </c>
      <c r="D179">
        <v>2276790</v>
      </c>
      <c r="E179">
        <v>115.14078000000001</v>
      </c>
      <c r="F179">
        <v>33.336264999999997</v>
      </c>
      <c r="G179">
        <v>1019.613878</v>
      </c>
      <c r="H179">
        <v>0</v>
      </c>
    </row>
    <row r="180" spans="1:8" x14ac:dyDescent="0.25">
      <c r="A180" t="s">
        <v>128</v>
      </c>
      <c r="B180">
        <v>14</v>
      </c>
      <c r="C180" t="s">
        <v>173</v>
      </c>
      <c r="D180">
        <v>16956873</v>
      </c>
      <c r="E180">
        <v>41.433371000000001</v>
      </c>
      <c r="F180">
        <v>124.569418</v>
      </c>
      <c r="G180">
        <v>3556.8680680000002</v>
      </c>
      <c r="H180">
        <v>0</v>
      </c>
    </row>
    <row r="181" spans="1:8" x14ac:dyDescent="0.25">
      <c r="A181" t="s">
        <v>165</v>
      </c>
      <c r="B181">
        <v>15</v>
      </c>
      <c r="C181" t="s">
        <v>173</v>
      </c>
      <c r="D181">
        <v>33942889</v>
      </c>
      <c r="E181">
        <v>245.41548900000001</v>
      </c>
      <c r="F181">
        <v>261.66805299999999</v>
      </c>
      <c r="G181">
        <v>6997.8002379999998</v>
      </c>
      <c r="H181">
        <v>0</v>
      </c>
    </row>
    <row r="182" spans="1:8" x14ac:dyDescent="0.25">
      <c r="A182" t="s">
        <v>164</v>
      </c>
      <c r="B182">
        <v>16</v>
      </c>
      <c r="C182" t="s">
        <v>173</v>
      </c>
      <c r="D182">
        <v>7313720</v>
      </c>
      <c r="E182">
        <v>97.937720999999996</v>
      </c>
      <c r="F182">
        <v>51.866506000000001</v>
      </c>
      <c r="G182">
        <v>1642.40885</v>
      </c>
      <c r="H182">
        <v>11.506785000000001</v>
      </c>
    </row>
    <row r="183" spans="1:8" x14ac:dyDescent="0.25">
      <c r="A183" t="s">
        <v>129</v>
      </c>
      <c r="B183">
        <v>17</v>
      </c>
      <c r="C183" t="s">
        <v>173</v>
      </c>
      <c r="D183">
        <v>1993741</v>
      </c>
      <c r="E183">
        <v>35.142817000000001</v>
      </c>
      <c r="F183">
        <v>23.932931</v>
      </c>
      <c r="G183">
        <v>764.99311999999998</v>
      </c>
      <c r="H183">
        <v>0</v>
      </c>
    </row>
    <row r="184" spans="1:8" x14ac:dyDescent="0.25">
      <c r="A184" t="s">
        <v>130</v>
      </c>
      <c r="B184">
        <v>18</v>
      </c>
      <c r="C184" t="s">
        <v>173</v>
      </c>
      <c r="D184">
        <v>1381510</v>
      </c>
      <c r="E184">
        <v>47.934598999999999</v>
      </c>
      <c r="F184">
        <v>16.899930999999999</v>
      </c>
      <c r="G184">
        <v>499.958551</v>
      </c>
      <c r="H184">
        <v>0</v>
      </c>
    </row>
    <row r="185" spans="1:8" x14ac:dyDescent="0.25">
      <c r="A185" t="s">
        <v>146</v>
      </c>
      <c r="B185">
        <v>19</v>
      </c>
      <c r="C185" t="s">
        <v>173</v>
      </c>
      <c r="D185">
        <v>14755867</v>
      </c>
      <c r="E185">
        <v>69.387683999999993</v>
      </c>
      <c r="F185">
        <v>75.298111000000006</v>
      </c>
      <c r="G185">
        <v>2486.3068309999999</v>
      </c>
      <c r="H185">
        <v>2.9458690000000001</v>
      </c>
    </row>
    <row r="186" spans="1:8" x14ac:dyDescent="0.25">
      <c r="A186" t="s">
        <v>131</v>
      </c>
      <c r="B186">
        <v>20</v>
      </c>
      <c r="C186" t="s">
        <v>173</v>
      </c>
      <c r="D186">
        <v>1344528</v>
      </c>
      <c r="E186">
        <v>108.33655400000001</v>
      </c>
      <c r="F186">
        <v>49.869149999999998</v>
      </c>
      <c r="G186">
        <v>1443.842969</v>
      </c>
      <c r="H186">
        <v>0.67241499999999998</v>
      </c>
    </row>
    <row r="187" spans="1:8" x14ac:dyDescent="0.25">
      <c r="A187" t="s">
        <v>132</v>
      </c>
      <c r="B187">
        <v>21</v>
      </c>
      <c r="C187" t="s">
        <v>173</v>
      </c>
      <c r="D187">
        <v>5653139</v>
      </c>
      <c r="E187">
        <v>100.270343</v>
      </c>
      <c r="F187">
        <v>81.671543</v>
      </c>
      <c r="G187">
        <v>2146.0287060000001</v>
      </c>
      <c r="H187">
        <v>0</v>
      </c>
    </row>
    <row r="188" spans="1:8" x14ac:dyDescent="0.25">
      <c r="A188" t="s">
        <v>147</v>
      </c>
      <c r="B188">
        <v>22</v>
      </c>
      <c r="C188" t="s">
        <v>173</v>
      </c>
      <c r="D188">
        <v>5293125</v>
      </c>
      <c r="E188">
        <v>85.468973000000005</v>
      </c>
      <c r="F188">
        <v>32.491436</v>
      </c>
      <c r="G188">
        <v>935.67861100000005</v>
      </c>
      <c r="H188">
        <v>0</v>
      </c>
    </row>
    <row r="189" spans="1:8" x14ac:dyDescent="0.25">
      <c r="A189" t="s">
        <v>133</v>
      </c>
      <c r="B189">
        <v>23</v>
      </c>
      <c r="C189" t="s">
        <v>173</v>
      </c>
      <c r="D189">
        <v>1521304</v>
      </c>
      <c r="E189">
        <v>50.498153000000002</v>
      </c>
      <c r="F189">
        <v>21.810524999999998</v>
      </c>
      <c r="G189">
        <v>688.49382300000002</v>
      </c>
      <c r="H189">
        <v>2.3502450000000001</v>
      </c>
    </row>
    <row r="190" spans="1:8" x14ac:dyDescent="0.25">
      <c r="A190" t="s">
        <v>181</v>
      </c>
      <c r="B190">
        <v>24</v>
      </c>
      <c r="C190" t="s">
        <v>173</v>
      </c>
      <c r="D190">
        <v>3693261</v>
      </c>
      <c r="E190">
        <v>57.240036000000003</v>
      </c>
      <c r="F190">
        <v>53.512169999999998</v>
      </c>
      <c r="G190">
        <v>995.02643599999999</v>
      </c>
      <c r="H190">
        <v>0</v>
      </c>
    </row>
    <row r="191" spans="1:8" x14ac:dyDescent="0.25">
      <c r="A191" t="s">
        <v>134</v>
      </c>
      <c r="B191">
        <v>25</v>
      </c>
      <c r="C191" t="s">
        <v>173</v>
      </c>
      <c r="D191">
        <v>4069416</v>
      </c>
      <c r="E191">
        <v>33.316513999999998</v>
      </c>
      <c r="F191">
        <v>88.651270999999994</v>
      </c>
      <c r="G191">
        <v>1245.714076</v>
      </c>
      <c r="H191">
        <v>1.301677</v>
      </c>
    </row>
    <row r="192" spans="1:8" x14ac:dyDescent="0.25">
      <c r="A192" t="s">
        <v>135</v>
      </c>
      <c r="B192">
        <v>26</v>
      </c>
      <c r="C192" t="s">
        <v>173</v>
      </c>
      <c r="D192">
        <v>4840753</v>
      </c>
      <c r="E192">
        <v>63.331997000000001</v>
      </c>
      <c r="F192">
        <v>251.02322799999999</v>
      </c>
      <c r="G192">
        <v>1269.794073</v>
      </c>
      <c r="H192">
        <v>9.8477990000000002</v>
      </c>
    </row>
    <row r="193" spans="1:8" x14ac:dyDescent="0.25">
      <c r="A193" t="s">
        <v>136</v>
      </c>
      <c r="B193">
        <v>27</v>
      </c>
      <c r="C193" t="s">
        <v>173</v>
      </c>
      <c r="D193">
        <v>2761643</v>
      </c>
      <c r="E193">
        <v>123.70960700000001</v>
      </c>
      <c r="F193">
        <v>145.86102700000001</v>
      </c>
      <c r="G193">
        <v>1539.3280400000001</v>
      </c>
      <c r="H193">
        <v>0</v>
      </c>
    </row>
    <row r="194" spans="1:8" x14ac:dyDescent="0.25">
      <c r="A194" t="s">
        <v>137</v>
      </c>
      <c r="B194">
        <v>28</v>
      </c>
      <c r="C194" t="s">
        <v>173</v>
      </c>
      <c r="D194">
        <v>4925255</v>
      </c>
      <c r="E194">
        <v>69.187201999999999</v>
      </c>
      <c r="F194">
        <v>45.753610000000002</v>
      </c>
      <c r="G194">
        <v>1398.635237</v>
      </c>
      <c r="H194">
        <v>237.45083600000001</v>
      </c>
    </row>
    <row r="195" spans="1:8" x14ac:dyDescent="0.25">
      <c r="A195" t="s">
        <v>138</v>
      </c>
      <c r="B195">
        <v>29</v>
      </c>
      <c r="C195" t="s">
        <v>173</v>
      </c>
      <c r="D195">
        <v>1147386</v>
      </c>
      <c r="E195">
        <v>40.635334999999998</v>
      </c>
      <c r="F195">
        <v>17.487684999999999</v>
      </c>
      <c r="G195">
        <v>503.76881300000002</v>
      </c>
      <c r="H195">
        <v>0</v>
      </c>
    </row>
    <row r="196" spans="1:8" x14ac:dyDescent="0.25">
      <c r="A196" t="s">
        <v>139</v>
      </c>
      <c r="B196">
        <v>30</v>
      </c>
      <c r="C196" t="s">
        <v>173</v>
      </c>
      <c r="D196">
        <v>4851513</v>
      </c>
      <c r="E196">
        <v>231.120879</v>
      </c>
      <c r="F196">
        <v>101.667354</v>
      </c>
      <c r="G196">
        <v>3151.0451600000001</v>
      </c>
      <c r="H196">
        <v>26.354125</v>
      </c>
    </row>
    <row r="197" spans="1:8" x14ac:dyDescent="0.25">
      <c r="A197" t="s">
        <v>145</v>
      </c>
      <c r="B197">
        <v>31</v>
      </c>
      <c r="C197" t="s">
        <v>173</v>
      </c>
      <c r="D197">
        <v>3660335</v>
      </c>
      <c r="E197">
        <v>85.045715999999999</v>
      </c>
      <c r="F197">
        <v>68.716868000000005</v>
      </c>
      <c r="G197">
        <v>1049.6188079999999</v>
      </c>
      <c r="H197">
        <v>3.3285580000000001</v>
      </c>
    </row>
    <row r="198" spans="1:8" x14ac:dyDescent="0.25">
      <c r="A198" t="s">
        <v>140</v>
      </c>
      <c r="B198">
        <v>32</v>
      </c>
      <c r="C198" t="s">
        <v>173</v>
      </c>
      <c r="D198">
        <v>1442346</v>
      </c>
      <c r="E198">
        <v>70.208873999999994</v>
      </c>
      <c r="F198">
        <v>19.412300999999999</v>
      </c>
      <c r="G198">
        <v>753.96748700000001</v>
      </c>
      <c r="H198">
        <v>0</v>
      </c>
    </row>
    <row r="199" spans="1:8" x14ac:dyDescent="0.25">
      <c r="A199" t="s">
        <v>141</v>
      </c>
      <c r="B199">
        <v>33</v>
      </c>
      <c r="C199" t="s">
        <v>173</v>
      </c>
      <c r="D199">
        <v>180473574</v>
      </c>
      <c r="E199">
        <v>2583.4399130000002</v>
      </c>
      <c r="F199">
        <v>2222.8657330000001</v>
      </c>
      <c r="G199">
        <v>51799.25662</v>
      </c>
      <c r="H199">
        <v>351.34781800000002</v>
      </c>
    </row>
    <row r="200" spans="1:8" x14ac:dyDescent="0.25">
      <c r="A200" t="s">
        <v>116</v>
      </c>
      <c r="B200">
        <v>1</v>
      </c>
      <c r="C200" t="s">
        <v>174</v>
      </c>
      <c r="D200">
        <v>3212022</v>
      </c>
      <c r="E200">
        <v>55.000400999999997</v>
      </c>
      <c r="F200">
        <v>70.413690000000003</v>
      </c>
      <c r="G200">
        <v>652.45313599999997</v>
      </c>
      <c r="H200">
        <v>0</v>
      </c>
    </row>
    <row r="201" spans="1:8" x14ac:dyDescent="0.25">
      <c r="A201" t="s">
        <v>117</v>
      </c>
      <c r="B201">
        <v>2</v>
      </c>
      <c r="C201" t="s">
        <v>174</v>
      </c>
      <c r="D201">
        <v>11964412</v>
      </c>
      <c r="E201">
        <v>52.478273000000002</v>
      </c>
      <c r="F201">
        <v>154.207244</v>
      </c>
      <c r="G201">
        <v>1758.0930880000001</v>
      </c>
      <c r="H201">
        <v>16.594238000000001</v>
      </c>
    </row>
    <row r="202" spans="1:8" x14ac:dyDescent="0.25">
      <c r="A202" t="s">
        <v>118</v>
      </c>
      <c r="B202">
        <v>3</v>
      </c>
      <c r="C202" t="s">
        <v>174</v>
      </c>
      <c r="D202">
        <v>2464743</v>
      </c>
      <c r="E202">
        <v>19.032488000000001</v>
      </c>
      <c r="F202">
        <v>15.858063</v>
      </c>
      <c r="G202">
        <v>355.687951</v>
      </c>
      <c r="H202">
        <v>4.5400999999999997E-2</v>
      </c>
    </row>
    <row r="203" spans="1:8" x14ac:dyDescent="0.25">
      <c r="A203" t="s">
        <v>119</v>
      </c>
      <c r="B203">
        <v>4</v>
      </c>
      <c r="C203" t="s">
        <v>174</v>
      </c>
      <c r="D203">
        <v>191596</v>
      </c>
      <c r="E203">
        <v>30.418600000000001</v>
      </c>
      <c r="F203">
        <v>32.887303000000003</v>
      </c>
      <c r="G203">
        <v>432.98616900000002</v>
      </c>
      <c r="H203">
        <v>1.107116</v>
      </c>
    </row>
    <row r="204" spans="1:8" x14ac:dyDescent="0.25">
      <c r="A204" t="s">
        <v>120</v>
      </c>
      <c r="B204">
        <v>5</v>
      </c>
      <c r="C204" t="s">
        <v>174</v>
      </c>
      <c r="D204">
        <v>7369563</v>
      </c>
      <c r="E204">
        <v>56.414299</v>
      </c>
      <c r="F204">
        <v>125.17655600000001</v>
      </c>
      <c r="G204">
        <v>1417.717341</v>
      </c>
      <c r="H204">
        <v>11.331153</v>
      </c>
    </row>
    <row r="205" spans="1:8" x14ac:dyDescent="0.25">
      <c r="A205" t="s">
        <v>121</v>
      </c>
      <c r="B205">
        <v>6</v>
      </c>
      <c r="C205" t="s">
        <v>174</v>
      </c>
      <c r="D205">
        <v>2566475</v>
      </c>
      <c r="E205">
        <v>28.085286</v>
      </c>
      <c r="F205">
        <v>30.528141999999999</v>
      </c>
      <c r="G205">
        <v>363.23020700000001</v>
      </c>
      <c r="H205">
        <v>12.265075</v>
      </c>
    </row>
    <row r="206" spans="1:8" x14ac:dyDescent="0.25">
      <c r="A206" t="s">
        <v>122</v>
      </c>
      <c r="B206">
        <v>7</v>
      </c>
      <c r="C206" t="s">
        <v>174</v>
      </c>
      <c r="D206">
        <v>1321633</v>
      </c>
      <c r="E206">
        <v>80.789901</v>
      </c>
      <c r="F206">
        <v>167.811464</v>
      </c>
      <c r="G206">
        <v>2561.265817</v>
      </c>
      <c r="H206">
        <v>0.56633599999999995</v>
      </c>
    </row>
    <row r="207" spans="1:8" x14ac:dyDescent="0.25">
      <c r="A207" t="s">
        <v>123</v>
      </c>
      <c r="B207">
        <v>8</v>
      </c>
      <c r="C207" t="s">
        <v>174</v>
      </c>
      <c r="D207">
        <v>10622212</v>
      </c>
      <c r="E207">
        <v>81.467935999999995</v>
      </c>
      <c r="F207">
        <v>-71.209383000000003</v>
      </c>
      <c r="G207">
        <v>1736.6309900000001</v>
      </c>
      <c r="H207">
        <v>17.594519999999999</v>
      </c>
    </row>
    <row r="208" spans="1:8" x14ac:dyDescent="0.25">
      <c r="A208" t="s">
        <v>180</v>
      </c>
      <c r="B208">
        <v>9</v>
      </c>
      <c r="C208" t="s">
        <v>174</v>
      </c>
      <c r="D208">
        <v>22830629</v>
      </c>
      <c r="E208">
        <v>322.81527699999998</v>
      </c>
      <c r="F208">
        <v>457.676019</v>
      </c>
      <c r="G208">
        <v>5965.1844430000001</v>
      </c>
      <c r="H208">
        <v>0</v>
      </c>
    </row>
    <row r="209" spans="1:8" x14ac:dyDescent="0.25">
      <c r="A209" t="s">
        <v>124</v>
      </c>
      <c r="B209">
        <v>10</v>
      </c>
      <c r="C209" t="s">
        <v>174</v>
      </c>
      <c r="D209">
        <v>2845592</v>
      </c>
      <c r="E209">
        <v>60.215778</v>
      </c>
      <c r="F209">
        <v>76.021809000000005</v>
      </c>
      <c r="G209">
        <v>782.23985900000002</v>
      </c>
      <c r="H209">
        <v>0</v>
      </c>
    </row>
    <row r="210" spans="1:8" x14ac:dyDescent="0.25">
      <c r="A210" t="s">
        <v>125</v>
      </c>
      <c r="B210">
        <v>11</v>
      </c>
      <c r="C210" t="s">
        <v>174</v>
      </c>
      <c r="D210">
        <v>11964603</v>
      </c>
      <c r="E210">
        <v>138.38078100000001</v>
      </c>
      <c r="F210">
        <v>1493.939425</v>
      </c>
      <c r="G210">
        <v>2632.6324909999998</v>
      </c>
      <c r="H210">
        <v>0</v>
      </c>
    </row>
    <row r="211" spans="1:8" x14ac:dyDescent="0.25">
      <c r="A211" t="s">
        <v>126</v>
      </c>
      <c r="B211">
        <v>12</v>
      </c>
      <c r="C211" t="s">
        <v>174</v>
      </c>
      <c r="D211">
        <v>2415489</v>
      </c>
      <c r="E211">
        <v>59.400584000000002</v>
      </c>
      <c r="F211">
        <v>94.453958999999998</v>
      </c>
      <c r="G211">
        <v>1402.695545</v>
      </c>
      <c r="H211">
        <v>0.28671099999999999</v>
      </c>
    </row>
    <row r="212" spans="1:8" x14ac:dyDescent="0.25">
      <c r="A212" t="s">
        <v>127</v>
      </c>
      <c r="B212">
        <v>13</v>
      </c>
      <c r="C212" t="s">
        <v>174</v>
      </c>
      <c r="D212">
        <v>3206055</v>
      </c>
      <c r="E212">
        <v>107.370965</v>
      </c>
      <c r="F212">
        <v>150.13195400000001</v>
      </c>
      <c r="G212">
        <v>1199.2023819999999</v>
      </c>
      <c r="H212">
        <v>0</v>
      </c>
    </row>
    <row r="213" spans="1:8" x14ac:dyDescent="0.25">
      <c r="A213" t="s">
        <v>128</v>
      </c>
      <c r="B213">
        <v>14</v>
      </c>
      <c r="C213" t="s">
        <v>174</v>
      </c>
      <c r="D213">
        <v>23877770</v>
      </c>
      <c r="E213">
        <v>159.680013</v>
      </c>
      <c r="F213">
        <v>388.12852099999998</v>
      </c>
      <c r="G213">
        <v>3934.599385</v>
      </c>
      <c r="H213">
        <v>0</v>
      </c>
    </row>
    <row r="214" spans="1:8" x14ac:dyDescent="0.25">
      <c r="A214" t="s">
        <v>165</v>
      </c>
      <c r="B214">
        <v>15</v>
      </c>
      <c r="C214" t="s">
        <v>174</v>
      </c>
      <c r="D214">
        <v>47796579</v>
      </c>
      <c r="E214">
        <v>301.181062</v>
      </c>
      <c r="F214">
        <v>777.37098500000002</v>
      </c>
      <c r="G214">
        <v>8237.7957659999993</v>
      </c>
      <c r="H214">
        <v>0</v>
      </c>
    </row>
    <row r="215" spans="1:8" x14ac:dyDescent="0.25">
      <c r="A215" t="s">
        <v>164</v>
      </c>
      <c r="B215">
        <v>16</v>
      </c>
      <c r="C215" t="s">
        <v>174</v>
      </c>
      <c r="D215">
        <v>10298793</v>
      </c>
      <c r="E215">
        <v>120.698144</v>
      </c>
      <c r="F215">
        <v>165.454847</v>
      </c>
      <c r="G215">
        <v>1949.4982950000001</v>
      </c>
      <c r="H215">
        <v>20.752673999999999</v>
      </c>
    </row>
    <row r="216" spans="1:8" x14ac:dyDescent="0.25">
      <c r="A216" t="s">
        <v>129</v>
      </c>
      <c r="B216">
        <v>17</v>
      </c>
      <c r="C216" t="s">
        <v>174</v>
      </c>
      <c r="D216">
        <v>2807480</v>
      </c>
      <c r="E216">
        <v>49.848675</v>
      </c>
      <c r="F216">
        <v>69.123195999999993</v>
      </c>
      <c r="G216">
        <v>834.32624099999998</v>
      </c>
      <c r="H216">
        <v>0</v>
      </c>
    </row>
    <row r="217" spans="1:8" x14ac:dyDescent="0.25">
      <c r="A217" t="s">
        <v>130</v>
      </c>
      <c r="B217">
        <v>18</v>
      </c>
      <c r="C217" t="s">
        <v>174</v>
      </c>
      <c r="D217">
        <v>1945369</v>
      </c>
      <c r="E217">
        <v>43.996834</v>
      </c>
      <c r="F217">
        <v>70.153469000000001</v>
      </c>
      <c r="G217">
        <v>529.14871000000005</v>
      </c>
      <c r="H217">
        <v>0</v>
      </c>
    </row>
    <row r="218" spans="1:8" x14ac:dyDescent="0.25">
      <c r="A218" t="s">
        <v>146</v>
      </c>
      <c r="B218">
        <v>19</v>
      </c>
      <c r="C218" t="s">
        <v>174</v>
      </c>
      <c r="D218">
        <v>20778431</v>
      </c>
      <c r="E218">
        <v>100.511528</v>
      </c>
      <c r="F218">
        <v>169.074589</v>
      </c>
      <c r="G218">
        <v>2851.8278780000001</v>
      </c>
      <c r="H218">
        <v>5.6860169999999997</v>
      </c>
    </row>
    <row r="219" spans="1:8" x14ac:dyDescent="0.25">
      <c r="A219" t="s">
        <v>131</v>
      </c>
      <c r="B219">
        <v>20</v>
      </c>
      <c r="C219" t="s">
        <v>174</v>
      </c>
      <c r="D219">
        <v>1893293</v>
      </c>
      <c r="E219">
        <v>123.271897</v>
      </c>
      <c r="F219">
        <v>148.76964100000001</v>
      </c>
      <c r="G219">
        <v>1656.1685689999999</v>
      </c>
      <c r="H219">
        <v>0.34005099999999999</v>
      </c>
    </row>
    <row r="220" spans="1:8" x14ac:dyDescent="0.25">
      <c r="A220" t="s">
        <v>132</v>
      </c>
      <c r="B220">
        <v>21</v>
      </c>
      <c r="C220" t="s">
        <v>174</v>
      </c>
      <c r="D220">
        <v>7960450</v>
      </c>
      <c r="E220">
        <v>130.57574099999999</v>
      </c>
      <c r="F220">
        <v>413.91311000000002</v>
      </c>
      <c r="G220">
        <v>2600.9342539999998</v>
      </c>
      <c r="H220">
        <v>0</v>
      </c>
    </row>
    <row r="221" spans="1:8" x14ac:dyDescent="0.25">
      <c r="A221" t="s">
        <v>147</v>
      </c>
      <c r="B221">
        <v>22</v>
      </c>
      <c r="C221" t="s">
        <v>174</v>
      </c>
      <c r="D221">
        <v>7453498</v>
      </c>
      <c r="E221">
        <v>64.866403000000005</v>
      </c>
      <c r="F221">
        <v>-23.549002000000002</v>
      </c>
      <c r="G221">
        <v>1032.8061299999999</v>
      </c>
      <c r="H221">
        <v>0</v>
      </c>
    </row>
    <row r="222" spans="1:8" x14ac:dyDescent="0.25">
      <c r="A222" t="s">
        <v>133</v>
      </c>
      <c r="B222">
        <v>23</v>
      </c>
      <c r="C222" t="s">
        <v>174</v>
      </c>
      <c r="D222">
        <v>2142220</v>
      </c>
      <c r="E222">
        <v>42.297372000000003</v>
      </c>
      <c r="F222">
        <v>139.377184</v>
      </c>
      <c r="G222">
        <v>725.21889999999996</v>
      </c>
      <c r="H222">
        <v>2.0910299999999999</v>
      </c>
    </row>
    <row r="223" spans="1:8" x14ac:dyDescent="0.25">
      <c r="A223" t="s">
        <v>181</v>
      </c>
      <c r="B223">
        <v>24</v>
      </c>
      <c r="C223" t="s">
        <v>174</v>
      </c>
      <c r="D223">
        <v>5200654</v>
      </c>
      <c r="E223">
        <v>69.434565000000006</v>
      </c>
      <c r="F223">
        <v>109.073497</v>
      </c>
      <c r="G223">
        <v>1173.204285</v>
      </c>
      <c r="H223">
        <v>0</v>
      </c>
    </row>
    <row r="224" spans="1:8" x14ac:dyDescent="0.25">
      <c r="A224" t="s">
        <v>134</v>
      </c>
      <c r="B224">
        <v>25</v>
      </c>
      <c r="C224" t="s">
        <v>174</v>
      </c>
      <c r="D224">
        <v>5730336</v>
      </c>
      <c r="E224">
        <v>66.372685000000004</v>
      </c>
      <c r="F224">
        <v>247.728172</v>
      </c>
      <c r="G224">
        <v>1391.813089</v>
      </c>
      <c r="H224">
        <v>0.94497100000000001</v>
      </c>
    </row>
    <row r="225" spans="1:8" x14ac:dyDescent="0.25">
      <c r="A225" t="s">
        <v>135</v>
      </c>
      <c r="B225">
        <v>26</v>
      </c>
      <c r="C225" t="s">
        <v>174</v>
      </c>
      <c r="D225">
        <v>6816492</v>
      </c>
      <c r="E225">
        <v>48.975140000000003</v>
      </c>
      <c r="F225">
        <v>419.441013</v>
      </c>
      <c r="G225">
        <v>1400.893159</v>
      </c>
      <c r="H225">
        <v>19.031559000000001</v>
      </c>
    </row>
    <row r="226" spans="1:8" x14ac:dyDescent="0.25">
      <c r="A226" t="s">
        <v>136</v>
      </c>
      <c r="B226">
        <v>27</v>
      </c>
      <c r="C226" t="s">
        <v>174</v>
      </c>
      <c r="D226">
        <v>3888800</v>
      </c>
      <c r="E226">
        <v>75.203469999999996</v>
      </c>
      <c r="F226">
        <v>192.756145</v>
      </c>
      <c r="G226">
        <v>1572.1092960000001</v>
      </c>
      <c r="H226">
        <v>0</v>
      </c>
    </row>
    <row r="227" spans="1:8" x14ac:dyDescent="0.25">
      <c r="A227" t="s">
        <v>137</v>
      </c>
      <c r="B227">
        <v>28</v>
      </c>
      <c r="C227" t="s">
        <v>174</v>
      </c>
      <c r="D227">
        <v>6935484</v>
      </c>
      <c r="E227">
        <v>79.371437999999998</v>
      </c>
      <c r="F227">
        <v>243.348713</v>
      </c>
      <c r="G227">
        <v>1584.9403380000001</v>
      </c>
      <c r="H227">
        <v>265.40722799999998</v>
      </c>
    </row>
    <row r="228" spans="1:8" x14ac:dyDescent="0.25">
      <c r="A228" t="s">
        <v>138</v>
      </c>
      <c r="B228">
        <v>29</v>
      </c>
      <c r="C228" t="s">
        <v>174</v>
      </c>
      <c r="D228">
        <v>1615688</v>
      </c>
      <c r="E228">
        <v>39.852679000000002</v>
      </c>
      <c r="F228">
        <v>53.246169000000002</v>
      </c>
      <c r="G228">
        <v>565.00046299999997</v>
      </c>
      <c r="H228">
        <v>0</v>
      </c>
    </row>
    <row r="229" spans="1:8" x14ac:dyDescent="0.25">
      <c r="A229" t="s">
        <v>139</v>
      </c>
      <c r="B229">
        <v>30</v>
      </c>
      <c r="C229" t="s">
        <v>174</v>
      </c>
      <c r="D229">
        <v>6831643</v>
      </c>
      <c r="E229">
        <v>153.25569200000001</v>
      </c>
      <c r="F229">
        <v>216.09228300000001</v>
      </c>
      <c r="G229">
        <v>3541.56801</v>
      </c>
      <c r="H229">
        <v>20.792581999999999</v>
      </c>
    </row>
    <row r="230" spans="1:8" x14ac:dyDescent="0.25">
      <c r="A230" t="s">
        <v>145</v>
      </c>
      <c r="B230">
        <v>31</v>
      </c>
      <c r="C230" t="s">
        <v>174</v>
      </c>
      <c r="D230">
        <v>5154290</v>
      </c>
      <c r="E230">
        <v>82.690235999999999</v>
      </c>
      <c r="F230">
        <v>193.84162900000001</v>
      </c>
      <c r="G230">
        <v>983.86306100000002</v>
      </c>
      <c r="H230">
        <v>2.4503849999999998</v>
      </c>
    </row>
    <row r="231" spans="1:8" x14ac:dyDescent="0.25">
      <c r="A231" t="s">
        <v>140</v>
      </c>
      <c r="B231">
        <v>32</v>
      </c>
      <c r="C231" t="s">
        <v>174</v>
      </c>
      <c r="D231">
        <v>2031036</v>
      </c>
      <c r="E231">
        <v>77.274150000000006</v>
      </c>
      <c r="F231">
        <v>67.029443999999998</v>
      </c>
      <c r="G231">
        <v>734.40789299999994</v>
      </c>
      <c r="H231">
        <v>0</v>
      </c>
    </row>
    <row r="232" spans="1:8" x14ac:dyDescent="0.25">
      <c r="A232" t="s">
        <v>141</v>
      </c>
      <c r="B232">
        <v>33</v>
      </c>
      <c r="C232" t="s">
        <v>174</v>
      </c>
      <c r="D232">
        <v>254133330</v>
      </c>
      <c r="E232">
        <v>2921.2282930000001</v>
      </c>
      <c r="F232">
        <v>6858.2698499999997</v>
      </c>
      <c r="G232">
        <v>58560.14314</v>
      </c>
      <c r="H232">
        <v>397.28704699999997</v>
      </c>
    </row>
    <row r="233" spans="1:8" x14ac:dyDescent="0.25">
      <c r="A233" t="s">
        <v>116</v>
      </c>
      <c r="B233">
        <v>1</v>
      </c>
      <c r="C233" t="s">
        <v>175</v>
      </c>
      <c r="D233">
        <v>3776247</v>
      </c>
      <c r="E233">
        <v>55.593502999999998</v>
      </c>
      <c r="F233">
        <v>19.192848999999999</v>
      </c>
      <c r="G233">
        <v>664.66383499999995</v>
      </c>
      <c r="H233">
        <v>0</v>
      </c>
    </row>
    <row r="234" spans="1:8" x14ac:dyDescent="0.25">
      <c r="A234" t="s">
        <v>117</v>
      </c>
      <c r="B234">
        <v>2</v>
      </c>
      <c r="C234" t="s">
        <v>175</v>
      </c>
      <c r="D234">
        <v>14066088</v>
      </c>
      <c r="E234">
        <v>53.601415000000003</v>
      </c>
      <c r="F234">
        <v>54.666136999999999</v>
      </c>
      <c r="G234">
        <v>1792.434788</v>
      </c>
      <c r="H234">
        <v>16.910874</v>
      </c>
    </row>
    <row r="235" spans="1:8" x14ac:dyDescent="0.25">
      <c r="A235" t="s">
        <v>118</v>
      </c>
      <c r="B235">
        <v>3</v>
      </c>
      <c r="C235" t="s">
        <v>175</v>
      </c>
      <c r="D235">
        <v>2897702</v>
      </c>
      <c r="E235">
        <v>19.313085000000001</v>
      </c>
      <c r="F235">
        <v>11.177491</v>
      </c>
      <c r="G235">
        <v>361.66255999999998</v>
      </c>
      <c r="H235">
        <v>4.6267999999999997E-2</v>
      </c>
    </row>
    <row r="236" spans="1:8" x14ac:dyDescent="0.25">
      <c r="A236" t="s">
        <v>119</v>
      </c>
      <c r="B236">
        <v>4</v>
      </c>
      <c r="C236" t="s">
        <v>175</v>
      </c>
      <c r="D236">
        <v>225251</v>
      </c>
      <c r="E236">
        <v>30.931873</v>
      </c>
      <c r="F236">
        <v>15.057055999999999</v>
      </c>
      <c r="G236">
        <v>439.29492199999999</v>
      </c>
      <c r="H236">
        <v>1.128241</v>
      </c>
    </row>
    <row r="237" spans="1:8" x14ac:dyDescent="0.25">
      <c r="A237" t="s">
        <v>120</v>
      </c>
      <c r="B237">
        <v>5</v>
      </c>
      <c r="C237" t="s">
        <v>175</v>
      </c>
      <c r="D237">
        <v>8664105</v>
      </c>
      <c r="E237">
        <v>57.684735000000003</v>
      </c>
      <c r="F237">
        <v>41.740890999999998</v>
      </c>
      <c r="G237">
        <v>1444.6762839999999</v>
      </c>
      <c r="H237">
        <v>11.547364</v>
      </c>
    </row>
    <row r="238" spans="1:8" x14ac:dyDescent="0.25">
      <c r="A238" t="s">
        <v>121</v>
      </c>
      <c r="B238">
        <v>6</v>
      </c>
      <c r="C238" t="s">
        <v>175</v>
      </c>
      <c r="D238">
        <v>3017304</v>
      </c>
      <c r="E238">
        <v>28.332585000000002</v>
      </c>
      <c r="F238">
        <v>11.524962</v>
      </c>
      <c r="G238">
        <v>369.313739</v>
      </c>
      <c r="H238">
        <v>12.499105999999999</v>
      </c>
    </row>
    <row r="239" spans="1:8" x14ac:dyDescent="0.25">
      <c r="A239" t="s">
        <v>122</v>
      </c>
      <c r="B239">
        <v>7</v>
      </c>
      <c r="C239" t="s">
        <v>175</v>
      </c>
      <c r="D239">
        <v>1553791</v>
      </c>
      <c r="E239">
        <v>82.786206000000007</v>
      </c>
      <c r="F239">
        <v>74.737042000000002</v>
      </c>
      <c r="G239">
        <v>2608.8146630000001</v>
      </c>
      <c r="H239">
        <v>0.57714200000000004</v>
      </c>
    </row>
    <row r="240" spans="1:8" x14ac:dyDescent="0.25">
      <c r="A240" t="s">
        <v>123</v>
      </c>
      <c r="B240">
        <v>8</v>
      </c>
      <c r="C240" t="s">
        <v>175</v>
      </c>
      <c r="D240">
        <v>12488117</v>
      </c>
      <c r="E240">
        <v>83.490123999999994</v>
      </c>
      <c r="F240">
        <v>55.166569000000003</v>
      </c>
      <c r="G240">
        <v>1770.249597</v>
      </c>
      <c r="H240">
        <v>17.930243000000001</v>
      </c>
    </row>
    <row r="241" spans="1:8" x14ac:dyDescent="0.25">
      <c r="A241" t="s">
        <v>180</v>
      </c>
      <c r="B241">
        <v>9</v>
      </c>
      <c r="C241" t="s">
        <v>175</v>
      </c>
      <c r="D241">
        <v>26841073</v>
      </c>
      <c r="E241">
        <v>327.82711599999999</v>
      </c>
      <c r="F241">
        <v>208.14547300000001</v>
      </c>
      <c r="G241">
        <v>6064.2094770000003</v>
      </c>
      <c r="H241">
        <v>0</v>
      </c>
    </row>
    <row r="242" spans="1:8" x14ac:dyDescent="0.25">
      <c r="A242" t="s">
        <v>124</v>
      </c>
      <c r="B242">
        <v>10</v>
      </c>
      <c r="C242" t="s">
        <v>175</v>
      </c>
      <c r="D242">
        <v>3345451</v>
      </c>
      <c r="E242">
        <v>61.253936000000003</v>
      </c>
      <c r="F242">
        <v>25.001071</v>
      </c>
      <c r="G242">
        <v>797.23279700000001</v>
      </c>
      <c r="H242">
        <v>0</v>
      </c>
    </row>
    <row r="243" spans="1:8" x14ac:dyDescent="0.25">
      <c r="A243" t="s">
        <v>125</v>
      </c>
      <c r="B243">
        <v>11</v>
      </c>
      <c r="C243" t="s">
        <v>175</v>
      </c>
      <c r="D243">
        <v>14066313</v>
      </c>
      <c r="E243">
        <v>142.00269299999999</v>
      </c>
      <c r="F243">
        <v>101.033907</v>
      </c>
      <c r="G243">
        <v>2687.1478050000001</v>
      </c>
      <c r="H243">
        <v>0</v>
      </c>
    </row>
    <row r="244" spans="1:8" x14ac:dyDescent="0.25">
      <c r="A244" t="s">
        <v>126</v>
      </c>
      <c r="B244">
        <v>12</v>
      </c>
      <c r="C244" t="s">
        <v>175</v>
      </c>
      <c r="D244">
        <v>2839795</v>
      </c>
      <c r="E244">
        <v>60.859425000000002</v>
      </c>
      <c r="F244">
        <v>39.922902000000001</v>
      </c>
      <c r="G244">
        <v>1430.6229880000001</v>
      </c>
      <c r="H244">
        <v>0.29218100000000002</v>
      </c>
    </row>
    <row r="245" spans="1:8" x14ac:dyDescent="0.25">
      <c r="A245" t="s">
        <v>127</v>
      </c>
      <c r="B245">
        <v>13</v>
      </c>
      <c r="C245" t="s">
        <v>175</v>
      </c>
      <c r="D245">
        <v>3769233</v>
      </c>
      <c r="E245">
        <v>108.40178899999999</v>
      </c>
      <c r="F245">
        <v>33.336264999999997</v>
      </c>
      <c r="G245">
        <v>1223.8115600000001</v>
      </c>
      <c r="H245">
        <v>0</v>
      </c>
    </row>
    <row r="246" spans="1:8" x14ac:dyDescent="0.25">
      <c r="A246" t="s">
        <v>128</v>
      </c>
      <c r="B246">
        <v>14</v>
      </c>
      <c r="C246" t="s">
        <v>175</v>
      </c>
      <c r="D246">
        <v>28072155</v>
      </c>
      <c r="E246">
        <v>163.887382</v>
      </c>
      <c r="F246">
        <v>124.569418</v>
      </c>
      <c r="G246">
        <v>4011.0612070000002</v>
      </c>
      <c r="H246">
        <v>0</v>
      </c>
    </row>
    <row r="247" spans="1:8" x14ac:dyDescent="0.25">
      <c r="A247" t="s">
        <v>165</v>
      </c>
      <c r="B247">
        <v>15</v>
      </c>
      <c r="C247" t="s">
        <v>175</v>
      </c>
      <c r="D247">
        <v>56192557</v>
      </c>
      <c r="E247">
        <v>309.98335500000002</v>
      </c>
      <c r="F247">
        <v>261.66805299999999</v>
      </c>
      <c r="G247">
        <v>8404.8088310000003</v>
      </c>
      <c r="H247">
        <v>0</v>
      </c>
    </row>
    <row r="248" spans="1:8" x14ac:dyDescent="0.25">
      <c r="A248" t="s">
        <v>164</v>
      </c>
      <c r="B248">
        <v>16</v>
      </c>
      <c r="C248" t="s">
        <v>175</v>
      </c>
      <c r="D248">
        <v>12107886</v>
      </c>
      <c r="E248">
        <v>122.189114</v>
      </c>
      <c r="F248">
        <v>51.866506000000001</v>
      </c>
      <c r="G248">
        <v>1989.9878570000001</v>
      </c>
      <c r="H248">
        <v>21.148657</v>
      </c>
    </row>
    <row r="249" spans="1:8" x14ac:dyDescent="0.25">
      <c r="A249" t="s">
        <v>129</v>
      </c>
      <c r="B249">
        <v>17</v>
      </c>
      <c r="C249" t="s">
        <v>175</v>
      </c>
      <c r="D249">
        <v>3300644</v>
      </c>
      <c r="E249">
        <v>50.449790999999998</v>
      </c>
      <c r="F249">
        <v>23.932931</v>
      </c>
      <c r="G249">
        <v>850.01822000000004</v>
      </c>
      <c r="H249">
        <v>0</v>
      </c>
    </row>
    <row r="250" spans="1:8" x14ac:dyDescent="0.25">
      <c r="A250" t="s">
        <v>130</v>
      </c>
      <c r="B250">
        <v>18</v>
      </c>
      <c r="C250" t="s">
        <v>175</v>
      </c>
      <c r="D250">
        <v>2287094</v>
      </c>
      <c r="E250">
        <v>44.452894000000001</v>
      </c>
      <c r="F250">
        <v>16.899930999999999</v>
      </c>
      <c r="G250">
        <v>538.70458099999996</v>
      </c>
      <c r="H250">
        <v>0</v>
      </c>
    </row>
    <row r="251" spans="1:8" x14ac:dyDescent="0.25">
      <c r="A251" t="s">
        <v>146</v>
      </c>
      <c r="B251">
        <v>19</v>
      </c>
      <c r="C251" t="s">
        <v>175</v>
      </c>
      <c r="D251">
        <v>24428384</v>
      </c>
      <c r="E251">
        <v>103.405719</v>
      </c>
      <c r="F251">
        <v>75.298111000000006</v>
      </c>
      <c r="G251">
        <v>2906.6985079999999</v>
      </c>
      <c r="H251">
        <v>5.7945120000000001</v>
      </c>
    </row>
    <row r="252" spans="1:8" x14ac:dyDescent="0.25">
      <c r="A252" t="s">
        <v>131</v>
      </c>
      <c r="B252">
        <v>20</v>
      </c>
      <c r="C252" t="s">
        <v>175</v>
      </c>
      <c r="D252">
        <v>2225870</v>
      </c>
      <c r="E252">
        <v>124.660124</v>
      </c>
      <c r="F252">
        <v>49.869149999999998</v>
      </c>
      <c r="G252">
        <v>1690.5796519999999</v>
      </c>
      <c r="H252">
        <v>0.34654000000000001</v>
      </c>
    </row>
    <row r="253" spans="1:8" x14ac:dyDescent="0.25">
      <c r="A253" t="s">
        <v>132</v>
      </c>
      <c r="B253">
        <v>21</v>
      </c>
      <c r="C253" t="s">
        <v>175</v>
      </c>
      <c r="D253">
        <v>9358788</v>
      </c>
      <c r="E253">
        <v>132.31672499999999</v>
      </c>
      <c r="F253">
        <v>81.671543</v>
      </c>
      <c r="G253">
        <v>2653.4798340000002</v>
      </c>
      <c r="H253">
        <v>0</v>
      </c>
    </row>
    <row r="254" spans="1:8" x14ac:dyDescent="0.25">
      <c r="A254" t="s">
        <v>147</v>
      </c>
      <c r="B254">
        <v>22</v>
      </c>
      <c r="C254" t="s">
        <v>175</v>
      </c>
      <c r="D254">
        <v>8762785</v>
      </c>
      <c r="E254">
        <v>65.840546000000003</v>
      </c>
      <c r="F254">
        <v>32.491436</v>
      </c>
      <c r="G254">
        <v>1052.896442</v>
      </c>
      <c r="H254">
        <v>0</v>
      </c>
    </row>
    <row r="255" spans="1:8" x14ac:dyDescent="0.25">
      <c r="A255" t="s">
        <v>133</v>
      </c>
      <c r="B255">
        <v>23</v>
      </c>
      <c r="C255" t="s">
        <v>175</v>
      </c>
      <c r="D255">
        <v>2518524</v>
      </c>
      <c r="E255">
        <v>42.904817000000001</v>
      </c>
      <c r="F255">
        <v>21.810524999999998</v>
      </c>
      <c r="G255">
        <v>739.30933800000003</v>
      </c>
      <c r="H255">
        <v>2.1309290000000001</v>
      </c>
    </row>
    <row r="256" spans="1:8" x14ac:dyDescent="0.25">
      <c r="A256" t="s">
        <v>181</v>
      </c>
      <c r="B256">
        <v>24</v>
      </c>
      <c r="C256" t="s">
        <v>175</v>
      </c>
      <c r="D256">
        <v>6114204</v>
      </c>
      <c r="E256">
        <v>70.473415000000003</v>
      </c>
      <c r="F256">
        <v>53.512169999999998</v>
      </c>
      <c r="G256">
        <v>1196.4387119999999</v>
      </c>
      <c r="H256">
        <v>0</v>
      </c>
    </row>
    <row r="257" spans="1:8" x14ac:dyDescent="0.25">
      <c r="A257" t="s">
        <v>134</v>
      </c>
      <c r="B257">
        <v>25</v>
      </c>
      <c r="C257" t="s">
        <v>175</v>
      </c>
      <c r="D257">
        <v>6736930</v>
      </c>
      <c r="E257">
        <v>68.149568000000002</v>
      </c>
      <c r="F257">
        <v>88.651270999999994</v>
      </c>
      <c r="G257">
        <v>1417.7872649999999</v>
      </c>
      <c r="H257">
        <v>0.96300200000000002</v>
      </c>
    </row>
    <row r="258" spans="1:8" x14ac:dyDescent="0.25">
      <c r="A258" t="s">
        <v>135</v>
      </c>
      <c r="B258">
        <v>26</v>
      </c>
      <c r="C258" t="s">
        <v>175</v>
      </c>
      <c r="D258">
        <v>8013881</v>
      </c>
      <c r="E258">
        <v>50.140188000000002</v>
      </c>
      <c r="F258">
        <v>251.02322799999999</v>
      </c>
      <c r="G258">
        <v>1426.502518</v>
      </c>
      <c r="H258">
        <v>19.394701999999999</v>
      </c>
    </row>
    <row r="259" spans="1:8" x14ac:dyDescent="0.25">
      <c r="A259" t="s">
        <v>136</v>
      </c>
      <c r="B259">
        <v>27</v>
      </c>
      <c r="C259" t="s">
        <v>175</v>
      </c>
      <c r="D259">
        <v>4571909</v>
      </c>
      <c r="E259">
        <v>76.637221999999994</v>
      </c>
      <c r="F259">
        <v>145.86102700000001</v>
      </c>
      <c r="G259">
        <v>1592.05008</v>
      </c>
      <c r="H259">
        <v>0</v>
      </c>
    </row>
    <row r="260" spans="1:8" x14ac:dyDescent="0.25">
      <c r="A260" t="s">
        <v>137</v>
      </c>
      <c r="B260">
        <v>28</v>
      </c>
      <c r="C260" t="s">
        <v>175</v>
      </c>
      <c r="D260">
        <v>8153775</v>
      </c>
      <c r="E260">
        <v>80.827597999999995</v>
      </c>
      <c r="F260">
        <v>45.753610000000002</v>
      </c>
      <c r="G260">
        <v>1614.3822970000001</v>
      </c>
      <c r="H260">
        <v>270.47148099999998</v>
      </c>
    </row>
    <row r="261" spans="1:8" x14ac:dyDescent="0.25">
      <c r="A261" t="s">
        <v>138</v>
      </c>
      <c r="B261">
        <v>29</v>
      </c>
      <c r="C261" t="s">
        <v>175</v>
      </c>
      <c r="D261">
        <v>1899501</v>
      </c>
      <c r="E261">
        <v>40.265011999999999</v>
      </c>
      <c r="F261">
        <v>17.487684999999999</v>
      </c>
      <c r="G261">
        <v>575.31519300000002</v>
      </c>
      <c r="H261">
        <v>0</v>
      </c>
    </row>
    <row r="262" spans="1:8" x14ac:dyDescent="0.25">
      <c r="A262" t="s">
        <v>139</v>
      </c>
      <c r="B262">
        <v>30</v>
      </c>
      <c r="C262" t="s">
        <v>175</v>
      </c>
      <c r="D262">
        <v>8031694</v>
      </c>
      <c r="E262">
        <v>156.646761</v>
      </c>
      <c r="F262">
        <v>101.667354</v>
      </c>
      <c r="G262">
        <v>3608.7490550000002</v>
      </c>
      <c r="H262">
        <v>21.189328</v>
      </c>
    </row>
    <row r="263" spans="1:8" x14ac:dyDescent="0.25">
      <c r="A263" t="s">
        <v>145</v>
      </c>
      <c r="B263">
        <v>31</v>
      </c>
      <c r="C263" t="s">
        <v>175</v>
      </c>
      <c r="D263">
        <v>6059696</v>
      </c>
      <c r="E263">
        <v>83.834040000000002</v>
      </c>
      <c r="F263">
        <v>68.716868000000005</v>
      </c>
      <c r="G263">
        <v>1003.281415</v>
      </c>
      <c r="H263">
        <v>2.4971410000000001</v>
      </c>
    </row>
    <row r="264" spans="1:8" x14ac:dyDescent="0.25">
      <c r="A264" t="s">
        <v>140</v>
      </c>
      <c r="B264">
        <v>32</v>
      </c>
      <c r="C264" t="s">
        <v>175</v>
      </c>
      <c r="D264">
        <v>2387809</v>
      </c>
      <c r="E264">
        <v>77.825697000000005</v>
      </c>
      <c r="F264">
        <v>19.412300999999999</v>
      </c>
      <c r="G264">
        <v>748.76027599999998</v>
      </c>
      <c r="H264">
        <v>0</v>
      </c>
    </row>
    <row r="265" spans="1:8" x14ac:dyDescent="0.25">
      <c r="A265" t="s">
        <v>141</v>
      </c>
      <c r="B265">
        <v>33</v>
      </c>
      <c r="C265" t="s">
        <v>175</v>
      </c>
      <c r="D265">
        <v>298774556</v>
      </c>
      <c r="E265">
        <v>2976.968453</v>
      </c>
      <c r="F265">
        <v>2222.8657330000001</v>
      </c>
      <c r="G265">
        <v>59674.946300000003</v>
      </c>
      <c r="H265">
        <v>404.86771099999999</v>
      </c>
    </row>
    <row r="266" spans="1:8" x14ac:dyDescent="0.25">
      <c r="A266" t="s">
        <v>116</v>
      </c>
      <c r="B266">
        <v>1</v>
      </c>
      <c r="C266" t="s">
        <v>176</v>
      </c>
      <c r="D266">
        <v>3742525</v>
      </c>
      <c r="E266">
        <v>53.732798000000003</v>
      </c>
      <c r="F266">
        <v>19.192848999999999</v>
      </c>
      <c r="G266">
        <v>626.33110399999998</v>
      </c>
      <c r="H266">
        <v>0</v>
      </c>
    </row>
    <row r="267" spans="1:8" x14ac:dyDescent="0.25">
      <c r="A267" t="s">
        <v>117</v>
      </c>
      <c r="B267">
        <v>2</v>
      </c>
      <c r="C267" t="s">
        <v>176</v>
      </c>
      <c r="D267">
        <v>13940477</v>
      </c>
      <c r="E267">
        <v>50.078713999999998</v>
      </c>
      <c r="F267">
        <v>54.666136999999999</v>
      </c>
      <c r="G267">
        <v>1684.696717</v>
      </c>
      <c r="H267">
        <v>15.918134</v>
      </c>
    </row>
    <row r="268" spans="1:8" x14ac:dyDescent="0.25">
      <c r="A268" t="s">
        <v>118</v>
      </c>
      <c r="B268">
        <v>3</v>
      </c>
      <c r="C268" t="s">
        <v>176</v>
      </c>
      <c r="D268">
        <v>2871825</v>
      </c>
      <c r="E268">
        <v>18.433657</v>
      </c>
      <c r="F268">
        <v>11.177491</v>
      </c>
      <c r="G268">
        <v>342.94108399999999</v>
      </c>
      <c r="H268">
        <v>4.3552E-2</v>
      </c>
    </row>
    <row r="269" spans="1:8" x14ac:dyDescent="0.25">
      <c r="A269" t="s">
        <v>119</v>
      </c>
      <c r="B269">
        <v>4</v>
      </c>
      <c r="C269" t="s">
        <v>176</v>
      </c>
      <c r="D269">
        <v>223240</v>
      </c>
      <c r="E269">
        <v>29.322479999999999</v>
      </c>
      <c r="F269">
        <v>15.057055999999999</v>
      </c>
      <c r="G269">
        <v>419.50970899999999</v>
      </c>
      <c r="H269">
        <v>1.062009</v>
      </c>
    </row>
    <row r="270" spans="1:8" x14ac:dyDescent="0.25">
      <c r="A270" t="s">
        <v>120</v>
      </c>
      <c r="B270">
        <v>5</v>
      </c>
      <c r="C270" t="s">
        <v>176</v>
      </c>
      <c r="D270">
        <v>8586734</v>
      </c>
      <c r="E270">
        <v>53.703823999999997</v>
      </c>
      <c r="F270">
        <v>41.740890999999998</v>
      </c>
      <c r="G270">
        <v>1360.2467320000001</v>
      </c>
      <c r="H270">
        <v>10.869484999999999</v>
      </c>
    </row>
    <row r="271" spans="1:8" x14ac:dyDescent="0.25">
      <c r="A271" t="s">
        <v>121</v>
      </c>
      <c r="B271">
        <v>6</v>
      </c>
      <c r="C271" t="s">
        <v>176</v>
      </c>
      <c r="D271">
        <v>2990359</v>
      </c>
      <c r="E271">
        <v>27.555882</v>
      </c>
      <c r="F271">
        <v>11.524962</v>
      </c>
      <c r="G271">
        <v>350.18708500000002</v>
      </c>
      <c r="H271">
        <v>11.765356000000001</v>
      </c>
    </row>
    <row r="272" spans="1:8" x14ac:dyDescent="0.25">
      <c r="A272" t="s">
        <v>122</v>
      </c>
      <c r="B272">
        <v>7</v>
      </c>
      <c r="C272" t="s">
        <v>176</v>
      </c>
      <c r="D272">
        <v>1539916</v>
      </c>
      <c r="E272">
        <v>76.529677000000007</v>
      </c>
      <c r="F272">
        <v>74.737042000000002</v>
      </c>
      <c r="G272">
        <v>2459.8417169999998</v>
      </c>
      <c r="H272">
        <v>0.54326200000000002</v>
      </c>
    </row>
    <row r="273" spans="1:8" x14ac:dyDescent="0.25">
      <c r="A273" t="s">
        <v>123</v>
      </c>
      <c r="B273">
        <v>8</v>
      </c>
      <c r="C273" t="s">
        <v>176</v>
      </c>
      <c r="D273">
        <v>12376597</v>
      </c>
      <c r="E273">
        <v>77.148940999999994</v>
      </c>
      <c r="F273">
        <v>55.166569000000003</v>
      </c>
      <c r="G273">
        <v>1664.794067</v>
      </c>
      <c r="H273">
        <v>16.877662000000001</v>
      </c>
    </row>
    <row r="274" spans="1:8" x14ac:dyDescent="0.25">
      <c r="A274" t="s">
        <v>180</v>
      </c>
      <c r="B274">
        <v>9</v>
      </c>
      <c r="C274" t="s">
        <v>176</v>
      </c>
      <c r="D274">
        <v>26601380</v>
      </c>
      <c r="E274">
        <v>312.118675</v>
      </c>
      <c r="F274">
        <v>208.14547300000001</v>
      </c>
      <c r="G274">
        <v>5754.0153110000001</v>
      </c>
      <c r="H274">
        <v>0</v>
      </c>
    </row>
    <row r="275" spans="1:8" x14ac:dyDescent="0.25">
      <c r="A275" t="s">
        <v>124</v>
      </c>
      <c r="B275">
        <v>10</v>
      </c>
      <c r="C275" t="s">
        <v>176</v>
      </c>
      <c r="D275">
        <v>3315576</v>
      </c>
      <c r="E275">
        <v>58.000079999999997</v>
      </c>
      <c r="F275">
        <v>25.001071</v>
      </c>
      <c r="G275">
        <v>750.26905899999997</v>
      </c>
      <c r="H275">
        <v>0</v>
      </c>
    </row>
    <row r="276" spans="1:8" x14ac:dyDescent="0.25">
      <c r="A276" t="s">
        <v>125</v>
      </c>
      <c r="B276">
        <v>11</v>
      </c>
      <c r="C276" t="s">
        <v>176</v>
      </c>
      <c r="D276">
        <v>13940700</v>
      </c>
      <c r="E276">
        <v>130.64776000000001</v>
      </c>
      <c r="F276">
        <v>101.033907</v>
      </c>
      <c r="G276">
        <v>2516.25549</v>
      </c>
      <c r="H276">
        <v>0</v>
      </c>
    </row>
    <row r="277" spans="1:8" x14ac:dyDescent="0.25">
      <c r="A277" t="s">
        <v>126</v>
      </c>
      <c r="B277">
        <v>12</v>
      </c>
      <c r="C277" t="s">
        <v>176</v>
      </c>
      <c r="D277">
        <v>2814436</v>
      </c>
      <c r="E277">
        <v>56.285091999999999</v>
      </c>
      <c r="F277">
        <v>39.922902000000001</v>
      </c>
      <c r="G277">
        <v>1343.0388350000001</v>
      </c>
      <c r="H277">
        <v>0.27502900000000002</v>
      </c>
    </row>
    <row r="278" spans="1:8" x14ac:dyDescent="0.25">
      <c r="A278" t="s">
        <v>127</v>
      </c>
      <c r="B278">
        <v>13</v>
      </c>
      <c r="C278" t="s">
        <v>176</v>
      </c>
      <c r="D278">
        <v>3735573</v>
      </c>
      <c r="E278">
        <v>105.16323199999999</v>
      </c>
      <c r="F278">
        <v>33.336264999999997</v>
      </c>
      <c r="G278">
        <v>1146.401955</v>
      </c>
      <c r="H278">
        <v>0</v>
      </c>
    </row>
    <row r="279" spans="1:8" x14ac:dyDescent="0.25">
      <c r="A279" t="s">
        <v>128</v>
      </c>
      <c r="B279">
        <v>14</v>
      </c>
      <c r="C279" t="s">
        <v>176</v>
      </c>
      <c r="D279">
        <v>27821469</v>
      </c>
      <c r="E279">
        <v>150.69707</v>
      </c>
      <c r="F279">
        <v>124.569418</v>
      </c>
      <c r="G279">
        <v>3771.3703390000001</v>
      </c>
      <c r="H279">
        <v>0</v>
      </c>
    </row>
    <row r="280" spans="1:8" x14ac:dyDescent="0.25">
      <c r="A280" t="s">
        <v>165</v>
      </c>
      <c r="B280">
        <v>15</v>
      </c>
      <c r="C280" t="s">
        <v>176</v>
      </c>
      <c r="D280">
        <v>55690754</v>
      </c>
      <c r="E280">
        <v>282.38028100000002</v>
      </c>
      <c r="F280">
        <v>261.66805299999999</v>
      </c>
      <c r="G280">
        <v>7880.8956369999996</v>
      </c>
      <c r="H280">
        <v>0</v>
      </c>
    </row>
    <row r="281" spans="1:8" x14ac:dyDescent="0.25">
      <c r="A281" t="s">
        <v>164</v>
      </c>
      <c r="B281">
        <v>16</v>
      </c>
      <c r="C281" t="s">
        <v>176</v>
      </c>
      <c r="D281">
        <v>11999762</v>
      </c>
      <c r="E281">
        <v>117.516448</v>
      </c>
      <c r="F281">
        <v>51.866506000000001</v>
      </c>
      <c r="G281">
        <v>1863.1242589999999</v>
      </c>
      <c r="H281">
        <v>19.907142</v>
      </c>
    </row>
    <row r="282" spans="1:8" x14ac:dyDescent="0.25">
      <c r="A282" t="s">
        <v>129</v>
      </c>
      <c r="B282">
        <v>17</v>
      </c>
      <c r="C282" t="s">
        <v>176</v>
      </c>
      <c r="D282">
        <v>3271169</v>
      </c>
      <c r="E282">
        <v>48.566355000000001</v>
      </c>
      <c r="F282">
        <v>23.932931</v>
      </c>
      <c r="G282">
        <v>800.869595</v>
      </c>
      <c r="H282">
        <v>0</v>
      </c>
    </row>
    <row r="283" spans="1:8" x14ac:dyDescent="0.25">
      <c r="A283" t="s">
        <v>130</v>
      </c>
      <c r="B283">
        <v>18</v>
      </c>
      <c r="C283" t="s">
        <v>176</v>
      </c>
      <c r="D283">
        <v>2266670</v>
      </c>
      <c r="E283">
        <v>43.023491</v>
      </c>
      <c r="F283">
        <v>16.899930999999999</v>
      </c>
      <c r="G283">
        <v>508.762069</v>
      </c>
      <c r="H283">
        <v>0</v>
      </c>
    </row>
    <row r="284" spans="1:8" x14ac:dyDescent="0.25">
      <c r="A284" t="s">
        <v>146</v>
      </c>
      <c r="B284">
        <v>19</v>
      </c>
      <c r="C284" t="s">
        <v>176</v>
      </c>
      <c r="D284">
        <v>24210237</v>
      </c>
      <c r="E284">
        <v>94.331530000000001</v>
      </c>
      <c r="F284">
        <v>75.298111000000006</v>
      </c>
      <c r="G284">
        <v>2734.6546069999999</v>
      </c>
      <c r="H284">
        <v>5.4543499999999998</v>
      </c>
    </row>
    <row r="285" spans="1:8" x14ac:dyDescent="0.25">
      <c r="A285" t="s">
        <v>131</v>
      </c>
      <c r="B285">
        <v>20</v>
      </c>
      <c r="C285" t="s">
        <v>176</v>
      </c>
      <c r="D285">
        <v>2205993</v>
      </c>
      <c r="E285">
        <v>120.314091</v>
      </c>
      <c r="F285">
        <v>49.869149999999998</v>
      </c>
      <c r="G285">
        <v>1582.955966</v>
      </c>
      <c r="H285">
        <v>0.32619599999999999</v>
      </c>
    </row>
    <row r="286" spans="1:8" x14ac:dyDescent="0.25">
      <c r="A286" t="s">
        <v>132</v>
      </c>
      <c r="B286">
        <v>21</v>
      </c>
      <c r="C286" t="s">
        <v>176</v>
      </c>
      <c r="D286">
        <v>9275214</v>
      </c>
      <c r="E286">
        <v>126.85762800000001</v>
      </c>
      <c r="F286">
        <v>81.671543</v>
      </c>
      <c r="G286">
        <v>2488.7017129999999</v>
      </c>
      <c r="H286">
        <v>0</v>
      </c>
    </row>
    <row r="287" spans="1:8" x14ac:dyDescent="0.25">
      <c r="A287" t="s">
        <v>147</v>
      </c>
      <c r="B287">
        <v>22</v>
      </c>
      <c r="C287" t="s">
        <v>176</v>
      </c>
      <c r="D287">
        <v>8684533</v>
      </c>
      <c r="E287">
        <v>62.785128999999998</v>
      </c>
      <c r="F287">
        <v>32.491436</v>
      </c>
      <c r="G287">
        <v>989.85543800000005</v>
      </c>
      <c r="H287">
        <v>0</v>
      </c>
    </row>
    <row r="288" spans="1:8" x14ac:dyDescent="0.25">
      <c r="A288" t="s">
        <v>133</v>
      </c>
      <c r="B288">
        <v>23</v>
      </c>
      <c r="C288" t="s">
        <v>176</v>
      </c>
      <c r="D288">
        <v>2496033</v>
      </c>
      <c r="E288">
        <v>40.997812000000003</v>
      </c>
      <c r="F288">
        <v>21.810524999999998</v>
      </c>
      <c r="G288">
        <v>695.03913499999999</v>
      </c>
      <c r="H288">
        <v>2.0058340000000001</v>
      </c>
    </row>
    <row r="289" spans="1:8" x14ac:dyDescent="0.25">
      <c r="A289" t="s">
        <v>181</v>
      </c>
      <c r="B289">
        <v>24</v>
      </c>
      <c r="C289" t="s">
        <v>176</v>
      </c>
      <c r="D289">
        <v>6059604</v>
      </c>
      <c r="E289">
        <v>67.215773999999996</v>
      </c>
      <c r="F289">
        <v>53.512169999999998</v>
      </c>
      <c r="G289">
        <v>1123.5648679999999</v>
      </c>
      <c r="H289">
        <v>0</v>
      </c>
    </row>
    <row r="290" spans="1:8" x14ac:dyDescent="0.25">
      <c r="A290" t="s">
        <v>134</v>
      </c>
      <c r="B290">
        <v>25</v>
      </c>
      <c r="C290" t="s">
        <v>176</v>
      </c>
      <c r="D290">
        <v>6676769</v>
      </c>
      <c r="E290">
        <v>62.579656999999997</v>
      </c>
      <c r="F290">
        <v>88.651270999999994</v>
      </c>
      <c r="G290">
        <v>1336.3963920000001</v>
      </c>
      <c r="H290">
        <v>0.90646899999999997</v>
      </c>
    </row>
    <row r="291" spans="1:8" x14ac:dyDescent="0.25">
      <c r="A291" t="s">
        <v>135</v>
      </c>
      <c r="B291">
        <v>26</v>
      </c>
      <c r="C291" t="s">
        <v>176</v>
      </c>
      <c r="D291">
        <v>7942317</v>
      </c>
      <c r="E291">
        <v>46.490786999999997</v>
      </c>
      <c r="F291">
        <v>251.02322799999999</v>
      </c>
      <c r="G291">
        <v>1346.3593350000001</v>
      </c>
      <c r="H291">
        <v>18.256150999999999</v>
      </c>
    </row>
    <row r="292" spans="1:8" x14ac:dyDescent="0.25">
      <c r="A292" t="s">
        <v>136</v>
      </c>
      <c r="B292">
        <v>27</v>
      </c>
      <c r="C292" t="s">
        <v>176</v>
      </c>
      <c r="D292">
        <v>4531082</v>
      </c>
      <c r="E292">
        <v>72.141767000000002</v>
      </c>
      <c r="F292">
        <v>145.86102700000001</v>
      </c>
      <c r="G292">
        <v>1529.520397</v>
      </c>
      <c r="H292">
        <v>0</v>
      </c>
    </row>
    <row r="293" spans="1:8" x14ac:dyDescent="0.25">
      <c r="A293" t="s">
        <v>137</v>
      </c>
      <c r="B293">
        <v>28</v>
      </c>
      <c r="C293" t="s">
        <v>176</v>
      </c>
      <c r="D293">
        <v>8080962</v>
      </c>
      <c r="E293">
        <v>76.261544000000001</v>
      </c>
      <c r="F293">
        <v>45.753610000000002</v>
      </c>
      <c r="G293">
        <v>1522.0461620000001</v>
      </c>
      <c r="H293">
        <v>254.59366700000001</v>
      </c>
    </row>
    <row r="294" spans="1:8" x14ac:dyDescent="0.25">
      <c r="A294" t="s">
        <v>138</v>
      </c>
      <c r="B294">
        <v>29</v>
      </c>
      <c r="C294" t="s">
        <v>176</v>
      </c>
      <c r="D294">
        <v>1882539</v>
      </c>
      <c r="E294">
        <v>38.971477</v>
      </c>
      <c r="F294">
        <v>17.487684999999999</v>
      </c>
      <c r="G294">
        <v>542.94506999999999</v>
      </c>
      <c r="H294">
        <v>0</v>
      </c>
    </row>
    <row r="295" spans="1:8" x14ac:dyDescent="0.25">
      <c r="A295" t="s">
        <v>139</v>
      </c>
      <c r="B295">
        <v>30</v>
      </c>
      <c r="C295" t="s">
        <v>176</v>
      </c>
      <c r="D295">
        <v>7959971</v>
      </c>
      <c r="E295">
        <v>146.009829</v>
      </c>
      <c r="F295">
        <v>101.667354</v>
      </c>
      <c r="G295">
        <v>3397.8922229999998</v>
      </c>
      <c r="H295">
        <v>19.945423000000002</v>
      </c>
    </row>
    <row r="296" spans="1:8" x14ac:dyDescent="0.25">
      <c r="A296" t="s">
        <v>145</v>
      </c>
      <c r="B296">
        <v>31</v>
      </c>
      <c r="C296" t="s">
        <v>176</v>
      </c>
      <c r="D296">
        <v>6005582</v>
      </c>
      <c r="E296">
        <v>80.247716999999994</v>
      </c>
      <c r="F296">
        <v>68.716868000000005</v>
      </c>
      <c r="G296">
        <v>942.39131299999997</v>
      </c>
      <c r="H296">
        <v>2.3505479999999999</v>
      </c>
    </row>
    <row r="297" spans="1:8" x14ac:dyDescent="0.25">
      <c r="A297" t="s">
        <v>140</v>
      </c>
      <c r="B297">
        <v>32</v>
      </c>
      <c r="C297" t="s">
        <v>176</v>
      </c>
      <c r="D297">
        <v>2366485</v>
      </c>
      <c r="E297">
        <v>76.098680000000002</v>
      </c>
      <c r="F297">
        <v>19.412300999999999</v>
      </c>
      <c r="G297">
        <v>703.86149999999998</v>
      </c>
      <c r="H297">
        <v>0</v>
      </c>
    </row>
    <row r="298" spans="1:8" x14ac:dyDescent="0.25">
      <c r="A298" t="s">
        <v>141</v>
      </c>
      <c r="B298">
        <v>33</v>
      </c>
      <c r="C298" t="s">
        <v>176</v>
      </c>
      <c r="D298">
        <v>296106483</v>
      </c>
      <c r="E298">
        <v>2802.207879</v>
      </c>
      <c r="F298">
        <v>2222.8657330000001</v>
      </c>
      <c r="G298">
        <v>56179.734880000004</v>
      </c>
      <c r="H298">
        <v>381.10026900000003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219D-1062-4028-BFBD-23B055DC36C9}">
  <dimension ref="A1:O166"/>
  <sheetViews>
    <sheetView tabSelected="1" workbookViewId="0">
      <selection activeCell="B1" sqref="B1"/>
    </sheetView>
  </sheetViews>
  <sheetFormatPr baseColWidth="10" defaultRowHeight="15" x14ac:dyDescent="0.25"/>
  <sheetData>
    <row r="1" spans="1:15" x14ac:dyDescent="0.25">
      <c r="A1" t="s">
        <v>115</v>
      </c>
      <c r="B1" t="s">
        <v>142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182</v>
      </c>
      <c r="N1" t="s">
        <v>183</v>
      </c>
      <c r="O1" t="s">
        <v>184</v>
      </c>
    </row>
    <row r="2" spans="1:15" x14ac:dyDescent="0.25">
      <c r="A2" t="s">
        <v>116</v>
      </c>
      <c r="B2">
        <v>1</v>
      </c>
      <c r="C2" t="s">
        <v>144</v>
      </c>
      <c r="D2">
        <v>784.61573699999997</v>
      </c>
      <c r="E2">
        <v>1026.6485230000001</v>
      </c>
      <c r="F2">
        <v>616.338482</v>
      </c>
      <c r="G2">
        <v>1077.400805</v>
      </c>
      <c r="H2">
        <v>884.34997799999996</v>
      </c>
      <c r="I2">
        <v>565.96412499999997</v>
      </c>
      <c r="J2">
        <v>652.45313599999997</v>
      </c>
      <c r="K2">
        <v>664.66383499999995</v>
      </c>
      <c r="L2">
        <v>626.33110399999998</v>
      </c>
    </row>
    <row r="3" spans="1:15" x14ac:dyDescent="0.25">
      <c r="A3" t="s">
        <v>117</v>
      </c>
      <c r="B3">
        <v>2</v>
      </c>
      <c r="C3" t="s">
        <v>144</v>
      </c>
      <c r="D3">
        <v>2123.6473150000002</v>
      </c>
      <c r="E3">
        <v>2738.2604879999999</v>
      </c>
      <c r="F3">
        <v>1649.0992220000001</v>
      </c>
      <c r="G3">
        <v>2935.4410579999999</v>
      </c>
      <c r="H3">
        <v>2147.36699</v>
      </c>
      <c r="I3">
        <v>1575.8433239999999</v>
      </c>
      <c r="J3">
        <v>1758.0930880000001</v>
      </c>
      <c r="K3">
        <v>1792.434788</v>
      </c>
      <c r="L3">
        <v>1684.696717</v>
      </c>
    </row>
    <row r="4" spans="1:15" x14ac:dyDescent="0.25">
      <c r="A4" t="s">
        <v>118</v>
      </c>
      <c r="B4">
        <v>3</v>
      </c>
      <c r="C4" t="s">
        <v>144</v>
      </c>
      <c r="D4">
        <v>411.89462400000002</v>
      </c>
      <c r="E4">
        <v>485.52945599999998</v>
      </c>
      <c r="F4">
        <v>332.25273099999998</v>
      </c>
      <c r="G4">
        <v>550.05830800000001</v>
      </c>
      <c r="H4">
        <v>324.99829099999999</v>
      </c>
      <c r="I4">
        <v>349.30651499999999</v>
      </c>
      <c r="J4">
        <v>355.687951</v>
      </c>
      <c r="K4">
        <v>361.66255999999998</v>
      </c>
      <c r="L4">
        <v>342.94108399999999</v>
      </c>
    </row>
    <row r="5" spans="1:15" x14ac:dyDescent="0.25">
      <c r="A5" t="s">
        <v>119</v>
      </c>
      <c r="B5">
        <v>4</v>
      </c>
      <c r="C5" t="s">
        <v>144</v>
      </c>
      <c r="D5">
        <v>500.01736799999998</v>
      </c>
      <c r="E5">
        <v>488.27185100000003</v>
      </c>
      <c r="F5">
        <v>412.910324</v>
      </c>
      <c r="G5">
        <v>649.07669699999997</v>
      </c>
      <c r="H5">
        <v>87.484967999999995</v>
      </c>
      <c r="I5">
        <v>402.44782300000003</v>
      </c>
      <c r="J5">
        <v>432.98616900000002</v>
      </c>
      <c r="K5">
        <v>439.29492199999999</v>
      </c>
      <c r="L5">
        <v>419.50970899999999</v>
      </c>
    </row>
    <row r="6" spans="1:15" x14ac:dyDescent="0.25">
      <c r="A6" t="s">
        <v>122</v>
      </c>
      <c r="B6">
        <v>5</v>
      </c>
      <c r="C6" t="s">
        <v>144</v>
      </c>
      <c r="D6">
        <v>3049.2957540000002</v>
      </c>
      <c r="E6">
        <v>4023.8152759999998</v>
      </c>
      <c r="F6">
        <v>2401.2181679999999</v>
      </c>
      <c r="G6">
        <v>4168.1332060000004</v>
      </c>
      <c r="H6">
        <v>3574.5325549999998</v>
      </c>
      <c r="I6">
        <v>2283.088753</v>
      </c>
      <c r="J6">
        <v>2561.265817</v>
      </c>
      <c r="K6">
        <v>2608.8146630000001</v>
      </c>
      <c r="L6">
        <v>2459.8417169999998</v>
      </c>
    </row>
    <row r="7" spans="1:15" x14ac:dyDescent="0.25">
      <c r="A7" t="s">
        <v>123</v>
      </c>
      <c r="B7">
        <v>6</v>
      </c>
      <c r="C7" t="s">
        <v>144</v>
      </c>
      <c r="D7">
        <v>2091.6709580000002</v>
      </c>
      <c r="E7">
        <v>2700.7249149999998</v>
      </c>
      <c r="F7">
        <v>1627.9664749999999</v>
      </c>
      <c r="G7">
        <v>2884.9064199999998</v>
      </c>
      <c r="H7">
        <v>2152.9344540000002</v>
      </c>
      <c r="I7">
        <v>1569.5946200000001</v>
      </c>
      <c r="J7">
        <v>1736.6309900000001</v>
      </c>
      <c r="K7">
        <v>1770.249597</v>
      </c>
      <c r="L7">
        <v>1664.794067</v>
      </c>
    </row>
    <row r="8" spans="1:15" x14ac:dyDescent="0.25">
      <c r="A8" t="s">
        <v>180</v>
      </c>
      <c r="B8">
        <v>7</v>
      </c>
      <c r="C8" t="s">
        <v>144</v>
      </c>
      <c r="D8">
        <v>7094.4451150000004</v>
      </c>
      <c r="E8">
        <v>8818.8299499999994</v>
      </c>
      <c r="F8">
        <v>5707.3412559999997</v>
      </c>
      <c r="G8">
        <v>9481.5089459999999</v>
      </c>
      <c r="H8">
        <v>6828.7290949999997</v>
      </c>
      <c r="I8">
        <v>5086.6343589999997</v>
      </c>
      <c r="J8">
        <v>5965.1844430000001</v>
      </c>
      <c r="K8">
        <v>6064.2094770000003</v>
      </c>
      <c r="L8">
        <v>5754.0153110000001</v>
      </c>
    </row>
    <row r="9" spans="1:15" x14ac:dyDescent="0.25">
      <c r="A9" t="s">
        <v>120</v>
      </c>
      <c r="B9">
        <v>8</v>
      </c>
      <c r="C9" t="s">
        <v>144</v>
      </c>
      <c r="D9">
        <v>1693.547532</v>
      </c>
      <c r="E9">
        <v>2131.8940680000001</v>
      </c>
      <c r="F9">
        <v>1328.542764</v>
      </c>
      <c r="G9">
        <v>2331.7338020000002</v>
      </c>
      <c r="H9">
        <v>1598.4368449999999</v>
      </c>
      <c r="I9">
        <v>1296.294451</v>
      </c>
      <c r="J9">
        <v>1417.717341</v>
      </c>
      <c r="K9">
        <v>1444.6762839999999</v>
      </c>
      <c r="L9">
        <v>1360.2467320000001</v>
      </c>
    </row>
    <row r="10" spans="1:15" x14ac:dyDescent="0.25">
      <c r="A10" t="s">
        <v>121</v>
      </c>
      <c r="B10">
        <v>9</v>
      </c>
      <c r="C10" t="s">
        <v>144</v>
      </c>
      <c r="D10">
        <v>421.34411999999998</v>
      </c>
      <c r="E10">
        <v>509.10900199999998</v>
      </c>
      <c r="F10">
        <v>341.64080899999999</v>
      </c>
      <c r="G10">
        <v>567.15156999999999</v>
      </c>
      <c r="H10">
        <v>363.68231600000001</v>
      </c>
      <c r="I10">
        <v>346.33219400000002</v>
      </c>
      <c r="J10">
        <v>363.23020700000001</v>
      </c>
      <c r="K10">
        <v>369.313739</v>
      </c>
      <c r="L10">
        <v>350.18708500000002</v>
      </c>
    </row>
    <row r="11" spans="1:15" x14ac:dyDescent="0.25">
      <c r="A11" t="s">
        <v>124</v>
      </c>
      <c r="B11">
        <v>10</v>
      </c>
      <c r="C11" t="s">
        <v>144</v>
      </c>
      <c r="D11">
        <v>939.10573699999998</v>
      </c>
      <c r="E11">
        <v>1189.6427289999999</v>
      </c>
      <c r="F11">
        <v>732.672551</v>
      </c>
      <c r="G11">
        <v>1290.9602689999999</v>
      </c>
      <c r="H11">
        <v>901.42210299999999</v>
      </c>
      <c r="I11">
        <v>714.07560699999999</v>
      </c>
      <c r="J11">
        <v>782.23985900000002</v>
      </c>
      <c r="K11">
        <v>797.23279700000001</v>
      </c>
      <c r="L11">
        <v>750.26905899999997</v>
      </c>
    </row>
    <row r="12" spans="1:15" x14ac:dyDescent="0.25">
      <c r="A12" t="s">
        <v>165</v>
      </c>
      <c r="B12">
        <v>11</v>
      </c>
      <c r="C12" t="s">
        <v>144</v>
      </c>
      <c r="D12">
        <v>10475.133239999999</v>
      </c>
      <c r="E12">
        <v>12127.594440000001</v>
      </c>
      <c r="F12">
        <v>7698.0113080000001</v>
      </c>
      <c r="G12">
        <v>13939.801750000001</v>
      </c>
      <c r="H12">
        <v>9709.8394079999998</v>
      </c>
      <c r="I12">
        <v>6997.8002379999998</v>
      </c>
      <c r="J12">
        <v>8237.7957659999993</v>
      </c>
      <c r="K12">
        <v>8404.8088310000003</v>
      </c>
      <c r="L12">
        <v>7880.8956369999996</v>
      </c>
    </row>
    <row r="13" spans="1:15" x14ac:dyDescent="0.25">
      <c r="A13" t="s">
        <v>125</v>
      </c>
      <c r="B13">
        <v>12</v>
      </c>
      <c r="C13" t="s">
        <v>144</v>
      </c>
      <c r="D13">
        <v>3214.9800279999999</v>
      </c>
      <c r="E13">
        <v>4269.0567410000003</v>
      </c>
      <c r="F13">
        <v>2460.962493</v>
      </c>
      <c r="G13">
        <v>4502.6755300000004</v>
      </c>
      <c r="H13">
        <v>3511.4031909999999</v>
      </c>
      <c r="I13">
        <v>2364.3914220000001</v>
      </c>
      <c r="J13">
        <v>2632.6324909999998</v>
      </c>
      <c r="K13">
        <v>2687.1478050000001</v>
      </c>
      <c r="L13">
        <v>2516.25549</v>
      </c>
    </row>
    <row r="14" spans="1:15" x14ac:dyDescent="0.25">
      <c r="A14" t="s">
        <v>126</v>
      </c>
      <c r="B14">
        <v>13</v>
      </c>
      <c r="C14" t="s">
        <v>144</v>
      </c>
      <c r="D14">
        <v>1714.5478459999999</v>
      </c>
      <c r="E14">
        <v>2188.0690319999999</v>
      </c>
      <c r="F14">
        <v>1323.4000679999999</v>
      </c>
      <c r="G14">
        <v>2380.81655</v>
      </c>
      <c r="H14">
        <v>1644.165004</v>
      </c>
      <c r="I14">
        <v>1156.391652</v>
      </c>
      <c r="J14">
        <v>1402.695545</v>
      </c>
      <c r="K14">
        <v>1430.6229880000001</v>
      </c>
      <c r="L14">
        <v>1343.0388350000001</v>
      </c>
    </row>
    <row r="15" spans="1:15" x14ac:dyDescent="0.25">
      <c r="A15" t="s">
        <v>127</v>
      </c>
      <c r="B15">
        <v>14</v>
      </c>
      <c r="C15" t="s">
        <v>144</v>
      </c>
      <c r="D15">
        <v>1465.9851209999999</v>
      </c>
      <c r="E15">
        <v>1897.877422</v>
      </c>
      <c r="F15">
        <v>1124.8328739999999</v>
      </c>
      <c r="G15">
        <v>2054.0412110000002</v>
      </c>
      <c r="H15">
        <v>1483.018456</v>
      </c>
      <c r="I15">
        <v>1019.613878</v>
      </c>
      <c r="J15">
        <v>1199.2023819999999</v>
      </c>
      <c r="K15">
        <v>1223.8115600000001</v>
      </c>
      <c r="L15">
        <v>1146.401955</v>
      </c>
    </row>
    <row r="16" spans="1:15" x14ac:dyDescent="0.25">
      <c r="A16" t="s">
        <v>128</v>
      </c>
      <c r="B16">
        <v>15</v>
      </c>
      <c r="C16" t="s">
        <v>144</v>
      </c>
      <c r="D16">
        <v>4738.2950170000004</v>
      </c>
      <c r="E16">
        <v>6032.5465299999996</v>
      </c>
      <c r="F16">
        <v>3684.4069399999998</v>
      </c>
      <c r="G16">
        <v>6536.5198330000003</v>
      </c>
      <c r="H16">
        <v>4577.5856940000003</v>
      </c>
      <c r="I16">
        <v>3556.8680680000002</v>
      </c>
      <c r="J16">
        <v>3934.599385</v>
      </c>
      <c r="K16">
        <v>4011.0612070000002</v>
      </c>
      <c r="L16">
        <v>3771.3703390000001</v>
      </c>
    </row>
    <row r="17" spans="1:12" x14ac:dyDescent="0.25">
      <c r="A17" t="s">
        <v>164</v>
      </c>
      <c r="B17">
        <v>16</v>
      </c>
      <c r="C17" t="s">
        <v>144</v>
      </c>
      <c r="D17">
        <v>2396.70505</v>
      </c>
      <c r="E17">
        <v>3117.7722010000002</v>
      </c>
      <c r="F17">
        <v>1833.7982730000001</v>
      </c>
      <c r="G17">
        <v>3364.4631509999999</v>
      </c>
      <c r="H17">
        <v>2432.7333800000001</v>
      </c>
      <c r="I17">
        <v>1642.40885</v>
      </c>
      <c r="J17">
        <v>1949.4982950000001</v>
      </c>
      <c r="K17">
        <v>1989.9878570000001</v>
      </c>
      <c r="L17">
        <v>1863.1242589999999</v>
      </c>
    </row>
    <row r="18" spans="1:12" x14ac:dyDescent="0.25">
      <c r="A18" t="s">
        <v>129</v>
      </c>
      <c r="B18">
        <v>17</v>
      </c>
      <c r="C18" t="s">
        <v>144</v>
      </c>
      <c r="D18">
        <v>997.39541299999996</v>
      </c>
      <c r="E18">
        <v>1248.106775</v>
      </c>
      <c r="F18">
        <v>781.67048399999999</v>
      </c>
      <c r="G18">
        <v>1364.644556</v>
      </c>
      <c r="H18">
        <v>933.69321100000002</v>
      </c>
      <c r="I18">
        <v>764.99311999999998</v>
      </c>
      <c r="J18">
        <v>834.32624099999998</v>
      </c>
      <c r="K18">
        <v>850.01822000000004</v>
      </c>
      <c r="L18">
        <v>800.869595</v>
      </c>
    </row>
    <row r="19" spans="1:12" x14ac:dyDescent="0.25">
      <c r="A19" t="s">
        <v>130</v>
      </c>
      <c r="B19">
        <v>18</v>
      </c>
      <c r="C19" t="s">
        <v>144</v>
      </c>
      <c r="D19">
        <v>625.53035699999998</v>
      </c>
      <c r="E19">
        <v>753.46442100000002</v>
      </c>
      <c r="F19">
        <v>495.40288299999997</v>
      </c>
      <c r="G19">
        <v>848.48475399999995</v>
      </c>
      <c r="H19">
        <v>509.343051</v>
      </c>
      <c r="I19">
        <v>499.958551</v>
      </c>
      <c r="J19">
        <v>529.14871000000005</v>
      </c>
      <c r="K19">
        <v>538.70458099999996</v>
      </c>
      <c r="L19">
        <v>508.762069</v>
      </c>
    </row>
    <row r="20" spans="1:12" x14ac:dyDescent="0.25">
      <c r="A20" t="s">
        <v>146</v>
      </c>
      <c r="B20">
        <v>19</v>
      </c>
      <c r="C20" t="s">
        <v>144</v>
      </c>
      <c r="D20">
        <v>3433.6096400000001</v>
      </c>
      <c r="E20">
        <v>4311.5378110000001</v>
      </c>
      <c r="F20">
        <v>2679.8523110000001</v>
      </c>
      <c r="G20">
        <v>4736.4577760000002</v>
      </c>
      <c r="H20">
        <v>3127.4382430000001</v>
      </c>
      <c r="I20">
        <v>2486.3068309999999</v>
      </c>
      <c r="J20">
        <v>2851.8278780000001</v>
      </c>
      <c r="K20">
        <v>2906.6985079999999</v>
      </c>
      <c r="L20">
        <v>2734.6546069999999</v>
      </c>
    </row>
    <row r="21" spans="1:12" x14ac:dyDescent="0.25">
      <c r="A21" t="s">
        <v>131</v>
      </c>
      <c r="B21">
        <v>20</v>
      </c>
      <c r="C21" t="s">
        <v>144</v>
      </c>
      <c r="D21">
        <v>2030.6349250000001</v>
      </c>
      <c r="E21">
        <v>2789.2340669999999</v>
      </c>
      <c r="F21">
        <v>1555.3701739999999</v>
      </c>
      <c r="G21">
        <v>2850.3401269999999</v>
      </c>
      <c r="H21">
        <v>2566.5483319999998</v>
      </c>
      <c r="I21">
        <v>1443.842969</v>
      </c>
      <c r="J21">
        <v>1656.1685689999999</v>
      </c>
      <c r="K21">
        <v>1690.5796519999999</v>
      </c>
      <c r="L21">
        <v>1582.955966</v>
      </c>
    </row>
    <row r="22" spans="1:12" x14ac:dyDescent="0.25">
      <c r="A22" t="s">
        <v>132</v>
      </c>
      <c r="B22">
        <v>21</v>
      </c>
      <c r="C22" t="s">
        <v>144</v>
      </c>
      <c r="D22">
        <v>3195.9413549999999</v>
      </c>
      <c r="E22">
        <v>4062.6810310000001</v>
      </c>
      <c r="F22">
        <v>2458.039397</v>
      </c>
      <c r="G22">
        <v>4455.4847319999999</v>
      </c>
      <c r="H22">
        <v>2940.5898809999999</v>
      </c>
      <c r="I22">
        <v>2146.0287060000001</v>
      </c>
      <c r="J22">
        <v>2600.9342539999998</v>
      </c>
      <c r="K22">
        <v>2653.4798340000002</v>
      </c>
      <c r="L22">
        <v>2488.7017129999999</v>
      </c>
    </row>
    <row r="23" spans="1:12" x14ac:dyDescent="0.25">
      <c r="A23" t="s">
        <v>147</v>
      </c>
      <c r="B23">
        <v>22</v>
      </c>
      <c r="C23" t="s">
        <v>144</v>
      </c>
      <c r="D23">
        <v>1243.1623990000001</v>
      </c>
      <c r="E23">
        <v>1574.4158890000001</v>
      </c>
      <c r="F23">
        <v>969.26181899999995</v>
      </c>
      <c r="G23">
        <v>1722.2208270000001</v>
      </c>
      <c r="H23">
        <v>1184.993428</v>
      </c>
      <c r="I23">
        <v>935.67861100000005</v>
      </c>
      <c r="J23">
        <v>1032.8061299999999</v>
      </c>
      <c r="K23">
        <v>1052.896442</v>
      </c>
      <c r="L23">
        <v>989.85543800000005</v>
      </c>
    </row>
    <row r="24" spans="1:12" x14ac:dyDescent="0.25">
      <c r="A24" t="s">
        <v>133</v>
      </c>
      <c r="B24">
        <v>23</v>
      </c>
      <c r="C24" t="s">
        <v>144</v>
      </c>
      <c r="D24">
        <v>856.44506899999999</v>
      </c>
      <c r="E24">
        <v>952.91500599999995</v>
      </c>
      <c r="F24">
        <v>668.09227399999997</v>
      </c>
      <c r="G24">
        <v>1180.872089</v>
      </c>
      <c r="H24">
        <v>362.635514</v>
      </c>
      <c r="I24">
        <v>688.49382300000002</v>
      </c>
      <c r="J24">
        <v>725.21889999999996</v>
      </c>
      <c r="K24">
        <v>739.30933800000003</v>
      </c>
      <c r="L24">
        <v>695.03913499999999</v>
      </c>
    </row>
    <row r="25" spans="1:12" x14ac:dyDescent="0.25">
      <c r="A25" t="s">
        <v>181</v>
      </c>
      <c r="B25">
        <v>24</v>
      </c>
      <c r="C25" t="s">
        <v>144</v>
      </c>
      <c r="D25">
        <v>1431.895213</v>
      </c>
      <c r="E25">
        <v>1854.841975</v>
      </c>
      <c r="F25">
        <v>1107.207936</v>
      </c>
      <c r="G25">
        <v>1987.09863</v>
      </c>
      <c r="H25">
        <v>1463.3334400000001</v>
      </c>
      <c r="I25">
        <v>995.02643599999999</v>
      </c>
      <c r="J25">
        <v>1173.204285</v>
      </c>
      <c r="K25">
        <v>1196.4387119999999</v>
      </c>
      <c r="L25">
        <v>1123.5648679999999</v>
      </c>
    </row>
    <row r="26" spans="1:12" x14ac:dyDescent="0.25">
      <c r="A26" t="s">
        <v>134</v>
      </c>
      <c r="B26">
        <v>25</v>
      </c>
      <c r="C26" t="s">
        <v>144</v>
      </c>
      <c r="D26">
        <v>1670.6035939999999</v>
      </c>
      <c r="E26">
        <v>2109.009732</v>
      </c>
      <c r="F26">
        <v>1311.650472</v>
      </c>
      <c r="G26">
        <v>2286.6729439999999</v>
      </c>
      <c r="H26">
        <v>1607.0324700000001</v>
      </c>
      <c r="I26">
        <v>1245.714076</v>
      </c>
      <c r="J26">
        <v>1391.813089</v>
      </c>
      <c r="K26">
        <v>1417.7872649999999</v>
      </c>
      <c r="L26">
        <v>1336.3963920000001</v>
      </c>
    </row>
    <row r="27" spans="1:12" x14ac:dyDescent="0.25">
      <c r="A27" t="s">
        <v>135</v>
      </c>
      <c r="B27">
        <v>26</v>
      </c>
      <c r="C27" t="s">
        <v>144</v>
      </c>
      <c r="D27">
        <v>1669.0798279999999</v>
      </c>
      <c r="E27">
        <v>2178.3852299999999</v>
      </c>
      <c r="F27">
        <v>1316.2681230000001</v>
      </c>
      <c r="G27">
        <v>2269.2043610000001</v>
      </c>
      <c r="H27">
        <v>1898.6944840000001</v>
      </c>
      <c r="I27">
        <v>1269.794073</v>
      </c>
      <c r="J27">
        <v>1400.893159</v>
      </c>
      <c r="K27">
        <v>1426.502518</v>
      </c>
      <c r="L27">
        <v>1346.3593350000001</v>
      </c>
    </row>
    <row r="28" spans="1:12" x14ac:dyDescent="0.25">
      <c r="A28" t="s">
        <v>136</v>
      </c>
      <c r="B28">
        <v>27</v>
      </c>
      <c r="C28" t="s">
        <v>144</v>
      </c>
      <c r="D28">
        <v>1767.322936</v>
      </c>
      <c r="E28">
        <v>2098.8306630000002</v>
      </c>
      <c r="F28">
        <v>1496.5936839999999</v>
      </c>
      <c r="G28">
        <v>2227.5887550000002</v>
      </c>
      <c r="H28">
        <v>1729.8373099999999</v>
      </c>
      <c r="I28">
        <v>1539.3280400000001</v>
      </c>
      <c r="J28">
        <v>1572.1092960000001</v>
      </c>
      <c r="K28">
        <v>1592.05008</v>
      </c>
      <c r="L28">
        <v>1529.520397</v>
      </c>
    </row>
    <row r="29" spans="1:12" x14ac:dyDescent="0.25">
      <c r="A29" t="s">
        <v>137</v>
      </c>
      <c r="B29">
        <v>28</v>
      </c>
      <c r="C29" t="s">
        <v>144</v>
      </c>
      <c r="D29">
        <v>1907.9742960000001</v>
      </c>
      <c r="E29">
        <v>2369.3605779999998</v>
      </c>
      <c r="F29">
        <v>1497.332711</v>
      </c>
      <c r="G29">
        <v>2607.1278900000002</v>
      </c>
      <c r="H29">
        <v>1705.953503</v>
      </c>
      <c r="I29">
        <v>1398.635237</v>
      </c>
      <c r="J29">
        <v>1584.9403380000001</v>
      </c>
      <c r="K29">
        <v>1614.3822970000001</v>
      </c>
      <c r="L29">
        <v>1522.0461620000001</v>
      </c>
    </row>
    <row r="30" spans="1:12" x14ac:dyDescent="0.25">
      <c r="A30" t="s">
        <v>138</v>
      </c>
      <c r="B30">
        <v>29</v>
      </c>
      <c r="C30" t="s">
        <v>144</v>
      </c>
      <c r="D30">
        <v>676.50358700000004</v>
      </c>
      <c r="E30">
        <v>806.48120400000005</v>
      </c>
      <c r="F30">
        <v>533.51126799999997</v>
      </c>
      <c r="G30">
        <v>921.54032099999995</v>
      </c>
      <c r="H30">
        <v>499.15884799999998</v>
      </c>
      <c r="I30">
        <v>503.76881300000002</v>
      </c>
      <c r="J30">
        <v>565.00046299999997</v>
      </c>
      <c r="K30">
        <v>575.31519300000002</v>
      </c>
      <c r="L30">
        <v>542.94506999999999</v>
      </c>
    </row>
    <row r="31" spans="1:12" x14ac:dyDescent="0.25">
      <c r="A31" t="s">
        <v>139</v>
      </c>
      <c r="B31">
        <v>30</v>
      </c>
      <c r="C31" t="s">
        <v>144</v>
      </c>
      <c r="D31">
        <v>4265.0850989999999</v>
      </c>
      <c r="E31">
        <v>5339.5290439999999</v>
      </c>
      <c r="F31">
        <v>3332.7485860000002</v>
      </c>
      <c r="G31">
        <v>5856.3378290000001</v>
      </c>
      <c r="H31">
        <v>3890.2676179999999</v>
      </c>
      <c r="I31">
        <v>3151.0451600000001</v>
      </c>
      <c r="J31">
        <v>3541.56801</v>
      </c>
      <c r="K31">
        <v>3608.7490550000002</v>
      </c>
      <c r="L31">
        <v>3397.8922229999998</v>
      </c>
    </row>
    <row r="32" spans="1:12" x14ac:dyDescent="0.25">
      <c r="A32" t="s">
        <v>145</v>
      </c>
      <c r="B32">
        <v>31</v>
      </c>
      <c r="C32" t="s">
        <v>144</v>
      </c>
      <c r="D32">
        <v>1150.7912249999999</v>
      </c>
      <c r="E32">
        <v>1450.6307870000001</v>
      </c>
      <c r="F32">
        <v>895.24399800000003</v>
      </c>
      <c r="G32">
        <v>1587.7590070000001</v>
      </c>
      <c r="H32">
        <v>1070.7869579999999</v>
      </c>
      <c r="I32">
        <v>1049.6188079999999</v>
      </c>
      <c r="J32">
        <v>983.86306100000002</v>
      </c>
      <c r="K32">
        <v>1003.281415</v>
      </c>
      <c r="L32">
        <v>942.39131299999997</v>
      </c>
    </row>
    <row r="33" spans="1:12" x14ac:dyDescent="0.25">
      <c r="A33" t="s">
        <v>140</v>
      </c>
      <c r="B33">
        <v>32</v>
      </c>
      <c r="C33" t="s">
        <v>144</v>
      </c>
      <c r="D33">
        <v>863.909763</v>
      </c>
      <c r="E33">
        <v>1174.507384</v>
      </c>
      <c r="F33">
        <v>672.88974800000005</v>
      </c>
      <c r="G33">
        <v>1188.365779</v>
      </c>
      <c r="H33">
        <v>1091.116123</v>
      </c>
      <c r="I33">
        <v>753.96748700000001</v>
      </c>
      <c r="J33">
        <v>734.40789299999994</v>
      </c>
      <c r="K33">
        <v>748.76027599999998</v>
      </c>
      <c r="L33">
        <v>703.86149999999998</v>
      </c>
    </row>
    <row r="34" spans="1:12" x14ac:dyDescent="0.25">
      <c r="A34" t="s">
        <v>141</v>
      </c>
      <c r="B34">
        <v>33</v>
      </c>
      <c r="C34" t="s">
        <v>144</v>
      </c>
      <c r="D34">
        <v>70901.115260000006</v>
      </c>
      <c r="E34">
        <v>88819.574219999995</v>
      </c>
      <c r="F34">
        <v>55046.530610000002</v>
      </c>
      <c r="G34">
        <v>96804.889490000001</v>
      </c>
      <c r="H34">
        <v>68804.10514</v>
      </c>
      <c r="I34">
        <v>51799.25662</v>
      </c>
      <c r="J34">
        <v>58560.14314</v>
      </c>
      <c r="K34">
        <v>59674.946300000003</v>
      </c>
      <c r="L34">
        <v>56179.734880000004</v>
      </c>
    </row>
    <row r="35" spans="1:12" x14ac:dyDescent="0.25">
      <c r="A35" t="s">
        <v>116</v>
      </c>
      <c r="B35">
        <v>1</v>
      </c>
      <c r="C35" t="s">
        <v>148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5">
      <c r="A36" t="s">
        <v>117</v>
      </c>
      <c r="B36">
        <v>2</v>
      </c>
      <c r="C36" t="s">
        <v>148</v>
      </c>
      <c r="D36">
        <v>20.780328999999998</v>
      </c>
      <c r="E36">
        <v>26.041709999999998</v>
      </c>
      <c r="F36">
        <v>16.124960000000002</v>
      </c>
      <c r="G36">
        <v>28.386431000000002</v>
      </c>
      <c r="H36">
        <v>20.161784000000001</v>
      </c>
      <c r="I36">
        <v>11.887271</v>
      </c>
      <c r="J36">
        <v>16.594238000000001</v>
      </c>
      <c r="K36">
        <v>16.910874</v>
      </c>
      <c r="L36">
        <v>15.918134</v>
      </c>
    </row>
    <row r="37" spans="1:12" x14ac:dyDescent="0.25">
      <c r="A37" t="s">
        <v>118</v>
      </c>
      <c r="B37">
        <v>3</v>
      </c>
      <c r="C37" t="s">
        <v>148</v>
      </c>
      <c r="D37">
        <v>3.9692999999999999E-2</v>
      </c>
      <c r="E37">
        <v>4.9743000000000002E-2</v>
      </c>
      <c r="F37">
        <v>3.0800000000000001E-2</v>
      </c>
      <c r="G37">
        <v>5.4220999999999998E-2</v>
      </c>
      <c r="H37">
        <v>3.8510999999999997E-2</v>
      </c>
      <c r="I37">
        <v>0.102948</v>
      </c>
      <c r="J37">
        <v>4.5400999999999997E-2</v>
      </c>
      <c r="K37">
        <v>4.6267999999999997E-2</v>
      </c>
      <c r="L37">
        <v>4.3552E-2</v>
      </c>
    </row>
    <row r="38" spans="1:12" x14ac:dyDescent="0.25">
      <c r="A38" t="s">
        <v>119</v>
      </c>
      <c r="B38">
        <v>4</v>
      </c>
      <c r="C38" t="s">
        <v>148</v>
      </c>
      <c r="D38">
        <v>1.5640069999999999</v>
      </c>
      <c r="E38">
        <v>1.959999</v>
      </c>
      <c r="F38">
        <v>1.2136260000000001</v>
      </c>
      <c r="G38">
        <v>2.1364719999999999</v>
      </c>
      <c r="H38">
        <v>1.517452</v>
      </c>
      <c r="I38">
        <v>6.4263000000000001E-2</v>
      </c>
      <c r="J38">
        <v>1.107116</v>
      </c>
      <c r="K38">
        <v>1.128241</v>
      </c>
      <c r="L38">
        <v>1.062009</v>
      </c>
    </row>
    <row r="39" spans="1:12" x14ac:dyDescent="0.25">
      <c r="A39" t="s">
        <v>122</v>
      </c>
      <c r="B39">
        <v>5</v>
      </c>
      <c r="C39" t="s">
        <v>148</v>
      </c>
      <c r="D39">
        <v>0.60176499999999999</v>
      </c>
      <c r="E39">
        <v>0.75412699999999999</v>
      </c>
      <c r="F39">
        <v>0.46695300000000001</v>
      </c>
      <c r="G39">
        <v>0.82202600000000003</v>
      </c>
      <c r="H39">
        <v>0.58385299999999996</v>
      </c>
      <c r="I39">
        <v>0.84655999999999998</v>
      </c>
      <c r="J39">
        <v>0.56633599999999995</v>
      </c>
      <c r="K39">
        <v>0.57714200000000004</v>
      </c>
      <c r="L39">
        <v>0.54326200000000002</v>
      </c>
    </row>
    <row r="40" spans="1:12" x14ac:dyDescent="0.25">
      <c r="A40" t="s">
        <v>123</v>
      </c>
      <c r="B40">
        <v>6</v>
      </c>
      <c r="C40" t="s">
        <v>148</v>
      </c>
      <c r="D40">
        <v>20.855511</v>
      </c>
      <c r="E40">
        <v>26.135929000000001</v>
      </c>
      <c r="F40">
        <v>16.183298000000001</v>
      </c>
      <c r="G40">
        <v>28.489132000000001</v>
      </c>
      <c r="H40">
        <v>20.234726999999999</v>
      </c>
      <c r="I40">
        <v>17.435451</v>
      </c>
      <c r="J40">
        <v>17.594519999999999</v>
      </c>
      <c r="K40">
        <v>17.930243000000001</v>
      </c>
      <c r="L40">
        <v>16.877662000000001</v>
      </c>
    </row>
    <row r="41" spans="1:12" x14ac:dyDescent="0.25">
      <c r="A41" t="s">
        <v>180</v>
      </c>
      <c r="B41">
        <v>7</v>
      </c>
      <c r="C41" t="s">
        <v>148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5">
      <c r="A42" t="s">
        <v>120</v>
      </c>
      <c r="B42">
        <v>8</v>
      </c>
      <c r="C42" t="s">
        <v>148</v>
      </c>
      <c r="D42">
        <v>13.583088999999999</v>
      </c>
      <c r="E42">
        <v>17.022197999999999</v>
      </c>
      <c r="F42">
        <v>10.540101999999999</v>
      </c>
      <c r="G42">
        <v>18.554828000000001</v>
      </c>
      <c r="H42">
        <v>13.178777</v>
      </c>
      <c r="I42">
        <v>10.60577</v>
      </c>
      <c r="J42">
        <v>11.331153</v>
      </c>
      <c r="K42">
        <v>11.547364</v>
      </c>
      <c r="L42">
        <v>10.869484999999999</v>
      </c>
    </row>
    <row r="43" spans="1:12" x14ac:dyDescent="0.25">
      <c r="A43" t="s">
        <v>121</v>
      </c>
      <c r="B43">
        <v>9</v>
      </c>
      <c r="C43" t="s">
        <v>148</v>
      </c>
      <c r="D43">
        <v>13.904286000000001</v>
      </c>
      <c r="E43">
        <v>17.424719</v>
      </c>
      <c r="F43">
        <v>10.789341</v>
      </c>
      <c r="G43">
        <v>18.993590999999999</v>
      </c>
      <c r="H43">
        <v>13.490411999999999</v>
      </c>
      <c r="I43">
        <v>14.755884999999999</v>
      </c>
      <c r="J43">
        <v>12.265075</v>
      </c>
      <c r="K43">
        <v>12.499105999999999</v>
      </c>
      <c r="L43">
        <v>11.765356000000001</v>
      </c>
    </row>
    <row r="44" spans="1:12" x14ac:dyDescent="0.25">
      <c r="A44" t="s">
        <v>124</v>
      </c>
      <c r="B44">
        <v>10</v>
      </c>
      <c r="C44" t="s">
        <v>148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5">
      <c r="A45" t="s">
        <v>165</v>
      </c>
      <c r="B45">
        <v>11</v>
      </c>
      <c r="C45" t="s">
        <v>148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5">
      <c r="A46" t="s">
        <v>125</v>
      </c>
      <c r="B46">
        <v>12</v>
      </c>
      <c r="C46" t="s">
        <v>148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5">
      <c r="A47" t="s">
        <v>126</v>
      </c>
      <c r="B47">
        <v>13</v>
      </c>
      <c r="C47" t="s">
        <v>148</v>
      </c>
      <c r="D47">
        <v>0.435562</v>
      </c>
      <c r="E47">
        <v>0.54584100000000002</v>
      </c>
      <c r="F47">
        <v>0.33798400000000001</v>
      </c>
      <c r="G47">
        <v>0.59498799999999996</v>
      </c>
      <c r="H47">
        <v>0.422597</v>
      </c>
      <c r="I47">
        <v>-0.108639</v>
      </c>
      <c r="J47">
        <v>0.28671099999999999</v>
      </c>
      <c r="K47">
        <v>0.29218100000000002</v>
      </c>
      <c r="L47">
        <v>0.27502900000000002</v>
      </c>
    </row>
    <row r="48" spans="1:12" x14ac:dyDescent="0.25">
      <c r="A48" t="s">
        <v>127</v>
      </c>
      <c r="B48">
        <v>14</v>
      </c>
      <c r="C48" t="s">
        <v>148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5">
      <c r="A49" t="s">
        <v>128</v>
      </c>
      <c r="B49">
        <v>15</v>
      </c>
      <c r="C49" t="s">
        <v>148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5">
      <c r="A50" t="s">
        <v>164</v>
      </c>
      <c r="B50">
        <v>16</v>
      </c>
      <c r="C50" t="s">
        <v>148</v>
      </c>
      <c r="D50">
        <v>26.806432000000001</v>
      </c>
      <c r="E50">
        <v>33.593566000000003</v>
      </c>
      <c r="F50">
        <v>20.80105</v>
      </c>
      <c r="G50">
        <v>36.618236000000003</v>
      </c>
      <c r="H50">
        <v>26.008516</v>
      </c>
      <c r="I50">
        <v>11.506785000000001</v>
      </c>
      <c r="J50">
        <v>20.752673999999999</v>
      </c>
      <c r="K50">
        <v>21.148657</v>
      </c>
      <c r="L50">
        <v>19.907142</v>
      </c>
    </row>
    <row r="51" spans="1:12" x14ac:dyDescent="0.25">
      <c r="A51" t="s">
        <v>129</v>
      </c>
      <c r="B51">
        <v>17</v>
      </c>
      <c r="C51" t="s">
        <v>148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5">
      <c r="A52" t="s">
        <v>130</v>
      </c>
      <c r="B52">
        <v>18</v>
      </c>
      <c r="C52" t="s">
        <v>148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5">
      <c r="A53" t="s">
        <v>146</v>
      </c>
      <c r="B53">
        <v>19</v>
      </c>
      <c r="C53" t="s">
        <v>148</v>
      </c>
      <c r="D53">
        <v>7.3950969999999998</v>
      </c>
      <c r="E53">
        <v>9.2674649999999996</v>
      </c>
      <c r="F53">
        <v>5.738391</v>
      </c>
      <c r="G53">
        <v>10.101881000000001</v>
      </c>
      <c r="H53">
        <v>7.1749749999999999</v>
      </c>
      <c r="I53">
        <v>2.9458690000000001</v>
      </c>
      <c r="J53">
        <v>5.6860169999999997</v>
      </c>
      <c r="K53">
        <v>5.7945120000000001</v>
      </c>
      <c r="L53">
        <v>5.4543499999999998</v>
      </c>
    </row>
    <row r="54" spans="1:12" x14ac:dyDescent="0.25">
      <c r="A54" t="s">
        <v>131</v>
      </c>
      <c r="B54">
        <v>20</v>
      </c>
      <c r="C54" t="s">
        <v>148</v>
      </c>
      <c r="D54">
        <v>0.32133299999999998</v>
      </c>
      <c r="E54">
        <v>0.40269199999999999</v>
      </c>
      <c r="F54">
        <v>0.24934600000000001</v>
      </c>
      <c r="G54">
        <v>0.43894899999999998</v>
      </c>
      <c r="H54">
        <v>0.31176900000000002</v>
      </c>
      <c r="I54">
        <v>0.67241499999999998</v>
      </c>
      <c r="J54">
        <v>0.34005099999999999</v>
      </c>
      <c r="K54">
        <v>0.34654000000000001</v>
      </c>
      <c r="L54">
        <v>0.32619599999999999</v>
      </c>
    </row>
    <row r="55" spans="1:12" x14ac:dyDescent="0.25">
      <c r="A55" t="s">
        <v>132</v>
      </c>
      <c r="B55">
        <v>21</v>
      </c>
      <c r="C55" t="s">
        <v>148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5">
      <c r="A56" t="s">
        <v>147</v>
      </c>
      <c r="B56">
        <v>22</v>
      </c>
      <c r="C56" t="s">
        <v>148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5">
      <c r="A57" t="s">
        <v>133</v>
      </c>
      <c r="B57">
        <v>23</v>
      </c>
      <c r="C57" t="s">
        <v>148</v>
      </c>
      <c r="D57">
        <v>2.4108079999999998</v>
      </c>
      <c r="E57">
        <v>3.021201</v>
      </c>
      <c r="F57">
        <v>1.8707199999999999</v>
      </c>
      <c r="G57">
        <v>3.2932220000000001</v>
      </c>
      <c r="H57">
        <v>2.3390490000000002</v>
      </c>
      <c r="I57">
        <v>2.3502450000000001</v>
      </c>
      <c r="J57">
        <v>2.0910299999999999</v>
      </c>
      <c r="K57">
        <v>2.1309290000000001</v>
      </c>
      <c r="L57">
        <v>2.0058340000000001</v>
      </c>
    </row>
    <row r="58" spans="1:12" x14ac:dyDescent="0.25">
      <c r="A58" t="s">
        <v>181</v>
      </c>
      <c r="B58">
        <v>24</v>
      </c>
      <c r="C58" t="s">
        <v>148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5">
      <c r="A59" t="s">
        <v>134</v>
      </c>
      <c r="B59">
        <v>25</v>
      </c>
      <c r="C59" t="s">
        <v>148</v>
      </c>
      <c r="D59">
        <v>1.031104</v>
      </c>
      <c r="E59">
        <v>1.2921689999999999</v>
      </c>
      <c r="F59">
        <v>0.80010800000000004</v>
      </c>
      <c r="G59">
        <v>1.4085129999999999</v>
      </c>
      <c r="H59">
        <v>1.0004120000000001</v>
      </c>
      <c r="I59">
        <v>1.301677</v>
      </c>
      <c r="J59">
        <v>0.94497100000000001</v>
      </c>
      <c r="K59">
        <v>0.96300200000000002</v>
      </c>
      <c r="L59">
        <v>0.90646899999999997</v>
      </c>
    </row>
    <row r="60" spans="1:12" x14ac:dyDescent="0.25">
      <c r="A60" t="s">
        <v>135</v>
      </c>
      <c r="B60">
        <v>26</v>
      </c>
      <c r="C60" t="s">
        <v>148</v>
      </c>
      <c r="D60">
        <v>24.754975000000002</v>
      </c>
      <c r="E60">
        <v>31.0227</v>
      </c>
      <c r="F60">
        <v>19.209177</v>
      </c>
      <c r="G60">
        <v>33.815896000000002</v>
      </c>
      <c r="H60">
        <v>24.018122000000002</v>
      </c>
      <c r="I60">
        <v>9.8477990000000002</v>
      </c>
      <c r="J60">
        <v>19.031559000000001</v>
      </c>
      <c r="K60">
        <v>19.394701999999999</v>
      </c>
      <c r="L60">
        <v>18.256150999999999</v>
      </c>
    </row>
    <row r="61" spans="1:12" x14ac:dyDescent="0.25">
      <c r="A61" t="s">
        <v>136</v>
      </c>
      <c r="B61">
        <v>27</v>
      </c>
      <c r="C61" t="s">
        <v>148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25">
      <c r="A62" t="s">
        <v>137</v>
      </c>
      <c r="B62">
        <v>28</v>
      </c>
      <c r="C62" t="s">
        <v>148</v>
      </c>
      <c r="D62">
        <v>320.82615099999998</v>
      </c>
      <c r="E62">
        <v>402.05628999999999</v>
      </c>
      <c r="F62">
        <v>248.95221900000001</v>
      </c>
      <c r="G62">
        <v>438.25629300000003</v>
      </c>
      <c r="H62">
        <v>311.27648199999999</v>
      </c>
      <c r="I62">
        <v>237.45083600000001</v>
      </c>
      <c r="J62">
        <v>265.40722799999998</v>
      </c>
      <c r="K62">
        <v>270.47148099999998</v>
      </c>
      <c r="L62">
        <v>254.59366700000001</v>
      </c>
    </row>
    <row r="63" spans="1:12" x14ac:dyDescent="0.25">
      <c r="A63" t="s">
        <v>138</v>
      </c>
      <c r="B63">
        <v>29</v>
      </c>
      <c r="C63" t="s">
        <v>148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25">
      <c r="A64" t="s">
        <v>139</v>
      </c>
      <c r="B64">
        <v>30</v>
      </c>
      <c r="C64" t="s">
        <v>148</v>
      </c>
      <c r="D64">
        <v>23.245187999999999</v>
      </c>
      <c r="E64">
        <v>29.130649999999999</v>
      </c>
      <c r="F64">
        <v>18.037623</v>
      </c>
      <c r="G64">
        <v>31.753489999999999</v>
      </c>
      <c r="H64">
        <v>22.553274999999999</v>
      </c>
      <c r="I64">
        <v>26.354125</v>
      </c>
      <c r="J64">
        <v>20.792581999999999</v>
      </c>
      <c r="K64">
        <v>21.189328</v>
      </c>
      <c r="L64">
        <v>19.945423000000002</v>
      </c>
    </row>
    <row r="65" spans="1:12" x14ac:dyDescent="0.25">
      <c r="A65" t="s">
        <v>145</v>
      </c>
      <c r="B65">
        <v>31</v>
      </c>
      <c r="C65" t="s">
        <v>148</v>
      </c>
      <c r="D65">
        <v>2.6851389999999999</v>
      </c>
      <c r="E65">
        <v>3.364992</v>
      </c>
      <c r="F65">
        <v>2.0835940000000002</v>
      </c>
      <c r="G65">
        <v>3.6679659999999998</v>
      </c>
      <c r="H65">
        <v>2.605213</v>
      </c>
      <c r="I65">
        <v>3.3285580000000001</v>
      </c>
      <c r="J65">
        <v>2.4503849999999998</v>
      </c>
      <c r="K65">
        <v>2.4971410000000001</v>
      </c>
      <c r="L65">
        <v>2.3505479999999999</v>
      </c>
    </row>
    <row r="66" spans="1:12" x14ac:dyDescent="0.25">
      <c r="A66" t="s">
        <v>140</v>
      </c>
      <c r="B66">
        <v>32</v>
      </c>
      <c r="C66" t="s">
        <v>148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25">
      <c r="A67" t="s">
        <v>141</v>
      </c>
      <c r="B67">
        <v>33</v>
      </c>
      <c r="C67" t="s">
        <v>148</v>
      </c>
      <c r="D67">
        <v>481.24046900000002</v>
      </c>
      <c r="E67">
        <v>603.08599100000004</v>
      </c>
      <c r="F67">
        <v>373.42929199999998</v>
      </c>
      <c r="G67">
        <v>657.38613499999997</v>
      </c>
      <c r="H67">
        <v>466.91592600000001</v>
      </c>
      <c r="I67">
        <v>351.34781800000002</v>
      </c>
      <c r="J67">
        <v>397.28704699999997</v>
      </c>
      <c r="K67">
        <v>404.86771099999999</v>
      </c>
      <c r="L67">
        <v>381.10026900000003</v>
      </c>
    </row>
    <row r="68" spans="1:12" x14ac:dyDescent="0.25">
      <c r="A68" t="s">
        <v>116</v>
      </c>
      <c r="B68">
        <v>1</v>
      </c>
      <c r="C68" t="s">
        <v>149</v>
      </c>
      <c r="D68">
        <v>66.624658999999994</v>
      </c>
      <c r="E68">
        <v>19.192848999999999</v>
      </c>
      <c r="F68">
        <v>19.192848999999999</v>
      </c>
      <c r="G68">
        <v>103.057866</v>
      </c>
      <c r="H68">
        <v>18.770447999999998</v>
      </c>
      <c r="I68">
        <v>19.192848999999999</v>
      </c>
      <c r="J68">
        <v>70.413690000000003</v>
      </c>
      <c r="K68">
        <v>19.192848999999999</v>
      </c>
      <c r="L68">
        <v>19.192848999999999</v>
      </c>
    </row>
    <row r="69" spans="1:12" x14ac:dyDescent="0.25">
      <c r="A69" t="s">
        <v>117</v>
      </c>
      <c r="B69">
        <v>2</v>
      </c>
      <c r="C69" t="s">
        <v>149</v>
      </c>
      <c r="D69">
        <v>181.089167</v>
      </c>
      <c r="E69">
        <v>54.666136999999999</v>
      </c>
      <c r="F69">
        <v>54.666136999999999</v>
      </c>
      <c r="G69">
        <v>277.126982</v>
      </c>
      <c r="H69">
        <v>49.931291999999999</v>
      </c>
      <c r="I69">
        <v>54.666136999999999</v>
      </c>
      <c r="J69">
        <v>154.207244</v>
      </c>
      <c r="K69">
        <v>54.666136999999999</v>
      </c>
      <c r="L69">
        <v>54.666136999999999</v>
      </c>
    </row>
    <row r="70" spans="1:12" x14ac:dyDescent="0.25">
      <c r="A70" t="s">
        <v>118</v>
      </c>
      <c r="B70">
        <v>3</v>
      </c>
      <c r="C70" t="s">
        <v>149</v>
      </c>
      <c r="D70">
        <v>44.496687000000001</v>
      </c>
      <c r="E70">
        <v>11.177491</v>
      </c>
      <c r="F70">
        <v>11.177491</v>
      </c>
      <c r="G70">
        <v>70.091157999999993</v>
      </c>
      <c r="H70">
        <v>20.462734000000001</v>
      </c>
      <c r="I70">
        <v>11.177491</v>
      </c>
      <c r="J70">
        <v>15.858063</v>
      </c>
      <c r="K70">
        <v>11.177491</v>
      </c>
      <c r="L70">
        <v>11.177491</v>
      </c>
    </row>
    <row r="71" spans="1:12" x14ac:dyDescent="0.25">
      <c r="A71" t="s">
        <v>119</v>
      </c>
      <c r="B71">
        <v>4</v>
      </c>
      <c r="C71" t="s">
        <v>149</v>
      </c>
      <c r="D71">
        <v>32.011583999999999</v>
      </c>
      <c r="E71">
        <v>15.057055999999999</v>
      </c>
      <c r="F71">
        <v>15.057055999999999</v>
      </c>
      <c r="G71">
        <v>44.880564999999997</v>
      </c>
      <c r="H71">
        <v>14.699551</v>
      </c>
      <c r="I71">
        <v>15.057055999999999</v>
      </c>
      <c r="J71">
        <v>32.887303000000003</v>
      </c>
      <c r="K71">
        <v>15.057055999999999</v>
      </c>
      <c r="L71">
        <v>15.057055999999999</v>
      </c>
    </row>
    <row r="72" spans="1:12" x14ac:dyDescent="0.25">
      <c r="A72" t="s">
        <v>122</v>
      </c>
      <c r="B72">
        <v>5</v>
      </c>
      <c r="C72" t="s">
        <v>149</v>
      </c>
      <c r="D72">
        <v>173.37664799999999</v>
      </c>
      <c r="E72">
        <v>74.737042000000002</v>
      </c>
      <c r="F72">
        <v>74.737042000000002</v>
      </c>
      <c r="G72">
        <v>248.73144400000001</v>
      </c>
      <c r="H72">
        <v>72.235184000000004</v>
      </c>
      <c r="I72">
        <v>74.737042000000002</v>
      </c>
      <c r="J72">
        <v>167.811464</v>
      </c>
      <c r="K72">
        <v>74.737042000000002</v>
      </c>
      <c r="L72">
        <v>74.737042000000002</v>
      </c>
    </row>
    <row r="73" spans="1:12" x14ac:dyDescent="0.25">
      <c r="A73" t="s">
        <v>123</v>
      </c>
      <c r="B73">
        <v>6</v>
      </c>
      <c r="C73" t="s">
        <v>149</v>
      </c>
      <c r="D73">
        <v>355.20477499999998</v>
      </c>
      <c r="E73">
        <v>55.166569000000003</v>
      </c>
      <c r="F73">
        <v>55.166569000000003</v>
      </c>
      <c r="G73">
        <v>583.56071499999996</v>
      </c>
      <c r="H73">
        <v>46.167267000000002</v>
      </c>
      <c r="I73">
        <v>55.166569000000003</v>
      </c>
      <c r="J73">
        <v>-71.209383000000003</v>
      </c>
      <c r="K73">
        <v>55.166569000000003</v>
      </c>
      <c r="L73">
        <v>55.166569000000003</v>
      </c>
    </row>
    <row r="74" spans="1:12" x14ac:dyDescent="0.25">
      <c r="A74" t="s">
        <v>180</v>
      </c>
      <c r="B74">
        <v>7</v>
      </c>
      <c r="C74" t="s">
        <v>149</v>
      </c>
      <c r="D74">
        <v>467.280484</v>
      </c>
      <c r="E74">
        <v>208.14547300000001</v>
      </c>
      <c r="F74">
        <v>208.14547300000001</v>
      </c>
      <c r="G74">
        <v>663.15389500000003</v>
      </c>
      <c r="H74">
        <v>201.897075</v>
      </c>
      <c r="I74">
        <v>208.14547300000001</v>
      </c>
      <c r="J74">
        <v>457.676019</v>
      </c>
      <c r="K74">
        <v>208.14547300000001</v>
      </c>
      <c r="L74">
        <v>208.14547300000001</v>
      </c>
    </row>
    <row r="75" spans="1:12" x14ac:dyDescent="0.25">
      <c r="A75" t="s">
        <v>120</v>
      </c>
      <c r="B75">
        <v>8</v>
      </c>
      <c r="C75" t="s">
        <v>149</v>
      </c>
      <c r="D75">
        <v>113.324534</v>
      </c>
      <c r="E75">
        <v>41.740890999999998</v>
      </c>
      <c r="F75">
        <v>41.740890999999998</v>
      </c>
      <c r="G75">
        <v>168.21428700000001</v>
      </c>
      <c r="H75">
        <v>42.296824000000001</v>
      </c>
      <c r="I75">
        <v>41.740890999999998</v>
      </c>
      <c r="J75">
        <v>125.17655600000001</v>
      </c>
      <c r="K75">
        <v>41.740890999999998</v>
      </c>
      <c r="L75">
        <v>41.740890999999998</v>
      </c>
    </row>
    <row r="76" spans="1:12" x14ac:dyDescent="0.25">
      <c r="A76" t="s">
        <v>121</v>
      </c>
      <c r="B76">
        <v>9</v>
      </c>
      <c r="C76" t="s">
        <v>149</v>
      </c>
      <c r="D76">
        <v>29.790103999999999</v>
      </c>
      <c r="E76">
        <v>11.524962</v>
      </c>
      <c r="F76">
        <v>11.524962</v>
      </c>
      <c r="G76">
        <v>44.131394999999998</v>
      </c>
      <c r="H76">
        <v>12.219377</v>
      </c>
      <c r="I76">
        <v>11.524962</v>
      </c>
      <c r="J76">
        <v>30.528141999999999</v>
      </c>
      <c r="K76">
        <v>11.524962</v>
      </c>
      <c r="L76">
        <v>11.524962</v>
      </c>
    </row>
    <row r="77" spans="1:12" x14ac:dyDescent="0.25">
      <c r="A77" t="s">
        <v>124</v>
      </c>
      <c r="B77">
        <v>10</v>
      </c>
      <c r="C77" t="s">
        <v>149</v>
      </c>
      <c r="D77">
        <v>66.108256999999995</v>
      </c>
      <c r="E77">
        <v>25.001071</v>
      </c>
      <c r="F77">
        <v>25.001071</v>
      </c>
      <c r="G77">
        <v>97.321827999999996</v>
      </c>
      <c r="H77">
        <v>24.24578</v>
      </c>
      <c r="I77">
        <v>25.001071</v>
      </c>
      <c r="J77">
        <v>76.021809000000005</v>
      </c>
      <c r="K77">
        <v>25.001071</v>
      </c>
      <c r="L77">
        <v>25.001071</v>
      </c>
    </row>
    <row r="78" spans="1:12" x14ac:dyDescent="0.25">
      <c r="A78" t="s">
        <v>165</v>
      </c>
      <c r="B78">
        <v>11</v>
      </c>
      <c r="C78" t="s">
        <v>149</v>
      </c>
      <c r="D78">
        <v>864.87825699999996</v>
      </c>
      <c r="E78">
        <v>261.66805299999999</v>
      </c>
      <c r="F78">
        <v>261.66805299999999</v>
      </c>
      <c r="G78">
        <v>1257.8169740000001</v>
      </c>
      <c r="H78">
        <v>179.989068</v>
      </c>
      <c r="I78">
        <v>261.66805299999999</v>
      </c>
      <c r="J78">
        <v>777.37098500000002</v>
      </c>
      <c r="K78">
        <v>261.66805299999999</v>
      </c>
      <c r="L78">
        <v>261.66805299999999</v>
      </c>
    </row>
    <row r="79" spans="1:12" x14ac:dyDescent="0.25">
      <c r="A79" t="s">
        <v>125</v>
      </c>
      <c r="B79">
        <v>12</v>
      </c>
      <c r="C79" t="s">
        <v>149</v>
      </c>
      <c r="D79">
        <v>362.23198200000002</v>
      </c>
      <c r="E79">
        <v>101.033907</v>
      </c>
      <c r="F79">
        <v>101.033907</v>
      </c>
      <c r="G79">
        <v>560.84052899999995</v>
      </c>
      <c r="H79">
        <v>94.489703000000006</v>
      </c>
      <c r="I79">
        <v>101.033907</v>
      </c>
      <c r="J79">
        <v>1493.939425</v>
      </c>
      <c r="K79">
        <v>101.033907</v>
      </c>
      <c r="L79">
        <v>101.033907</v>
      </c>
    </row>
    <row r="80" spans="1:12" x14ac:dyDescent="0.25">
      <c r="A80" t="s">
        <v>126</v>
      </c>
      <c r="B80">
        <v>13</v>
      </c>
      <c r="C80" t="s">
        <v>149</v>
      </c>
      <c r="D80">
        <v>95.187499000000003</v>
      </c>
      <c r="E80">
        <v>39.922902000000001</v>
      </c>
      <c r="F80">
        <v>39.922902000000001</v>
      </c>
      <c r="G80">
        <v>137.10100399999999</v>
      </c>
      <c r="H80">
        <v>38.934401000000001</v>
      </c>
      <c r="I80">
        <v>39.922902000000001</v>
      </c>
      <c r="J80">
        <v>94.453958999999998</v>
      </c>
      <c r="K80">
        <v>39.922902000000001</v>
      </c>
      <c r="L80">
        <v>39.922902000000001</v>
      </c>
    </row>
    <row r="81" spans="1:12" x14ac:dyDescent="0.25">
      <c r="A81" t="s">
        <v>127</v>
      </c>
      <c r="B81">
        <v>14</v>
      </c>
      <c r="C81" t="s">
        <v>149</v>
      </c>
      <c r="D81">
        <v>86.719042000000002</v>
      </c>
      <c r="E81">
        <v>33.336264999999997</v>
      </c>
      <c r="F81">
        <v>33.336264999999997</v>
      </c>
      <c r="G81">
        <v>127.396227</v>
      </c>
      <c r="H81">
        <v>33.205615999999999</v>
      </c>
      <c r="I81">
        <v>33.336264999999997</v>
      </c>
      <c r="J81">
        <v>150.13195400000001</v>
      </c>
      <c r="K81">
        <v>33.336264999999997</v>
      </c>
      <c r="L81">
        <v>33.336264999999997</v>
      </c>
    </row>
    <row r="82" spans="1:12" x14ac:dyDescent="0.25">
      <c r="A82" t="s">
        <v>128</v>
      </c>
      <c r="B82">
        <v>15</v>
      </c>
      <c r="C82" t="s">
        <v>149</v>
      </c>
      <c r="D82">
        <v>324.530146</v>
      </c>
      <c r="E82">
        <v>124.569418</v>
      </c>
      <c r="F82">
        <v>124.569418</v>
      </c>
      <c r="G82">
        <v>475.73126200000002</v>
      </c>
      <c r="H82">
        <v>119.37608299999999</v>
      </c>
      <c r="I82">
        <v>124.569418</v>
      </c>
      <c r="J82">
        <v>388.12852099999998</v>
      </c>
      <c r="K82">
        <v>124.569418</v>
      </c>
      <c r="L82">
        <v>124.569418</v>
      </c>
    </row>
    <row r="83" spans="1:12" x14ac:dyDescent="0.25">
      <c r="A83" t="s">
        <v>164</v>
      </c>
      <c r="B83">
        <v>16</v>
      </c>
      <c r="C83" t="s">
        <v>149</v>
      </c>
      <c r="D83">
        <v>154.53133700000001</v>
      </c>
      <c r="E83">
        <v>51.866506000000001</v>
      </c>
      <c r="F83">
        <v>51.866506000000001</v>
      </c>
      <c r="G83">
        <v>232.77063100000001</v>
      </c>
      <c r="H83">
        <v>50.412861999999997</v>
      </c>
      <c r="I83">
        <v>51.866506000000001</v>
      </c>
      <c r="J83">
        <v>165.454847</v>
      </c>
      <c r="K83">
        <v>51.866506000000001</v>
      </c>
      <c r="L83">
        <v>51.866506000000001</v>
      </c>
    </row>
    <row r="84" spans="1:12" x14ac:dyDescent="0.25">
      <c r="A84" t="s">
        <v>129</v>
      </c>
      <c r="B84">
        <v>17</v>
      </c>
      <c r="C84" t="s">
        <v>149</v>
      </c>
      <c r="D84">
        <v>62.896442</v>
      </c>
      <c r="E84">
        <v>23.932931</v>
      </c>
      <c r="F84">
        <v>23.932931</v>
      </c>
      <c r="G84">
        <v>92.431280000000001</v>
      </c>
      <c r="H84">
        <v>23.772907</v>
      </c>
      <c r="I84">
        <v>23.932931</v>
      </c>
      <c r="J84">
        <v>69.123195999999993</v>
      </c>
      <c r="K84">
        <v>23.932931</v>
      </c>
      <c r="L84">
        <v>23.932931</v>
      </c>
    </row>
    <row r="85" spans="1:12" x14ac:dyDescent="0.25">
      <c r="A85" t="s">
        <v>130</v>
      </c>
      <c r="B85">
        <v>18</v>
      </c>
      <c r="C85" t="s">
        <v>149</v>
      </c>
      <c r="D85">
        <v>36.713003999999998</v>
      </c>
      <c r="E85">
        <v>16.899930999999999</v>
      </c>
      <c r="F85">
        <v>16.899930999999999</v>
      </c>
      <c r="G85">
        <v>51.768633000000001</v>
      </c>
      <c r="H85">
        <v>16.692962999999999</v>
      </c>
      <c r="I85">
        <v>16.899930999999999</v>
      </c>
      <c r="J85">
        <v>70.153469000000001</v>
      </c>
      <c r="K85">
        <v>16.899930999999999</v>
      </c>
      <c r="L85">
        <v>16.899930999999999</v>
      </c>
    </row>
    <row r="86" spans="1:12" x14ac:dyDescent="0.25">
      <c r="A86" t="s">
        <v>146</v>
      </c>
      <c r="B86">
        <v>19</v>
      </c>
      <c r="C86" t="s">
        <v>149</v>
      </c>
      <c r="D86">
        <v>336.26255600000002</v>
      </c>
      <c r="E86">
        <v>75.298111000000006</v>
      </c>
      <c r="F86">
        <v>75.298111000000006</v>
      </c>
      <c r="G86">
        <v>533.74249799999996</v>
      </c>
      <c r="H86">
        <v>70.250642999999997</v>
      </c>
      <c r="I86">
        <v>75.298111000000006</v>
      </c>
      <c r="J86">
        <v>169.074589</v>
      </c>
      <c r="K86">
        <v>75.298111000000006</v>
      </c>
      <c r="L86">
        <v>75.298111000000006</v>
      </c>
    </row>
    <row r="87" spans="1:12" x14ac:dyDescent="0.25">
      <c r="A87" t="s">
        <v>131</v>
      </c>
      <c r="B87">
        <v>20</v>
      </c>
      <c r="C87" t="s">
        <v>149</v>
      </c>
      <c r="D87">
        <v>152.30396500000001</v>
      </c>
      <c r="E87">
        <v>49.869149999999998</v>
      </c>
      <c r="F87">
        <v>49.869149999999998</v>
      </c>
      <c r="G87">
        <v>230.78067799999999</v>
      </c>
      <c r="H87">
        <v>45.026634000000001</v>
      </c>
      <c r="I87">
        <v>49.869149999999998</v>
      </c>
      <c r="J87">
        <v>148.76964100000001</v>
      </c>
      <c r="K87">
        <v>49.869149999999998</v>
      </c>
      <c r="L87">
        <v>49.869149999999998</v>
      </c>
    </row>
    <row r="88" spans="1:12" x14ac:dyDescent="0.25">
      <c r="A88" t="s">
        <v>132</v>
      </c>
      <c r="B88">
        <v>21</v>
      </c>
      <c r="C88" t="s">
        <v>149</v>
      </c>
      <c r="D88">
        <v>225.09922299999999</v>
      </c>
      <c r="E88">
        <v>81.671543</v>
      </c>
      <c r="F88">
        <v>81.671543</v>
      </c>
      <c r="G88">
        <v>333.62860999999998</v>
      </c>
      <c r="H88">
        <v>80.411894000000004</v>
      </c>
      <c r="I88">
        <v>81.671543</v>
      </c>
      <c r="J88">
        <v>413.91311000000002</v>
      </c>
      <c r="K88">
        <v>81.671543</v>
      </c>
      <c r="L88">
        <v>81.671543</v>
      </c>
    </row>
    <row r="89" spans="1:12" x14ac:dyDescent="0.25">
      <c r="A89" t="s">
        <v>147</v>
      </c>
      <c r="B89">
        <v>22</v>
      </c>
      <c r="C89" t="s">
        <v>149</v>
      </c>
      <c r="D89">
        <v>198.335072</v>
      </c>
      <c r="E89">
        <v>32.491436</v>
      </c>
      <c r="F89">
        <v>32.491436</v>
      </c>
      <c r="G89">
        <v>326.41002099999997</v>
      </c>
      <c r="H89">
        <v>45.763485000000003</v>
      </c>
      <c r="I89">
        <v>32.491436</v>
      </c>
      <c r="J89">
        <v>-23.549002000000002</v>
      </c>
      <c r="K89">
        <v>32.491436</v>
      </c>
      <c r="L89">
        <v>32.491436</v>
      </c>
    </row>
    <row r="90" spans="1:12" x14ac:dyDescent="0.25">
      <c r="A90" t="s">
        <v>133</v>
      </c>
      <c r="B90">
        <v>23</v>
      </c>
      <c r="C90" t="s">
        <v>149</v>
      </c>
      <c r="D90">
        <v>103.46172900000001</v>
      </c>
      <c r="E90">
        <v>21.810524999999998</v>
      </c>
      <c r="F90">
        <v>21.810524999999998</v>
      </c>
      <c r="G90">
        <v>165.88447600000001</v>
      </c>
      <c r="H90">
        <v>41.709054999999999</v>
      </c>
      <c r="I90">
        <v>21.810524999999998</v>
      </c>
      <c r="J90">
        <v>139.377184</v>
      </c>
      <c r="K90">
        <v>21.810524999999998</v>
      </c>
      <c r="L90">
        <v>21.810524999999998</v>
      </c>
    </row>
    <row r="91" spans="1:12" x14ac:dyDescent="0.25">
      <c r="A91" t="s">
        <v>181</v>
      </c>
      <c r="B91">
        <v>24</v>
      </c>
      <c r="C91" t="s">
        <v>149</v>
      </c>
      <c r="D91">
        <v>134.147188</v>
      </c>
      <c r="E91">
        <v>53.512169999999998</v>
      </c>
      <c r="F91">
        <v>53.512169999999998</v>
      </c>
      <c r="G91">
        <v>195.43232499999999</v>
      </c>
      <c r="H91">
        <v>51.795656999999999</v>
      </c>
      <c r="I91">
        <v>53.512169999999998</v>
      </c>
      <c r="J91">
        <v>109.073497</v>
      </c>
      <c r="K91">
        <v>53.512169999999998</v>
      </c>
      <c r="L91">
        <v>53.512169999999998</v>
      </c>
    </row>
    <row r="92" spans="1:12" x14ac:dyDescent="0.25">
      <c r="A92" t="s">
        <v>134</v>
      </c>
      <c r="B92">
        <v>25</v>
      </c>
      <c r="C92" t="s">
        <v>149</v>
      </c>
      <c r="D92">
        <v>279.161158</v>
      </c>
      <c r="E92">
        <v>88.651270999999994</v>
      </c>
      <c r="F92">
        <v>88.651270999999994</v>
      </c>
      <c r="G92">
        <v>424.82382899999999</v>
      </c>
      <c r="H92">
        <v>85.924616999999998</v>
      </c>
      <c r="I92">
        <v>88.651270999999994</v>
      </c>
      <c r="J92">
        <v>247.728172</v>
      </c>
      <c r="K92">
        <v>88.651270999999994</v>
      </c>
      <c r="L92">
        <v>88.651270999999994</v>
      </c>
    </row>
    <row r="93" spans="1:12" x14ac:dyDescent="0.25">
      <c r="A93" t="s">
        <v>135</v>
      </c>
      <c r="B93">
        <v>26</v>
      </c>
      <c r="C93" t="s">
        <v>149</v>
      </c>
      <c r="D93">
        <v>521.63394000000005</v>
      </c>
      <c r="E93">
        <v>251.02322799999999</v>
      </c>
      <c r="F93">
        <v>251.02322799999999</v>
      </c>
      <c r="G93">
        <v>726.20776999999998</v>
      </c>
      <c r="H93">
        <v>236.38198</v>
      </c>
      <c r="I93">
        <v>251.02322799999999</v>
      </c>
      <c r="J93">
        <v>419.441013</v>
      </c>
      <c r="K93">
        <v>251.02322799999999</v>
      </c>
      <c r="L93">
        <v>251.02322799999999</v>
      </c>
    </row>
    <row r="94" spans="1:12" x14ac:dyDescent="0.25">
      <c r="A94" t="s">
        <v>136</v>
      </c>
      <c r="B94">
        <v>27</v>
      </c>
      <c r="C94" t="s">
        <v>149</v>
      </c>
      <c r="D94">
        <v>181.692386</v>
      </c>
      <c r="E94">
        <v>145.86102700000001</v>
      </c>
      <c r="F94">
        <v>145.86102700000001</v>
      </c>
      <c r="G94">
        <v>208.849761</v>
      </c>
      <c r="H94">
        <v>145.22843800000001</v>
      </c>
      <c r="I94">
        <v>145.86102700000001</v>
      </c>
      <c r="J94">
        <v>192.756145</v>
      </c>
      <c r="K94">
        <v>145.86102700000001</v>
      </c>
      <c r="L94">
        <v>145.86102700000001</v>
      </c>
    </row>
    <row r="95" spans="1:12" x14ac:dyDescent="0.25">
      <c r="A95" t="s">
        <v>137</v>
      </c>
      <c r="B95">
        <v>28</v>
      </c>
      <c r="C95" t="s">
        <v>149</v>
      </c>
      <c r="D95">
        <v>140.59355300000001</v>
      </c>
      <c r="E95">
        <v>45.753610000000002</v>
      </c>
      <c r="F95">
        <v>45.753610000000002</v>
      </c>
      <c r="G95">
        <v>212.22305800000001</v>
      </c>
      <c r="H95">
        <v>43.620196999999997</v>
      </c>
      <c r="I95">
        <v>45.753610000000002</v>
      </c>
      <c r="J95">
        <v>243.348713</v>
      </c>
      <c r="K95">
        <v>45.753610000000002</v>
      </c>
      <c r="L95">
        <v>45.753610000000002</v>
      </c>
    </row>
    <row r="96" spans="1:12" x14ac:dyDescent="0.25">
      <c r="A96" t="s">
        <v>138</v>
      </c>
      <c r="B96">
        <v>29</v>
      </c>
      <c r="C96" t="s">
        <v>149</v>
      </c>
      <c r="D96">
        <v>42.803232000000001</v>
      </c>
      <c r="E96">
        <v>17.487684999999999</v>
      </c>
      <c r="F96">
        <v>17.487684999999999</v>
      </c>
      <c r="G96">
        <v>62.098143999999998</v>
      </c>
      <c r="H96">
        <v>14.748310999999999</v>
      </c>
      <c r="I96">
        <v>17.487684999999999</v>
      </c>
      <c r="J96">
        <v>53.246169000000002</v>
      </c>
      <c r="K96">
        <v>17.487684999999999</v>
      </c>
      <c r="L96">
        <v>17.487684999999999</v>
      </c>
    </row>
    <row r="97" spans="1:12" x14ac:dyDescent="0.25">
      <c r="A97" t="s">
        <v>139</v>
      </c>
      <c r="B97">
        <v>30</v>
      </c>
      <c r="C97" t="s">
        <v>149</v>
      </c>
      <c r="D97">
        <v>239.31526400000001</v>
      </c>
      <c r="E97">
        <v>101.667354</v>
      </c>
      <c r="F97">
        <v>101.667354</v>
      </c>
      <c r="G97">
        <v>343.67348700000002</v>
      </c>
      <c r="H97">
        <v>78.903893999999994</v>
      </c>
      <c r="I97">
        <v>101.667354</v>
      </c>
      <c r="J97">
        <v>216.09228300000001</v>
      </c>
      <c r="K97">
        <v>101.667354</v>
      </c>
      <c r="L97">
        <v>101.667354</v>
      </c>
    </row>
    <row r="98" spans="1:12" x14ac:dyDescent="0.25">
      <c r="A98" t="s">
        <v>145</v>
      </c>
      <c r="B98">
        <v>31</v>
      </c>
      <c r="C98" t="s">
        <v>149</v>
      </c>
      <c r="D98">
        <v>137.978498</v>
      </c>
      <c r="E98">
        <v>68.716868000000005</v>
      </c>
      <c r="F98">
        <v>68.716868000000005</v>
      </c>
      <c r="G98">
        <v>190.83779999999999</v>
      </c>
      <c r="H98">
        <v>70.239125999999999</v>
      </c>
      <c r="I98">
        <v>68.716868000000005</v>
      </c>
      <c r="J98">
        <v>193.84162900000001</v>
      </c>
      <c r="K98">
        <v>68.716868000000005</v>
      </c>
      <c r="L98">
        <v>68.716868000000005</v>
      </c>
    </row>
    <row r="99" spans="1:12" x14ac:dyDescent="0.25">
      <c r="A99" t="s">
        <v>140</v>
      </c>
      <c r="B99">
        <v>32</v>
      </c>
      <c r="C99" t="s">
        <v>149</v>
      </c>
      <c r="D99">
        <v>60.112265999999998</v>
      </c>
      <c r="E99">
        <v>19.412300999999999</v>
      </c>
      <c r="F99">
        <v>19.412300999999999</v>
      </c>
      <c r="G99">
        <v>90.985702000000003</v>
      </c>
      <c r="H99">
        <v>15.265726000000001</v>
      </c>
      <c r="I99">
        <v>19.412300999999999</v>
      </c>
      <c r="J99">
        <v>67.029443999999998</v>
      </c>
      <c r="K99">
        <v>19.412300999999999</v>
      </c>
      <c r="L99">
        <v>19.412300999999999</v>
      </c>
    </row>
    <row r="100" spans="1:12" x14ac:dyDescent="0.25">
      <c r="A100" t="s">
        <v>141</v>
      </c>
      <c r="B100">
        <v>33</v>
      </c>
      <c r="C100" t="s">
        <v>149</v>
      </c>
      <c r="D100">
        <v>6269.8946379999998</v>
      </c>
      <c r="E100">
        <v>2222.8657330000001</v>
      </c>
      <c r="F100">
        <v>2222.8657330000001</v>
      </c>
      <c r="G100">
        <v>9281.7048340000001</v>
      </c>
      <c r="H100">
        <v>2085.068792</v>
      </c>
      <c r="I100">
        <v>2222.8657330000001</v>
      </c>
      <c r="J100">
        <v>6858.2698499999997</v>
      </c>
      <c r="K100">
        <v>2222.8657330000001</v>
      </c>
      <c r="L100">
        <v>2222.8657330000001</v>
      </c>
    </row>
    <row r="101" spans="1:12" x14ac:dyDescent="0.25">
      <c r="A101" t="s">
        <v>116</v>
      </c>
      <c r="B101">
        <v>1</v>
      </c>
      <c r="C101" t="s">
        <v>150</v>
      </c>
      <c r="D101">
        <v>62.798974999999999</v>
      </c>
      <c r="E101">
        <v>73.484007000000005</v>
      </c>
      <c r="F101">
        <v>53.907608000000003</v>
      </c>
      <c r="G101">
        <v>77.811255000000003</v>
      </c>
      <c r="H101">
        <v>62.181387999999998</v>
      </c>
      <c r="I101">
        <v>45.654299000000002</v>
      </c>
      <c r="J101">
        <v>55.000400999999997</v>
      </c>
      <c r="K101">
        <v>55.593502999999998</v>
      </c>
      <c r="L101">
        <v>53.732798000000003</v>
      </c>
    </row>
    <row r="102" spans="1:12" x14ac:dyDescent="0.25">
      <c r="A102" t="s">
        <v>117</v>
      </c>
      <c r="B102">
        <v>2</v>
      </c>
      <c r="C102" t="s">
        <v>150</v>
      </c>
      <c r="D102">
        <v>70.561368999999999</v>
      </c>
      <c r="E102">
        <v>92.564471999999995</v>
      </c>
      <c r="F102">
        <v>52.226377999999997</v>
      </c>
      <c r="G102">
        <v>101.401478</v>
      </c>
      <c r="H102">
        <v>68.603883999999994</v>
      </c>
      <c r="I102">
        <v>20.860344999999999</v>
      </c>
      <c r="J102">
        <v>52.478273000000002</v>
      </c>
      <c r="K102">
        <v>53.601415000000003</v>
      </c>
      <c r="L102">
        <v>50.078713999999998</v>
      </c>
    </row>
    <row r="103" spans="1:12" x14ac:dyDescent="0.25">
      <c r="A103" t="s">
        <v>118</v>
      </c>
      <c r="B103">
        <v>3</v>
      </c>
      <c r="C103" t="s">
        <v>150</v>
      </c>
      <c r="D103">
        <v>20.605018999999999</v>
      </c>
      <c r="E103">
        <v>24.570965000000001</v>
      </c>
      <c r="F103">
        <v>17.353656999999998</v>
      </c>
      <c r="G103">
        <v>26.142308</v>
      </c>
      <c r="H103">
        <v>20.584071999999999</v>
      </c>
      <c r="I103">
        <v>23.512969999999999</v>
      </c>
      <c r="J103">
        <v>19.032488000000001</v>
      </c>
      <c r="K103">
        <v>19.313085000000001</v>
      </c>
      <c r="L103">
        <v>18.433657</v>
      </c>
    </row>
    <row r="104" spans="1:12" x14ac:dyDescent="0.25">
      <c r="A104" t="s">
        <v>119</v>
      </c>
      <c r="B104">
        <v>4</v>
      </c>
      <c r="C104" t="s">
        <v>150</v>
      </c>
      <c r="D104">
        <v>36.178035000000001</v>
      </c>
      <c r="E104">
        <v>44.715321000000003</v>
      </c>
      <c r="F104">
        <v>28.886982</v>
      </c>
      <c r="G104">
        <v>48.296028999999997</v>
      </c>
      <c r="H104">
        <v>34.714947000000002</v>
      </c>
      <c r="I104">
        <v>26.743589</v>
      </c>
      <c r="J104">
        <v>30.418600000000001</v>
      </c>
      <c r="K104">
        <v>30.931873</v>
      </c>
      <c r="L104">
        <v>29.322479999999999</v>
      </c>
    </row>
    <row r="105" spans="1:12" x14ac:dyDescent="0.25">
      <c r="A105" t="s">
        <v>122</v>
      </c>
      <c r="B105">
        <v>5</v>
      </c>
      <c r="C105" t="s">
        <v>150</v>
      </c>
      <c r="D105">
        <v>105.398178</v>
      </c>
      <c r="E105">
        <v>140.555463</v>
      </c>
      <c r="F105">
        <v>76.224697000000006</v>
      </c>
      <c r="G105">
        <v>154.67292599999999</v>
      </c>
      <c r="H105">
        <v>103.23436</v>
      </c>
      <c r="I105">
        <v>56.178440000000002</v>
      </c>
      <c r="J105">
        <v>80.789901</v>
      </c>
      <c r="K105">
        <v>82.786206000000007</v>
      </c>
      <c r="L105">
        <v>76.529677000000007</v>
      </c>
    </row>
    <row r="106" spans="1:12" x14ac:dyDescent="0.25">
      <c r="A106" t="s">
        <v>123</v>
      </c>
      <c r="B106">
        <v>6</v>
      </c>
      <c r="C106" t="s">
        <v>150</v>
      </c>
      <c r="D106">
        <v>109.863083</v>
      </c>
      <c r="E106">
        <v>146.43894</v>
      </c>
      <c r="F106">
        <v>78.563401999999996</v>
      </c>
      <c r="G106">
        <v>161.792585</v>
      </c>
      <c r="H106">
        <v>103.286754</v>
      </c>
      <c r="I106">
        <v>43.015466000000004</v>
      </c>
      <c r="J106">
        <v>81.467935999999995</v>
      </c>
      <c r="K106">
        <v>83.490123999999994</v>
      </c>
      <c r="L106">
        <v>77.148940999999994</v>
      </c>
    </row>
    <row r="107" spans="1:12" x14ac:dyDescent="0.25">
      <c r="A107" t="s">
        <v>180</v>
      </c>
      <c r="B107">
        <v>7</v>
      </c>
      <c r="C107" t="s">
        <v>150</v>
      </c>
      <c r="D107">
        <v>379.69810200000001</v>
      </c>
      <c r="E107">
        <v>462.98071800000002</v>
      </c>
      <c r="F107">
        <v>308.148932</v>
      </c>
      <c r="G107">
        <v>498.196709</v>
      </c>
      <c r="H107">
        <v>363.03433100000001</v>
      </c>
      <c r="I107">
        <v>284.62713400000001</v>
      </c>
      <c r="J107">
        <v>322.81527699999998</v>
      </c>
      <c r="K107">
        <v>327.82711599999999</v>
      </c>
      <c r="L107">
        <v>312.118675</v>
      </c>
    </row>
    <row r="108" spans="1:12" x14ac:dyDescent="0.25">
      <c r="A108" t="s">
        <v>120</v>
      </c>
      <c r="B108">
        <v>8</v>
      </c>
      <c r="C108" t="s">
        <v>150</v>
      </c>
      <c r="D108">
        <v>71.843585000000004</v>
      </c>
      <c r="E108">
        <v>94.072776000000005</v>
      </c>
      <c r="F108">
        <v>53.402222999999999</v>
      </c>
      <c r="G108">
        <v>103.085267</v>
      </c>
      <c r="H108">
        <v>70.377420999999998</v>
      </c>
      <c r="I108">
        <v>41.609541</v>
      </c>
      <c r="J108">
        <v>56.414299</v>
      </c>
      <c r="K108">
        <v>57.684735000000003</v>
      </c>
      <c r="L108">
        <v>53.703823999999997</v>
      </c>
    </row>
    <row r="109" spans="1:12" x14ac:dyDescent="0.25">
      <c r="A109" t="s">
        <v>121</v>
      </c>
      <c r="B109">
        <v>9</v>
      </c>
      <c r="C109" t="s">
        <v>150</v>
      </c>
      <c r="D109">
        <v>30.489231</v>
      </c>
      <c r="E109">
        <v>34.670337000000004</v>
      </c>
      <c r="F109">
        <v>27.211855</v>
      </c>
      <c r="G109">
        <v>36.289924999999997</v>
      </c>
      <c r="H109">
        <v>30.762550999999998</v>
      </c>
      <c r="I109">
        <v>27.470680000000002</v>
      </c>
      <c r="J109">
        <v>28.085286</v>
      </c>
      <c r="K109">
        <v>28.332585000000002</v>
      </c>
      <c r="L109">
        <v>27.555882</v>
      </c>
    </row>
    <row r="110" spans="1:12" x14ac:dyDescent="0.25">
      <c r="A110" t="s">
        <v>124</v>
      </c>
      <c r="B110">
        <v>10</v>
      </c>
      <c r="C110" t="s">
        <v>150</v>
      </c>
      <c r="D110">
        <v>71.819068999999999</v>
      </c>
      <c r="E110">
        <v>89.022181000000003</v>
      </c>
      <c r="F110">
        <v>57.088000000000001</v>
      </c>
      <c r="G110">
        <v>96.260840000000002</v>
      </c>
      <c r="H110">
        <v>68.649897999999993</v>
      </c>
      <c r="I110">
        <v>53.008951000000003</v>
      </c>
      <c r="J110">
        <v>60.215778</v>
      </c>
      <c r="K110">
        <v>61.253936000000003</v>
      </c>
      <c r="L110">
        <v>58.000079999999997</v>
      </c>
    </row>
    <row r="111" spans="1:12" x14ac:dyDescent="0.25">
      <c r="A111" t="s">
        <v>165</v>
      </c>
      <c r="B111">
        <v>11</v>
      </c>
      <c r="C111" t="s">
        <v>150</v>
      </c>
      <c r="D111">
        <v>406.47821599999997</v>
      </c>
      <c r="E111">
        <v>522.42925300000002</v>
      </c>
      <c r="F111">
        <v>272.550703</v>
      </c>
      <c r="G111">
        <v>600.34629700000005</v>
      </c>
      <c r="H111">
        <v>403.06790999999998</v>
      </c>
      <c r="I111">
        <v>245.41548900000001</v>
      </c>
      <c r="J111">
        <v>301.181062</v>
      </c>
      <c r="K111">
        <v>309.98335500000002</v>
      </c>
      <c r="L111">
        <v>282.38028100000002</v>
      </c>
    </row>
    <row r="112" spans="1:12" x14ac:dyDescent="0.25">
      <c r="A112" t="s">
        <v>125</v>
      </c>
      <c r="B112">
        <v>12</v>
      </c>
      <c r="C112" t="s">
        <v>150</v>
      </c>
      <c r="D112">
        <v>176.68062599999999</v>
      </c>
      <c r="E112">
        <v>235.49005199999999</v>
      </c>
      <c r="F112">
        <v>126.247028</v>
      </c>
      <c r="G112">
        <v>260.319774</v>
      </c>
      <c r="H112">
        <v>165.45616699999999</v>
      </c>
      <c r="I112">
        <v>122.536323</v>
      </c>
      <c r="J112">
        <v>138.38078100000001</v>
      </c>
      <c r="K112">
        <v>142.00269299999999</v>
      </c>
      <c r="L112">
        <v>130.64776000000001</v>
      </c>
    </row>
    <row r="113" spans="1:12" x14ac:dyDescent="0.25">
      <c r="A113" t="s">
        <v>126</v>
      </c>
      <c r="B113">
        <v>13</v>
      </c>
      <c r="C113" t="s">
        <v>150</v>
      </c>
      <c r="D113">
        <v>71.361519999999999</v>
      </c>
      <c r="E113">
        <v>93.449924999999993</v>
      </c>
      <c r="F113">
        <v>52.632348999999998</v>
      </c>
      <c r="G113">
        <v>102.586635</v>
      </c>
      <c r="H113">
        <v>68.119229000000004</v>
      </c>
      <c r="I113">
        <v>67.459530999999998</v>
      </c>
      <c r="J113">
        <v>59.400584000000002</v>
      </c>
      <c r="K113">
        <v>60.859425000000002</v>
      </c>
      <c r="L113">
        <v>56.285091999999999</v>
      </c>
    </row>
    <row r="114" spans="1:12" x14ac:dyDescent="0.25">
      <c r="A114" t="s">
        <v>127</v>
      </c>
      <c r="B114">
        <v>14</v>
      </c>
      <c r="C114" t="s">
        <v>150</v>
      </c>
      <c r="D114">
        <v>115.24855599999999</v>
      </c>
      <c r="E114">
        <v>130.93433099999999</v>
      </c>
      <c r="F114">
        <v>102.326457</v>
      </c>
      <c r="G114">
        <v>137.15232</v>
      </c>
      <c r="H114">
        <v>114.718099</v>
      </c>
      <c r="I114">
        <v>115.14078000000001</v>
      </c>
      <c r="J114">
        <v>107.370965</v>
      </c>
      <c r="K114">
        <v>108.40178899999999</v>
      </c>
      <c r="L114">
        <v>105.16323199999999</v>
      </c>
    </row>
    <row r="115" spans="1:12" x14ac:dyDescent="0.25">
      <c r="A115" t="s">
        <v>128</v>
      </c>
      <c r="B115">
        <v>15</v>
      </c>
      <c r="C115" t="s">
        <v>150</v>
      </c>
      <c r="D115">
        <v>227.84384299999999</v>
      </c>
      <c r="E115">
        <v>308.49002899999999</v>
      </c>
      <c r="F115">
        <v>158.63480799999999</v>
      </c>
      <c r="G115">
        <v>342.54052300000001</v>
      </c>
      <c r="H115">
        <v>212.34354500000001</v>
      </c>
      <c r="I115">
        <v>41.433371000000001</v>
      </c>
      <c r="J115">
        <v>159.680013</v>
      </c>
      <c r="K115">
        <v>163.887382</v>
      </c>
      <c r="L115">
        <v>150.69707</v>
      </c>
    </row>
    <row r="116" spans="1:12" x14ac:dyDescent="0.25">
      <c r="A116" t="s">
        <v>164</v>
      </c>
      <c r="B116">
        <v>16</v>
      </c>
      <c r="C116" t="s">
        <v>150</v>
      </c>
      <c r="D116">
        <v>140.102071</v>
      </c>
      <c r="E116">
        <v>166.92317700000001</v>
      </c>
      <c r="F116">
        <v>117.86330100000001</v>
      </c>
      <c r="G116">
        <v>177.69214600000001</v>
      </c>
      <c r="H116">
        <v>138.61451099999999</v>
      </c>
      <c r="I116">
        <v>97.937720999999996</v>
      </c>
      <c r="J116">
        <v>120.698144</v>
      </c>
      <c r="K116">
        <v>122.189114</v>
      </c>
      <c r="L116">
        <v>117.516448</v>
      </c>
    </row>
    <row r="117" spans="1:12" x14ac:dyDescent="0.25">
      <c r="A117" t="s">
        <v>129</v>
      </c>
      <c r="B117">
        <v>17</v>
      </c>
      <c r="C117" t="s">
        <v>150</v>
      </c>
      <c r="D117">
        <v>59.002502999999997</v>
      </c>
      <c r="E117">
        <v>70.499897000000004</v>
      </c>
      <c r="F117">
        <v>49.425469</v>
      </c>
      <c r="G117">
        <v>75.093279999999993</v>
      </c>
      <c r="H117">
        <v>58.263696000000003</v>
      </c>
      <c r="I117">
        <v>35.142817000000001</v>
      </c>
      <c r="J117">
        <v>49.848675</v>
      </c>
      <c r="K117">
        <v>50.449790999999998</v>
      </c>
      <c r="L117">
        <v>48.566355000000001</v>
      </c>
    </row>
    <row r="118" spans="1:12" x14ac:dyDescent="0.25">
      <c r="A118" t="s">
        <v>130</v>
      </c>
      <c r="B118">
        <v>18</v>
      </c>
      <c r="C118" t="s">
        <v>150</v>
      </c>
      <c r="D118">
        <v>47.376973</v>
      </c>
      <c r="E118">
        <v>54.163145</v>
      </c>
      <c r="F118">
        <v>41.699939000000001</v>
      </c>
      <c r="G118">
        <v>56.916775999999999</v>
      </c>
      <c r="H118">
        <v>46.733179999999997</v>
      </c>
      <c r="I118">
        <v>47.934598999999999</v>
      </c>
      <c r="J118">
        <v>43.996834</v>
      </c>
      <c r="K118">
        <v>44.452894000000001</v>
      </c>
      <c r="L118">
        <v>43.023491</v>
      </c>
    </row>
    <row r="119" spans="1:12" x14ac:dyDescent="0.25">
      <c r="A119" t="s">
        <v>146</v>
      </c>
      <c r="B119">
        <v>19</v>
      </c>
      <c r="C119" t="s">
        <v>150</v>
      </c>
      <c r="D119">
        <v>135.37001599999999</v>
      </c>
      <c r="E119">
        <v>184.86745199999999</v>
      </c>
      <c r="F119">
        <v>93.249584999999996</v>
      </c>
      <c r="G119">
        <v>205.647063</v>
      </c>
      <c r="H119">
        <v>127.40399499999999</v>
      </c>
      <c r="I119">
        <v>69.387683999999993</v>
      </c>
      <c r="J119">
        <v>100.511528</v>
      </c>
      <c r="K119">
        <v>103.405719</v>
      </c>
      <c r="L119">
        <v>94.331530000000001</v>
      </c>
    </row>
    <row r="120" spans="1:12" x14ac:dyDescent="0.25">
      <c r="A120" t="s">
        <v>131</v>
      </c>
      <c r="B120">
        <v>20</v>
      </c>
      <c r="C120" t="s">
        <v>150</v>
      </c>
      <c r="D120">
        <v>139.83171400000001</v>
      </c>
      <c r="E120">
        <v>164.08138299999999</v>
      </c>
      <c r="F120">
        <v>119.82219600000001</v>
      </c>
      <c r="G120">
        <v>173.71109300000001</v>
      </c>
      <c r="H120">
        <v>138.84292300000001</v>
      </c>
      <c r="I120">
        <v>108.33655400000001</v>
      </c>
      <c r="J120">
        <v>123.271897</v>
      </c>
      <c r="K120">
        <v>124.660124</v>
      </c>
      <c r="L120">
        <v>120.314091</v>
      </c>
    </row>
    <row r="121" spans="1:12" x14ac:dyDescent="0.25">
      <c r="A121" t="s">
        <v>132</v>
      </c>
      <c r="B121">
        <v>21</v>
      </c>
      <c r="C121" t="s">
        <v>150</v>
      </c>
      <c r="D121">
        <v>154.186398</v>
      </c>
      <c r="E121">
        <v>185.98307600000001</v>
      </c>
      <c r="F121">
        <v>127.738834</v>
      </c>
      <c r="G121">
        <v>198.66430500000001</v>
      </c>
      <c r="H121">
        <v>151.981877</v>
      </c>
      <c r="I121">
        <v>100.270343</v>
      </c>
      <c r="J121">
        <v>130.57574099999999</v>
      </c>
      <c r="K121">
        <v>132.31672499999999</v>
      </c>
      <c r="L121">
        <v>126.85762800000001</v>
      </c>
    </row>
    <row r="122" spans="1:12" x14ac:dyDescent="0.25">
      <c r="A122" t="s">
        <v>147</v>
      </c>
      <c r="B122">
        <v>22</v>
      </c>
      <c r="C122" t="s">
        <v>150</v>
      </c>
      <c r="D122">
        <v>69.119418999999994</v>
      </c>
      <c r="E122">
        <v>82.283850999999999</v>
      </c>
      <c r="F122">
        <v>58.378104</v>
      </c>
      <c r="G122">
        <v>87.499733000000006</v>
      </c>
      <c r="H122">
        <v>69.072766000000001</v>
      </c>
      <c r="I122">
        <v>85.468973000000005</v>
      </c>
      <c r="J122">
        <v>64.866403000000005</v>
      </c>
      <c r="K122">
        <v>65.840546000000003</v>
      </c>
      <c r="L122">
        <v>62.785128999999998</v>
      </c>
    </row>
    <row r="123" spans="1:12" x14ac:dyDescent="0.25">
      <c r="A123" t="s">
        <v>133</v>
      </c>
      <c r="B123">
        <v>23</v>
      </c>
      <c r="C123" t="s">
        <v>150</v>
      </c>
      <c r="D123">
        <v>46.087139999999998</v>
      </c>
      <c r="E123">
        <v>54.846189000000003</v>
      </c>
      <c r="F123">
        <v>38.851267999999997</v>
      </c>
      <c r="G123">
        <v>58.330776</v>
      </c>
      <c r="H123">
        <v>45.656249000000003</v>
      </c>
      <c r="I123">
        <v>50.498153000000002</v>
      </c>
      <c r="J123">
        <v>42.297372000000003</v>
      </c>
      <c r="K123">
        <v>42.904817000000001</v>
      </c>
      <c r="L123">
        <v>40.997812000000003</v>
      </c>
    </row>
    <row r="124" spans="1:12" x14ac:dyDescent="0.25">
      <c r="A124" t="s">
        <v>181</v>
      </c>
      <c r="B124">
        <v>24</v>
      </c>
      <c r="C124" t="s">
        <v>150</v>
      </c>
      <c r="D124">
        <v>82.162519000000003</v>
      </c>
      <c r="E124">
        <v>100.231154</v>
      </c>
      <c r="F124">
        <v>66.965819999999994</v>
      </c>
      <c r="G124">
        <v>107.61542</v>
      </c>
      <c r="H124">
        <v>80.053493000000003</v>
      </c>
      <c r="I124">
        <v>57.240036000000003</v>
      </c>
      <c r="J124">
        <v>69.434565000000006</v>
      </c>
      <c r="K124">
        <v>70.473415000000003</v>
      </c>
      <c r="L124">
        <v>67.215773999999996</v>
      </c>
    </row>
    <row r="125" spans="1:12" x14ac:dyDescent="0.25">
      <c r="A125" t="s">
        <v>134</v>
      </c>
      <c r="B125">
        <v>25</v>
      </c>
      <c r="C125" t="s">
        <v>150</v>
      </c>
      <c r="D125">
        <v>91.128321999999997</v>
      </c>
      <c r="E125">
        <v>123.160659</v>
      </c>
      <c r="F125">
        <v>63.730091000000002</v>
      </c>
      <c r="G125">
        <v>136.63768400000001</v>
      </c>
      <c r="H125">
        <v>85.344316000000006</v>
      </c>
      <c r="I125">
        <v>33.316513999999998</v>
      </c>
      <c r="J125">
        <v>66.372685000000004</v>
      </c>
      <c r="K125">
        <v>68.149568000000002</v>
      </c>
      <c r="L125">
        <v>62.579656999999997</v>
      </c>
    </row>
    <row r="126" spans="1:12" x14ac:dyDescent="0.25">
      <c r="A126" t="s">
        <v>135</v>
      </c>
      <c r="B126">
        <v>26</v>
      </c>
      <c r="C126" t="s">
        <v>150</v>
      </c>
      <c r="D126">
        <v>56.618577999999999</v>
      </c>
      <c r="E126">
        <v>73.371402000000003</v>
      </c>
      <c r="F126">
        <v>42.542726000000002</v>
      </c>
      <c r="G126">
        <v>80.165037999999996</v>
      </c>
      <c r="H126">
        <v>54.856067000000003</v>
      </c>
      <c r="I126">
        <v>63.331997000000001</v>
      </c>
      <c r="J126">
        <v>48.975140000000003</v>
      </c>
      <c r="K126">
        <v>50.140188000000002</v>
      </c>
      <c r="L126">
        <v>46.490786999999997</v>
      </c>
    </row>
    <row r="127" spans="1:12" x14ac:dyDescent="0.25">
      <c r="A127" t="s">
        <v>136</v>
      </c>
      <c r="B127">
        <v>27</v>
      </c>
      <c r="C127" t="s">
        <v>150</v>
      </c>
      <c r="D127">
        <v>77.372045999999997</v>
      </c>
      <c r="E127">
        <v>93.986525</v>
      </c>
      <c r="F127">
        <v>63.240724</v>
      </c>
      <c r="G127">
        <v>100.871689</v>
      </c>
      <c r="H127">
        <v>74.817248000000006</v>
      </c>
      <c r="I127">
        <v>123.70960700000001</v>
      </c>
      <c r="J127">
        <v>75.203469999999996</v>
      </c>
      <c r="K127">
        <v>76.637221999999994</v>
      </c>
      <c r="L127">
        <v>72.141767000000002</v>
      </c>
    </row>
    <row r="128" spans="1:12" x14ac:dyDescent="0.25">
      <c r="A128" t="s">
        <v>137</v>
      </c>
      <c r="B128">
        <v>28</v>
      </c>
      <c r="C128" t="s">
        <v>150</v>
      </c>
      <c r="D128">
        <v>95.633815999999996</v>
      </c>
      <c r="E128">
        <v>119.9248</v>
      </c>
      <c r="F128">
        <v>74.997876000000005</v>
      </c>
      <c r="G128">
        <v>130.00316900000001</v>
      </c>
      <c r="H128">
        <v>92.056217000000004</v>
      </c>
      <c r="I128">
        <v>69.187201999999999</v>
      </c>
      <c r="J128">
        <v>79.371437999999998</v>
      </c>
      <c r="K128">
        <v>80.827597999999995</v>
      </c>
      <c r="L128">
        <v>76.261544000000001</v>
      </c>
    </row>
    <row r="129" spans="1:12" x14ac:dyDescent="0.25">
      <c r="A129" t="s">
        <v>138</v>
      </c>
      <c r="B129">
        <v>29</v>
      </c>
      <c r="C129" t="s">
        <v>150</v>
      </c>
      <c r="D129">
        <v>43.555602999999998</v>
      </c>
      <c r="E129">
        <v>50.092733000000003</v>
      </c>
      <c r="F129">
        <v>38.140155</v>
      </c>
      <c r="G129">
        <v>52.701343000000001</v>
      </c>
      <c r="H129">
        <v>43.161149999999999</v>
      </c>
      <c r="I129">
        <v>40.635334999999998</v>
      </c>
      <c r="J129">
        <v>39.852679000000002</v>
      </c>
      <c r="K129">
        <v>40.265011999999999</v>
      </c>
      <c r="L129">
        <v>38.971477</v>
      </c>
    </row>
    <row r="130" spans="1:12" x14ac:dyDescent="0.25">
      <c r="A130" t="s">
        <v>139</v>
      </c>
      <c r="B130">
        <v>30</v>
      </c>
      <c r="C130" t="s">
        <v>150</v>
      </c>
      <c r="D130">
        <v>166.95191700000001</v>
      </c>
      <c r="E130">
        <v>211.49469400000001</v>
      </c>
      <c r="F130">
        <v>129.80579700000001</v>
      </c>
      <c r="G130">
        <v>229.328385</v>
      </c>
      <c r="H130">
        <v>163.41379000000001</v>
      </c>
      <c r="I130">
        <v>231.120879</v>
      </c>
      <c r="J130">
        <v>153.25569200000001</v>
      </c>
      <c r="K130">
        <v>156.646761</v>
      </c>
      <c r="L130">
        <v>146.009829</v>
      </c>
    </row>
    <row r="131" spans="1:12" x14ac:dyDescent="0.25">
      <c r="A131" t="s">
        <v>145</v>
      </c>
      <c r="B131">
        <v>31</v>
      </c>
      <c r="C131" t="s">
        <v>150</v>
      </c>
      <c r="D131">
        <v>93.004803999999993</v>
      </c>
      <c r="E131">
        <v>110.807277</v>
      </c>
      <c r="F131">
        <v>77.902278999999993</v>
      </c>
      <c r="G131">
        <v>118.185545</v>
      </c>
      <c r="H131">
        <v>90.545944000000006</v>
      </c>
      <c r="I131">
        <v>85.045715999999999</v>
      </c>
      <c r="J131">
        <v>82.690235999999999</v>
      </c>
      <c r="K131">
        <v>83.834040000000002</v>
      </c>
      <c r="L131">
        <v>80.247716999999994</v>
      </c>
    </row>
    <row r="132" spans="1:12" x14ac:dyDescent="0.25">
      <c r="A132" t="s">
        <v>140</v>
      </c>
      <c r="B132">
        <v>32</v>
      </c>
      <c r="C132" t="s">
        <v>150</v>
      </c>
      <c r="D132">
        <v>84.161598999999995</v>
      </c>
      <c r="E132">
        <v>93.869612000000004</v>
      </c>
      <c r="F132">
        <v>76.044369000000003</v>
      </c>
      <c r="G132">
        <v>97.763243000000003</v>
      </c>
      <c r="H132">
        <v>83.253382999999999</v>
      </c>
      <c r="I132">
        <v>70.208873999999994</v>
      </c>
      <c r="J132">
        <v>77.274150000000006</v>
      </c>
      <c r="K132">
        <v>77.825697000000005</v>
      </c>
      <c r="L132">
        <v>76.098680000000002</v>
      </c>
    </row>
    <row r="133" spans="1:12" x14ac:dyDescent="0.25">
      <c r="A133" t="s">
        <v>141</v>
      </c>
      <c r="B133">
        <v>33</v>
      </c>
      <c r="C133" t="s">
        <v>150</v>
      </c>
      <c r="D133">
        <v>3538.5328450000002</v>
      </c>
      <c r="E133">
        <v>4434.4557960000002</v>
      </c>
      <c r="F133">
        <v>2745.8036120000002</v>
      </c>
      <c r="G133">
        <v>4833.7215589999996</v>
      </c>
      <c r="H133">
        <v>3433.2053609999998</v>
      </c>
      <c r="I133">
        <v>2583.4399130000002</v>
      </c>
      <c r="J133">
        <v>2921.2282930000001</v>
      </c>
      <c r="K133">
        <v>2976.968453</v>
      </c>
      <c r="L133">
        <v>2802.207879</v>
      </c>
    </row>
    <row r="134" spans="1:12" x14ac:dyDescent="0.25">
      <c r="A134" t="s">
        <v>116</v>
      </c>
      <c r="B134">
        <v>1</v>
      </c>
      <c r="C134" t="s">
        <v>163</v>
      </c>
      <c r="D134">
        <v>3752994</v>
      </c>
      <c r="E134">
        <v>13680641</v>
      </c>
      <c r="F134">
        <v>1298503</v>
      </c>
      <c r="G134">
        <v>1033136</v>
      </c>
      <c r="H134">
        <v>1609786</v>
      </c>
      <c r="I134">
        <v>2281027</v>
      </c>
      <c r="J134">
        <v>3212022</v>
      </c>
      <c r="K134">
        <v>3776247</v>
      </c>
      <c r="L134">
        <v>3742525</v>
      </c>
    </row>
    <row r="135" spans="1:12" x14ac:dyDescent="0.25">
      <c r="A135" t="s">
        <v>117</v>
      </c>
      <c r="B135">
        <v>2</v>
      </c>
      <c r="C135" t="s">
        <v>163</v>
      </c>
      <c r="D135">
        <v>14424101</v>
      </c>
      <c r="E135">
        <v>52579597</v>
      </c>
      <c r="F135">
        <v>4990611</v>
      </c>
      <c r="G135">
        <v>3970710</v>
      </c>
      <c r="H135">
        <v>6186984</v>
      </c>
      <c r="I135">
        <v>8496564</v>
      </c>
      <c r="J135">
        <v>11964412</v>
      </c>
      <c r="K135">
        <v>14066088</v>
      </c>
      <c r="L135">
        <v>13940477</v>
      </c>
    </row>
    <row r="136" spans="1:12" x14ac:dyDescent="0.25">
      <c r="A136" t="s">
        <v>118</v>
      </c>
      <c r="B136">
        <v>3</v>
      </c>
      <c r="C136" t="s">
        <v>163</v>
      </c>
      <c r="D136">
        <v>3130249</v>
      </c>
      <c r="E136">
        <v>11410570</v>
      </c>
      <c r="F136">
        <v>1083038</v>
      </c>
      <c r="G136">
        <v>861704</v>
      </c>
      <c r="H136">
        <v>1342669</v>
      </c>
      <c r="I136">
        <v>1750345</v>
      </c>
      <c r="J136">
        <v>2464743</v>
      </c>
      <c r="K136">
        <v>2897702</v>
      </c>
      <c r="L136">
        <v>2871825</v>
      </c>
    </row>
    <row r="137" spans="1:12" x14ac:dyDescent="0.25">
      <c r="A137" t="s">
        <v>119</v>
      </c>
      <c r="B137">
        <v>4</v>
      </c>
      <c r="C137" t="s">
        <v>163</v>
      </c>
      <c r="D137">
        <v>416270</v>
      </c>
      <c r="E137">
        <v>1517411</v>
      </c>
      <c r="F137">
        <v>144026</v>
      </c>
      <c r="G137">
        <v>114592</v>
      </c>
      <c r="H137">
        <v>178552</v>
      </c>
      <c r="I137">
        <v>136062</v>
      </c>
      <c r="J137">
        <v>191596</v>
      </c>
      <c r="K137">
        <v>225251</v>
      </c>
      <c r="L137">
        <v>223240</v>
      </c>
    </row>
    <row r="138" spans="1:12" x14ac:dyDescent="0.25">
      <c r="A138" t="s">
        <v>122</v>
      </c>
      <c r="B138">
        <v>5</v>
      </c>
      <c r="C138" t="s">
        <v>163</v>
      </c>
      <c r="D138">
        <v>1682127</v>
      </c>
      <c r="E138">
        <v>6131792</v>
      </c>
      <c r="F138">
        <v>582001</v>
      </c>
      <c r="G138">
        <v>463061</v>
      </c>
      <c r="H138">
        <v>721521</v>
      </c>
      <c r="I138">
        <v>938561</v>
      </c>
      <c r="J138">
        <v>1321633</v>
      </c>
      <c r="K138">
        <v>1553791</v>
      </c>
      <c r="L138">
        <v>1539916</v>
      </c>
    </row>
    <row r="139" spans="1:12" x14ac:dyDescent="0.25">
      <c r="A139" t="s">
        <v>123</v>
      </c>
      <c r="B139">
        <v>6</v>
      </c>
      <c r="C139" t="s">
        <v>163</v>
      </c>
      <c r="D139">
        <v>12361137</v>
      </c>
      <c r="E139">
        <v>45059560</v>
      </c>
      <c r="F139">
        <v>4276844</v>
      </c>
      <c r="G139">
        <v>3402811</v>
      </c>
      <c r="H139">
        <v>5302110</v>
      </c>
      <c r="I139">
        <v>7543397</v>
      </c>
      <c r="J139">
        <v>10622212</v>
      </c>
      <c r="K139">
        <v>12488117</v>
      </c>
      <c r="L139">
        <v>12376597</v>
      </c>
    </row>
    <row r="140" spans="1:12" x14ac:dyDescent="0.25">
      <c r="A140" t="s">
        <v>180</v>
      </c>
      <c r="B140">
        <v>7</v>
      </c>
      <c r="C140" t="s">
        <v>163</v>
      </c>
      <c r="D140">
        <v>35692482</v>
      </c>
      <c r="E140">
        <v>130108377</v>
      </c>
      <c r="F140">
        <v>12349283</v>
      </c>
      <c r="G140">
        <v>9825533</v>
      </c>
      <c r="H140">
        <v>15309712</v>
      </c>
      <c r="I140">
        <v>16213243</v>
      </c>
      <c r="J140">
        <v>22830629</v>
      </c>
      <c r="K140">
        <v>26841073</v>
      </c>
      <c r="L140">
        <v>26601380</v>
      </c>
    </row>
    <row r="141" spans="1:12" x14ac:dyDescent="0.25">
      <c r="A141" t="s">
        <v>120</v>
      </c>
      <c r="B141">
        <v>8</v>
      </c>
      <c r="C141" t="s">
        <v>163</v>
      </c>
      <c r="D141">
        <v>9550199</v>
      </c>
      <c r="E141">
        <v>34812961</v>
      </c>
      <c r="F141">
        <v>3304285</v>
      </c>
      <c r="G141">
        <v>2629008</v>
      </c>
      <c r="H141">
        <v>4096403</v>
      </c>
      <c r="I141">
        <v>5233518</v>
      </c>
      <c r="J141">
        <v>7369563</v>
      </c>
      <c r="K141">
        <v>8664105</v>
      </c>
      <c r="L141">
        <v>8586734</v>
      </c>
    </row>
    <row r="142" spans="1:12" x14ac:dyDescent="0.25">
      <c r="A142" t="s">
        <v>121</v>
      </c>
      <c r="B142">
        <v>9</v>
      </c>
      <c r="C142" t="s">
        <v>163</v>
      </c>
      <c r="D142">
        <v>2927230</v>
      </c>
      <c r="E142">
        <v>10670516</v>
      </c>
      <c r="F142">
        <v>1012796</v>
      </c>
      <c r="G142">
        <v>805817</v>
      </c>
      <c r="H142">
        <v>1255588</v>
      </c>
      <c r="I142">
        <v>1822590</v>
      </c>
      <c r="J142">
        <v>2566475</v>
      </c>
      <c r="K142">
        <v>3017304</v>
      </c>
      <c r="L142">
        <v>2990359</v>
      </c>
    </row>
    <row r="143" spans="1:12" x14ac:dyDescent="0.25">
      <c r="A143" t="s">
        <v>124</v>
      </c>
      <c r="B143">
        <v>10</v>
      </c>
      <c r="C143" t="s">
        <v>163</v>
      </c>
      <c r="D143">
        <v>3522470</v>
      </c>
      <c r="E143">
        <v>12840318</v>
      </c>
      <c r="F143">
        <v>1218743</v>
      </c>
      <c r="G143">
        <v>969676</v>
      </c>
      <c r="H143">
        <v>1510906</v>
      </c>
      <c r="I143">
        <v>2020806</v>
      </c>
      <c r="J143">
        <v>2845592</v>
      </c>
      <c r="K143">
        <v>3345451</v>
      </c>
      <c r="L143">
        <v>3315576</v>
      </c>
    </row>
    <row r="144" spans="1:12" x14ac:dyDescent="0.25">
      <c r="A144" t="s">
        <v>165</v>
      </c>
      <c r="B144">
        <v>11</v>
      </c>
      <c r="C144" t="s">
        <v>163</v>
      </c>
      <c r="D144">
        <v>61279664</v>
      </c>
      <c r="E144">
        <v>223380312</v>
      </c>
      <c r="F144">
        <v>21202222</v>
      </c>
      <c r="G144">
        <v>16869250</v>
      </c>
      <c r="H144">
        <v>26284919</v>
      </c>
      <c r="I144">
        <v>33942889</v>
      </c>
      <c r="J144">
        <v>47796579</v>
      </c>
      <c r="K144">
        <v>56192557</v>
      </c>
      <c r="L144">
        <v>55690754</v>
      </c>
    </row>
    <row r="145" spans="1:12" x14ac:dyDescent="0.25">
      <c r="A145" t="s">
        <v>125</v>
      </c>
      <c r="B145">
        <v>12</v>
      </c>
      <c r="C145" t="s">
        <v>163</v>
      </c>
      <c r="D145">
        <v>15129754</v>
      </c>
      <c r="E145">
        <v>55151886</v>
      </c>
      <c r="F145">
        <v>5234761</v>
      </c>
      <c r="G145">
        <v>4164964</v>
      </c>
      <c r="H145">
        <v>6489663</v>
      </c>
      <c r="I145">
        <v>8496700</v>
      </c>
      <c r="J145">
        <v>11964603</v>
      </c>
      <c r="K145">
        <v>14066313</v>
      </c>
      <c r="L145">
        <v>13940700</v>
      </c>
    </row>
    <row r="146" spans="1:12" x14ac:dyDescent="0.25">
      <c r="A146" t="s">
        <v>126</v>
      </c>
      <c r="B146">
        <v>13</v>
      </c>
      <c r="C146" t="s">
        <v>163</v>
      </c>
      <c r="D146">
        <v>2995943</v>
      </c>
      <c r="E146">
        <v>10920992</v>
      </c>
      <c r="F146">
        <v>1036570</v>
      </c>
      <c r="G146">
        <v>824732</v>
      </c>
      <c r="H146">
        <v>1285061</v>
      </c>
      <c r="I146">
        <v>1715367</v>
      </c>
      <c r="J146">
        <v>2415489</v>
      </c>
      <c r="K146">
        <v>2839795</v>
      </c>
      <c r="L146">
        <v>2814436</v>
      </c>
    </row>
    <row r="147" spans="1:12" x14ac:dyDescent="0.25">
      <c r="A147" t="s">
        <v>127</v>
      </c>
      <c r="B147">
        <v>14</v>
      </c>
      <c r="C147" t="s">
        <v>163</v>
      </c>
      <c r="D147">
        <v>3927308</v>
      </c>
      <c r="E147">
        <v>14316058</v>
      </c>
      <c r="F147">
        <v>1358814</v>
      </c>
      <c r="G147">
        <v>1081121</v>
      </c>
      <c r="H147">
        <v>1684555</v>
      </c>
      <c r="I147">
        <v>2276790</v>
      </c>
      <c r="J147">
        <v>3206055</v>
      </c>
      <c r="K147">
        <v>3769233</v>
      </c>
      <c r="L147">
        <v>3735573</v>
      </c>
    </row>
    <row r="148" spans="1:12" x14ac:dyDescent="0.25">
      <c r="A148" t="s">
        <v>128</v>
      </c>
      <c r="B148">
        <v>15</v>
      </c>
      <c r="C148" t="s">
        <v>163</v>
      </c>
      <c r="D148">
        <v>27515845</v>
      </c>
      <c r="E148">
        <v>100302412</v>
      </c>
      <c r="F148">
        <v>9520239</v>
      </c>
      <c r="G148">
        <v>7574644</v>
      </c>
      <c r="H148">
        <v>11802476</v>
      </c>
      <c r="I148">
        <v>16956873</v>
      </c>
      <c r="J148">
        <v>23877770</v>
      </c>
      <c r="K148">
        <v>28072155</v>
      </c>
      <c r="L148">
        <v>27821469</v>
      </c>
    </row>
    <row r="149" spans="1:12" x14ac:dyDescent="0.25">
      <c r="A149" t="s">
        <v>164</v>
      </c>
      <c r="B149">
        <v>16</v>
      </c>
      <c r="C149" t="s">
        <v>163</v>
      </c>
      <c r="D149">
        <v>13525626</v>
      </c>
      <c r="E149">
        <v>49304423</v>
      </c>
      <c r="F149">
        <v>4679747</v>
      </c>
      <c r="G149">
        <v>3723375</v>
      </c>
      <c r="H149">
        <v>5801598</v>
      </c>
      <c r="I149">
        <v>7313720</v>
      </c>
      <c r="J149">
        <v>10298793</v>
      </c>
      <c r="K149">
        <v>12107886</v>
      </c>
      <c r="L149">
        <v>11999762</v>
      </c>
    </row>
    <row r="150" spans="1:12" x14ac:dyDescent="0.25">
      <c r="A150" t="s">
        <v>129</v>
      </c>
      <c r="B150">
        <v>17</v>
      </c>
      <c r="C150" t="s">
        <v>163</v>
      </c>
      <c r="D150">
        <v>3291886</v>
      </c>
      <c r="E150">
        <v>11999780</v>
      </c>
      <c r="F150">
        <v>1138963</v>
      </c>
      <c r="G150">
        <v>906200</v>
      </c>
      <c r="H150">
        <v>1412001</v>
      </c>
      <c r="I150">
        <v>1993741</v>
      </c>
      <c r="J150">
        <v>2807480</v>
      </c>
      <c r="K150">
        <v>3300644</v>
      </c>
      <c r="L150">
        <v>3271169</v>
      </c>
    </row>
    <row r="151" spans="1:12" x14ac:dyDescent="0.25">
      <c r="A151" t="s">
        <v>130</v>
      </c>
      <c r="B151">
        <v>18</v>
      </c>
      <c r="C151" t="s">
        <v>163</v>
      </c>
      <c r="D151">
        <v>2136672</v>
      </c>
      <c r="E151">
        <v>7788724</v>
      </c>
      <c r="F151">
        <v>739270</v>
      </c>
      <c r="G151">
        <v>588189</v>
      </c>
      <c r="H151">
        <v>916491</v>
      </c>
      <c r="I151">
        <v>1381510</v>
      </c>
      <c r="J151">
        <v>1945369</v>
      </c>
      <c r="K151">
        <v>2287094</v>
      </c>
      <c r="L151">
        <v>2266670</v>
      </c>
    </row>
    <row r="152" spans="1:12" x14ac:dyDescent="0.25">
      <c r="A152" t="s">
        <v>146</v>
      </c>
      <c r="B152">
        <v>19</v>
      </c>
      <c r="C152" t="s">
        <v>163</v>
      </c>
      <c r="D152">
        <v>24318462</v>
      </c>
      <c r="E152">
        <v>88647116</v>
      </c>
      <c r="F152">
        <v>8413973</v>
      </c>
      <c r="G152">
        <v>6694459</v>
      </c>
      <c r="H152">
        <v>10431010</v>
      </c>
      <c r="I152">
        <v>14755867</v>
      </c>
      <c r="J152">
        <v>20778431</v>
      </c>
      <c r="K152">
        <v>24428384</v>
      </c>
      <c r="L152">
        <v>24210237</v>
      </c>
    </row>
    <row r="153" spans="1:12" x14ac:dyDescent="0.25">
      <c r="A153" t="s">
        <v>131</v>
      </c>
      <c r="B153">
        <v>20</v>
      </c>
      <c r="C153" t="s">
        <v>163</v>
      </c>
      <c r="D153">
        <v>2198434</v>
      </c>
      <c r="E153">
        <v>8013864</v>
      </c>
      <c r="F153">
        <v>760639</v>
      </c>
      <c r="G153">
        <v>605192</v>
      </c>
      <c r="H153">
        <v>942983</v>
      </c>
      <c r="I153">
        <v>1344528</v>
      </c>
      <c r="J153">
        <v>1893293</v>
      </c>
      <c r="K153">
        <v>2225870</v>
      </c>
      <c r="L153">
        <v>2205993</v>
      </c>
    </row>
    <row r="154" spans="1:12" x14ac:dyDescent="0.25">
      <c r="A154" t="s">
        <v>132</v>
      </c>
      <c r="B154">
        <v>21</v>
      </c>
      <c r="C154" t="s">
        <v>163</v>
      </c>
      <c r="D154">
        <v>10584030</v>
      </c>
      <c r="E154">
        <v>38581542</v>
      </c>
      <c r="F154">
        <v>3661981</v>
      </c>
      <c r="G154">
        <v>2913604</v>
      </c>
      <c r="H154">
        <v>4539848</v>
      </c>
      <c r="I154">
        <v>5653139</v>
      </c>
      <c r="J154">
        <v>7960450</v>
      </c>
      <c r="K154">
        <v>9358788</v>
      </c>
      <c r="L154">
        <v>9275214</v>
      </c>
    </row>
    <row r="155" spans="1:12" x14ac:dyDescent="0.25">
      <c r="A155" t="s">
        <v>147</v>
      </c>
      <c r="B155">
        <v>22</v>
      </c>
      <c r="C155" t="s">
        <v>163</v>
      </c>
      <c r="D155">
        <v>10372824</v>
      </c>
      <c r="E155">
        <v>37811641</v>
      </c>
      <c r="F155">
        <v>3588905</v>
      </c>
      <c r="G155">
        <v>2855462</v>
      </c>
      <c r="H155">
        <v>4449255</v>
      </c>
      <c r="I155">
        <v>5293125</v>
      </c>
      <c r="J155">
        <v>7453498</v>
      </c>
      <c r="K155">
        <v>8762785</v>
      </c>
      <c r="L155">
        <v>8684533</v>
      </c>
    </row>
    <row r="156" spans="1:12" x14ac:dyDescent="0.25">
      <c r="A156" t="s">
        <v>133</v>
      </c>
      <c r="B156">
        <v>23</v>
      </c>
      <c r="C156" t="s">
        <v>163</v>
      </c>
      <c r="D156">
        <v>1942418</v>
      </c>
      <c r="E156">
        <v>7080619</v>
      </c>
      <c r="F156">
        <v>672059</v>
      </c>
      <c r="G156">
        <v>534715</v>
      </c>
      <c r="H156">
        <v>833169</v>
      </c>
      <c r="I156">
        <v>1521304</v>
      </c>
      <c r="J156">
        <v>2142220</v>
      </c>
      <c r="K156">
        <v>2518524</v>
      </c>
      <c r="L156">
        <v>2496033</v>
      </c>
    </row>
    <row r="157" spans="1:12" x14ac:dyDescent="0.25">
      <c r="A157" t="s">
        <v>181</v>
      </c>
      <c r="B157">
        <v>24</v>
      </c>
      <c r="C157" t="s">
        <v>163</v>
      </c>
      <c r="D157">
        <v>5453357</v>
      </c>
      <c r="E157">
        <v>19878904</v>
      </c>
      <c r="F157">
        <v>1886813</v>
      </c>
      <c r="G157">
        <v>1501216</v>
      </c>
      <c r="H157">
        <v>2339129</v>
      </c>
      <c r="I157">
        <v>3693261</v>
      </c>
      <c r="J157">
        <v>5200654</v>
      </c>
      <c r="K157">
        <v>6114204</v>
      </c>
      <c r="L157">
        <v>6059604</v>
      </c>
    </row>
    <row r="158" spans="1:12" x14ac:dyDescent="0.25">
      <c r="A158" t="s">
        <v>134</v>
      </c>
      <c r="B158">
        <v>25</v>
      </c>
      <c r="C158" t="s">
        <v>163</v>
      </c>
      <c r="D158">
        <v>6652038</v>
      </c>
      <c r="E158">
        <v>24248408</v>
      </c>
      <c r="F158">
        <v>2301546</v>
      </c>
      <c r="G158">
        <v>1831193</v>
      </c>
      <c r="H158">
        <v>2853284</v>
      </c>
      <c r="I158">
        <v>4069416</v>
      </c>
      <c r="J158">
        <v>5730336</v>
      </c>
      <c r="K158">
        <v>6736930</v>
      </c>
      <c r="L158">
        <v>6676769</v>
      </c>
    </row>
    <row r="159" spans="1:12" x14ac:dyDescent="0.25">
      <c r="A159" t="s">
        <v>135</v>
      </c>
      <c r="B159">
        <v>26</v>
      </c>
      <c r="C159" t="s">
        <v>163</v>
      </c>
      <c r="D159">
        <v>8444376</v>
      </c>
      <c r="E159">
        <v>30781945</v>
      </c>
      <c r="F159">
        <v>2921679</v>
      </c>
      <c r="G159">
        <v>2324593</v>
      </c>
      <c r="H159">
        <v>3622078</v>
      </c>
      <c r="I159">
        <v>4840753</v>
      </c>
      <c r="J159">
        <v>6816492</v>
      </c>
      <c r="K159">
        <v>8013881</v>
      </c>
      <c r="L159">
        <v>7942317</v>
      </c>
    </row>
    <row r="160" spans="1:12" x14ac:dyDescent="0.25">
      <c r="A160" t="s">
        <v>136</v>
      </c>
      <c r="B160">
        <v>27</v>
      </c>
      <c r="C160" t="s">
        <v>163</v>
      </c>
      <c r="D160">
        <v>4892921</v>
      </c>
      <c r="E160">
        <v>17835969</v>
      </c>
      <c r="F160">
        <v>1692907</v>
      </c>
      <c r="G160">
        <v>1346938</v>
      </c>
      <c r="H160">
        <v>2098739</v>
      </c>
      <c r="I160">
        <v>2761643</v>
      </c>
      <c r="J160">
        <v>3888800</v>
      </c>
      <c r="K160">
        <v>4571909</v>
      </c>
      <c r="L160">
        <v>4531082</v>
      </c>
    </row>
    <row r="161" spans="1:12" x14ac:dyDescent="0.25">
      <c r="A161" t="s">
        <v>137</v>
      </c>
      <c r="B161">
        <v>28</v>
      </c>
      <c r="C161" t="s">
        <v>163</v>
      </c>
      <c r="D161">
        <v>9145041</v>
      </c>
      <c r="E161">
        <v>33336051</v>
      </c>
      <c r="F161">
        <v>3164103</v>
      </c>
      <c r="G161">
        <v>2517474</v>
      </c>
      <c r="H161">
        <v>3922617</v>
      </c>
      <c r="I161">
        <v>4925255</v>
      </c>
      <c r="J161">
        <v>6935484</v>
      </c>
      <c r="K161">
        <v>8153775</v>
      </c>
      <c r="L161">
        <v>8080962</v>
      </c>
    </row>
    <row r="162" spans="1:12" x14ac:dyDescent="0.25">
      <c r="A162" t="s">
        <v>138</v>
      </c>
      <c r="B162">
        <v>29</v>
      </c>
      <c r="C162" t="s">
        <v>163</v>
      </c>
      <c r="D162">
        <v>2046147</v>
      </c>
      <c r="E162">
        <v>7458739</v>
      </c>
      <c r="F162">
        <v>707949</v>
      </c>
      <c r="G162">
        <v>563270</v>
      </c>
      <c r="H162">
        <v>877662</v>
      </c>
      <c r="I162">
        <v>1147386</v>
      </c>
      <c r="J162">
        <v>1615688</v>
      </c>
      <c r="K162">
        <v>1899501</v>
      </c>
      <c r="L162">
        <v>1882539</v>
      </c>
    </row>
    <row r="163" spans="1:12" x14ac:dyDescent="0.25">
      <c r="A163" t="s">
        <v>139</v>
      </c>
      <c r="B163">
        <v>30</v>
      </c>
      <c r="C163" t="s">
        <v>163</v>
      </c>
      <c r="D163">
        <v>8584181</v>
      </c>
      <c r="E163">
        <v>31291573</v>
      </c>
      <c r="F163">
        <v>2970051</v>
      </c>
      <c r="G163">
        <v>2363079</v>
      </c>
      <c r="H163">
        <v>3682045</v>
      </c>
      <c r="I163">
        <v>4851513</v>
      </c>
      <c r="J163">
        <v>6831643</v>
      </c>
      <c r="K163">
        <v>8031694</v>
      </c>
      <c r="L163">
        <v>7959971</v>
      </c>
    </row>
    <row r="164" spans="1:12" x14ac:dyDescent="0.25">
      <c r="A164" t="s">
        <v>145</v>
      </c>
      <c r="B164">
        <v>31</v>
      </c>
      <c r="C164" t="s">
        <v>163</v>
      </c>
      <c r="D164">
        <v>5812626</v>
      </c>
      <c r="E164">
        <v>21188532</v>
      </c>
      <c r="F164">
        <v>2011117</v>
      </c>
      <c r="G164">
        <v>1600117</v>
      </c>
      <c r="H164">
        <v>2493232</v>
      </c>
      <c r="I164">
        <v>3660335</v>
      </c>
      <c r="J164">
        <v>5154290</v>
      </c>
      <c r="K164">
        <v>6059696</v>
      </c>
      <c r="L164">
        <v>6005582</v>
      </c>
    </row>
    <row r="165" spans="1:12" x14ac:dyDescent="0.25">
      <c r="A165" t="s">
        <v>140</v>
      </c>
      <c r="B165">
        <v>32</v>
      </c>
      <c r="C165" t="s">
        <v>163</v>
      </c>
      <c r="D165">
        <v>2662731</v>
      </c>
      <c r="E165">
        <v>9706348</v>
      </c>
      <c r="F165">
        <v>921281</v>
      </c>
      <c r="G165">
        <v>733005</v>
      </c>
      <c r="H165">
        <v>1142135</v>
      </c>
      <c r="I165">
        <v>1442346</v>
      </c>
      <c r="J165">
        <v>2031036</v>
      </c>
      <c r="K165">
        <v>2387809</v>
      </c>
      <c r="L165">
        <v>2366485</v>
      </c>
    </row>
    <row r="166" spans="1:12" x14ac:dyDescent="0.25">
      <c r="A166" t="s">
        <v>141</v>
      </c>
      <c r="B166">
        <v>33</v>
      </c>
      <c r="C166" t="s">
        <v>163</v>
      </c>
      <c r="D166">
        <v>320371543</v>
      </c>
      <c r="E166">
        <v>1167837581</v>
      </c>
      <c r="F166">
        <v>110845719</v>
      </c>
      <c r="G166">
        <v>88192840</v>
      </c>
      <c r="H166">
        <v>137418181</v>
      </c>
      <c r="I166">
        <v>180473574</v>
      </c>
      <c r="J166">
        <v>254133330</v>
      </c>
      <c r="K166">
        <v>298774556</v>
      </c>
      <c r="L166">
        <v>296106483</v>
      </c>
    </row>
  </sheetData>
  <autoFilter ref="A1:O166" xr:uid="{35BB219D-1062-4028-BFBD-23B055DC36C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Originales</vt:lpstr>
      <vt:lpstr>2020</vt:lpstr>
      <vt:lpstr>2021</vt:lpstr>
      <vt:lpstr>2022</vt:lpstr>
      <vt:lpstr>entidad</vt:lpstr>
      <vt:lpstr>impuesto</vt:lpstr>
      <vt:lpstr>Stata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Cernichiaro Reyna</dc:creator>
  <cp:lastModifiedBy>Admin</cp:lastModifiedBy>
  <cp:lastPrinted>2021-05-24T18:26:26Z</cp:lastPrinted>
  <dcterms:created xsi:type="dcterms:W3CDTF">2020-07-17T18:45:58Z</dcterms:created>
  <dcterms:modified xsi:type="dcterms:W3CDTF">2022-11-25T23:19:02Z</dcterms:modified>
</cp:coreProperties>
</file>