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EPS Tabaco 2020 estatal" sheetId="1" state="visible" r:id="rId2"/>
    <sheet name="COpia" sheetId="2" state="visible" r:id="rId3"/>
    <sheet name="Hoja2" sheetId="3" state="visible" r:id="rId4"/>
    <sheet name="St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<sst xmlns="http://schemas.openxmlformats.org/spreadsheetml/2006/main" count="2022" uniqueCount="200">
  <si>
    <t xml:space="preserve">Cifras en millones de pesos corrientes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</si>
  <si>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</si>
  <si>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</si>
  <si>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</si>
  <si>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</si>
  <si>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</si>
  <si>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</si>
  <si>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</si>
  <si>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</si>
  <si>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</si>
  <si>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</si>
  <si>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</si>
  <si>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</si>
  <si>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Anual 2020 (LIF 2020)</t>
  </si>
  <si>
    <t xml:space="preserve">% Máximo de particiaciones</t>
  </si>
  <si>
    <t xml:space="preserve">% de la RFP</t>
  </si>
  <si>
    <t xml:space="preserve">Anual 2021 (LIF 2021)</t>
  </si>
  <si>
    <r>
      <rPr>
        <sz val="11"/>
        <color rgb="FF000000"/>
        <rFont val="Calibri"/>
        <family val="2"/>
        <charset val="1"/>
      </rPr>
      <t xml:space="preserve">IEPS Tabaco </t>
    </r>
    <r>
      <rPr>
        <i val="true"/>
        <sz val="11"/>
        <color rgb="FF000000"/>
        <rFont val="Calibri"/>
        <family val="2"/>
        <charset val="1"/>
      </rPr>
      <t xml:space="preserve">(Estadísticas oportunas)</t>
    </r>
  </si>
  <si>
    <t xml:space="preserve">IEPS Tabaco - 92%</t>
  </si>
  <si>
    <t xml:space="preserve">ene_dic</t>
  </si>
  <si>
    <t xml:space="preserve">enero_dic</t>
  </si>
  <si>
    <t xml:space="preserve">IEPS Tabaco - 8%</t>
  </si>
  <si>
    <t xml:space="preserve">ene_sept</t>
  </si>
  <si>
    <t xml:space="preserve">enero_marzo</t>
  </si>
  <si>
    <t xml:space="preserve">Participaciones</t>
  </si>
  <si>
    <r>
      <rPr>
        <sz val="11"/>
        <color rgb="FF000000"/>
        <rFont val="Calibri"/>
        <family val="2"/>
        <charset val="1"/>
      </rPr>
      <t xml:space="preserve">IEPS Tabaco en </t>
    </r>
    <r>
      <rPr>
        <b val="true"/>
        <sz val="11"/>
        <color rgb="FF0070C0"/>
        <rFont val="Calibri"/>
        <family val="2"/>
        <charset val="1"/>
      </rPr>
      <t xml:space="preserve">FGP</t>
    </r>
    <r>
      <rPr>
        <sz val="11"/>
        <color rgb="FF000000"/>
        <rFont val="Calibri"/>
        <family val="2"/>
        <charset val="1"/>
      </rPr>
      <t xml:space="preserve"> (20%)</t>
    </r>
  </si>
  <si>
    <r>
      <rPr>
        <sz val="11"/>
        <color rgb="FF000000"/>
        <rFont val="Calibri"/>
        <family val="2"/>
        <charset val="1"/>
      </rPr>
      <t xml:space="preserve">IEPS Tabaco en </t>
    </r>
    <r>
      <rPr>
        <b val="true"/>
        <sz val="11"/>
        <color rgb="FF0070C0"/>
        <rFont val="Calibri"/>
        <family val="2"/>
        <charset val="1"/>
      </rPr>
      <t xml:space="preserve">Litoral</t>
    </r>
    <r>
      <rPr>
        <sz val="11"/>
        <color rgb="FF000000"/>
        <rFont val="Calibri"/>
        <family val="2"/>
        <charset val="1"/>
      </rPr>
      <t xml:space="preserve"> (0.136%)</t>
    </r>
  </si>
  <si>
    <r>
      <rPr>
        <sz val="11"/>
        <color rgb="FF000000"/>
        <rFont val="Calibri"/>
        <family val="2"/>
        <charset val="1"/>
      </rPr>
      <t xml:space="preserve">IEPS Tabaco en </t>
    </r>
    <r>
      <rPr>
        <b val="true"/>
        <sz val="11"/>
        <color rgb="FF0070C0"/>
        <rFont val="Calibri"/>
        <family val="2"/>
        <charset val="1"/>
      </rPr>
      <t xml:space="preserve">FFM</t>
    </r>
    <r>
      <rPr>
        <sz val="11"/>
        <color rgb="FF000000"/>
        <rFont val="Calibri"/>
        <family val="2"/>
        <charset val="1"/>
      </rPr>
      <t xml:space="preserve"> (1.0%)</t>
    </r>
  </si>
  <si>
    <r>
      <rPr>
        <sz val="11"/>
        <color rgb="FF000000"/>
        <rFont val="Calibri"/>
        <family val="2"/>
        <charset val="1"/>
      </rPr>
      <t xml:space="preserve">IEPS Tabaco </t>
    </r>
    <r>
      <rPr>
        <b val="true"/>
        <sz val="11"/>
        <color rgb="FF0070C0"/>
        <rFont val="Calibri"/>
        <family val="2"/>
        <charset val="1"/>
      </rPr>
      <t xml:space="preserve">Directo</t>
    </r>
    <r>
      <rPr>
        <b val="true"/>
        <sz val="11"/>
        <color rgb="FFFF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(8%)</t>
    </r>
  </si>
  <si>
    <t xml:space="preserve">Anualizado</t>
  </si>
  <si>
    <r>
      <rPr>
        <sz val="11"/>
        <color rgb="FF000000"/>
        <rFont val="Calibri"/>
        <family val="2"/>
        <charset val="1"/>
      </rPr>
      <t xml:space="preserve">IEPS tabaco en </t>
    </r>
    <r>
      <rPr>
        <b val="true"/>
        <sz val="11"/>
        <color rgb="FF0070C0"/>
        <rFont val="Calibri"/>
        <family val="2"/>
        <charset val="1"/>
      </rPr>
      <t xml:space="preserve">FFR</t>
    </r>
    <r>
      <rPr>
        <sz val="11"/>
        <color rgb="FF000000"/>
        <rFont val="Calibri"/>
        <family val="2"/>
        <charset val="1"/>
      </rPr>
      <t xml:space="preserve"> (1.25%)</t>
    </r>
  </si>
  <si>
    <t xml:space="preserve">IEPS a tabaco para estados por participaciones</t>
  </si>
  <si>
    <t xml:space="preserve">Aportaciones</t>
  </si>
  <si>
    <r>
      <rPr>
        <sz val="11"/>
        <color rgb="FF000000"/>
        <rFont val="Calibri"/>
        <family val="2"/>
        <charset val="1"/>
      </rPr>
      <t xml:space="preserve">IEPS tabaco en </t>
    </r>
    <r>
      <rPr>
        <b val="true"/>
        <sz val="11"/>
        <color rgb="FFFF0000"/>
        <rFont val="Calibri"/>
        <family val="2"/>
        <charset val="1"/>
      </rPr>
      <t xml:space="preserve">FAIS Estatal</t>
    </r>
    <r>
      <rPr>
        <sz val="11"/>
        <color rgb="FF000000"/>
        <rFont val="Calibri"/>
        <family val="2"/>
        <charset val="1"/>
      </rPr>
      <t xml:space="preserve"> (0.3066%)</t>
    </r>
  </si>
  <si>
    <t xml:space="preserve">% del IEPS a tabaco</t>
  </si>
  <si>
    <r>
      <rPr>
        <sz val="11"/>
        <color rgb="FF000000"/>
        <rFont val="Calibri"/>
        <family val="2"/>
        <charset val="1"/>
      </rPr>
      <t xml:space="preserve">IEPS tabaco en </t>
    </r>
    <r>
      <rPr>
        <b val="true"/>
        <sz val="11"/>
        <color rgb="FFFF0000"/>
        <rFont val="Calibri"/>
        <family val="2"/>
        <charset val="1"/>
      </rPr>
      <t xml:space="preserve">FAIS Municipal</t>
    </r>
    <r>
      <rPr>
        <sz val="11"/>
        <color rgb="FF000000"/>
        <rFont val="Calibri"/>
        <family val="2"/>
        <charset val="1"/>
      </rPr>
      <t xml:space="preserve"> (2.2228%)</t>
    </r>
  </si>
  <si>
    <r>
      <rPr>
        <sz val="11"/>
        <color rgb="FF000000"/>
        <rFont val="Calibri"/>
        <family val="2"/>
        <charset val="1"/>
      </rPr>
      <t xml:space="preserve">IEPS tabaco en </t>
    </r>
    <r>
      <rPr>
        <b val="true"/>
        <sz val="11"/>
        <color rgb="FFFF0000"/>
        <rFont val="Calibri"/>
        <family val="2"/>
        <charset val="1"/>
      </rPr>
      <t xml:space="preserve">FORTAMUN</t>
    </r>
    <r>
      <rPr>
        <sz val="11"/>
        <color rgb="FF000000"/>
        <rFont val="Calibri"/>
        <family val="2"/>
        <charset val="1"/>
      </rPr>
      <t xml:space="preserve"> (2.5623%)</t>
    </r>
  </si>
  <si>
    <r>
      <rPr>
        <sz val="11"/>
        <color rgb="FF000000"/>
        <rFont val="Calibri"/>
        <family val="2"/>
        <charset val="1"/>
      </rPr>
      <t xml:space="preserve">IEPS tabaco en </t>
    </r>
    <r>
      <rPr>
        <b val="true"/>
        <sz val="11"/>
        <color rgb="FFFF0000"/>
        <rFont val="Calibri"/>
        <family val="2"/>
        <charset val="1"/>
      </rPr>
      <t xml:space="preserve">FAM</t>
    </r>
    <r>
      <rPr>
        <sz val="11"/>
        <color rgb="FF000000"/>
        <rFont val="Calibri"/>
        <family val="2"/>
        <charset val="1"/>
      </rPr>
      <t xml:space="preserve"> (0.814%)</t>
    </r>
  </si>
  <si>
    <r>
      <rPr>
        <sz val="11"/>
        <color rgb="FF000000"/>
        <rFont val="Calibri"/>
        <family val="2"/>
        <charset val="1"/>
      </rPr>
      <t xml:space="preserve">IEPS tabaco en </t>
    </r>
    <r>
      <rPr>
        <b val="true"/>
        <sz val="11"/>
        <color rgb="FFFF0000"/>
        <rFont val="Calibri"/>
        <family val="2"/>
        <charset val="1"/>
      </rPr>
      <t xml:space="preserve">FAFEF</t>
    </r>
    <r>
      <rPr>
        <sz val="11"/>
        <color rgb="FF000000"/>
        <rFont val="Calibri"/>
        <family val="2"/>
        <charset val="1"/>
      </rPr>
      <t xml:space="preserve"> (1.4%)</t>
    </r>
  </si>
  <si>
    <t xml:space="preserve">Fondo General de Participaciones (art 2 LCF). Estadìsticas oportunas</t>
  </si>
  <si>
    <t xml:space="preserve">0.136% de la Recaudación Federal Participable (art 2A fr. I; LCF). Estadìsticas oportunas</t>
  </si>
  <si>
    <t xml:space="preserve">Fondo de Fomento Municipal (art 2A fr. III; LCF). Estadìsticas oportunas</t>
  </si>
  <si>
    <t xml:space="preserve">Fondo de Fiscalización y Recaudación (art 4; LCF). Estadísticas oportunas</t>
  </si>
  <si>
    <t xml:space="preserve">FAIS Estatal (art.32; LCF)</t>
  </si>
  <si>
    <t xml:space="preserve">FAIS Municipal (art.32; LCF)</t>
  </si>
  <si>
    <t xml:space="preserve">FORTAMUN (art.36; LCF)</t>
  </si>
  <si>
    <t xml:space="preserve">FAM (art.39; LCF)</t>
  </si>
  <si>
    <t xml:space="preserve">FAFEF (art.46; LCF)</t>
  </si>
  <si>
    <t xml:space="preserve">Participaciones en el IEPS Tabaco (8%) (art.3A; LCF)</t>
  </si>
  <si>
    <t xml:space="preserve">PESOS</t>
  </si>
  <si>
    <t xml:space="preserve">MDP</t>
  </si>
  <si>
    <t xml:space="preserve">Anual 2020</t>
  </si>
  <si>
    <t xml:space="preserve">Anual 2021</t>
  </si>
  <si>
    <t xml:space="preserve">estado</t>
  </si>
  <si>
    <t xml:space="preserve">FGP</t>
  </si>
  <si>
    <t xml:space="preserve">coeficiente</t>
  </si>
  <si>
    <t xml:space="preserve">IEPS Tabaco estado</t>
  </si>
  <si>
    <t xml:space="preserve">IEPS Tabaco</t>
  </si>
  <si>
    <t xml:space="preserve">Coeficiente</t>
  </si>
  <si>
    <t xml:space="preserve">Litoral</t>
  </si>
  <si>
    <t xml:space="preserve">FFM</t>
  </si>
  <si>
    <t xml:space="preserve">FF</t>
  </si>
  <si>
    <t xml:space="preserve">FAISE</t>
  </si>
  <si>
    <t xml:space="preserve">FAISM</t>
  </si>
  <si>
    <t xml:space="preserve">FORTAMUN</t>
  </si>
  <si>
    <t xml:space="preserve">FAM</t>
  </si>
  <si>
    <t xml:space="preserve">FAFEF</t>
  </si>
  <si>
    <t xml:space="preserve">Directo</t>
  </si>
  <si>
    <t xml:space="preserve">    Aguascalientes</t>
  </si>
  <si>
    <t xml:space="preserve">    Baja California</t>
  </si>
  <si>
    <t xml:space="preserve">    Baja California Sur</t>
  </si>
  <si>
    <t xml:space="preserve">    Campeche</t>
  </si>
  <si>
    <t xml:space="preserve">    Coahuila</t>
  </si>
  <si>
    <t xml:space="preserve">    Colima</t>
  </si>
  <si>
    <t xml:space="preserve">    Chiapas</t>
  </si>
  <si>
    <t xml:space="preserve">    Chihuahua</t>
  </si>
  <si>
    <t xml:space="preserve">    Ciudad de México</t>
  </si>
  <si>
    <t xml:space="preserve">    Durango</t>
  </si>
  <si>
    <t xml:space="preserve">    Guanajuato</t>
  </si>
  <si>
    <t xml:space="preserve">    Guerrero</t>
  </si>
  <si>
    <t xml:space="preserve">    Hidalgo</t>
  </si>
  <si>
    <t xml:space="preserve">    Jalisco</t>
  </si>
  <si>
    <t xml:space="preserve">    México</t>
  </si>
  <si>
    <t xml:space="preserve">    Michoacán</t>
  </si>
  <si>
    <t xml:space="preserve">    Morelos</t>
  </si>
  <si>
    <t xml:space="preserve">    Nayarit</t>
  </si>
  <si>
    <t xml:space="preserve">    Nuevo León</t>
  </si>
  <si>
    <t xml:space="preserve">    Oaxaca</t>
  </si>
  <si>
    <t xml:space="preserve">    Puebla</t>
  </si>
  <si>
    <t xml:space="preserve">    Querétaro</t>
  </si>
  <si>
    <t xml:space="preserve">    Quintana Roo</t>
  </si>
  <si>
    <t xml:space="preserve">    San Luis Potosí</t>
  </si>
  <si>
    <t xml:space="preserve">    Sinaloa</t>
  </si>
  <si>
    <t xml:space="preserve">    Sonora</t>
  </si>
  <si>
    <t xml:space="preserve">    Tabasco</t>
  </si>
  <si>
    <t xml:space="preserve">    Tamaulipas</t>
  </si>
  <si>
    <t xml:space="preserve">    Tlaxcala</t>
  </si>
  <si>
    <t xml:space="preserve">    Veracruz</t>
  </si>
  <si>
    <t xml:space="preserve">    Yucatán</t>
  </si>
  <si>
    <t xml:space="preserve">    Zacatecas</t>
  </si>
  <si>
    <t xml:space="preserve">TOTAL</t>
  </si>
  <si>
    <t xml:space="preserve">Comprobación</t>
  </si>
  <si>
    <t xml:space="preserve">Anual</t>
  </si>
  <si>
    <t xml:space="preserve">x</t>
  </si>
  <si>
    <t xml:space="preserve">IEPS de tabaco por estado en 2020 en mdp nominales (Participaciones y aportaciones)</t>
  </si>
  <si>
    <t xml:space="preserve">IEPS de tabaco por estado en 2021 en mdp nominales (Participaciones y aportaciones)</t>
  </si>
  <si>
    <t xml:space="preserve">IEPS Tabaco total en 2020</t>
  </si>
  <si>
    <t xml:space="preserve">Total participaciones en 2020</t>
  </si>
  <si>
    <t xml:space="preserve">IEPS Tabaco total en 2021</t>
  </si>
  <si>
    <t xml:space="preserve">IEPS a tabaco por participaciones</t>
  </si>
  <si>
    <t xml:space="preserve">IEPS de tabaco por estado en 2020 en mdp nominales (Sólo Participaciones)</t>
  </si>
  <si>
    <t xml:space="preserve">IEPS de tabaco por estado en 2021 en mdp nominales (Sólo Participaciones)</t>
  </si>
  <si>
    <t xml:space="preserve">IEPS de tabaco por estados, participaciones</t>
  </si>
  <si>
    <t xml:space="preserve">Poblacion a mediados 2020</t>
  </si>
  <si>
    <t xml:space="preserve">IEPS per capita</t>
  </si>
  <si>
    <t xml:space="preserve">Poblacion a mitad de año en 2021</t>
  </si>
  <si>
    <t xml:space="preserve">LIF2022</t>
  </si>
  <si>
    <t xml:space="preserve">gen</t>
  </si>
  <si>
    <t xml:space="preserve">directo_estatal=directo8</t>
  </si>
  <si>
    <t xml:space="preserve">*</t>
  </si>
  <si>
    <t xml:space="preserve">if</t>
  </si>
  <si>
    <t xml:space="preserve">id_entidad_federativa==1</t>
  </si>
  <si>
    <t xml:space="preserve">replace</t>
  </si>
  <si>
    <t xml:space="preserve">id_entidad_federativa==2</t>
  </si>
  <si>
    <t xml:space="preserve">id_entidad_federativa==3</t>
  </si>
  <si>
    <t xml:space="preserve">id_entidad_federativa==4</t>
  </si>
  <si>
    <t xml:space="preserve">id_entidad_federativa==5</t>
  </si>
  <si>
    <t xml:space="preserve">id_entidad_federativa==6</t>
  </si>
  <si>
    <t xml:space="preserve">id_entidad_federativa==7</t>
  </si>
  <si>
    <t xml:space="preserve">id_entidad_federativa==8</t>
  </si>
  <si>
    <t xml:space="preserve">id_entidad_federativa==9</t>
  </si>
  <si>
    <t xml:space="preserve">id_entidad_federativa==10</t>
  </si>
  <si>
    <t xml:space="preserve">id_entidad_federativa==11</t>
  </si>
  <si>
    <t xml:space="preserve">id_entidad_federativa==12</t>
  </si>
  <si>
    <t xml:space="preserve">id_entidad_federativa==13</t>
  </si>
  <si>
    <t xml:space="preserve">id_entidad_federativa==14</t>
  </si>
  <si>
    <t xml:space="preserve">id_entidad_federativa==15</t>
  </si>
  <si>
    <t xml:space="preserve">id_entidad_federativa==16</t>
  </si>
  <si>
    <t xml:space="preserve">id_entidad_federativa==17</t>
  </si>
  <si>
    <t xml:space="preserve">id_entidad_federativa==18</t>
  </si>
  <si>
    <t xml:space="preserve">id_entidad_federativa==19</t>
  </si>
  <si>
    <t xml:space="preserve">id_entidad_federativa==20</t>
  </si>
  <si>
    <t xml:space="preserve">id_entidad_federativa==21</t>
  </si>
  <si>
    <t xml:space="preserve">id_entidad_federativa==22</t>
  </si>
  <si>
    <t xml:space="preserve">id_entidad_federativa==23</t>
  </si>
  <si>
    <t xml:space="preserve">id_entidad_federativa==24</t>
  </si>
  <si>
    <t xml:space="preserve">id_entidad_federativa==25</t>
  </si>
  <si>
    <t xml:space="preserve">id_entidad_federativa==26</t>
  </si>
  <si>
    <t xml:space="preserve">id_entidad_federativa==27</t>
  </si>
  <si>
    <t xml:space="preserve">id_entidad_federativa==28</t>
  </si>
  <si>
    <t xml:space="preserve">id_entidad_federativa==29</t>
  </si>
  <si>
    <t xml:space="preserve">id_entidad_federativa==30</t>
  </si>
  <si>
    <t xml:space="preserve">id_entidad_federativa==31</t>
  </si>
  <si>
    <t xml:space="preserve">id_entidad_federativa==32</t>
  </si>
  <si>
    <t xml:space="preserve">id_entidad_federativa==33</t>
  </si>
  <si>
    <t xml:space="preserve">entidad</t>
  </si>
  <si>
    <t xml:space="preserve">cve_ent</t>
  </si>
  <si>
    <t xml:space="preserve">fgp_estatal_0</t>
  </si>
  <si>
    <t xml:space="preserve">litoral_estatal_0</t>
  </si>
  <si>
    <t xml:space="preserve">ffm_estatal_0</t>
  </si>
  <si>
    <t xml:space="preserve">ffr_estatal_0</t>
  </si>
  <si>
    <t xml:space="preserve">directo_estatal_0</t>
  </si>
  <si>
    <t xml:space="preserve">fgp_estatal_1</t>
  </si>
  <si>
    <t xml:space="preserve">litoral_estatal_1</t>
  </si>
  <si>
    <t xml:space="preserve">ffm_estatal_1</t>
  </si>
  <si>
    <t xml:space="preserve">ffr_estatal_1</t>
  </si>
  <si>
    <t xml:space="preserve">directo_estatal_1</t>
  </si>
  <si>
    <t xml:space="preserve">Aguascalientes</t>
  </si>
  <si>
    <t xml:space="preserve">Baja California</t>
  </si>
  <si>
    <t xml:space="preserve">Baja California Sur</t>
  </si>
  <si>
    <t xml:space="preserve">Campeche</t>
  </si>
  <si>
    <t xml:space="preserve">Coahuila</t>
  </si>
  <si>
    <t xml:space="preserve">Colima</t>
  </si>
  <si>
    <t xml:space="preserve">Chiapas</t>
  </si>
  <si>
    <t xml:space="preserve">Chihuahua</t>
  </si>
  <si>
    <t xml:space="preserve">Ciudad de México</t>
  </si>
  <si>
    <t xml:space="preserve">Durango</t>
  </si>
  <si>
    <t xml:space="preserve">Guanajuato</t>
  </si>
  <si>
    <t xml:space="preserve">Guerrero</t>
  </si>
  <si>
    <t xml:space="preserve">Hidalgo</t>
  </si>
  <si>
    <t xml:space="preserve">Jalisco</t>
  </si>
  <si>
    <t xml:space="preserve">Estado de México</t>
  </si>
  <si>
    <t xml:space="preserve">Michoacán</t>
  </si>
  <si>
    <t xml:space="preserve">Morelos</t>
  </si>
  <si>
    <t xml:space="preserve">Nayarit</t>
  </si>
  <si>
    <t xml:space="preserve">Nuevo León</t>
  </si>
  <si>
    <t xml:space="preserve">Oaxaca</t>
  </si>
  <si>
    <t xml:space="preserve">Puebla</t>
  </si>
  <si>
    <t xml:space="preserve">Querétaro</t>
  </si>
  <si>
    <t xml:space="preserve">Quintana Roo</t>
  </si>
  <si>
    <t xml:space="preserve">San Luis Potosí</t>
  </si>
  <si>
    <t xml:space="preserve">Sinaloa</t>
  </si>
  <si>
    <t xml:space="preserve">Sonora</t>
  </si>
  <si>
    <t xml:space="preserve">Tabasco</t>
  </si>
  <si>
    <t xml:space="preserve">Tamaulipas</t>
  </si>
  <si>
    <t xml:space="preserve">Tlaxcala</t>
  </si>
  <si>
    <t xml:space="preserve">Veracruz</t>
  </si>
  <si>
    <t xml:space="preserve">Yucatán</t>
  </si>
  <si>
    <t xml:space="preserve">Zacatecas</t>
  </si>
  <si>
    <t xml:space="preserve">Nacional</t>
  </si>
</sst>
</file>

<file path=xl/styles.xml><?xml version="1.0" encoding="utf-8"?>
<styleSheet xmlns="http://schemas.openxmlformats.org/spreadsheetml/2006/main">
  <numFmts count="22">
    <numFmt numFmtId="164" formatCode="General"/>
    <numFmt numFmtId="165" formatCode="0.000"/>
    <numFmt numFmtId="166" formatCode="#,##0.0"/>
    <numFmt numFmtId="167" formatCode="#,##0.00"/>
    <numFmt numFmtId="168" formatCode="General"/>
    <numFmt numFmtId="169" formatCode="0.0"/>
    <numFmt numFmtId="170" formatCode="0%"/>
    <numFmt numFmtId="171" formatCode="0.0000%"/>
    <numFmt numFmtId="172" formatCode="#,##0.00000"/>
    <numFmt numFmtId="173" formatCode="#,##0.0000000000"/>
    <numFmt numFmtId="174" formatCode="#,##0.0000"/>
    <numFmt numFmtId="175" formatCode="#,##0.00000000"/>
    <numFmt numFmtId="176" formatCode="0.0000000"/>
    <numFmt numFmtId="177" formatCode="#,##0.0000000000000"/>
    <numFmt numFmtId="178" formatCode="#,##0.000000000000000"/>
    <numFmt numFmtId="179" formatCode="0.00"/>
    <numFmt numFmtId="180" formatCode="#,##0.000000000000"/>
    <numFmt numFmtId="181" formatCode="#,##0.00000000000000"/>
    <numFmt numFmtId="182" formatCode="#,##0"/>
    <numFmt numFmtId="183" formatCode="0.0000"/>
    <numFmt numFmtId="184" formatCode="mmm\-yy"/>
    <numFmt numFmtId="185" formatCode="0.000000000000000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11"/>
      <color rgb="FF2F5597"/>
      <name val="Calibri"/>
      <family val="2"/>
      <charset val="1"/>
    </font>
    <font>
      <sz val="11"/>
      <color rgb="FF9DC3E6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0070C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i val="true"/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9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C55A11"/>
        <bgColor rgb="FF99330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8FAADC"/>
        <bgColor rgb="FF9DC3E6"/>
      </patternFill>
    </fill>
    <fill>
      <patternFill patternType="solid">
        <fgColor rgb="FFBDD7EE"/>
        <bgColor rgb="FFDCDCDC"/>
      </patternFill>
    </fill>
    <fill>
      <patternFill patternType="solid">
        <fgColor rgb="FFC5E0B4"/>
        <bgColor rgb="FFC6EFCE"/>
      </patternFill>
    </fill>
    <fill>
      <patternFill patternType="solid">
        <fgColor rgb="FF92D050"/>
        <bgColor rgb="FFC5E0B4"/>
      </patternFill>
    </fill>
    <fill>
      <patternFill patternType="solid">
        <fgColor rgb="FFFFFFFF"/>
        <bgColor rgb="FFFFFFCC"/>
      </patternFill>
    </fill>
    <fill>
      <patternFill patternType="solid">
        <fgColor rgb="FFDCDCDC"/>
        <bgColor rgb="FFE4E4E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2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8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2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2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2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9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26" fillId="1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8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C5E0B4"/>
      <rgbColor rgb="FF808080"/>
      <rgbColor rgb="FF8FAADC"/>
      <rgbColor rgb="FF993366"/>
      <rgbColor rgb="FFFFFFCC"/>
      <rgbColor rgb="FFE4E4E4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DCDC"/>
      <rgbColor rgb="FFC6EFCE"/>
      <rgbColor rgb="FFFFFF99"/>
      <rgbColor rgb="FF9DC3E6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M2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GD2" activePane="bottomRight" state="frozen"/>
      <selection pane="topLeft" activeCell="A1" activeCellId="0" sqref="A1"/>
      <selection pane="topRight" activeCell="GD1" activeCellId="0" sqref="GD1"/>
      <selection pane="bottomLeft" activeCell="A2" activeCellId="0" sqref="A2"/>
      <selection pane="bottomRight" activeCell="GT18" activeCellId="0" sqref="GT18"/>
    </sheetView>
  </sheetViews>
  <sheetFormatPr defaultColWidth="11.47265625" defaultRowHeight="14.2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48.35"/>
    <col collapsed="false" customWidth="true" hidden="false" outlineLevel="0" max="3" min="3" style="0" width="12.66"/>
    <col collapsed="false" customWidth="true" hidden="false" outlineLevel="0" max="4" min="4" style="0" width="15.56"/>
    <col collapsed="false" customWidth="true" hidden="false" outlineLevel="0" max="5" min="5" style="0" width="19.65"/>
    <col collapsed="false" customWidth="true" hidden="false" outlineLevel="0" max="6" min="6" style="0" width="16.89"/>
    <col collapsed="false" customWidth="true" hidden="false" outlineLevel="0" max="7" min="7" style="0" width="14.66"/>
    <col collapsed="false" customWidth="true" hidden="false" outlineLevel="0" max="8" min="8" style="0" width="18.66"/>
    <col collapsed="false" customWidth="true" hidden="false" outlineLevel="0" max="9" min="9" style="0" width="15.66"/>
    <col collapsed="false" customWidth="true" hidden="false" outlineLevel="0" max="16" min="16" style="0" width="14.11"/>
    <col collapsed="false" customWidth="true" hidden="false" outlineLevel="0" max="22" min="22" style="0" width="12.66"/>
    <col collapsed="false" customWidth="true" hidden="false" outlineLevel="0" max="40" min="40" style="0" width="15.56"/>
    <col collapsed="false" customWidth="true" hidden="false" outlineLevel="0" max="49" min="49" style="0" width="12.56"/>
    <col collapsed="false" customWidth="true" hidden="false" outlineLevel="0" max="80" min="80" style="0" width="15.56"/>
    <col collapsed="false" customWidth="true" hidden="false" outlineLevel="0" max="81" min="81" style="0" width="13.55"/>
    <col collapsed="false" customWidth="true" hidden="false" outlineLevel="0" max="121" min="121" style="0" width="15.56"/>
    <col collapsed="false" customWidth="true" hidden="false" outlineLevel="0" max="161" min="161" style="0" width="17.67"/>
    <col collapsed="false" customWidth="true" hidden="false" outlineLevel="0" max="202" min="202" style="0" width="14.55"/>
    <col collapsed="false" customWidth="true" hidden="false" outlineLevel="0" max="242" min="242" style="0" width="16.67"/>
    <col collapsed="false" customWidth="true" hidden="false" outlineLevel="0" max="283" min="283" style="0" width="15.56"/>
    <col collapsed="false" customWidth="true" hidden="false" outlineLevel="0" max="323" min="323" style="0" width="15.56"/>
    <col collapsed="false" customWidth="true" hidden="false" outlineLevel="0" max="532" min="532" style="0" width="19"/>
    <col collapsed="false" customWidth="true" hidden="false" outlineLevel="0" max="533" min="533" style="0" width="14.11"/>
    <col collapsed="false" customWidth="true" hidden="false" outlineLevel="0" max="536" min="536" style="0" width="18.66"/>
    <col collapsed="false" customWidth="true" hidden="false" outlineLevel="0" max="539" min="539" style="0" width="19.57"/>
    <col collapsed="false" customWidth="true" hidden="false" outlineLevel="0" max="542" min="542" style="0" width="15.88"/>
    <col collapsed="false" customWidth="true" hidden="false" outlineLevel="0" max="545" min="545" style="0" width="12.66"/>
    <col collapsed="false" customWidth="true" hidden="false" outlineLevel="0" max="548" min="548" style="0" width="14.11"/>
    <col collapsed="false" customWidth="true" hidden="false" outlineLevel="0" max="551" min="551" style="0" width="14.11"/>
    <col collapsed="false" customWidth="true" hidden="false" outlineLevel="0" max="554" min="554" style="0" width="14.11"/>
    <col collapsed="false" customWidth="true" hidden="false" outlineLevel="0" max="557" min="557" style="0" width="14.11"/>
    <col collapsed="false" customWidth="true" hidden="false" outlineLevel="0" max="560" min="560" style="0" width="14.11"/>
    <col collapsed="false" customWidth="true" hidden="false" outlineLevel="0" max="563" min="563" style="0" width="14.11"/>
    <col collapsed="false" customWidth="true" hidden="false" outlineLevel="0" max="566" min="566" style="0" width="14.11"/>
    <col collapsed="false" customWidth="true" hidden="false" outlineLevel="0" max="573" min="573" style="0" width="18.66"/>
    <col collapsed="false" customWidth="true" hidden="false" outlineLevel="0" max="576" min="576" style="0" width="15.88"/>
    <col collapsed="false" customWidth="true" hidden="false" outlineLevel="0" max="579" min="579" style="0" width="14.11"/>
    <col collapsed="false" customWidth="true" hidden="false" outlineLevel="0" max="582" min="582" style="0" width="13.02"/>
    <col collapsed="false" customWidth="true" hidden="false" outlineLevel="0" max="585" min="585" style="0" width="13.02"/>
    <col collapsed="false" customWidth="true" hidden="false" outlineLevel="0" max="588" min="588" style="0" width="14.11"/>
    <col collapsed="false" customWidth="true" hidden="false" outlineLevel="0" max="591" min="591" style="0" width="14.11"/>
    <col collapsed="false" customWidth="true" hidden="false" outlineLevel="0" max="594" min="594" style="0" width="14.11"/>
    <col collapsed="false" customWidth="true" hidden="false" outlineLevel="0" max="610" min="610" style="0" width="16.56"/>
  </cols>
  <sheetData>
    <row r="1" customFormat="false" ht="14.25" hidden="false" customHeight="false" outlineLevel="0" collapsed="false">
      <c r="A1" s="0" t="n">
        <f aca="false">20+0.136+1+8+1.25</f>
        <v>30.386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R1" s="2" t="s">
        <v>14</v>
      </c>
      <c r="S1" s="2" t="n">
        <f aca="false">20+0.136+1+8+1.25</f>
        <v>30.386</v>
      </c>
      <c r="T1" s="0" t="n">
        <f aca="false">S1-8</f>
        <v>22.386</v>
      </c>
      <c r="V1" s="3" t="s">
        <v>15</v>
      </c>
      <c r="W1" s="0" t="str">
        <f aca="false">C1</f>
        <v>enero</v>
      </c>
      <c r="X1" s="0" t="str">
        <f aca="false">D1</f>
        <v>febrero</v>
      </c>
      <c r="Y1" s="0" t="str">
        <f aca="false">E1</f>
        <v>marzo</v>
      </c>
      <c r="Z1" s="0" t="str">
        <f aca="false">F1</f>
        <v>abril</v>
      </c>
      <c r="AA1" s="0" t="str">
        <f aca="false">G1</f>
        <v>mayo</v>
      </c>
      <c r="AB1" s="0" t="str">
        <f aca="false">H1</f>
        <v>junio</v>
      </c>
      <c r="AC1" s="0" t="str">
        <f aca="false">I1</f>
        <v>julio</v>
      </c>
      <c r="AD1" s="0" t="str">
        <f aca="false">J1</f>
        <v>agosto</v>
      </c>
      <c r="AE1" s="0" t="str">
        <f aca="false">K1</f>
        <v>septiembre</v>
      </c>
      <c r="AF1" s="0" t="str">
        <f aca="false">L1</f>
        <v>octubre</v>
      </c>
      <c r="AG1" s="0" t="str">
        <f aca="false">M1</f>
        <v>noviembre</v>
      </c>
      <c r="AH1" s="0" t="str">
        <f aca="false">N1</f>
        <v>diciembre</v>
      </c>
      <c r="AI1" s="0" t="s">
        <v>16</v>
      </c>
    </row>
    <row r="2" customFormat="false" ht="42.75" hidden="false" customHeight="false" outlineLevel="0" collapsed="false">
      <c r="A2" s="4" t="n">
        <f aca="false">18.4+0.1256+0.92+1.15</f>
        <v>20.5956</v>
      </c>
      <c r="B2" s="0" t="s">
        <v>17</v>
      </c>
      <c r="C2" s="5" t="n">
        <v>3961.18581</v>
      </c>
      <c r="D2" s="5" t="n">
        <v>19570.0276</v>
      </c>
      <c r="E2" s="5" t="n">
        <v>100.849376</v>
      </c>
      <c r="F2" s="5" t="n">
        <v>91.20741</v>
      </c>
      <c r="G2" s="5" t="n">
        <v>537.664548</v>
      </c>
      <c r="H2" s="5" t="n">
        <v>1326.355065</v>
      </c>
      <c r="I2" s="5" t="n">
        <v>1903.48287</v>
      </c>
      <c r="J2" s="5" t="n">
        <v>1939.159119</v>
      </c>
      <c r="K2" s="5" t="n">
        <v>11756.54852</v>
      </c>
      <c r="L2" s="5" t="n">
        <v>3938.039096</v>
      </c>
      <c r="M2" s="5" t="n">
        <v>3300.521375</v>
      </c>
      <c r="N2" s="5" t="n">
        <v>3392.250739</v>
      </c>
      <c r="O2" s="6" t="n">
        <v>52000</v>
      </c>
      <c r="V2" s="7" t="str">
        <f aca="false">B2</f>
        <v>IEPS Tabaco (Estadísticas oportunas)</v>
      </c>
      <c r="W2" s="8" t="n">
        <v>3928.52402</v>
      </c>
      <c r="X2" s="8" t="n">
        <v>13472.18004</v>
      </c>
      <c r="Y2" s="8" t="n">
        <v>1293.130934</v>
      </c>
      <c r="Z2" s="0" t="n">
        <v>1175.387352</v>
      </c>
      <c r="AB2" s="0" t="n">
        <v>2347.980011</v>
      </c>
      <c r="AC2" s="0" t="n">
        <v>2977.535691</v>
      </c>
      <c r="AD2" s="0" t="n">
        <v>3985.44204</v>
      </c>
      <c r="AE2" s="0" t="n">
        <v>3921.270366</v>
      </c>
      <c r="AI2" s="5" t="n">
        <v>42649.9</v>
      </c>
    </row>
    <row r="3" customFormat="false" ht="14.25" hidden="false" customHeight="false" outlineLevel="0" collapsed="false">
      <c r="B3" s="9" t="s">
        <v>18</v>
      </c>
      <c r="C3" s="10" t="n">
        <f aca="false">C2*0.92</f>
        <v>3644.2909452</v>
      </c>
      <c r="D3" s="10" t="n">
        <f aca="false">D2*0.92</f>
        <v>18004.425392</v>
      </c>
      <c r="E3" s="10" t="n">
        <f aca="false">E2*0.92</f>
        <v>92.78142592</v>
      </c>
      <c r="F3" s="10" t="n">
        <f aca="false">F2*0.92</f>
        <v>83.9108172</v>
      </c>
      <c r="G3" s="10" t="n">
        <f aca="false">G2*0.92</f>
        <v>494.65138416</v>
      </c>
      <c r="H3" s="10" t="n">
        <f aca="false">H2*0.92</f>
        <v>1220.2466598</v>
      </c>
      <c r="I3" s="10" t="n">
        <f aca="false">I2*0.92</f>
        <v>1751.2042404</v>
      </c>
      <c r="J3" s="10" t="n">
        <f aca="false">J2*0.92</f>
        <v>1784.02638948</v>
      </c>
      <c r="K3" s="10" t="n">
        <f aca="false">K2*0.92</f>
        <v>10816.0246384</v>
      </c>
      <c r="L3" s="10" t="n">
        <f aca="false">L2*0.92</f>
        <v>3622.99596832</v>
      </c>
      <c r="M3" s="10" t="n">
        <f aca="false">M2*0.92</f>
        <v>3036.479665</v>
      </c>
      <c r="N3" s="10" t="n">
        <f aca="false">N2*0.92</f>
        <v>3120.87067988</v>
      </c>
      <c r="O3" s="10" t="n">
        <f aca="false">O2*0.92</f>
        <v>47840</v>
      </c>
      <c r="P3" s="0" t="s">
        <v>19</v>
      </c>
      <c r="Q3" s="11" t="n">
        <f aca="false">SUM(C4:N8)</f>
        <v>14817.2166931814</v>
      </c>
      <c r="R3" s="0" t="s">
        <v>20</v>
      </c>
      <c r="S3" s="11" t="n">
        <f aca="false">SUM(C4:N8)</f>
        <v>14817.2166931814</v>
      </c>
      <c r="V3" s="9" t="s">
        <v>21</v>
      </c>
      <c r="W3" s="10" t="n">
        <f aca="false">W2*0.92</f>
        <v>3614.2420984</v>
      </c>
      <c r="X3" s="10" t="n">
        <f aca="false">X2*0.92</f>
        <v>12394.4056368</v>
      </c>
      <c r="Y3" s="10" t="n">
        <f aca="false">Y2*0.92</f>
        <v>1189.68045928</v>
      </c>
      <c r="Z3" s="10" t="n">
        <f aca="false">Z2*0.92</f>
        <v>1081.35636384</v>
      </c>
      <c r="AA3" s="10" t="n">
        <f aca="false">AA2*0.92</f>
        <v>0</v>
      </c>
      <c r="AB3" s="10" t="n">
        <f aca="false">AB2*0.92</f>
        <v>2160.14161012</v>
      </c>
      <c r="AC3" s="10" t="n">
        <f aca="false">AC2*0.92</f>
        <v>2739.33283572</v>
      </c>
      <c r="AD3" s="10" t="n">
        <f aca="false">AD2*0.92</f>
        <v>3666.6066768</v>
      </c>
      <c r="AE3" s="10" t="n">
        <f aca="false">AE2*0.92</f>
        <v>3607.56873672</v>
      </c>
      <c r="AF3" s="10" t="n">
        <f aca="false">AF2*0.92</f>
        <v>0</v>
      </c>
      <c r="AG3" s="10" t="n">
        <f aca="false">AG2*0.92</f>
        <v>0</v>
      </c>
      <c r="AH3" s="10" t="n">
        <f aca="false">AH2*0.92</f>
        <v>0</v>
      </c>
      <c r="AI3" s="10" t="n">
        <f aca="false">AI2*0.92</f>
        <v>39237.908</v>
      </c>
      <c r="AJ3" s="0" t="s">
        <v>22</v>
      </c>
      <c r="AK3" s="11" t="n">
        <f aca="false">SUM(W4:AE8)</f>
        <v>9465.39947906185</v>
      </c>
      <c r="AL3" s="0" t="s">
        <v>23</v>
      </c>
      <c r="AM3" s="11" t="n">
        <f aca="false">SUM(W4:Y8)</f>
        <v>5345.52454913629</v>
      </c>
    </row>
    <row r="4" customFormat="false" ht="14.25" hidden="false" customHeight="false" outlineLevel="0" collapsed="false">
      <c r="A4" s="12" t="s">
        <v>24</v>
      </c>
      <c r="B4" s="0" t="s">
        <v>25</v>
      </c>
      <c r="C4" s="5" t="n">
        <f aca="false">C$3*0.2</f>
        <v>728.85818904</v>
      </c>
      <c r="D4" s="5" t="n">
        <f aca="false">D$3*0.2</f>
        <v>3600.8850784</v>
      </c>
      <c r="E4" s="5" t="n">
        <f aca="false">E$3*0.2</f>
        <v>18.556285184</v>
      </c>
      <c r="F4" s="5" t="n">
        <f aca="false">F$3*0.2</f>
        <v>16.78216344</v>
      </c>
      <c r="G4" s="5" t="n">
        <f aca="false">G$3*0.2</f>
        <v>98.930276832</v>
      </c>
      <c r="H4" s="5" t="n">
        <f aca="false">H$3*0.2</f>
        <v>244.04933196</v>
      </c>
      <c r="I4" s="5" t="n">
        <f aca="false">I$3*0.2</f>
        <v>350.24084808</v>
      </c>
      <c r="J4" s="5" t="n">
        <f aca="false">J$3*0.2</f>
        <v>356.805277896</v>
      </c>
      <c r="K4" s="5" t="n">
        <f aca="false">K$3*0.2</f>
        <v>2163.20492768</v>
      </c>
      <c r="L4" s="5" t="n">
        <f aca="false">L$3*0.2</f>
        <v>724.599193664</v>
      </c>
      <c r="M4" s="5" t="n">
        <f aca="false">M$3*0.2</f>
        <v>607.295933</v>
      </c>
      <c r="N4" s="5" t="n">
        <f aca="false">N$3*0.2</f>
        <v>624.174135976</v>
      </c>
      <c r="O4" s="5" t="n">
        <f aca="false">O3*0.2</f>
        <v>9568</v>
      </c>
      <c r="Q4" s="11" t="n">
        <f aca="false">SUM(C2:N2)</f>
        <v>51817.291528</v>
      </c>
      <c r="S4" s="11" t="n">
        <f aca="false">SUM(C2:N2)</f>
        <v>51817.291528</v>
      </c>
      <c r="U4" s="13" t="str">
        <f aca="false">A4</f>
        <v>Participaciones</v>
      </c>
      <c r="V4" s="0" t="str">
        <f aca="false">B4</f>
        <v>IEPS Tabaco en FGP (20%)</v>
      </c>
      <c r="W4" s="5" t="n">
        <f aca="false">W$3*0.2</f>
        <v>722.84841968</v>
      </c>
      <c r="X4" s="5" t="n">
        <f aca="false">X$3*0.2</f>
        <v>2478.88112736</v>
      </c>
      <c r="Y4" s="5" t="n">
        <f aca="false">Y$3*0.2</f>
        <v>237.936091856</v>
      </c>
      <c r="Z4" s="5" t="n">
        <f aca="false">Z$3*0.2</f>
        <v>216.271272768</v>
      </c>
      <c r="AA4" s="5" t="n">
        <f aca="false">AA$3*0.2</f>
        <v>0</v>
      </c>
      <c r="AB4" s="5" t="n">
        <f aca="false">AB$3*0.2</f>
        <v>432.028322024</v>
      </c>
      <c r="AC4" s="5" t="n">
        <f aca="false">AC$3*0.2</f>
        <v>547.866567144</v>
      </c>
      <c r="AD4" s="5" t="n">
        <f aca="false">AD$3*0.2</f>
        <v>733.32133536</v>
      </c>
      <c r="AE4" s="5" t="n">
        <f aca="false">AE$3*0.2</f>
        <v>721.513747344</v>
      </c>
      <c r="AF4" s="5" t="n">
        <f aca="false">AF$3*0.2</f>
        <v>0</v>
      </c>
      <c r="AG4" s="5" t="n">
        <f aca="false">AG$3*0.2</f>
        <v>0</v>
      </c>
      <c r="AH4" s="5" t="n">
        <f aca="false">AH$3*0.2</f>
        <v>0</v>
      </c>
      <c r="AI4" s="5" t="n">
        <f aca="false">AI3*0.2</f>
        <v>7847.5816</v>
      </c>
      <c r="AK4" s="11" t="n">
        <f aca="false">SUM(W2:AE2)</f>
        <v>33101.450454</v>
      </c>
      <c r="AM4" s="11" t="n">
        <f aca="false">SUM(W2:Y2)</f>
        <v>18693.834994</v>
      </c>
    </row>
    <row r="5" customFormat="false" ht="14.25" hidden="false" customHeight="false" outlineLevel="0" collapsed="false">
      <c r="A5" s="12" t="s">
        <v>24</v>
      </c>
      <c r="B5" s="0" t="s">
        <v>26</v>
      </c>
      <c r="C5" s="5" t="n">
        <f aca="false">C$3*0.00136</f>
        <v>4.956235685472</v>
      </c>
      <c r="D5" s="5" t="n">
        <f aca="false">D$3*0.00136</f>
        <v>24.48601853312</v>
      </c>
      <c r="E5" s="5" t="n">
        <f aca="false">E$3*0.00136</f>
        <v>0.1261827392512</v>
      </c>
      <c r="F5" s="5" t="n">
        <f aca="false">F$3*0.00136</f>
        <v>0.114118711392</v>
      </c>
      <c r="G5" s="5" t="n">
        <f aca="false">G$3*0.00136</f>
        <v>0.6727258824576</v>
      </c>
      <c r="H5" s="5" t="n">
        <f aca="false">H$3*0.00136</f>
        <v>1.659535457328</v>
      </c>
      <c r="I5" s="5" t="n">
        <f aca="false">I$3*0.00136</f>
        <v>2.381637766944</v>
      </c>
      <c r="J5" s="5" t="n">
        <f aca="false">J$3*0.00136</f>
        <v>2.4262758896928</v>
      </c>
      <c r="K5" s="5" t="n">
        <f aca="false">K$3*0.00136</f>
        <v>14.709793508224</v>
      </c>
      <c r="L5" s="5" t="n">
        <f aca="false">L$3*0.00136</f>
        <v>4.9272745169152</v>
      </c>
      <c r="M5" s="5" t="n">
        <f aca="false">M$3*0.00136</f>
        <v>4.1296123444</v>
      </c>
      <c r="N5" s="5" t="n">
        <f aca="false">N$3*0.00136</f>
        <v>4.2443841246368</v>
      </c>
      <c r="O5" s="5" t="n">
        <f aca="false">O$3*0.00136</f>
        <v>65.0624</v>
      </c>
      <c r="Q5" s="14" t="n">
        <f aca="false">Q3/Q4</f>
        <v>0.2859512</v>
      </c>
      <c r="R5" s="14"/>
      <c r="S5" s="14" t="n">
        <f aca="false">S3/S4</f>
        <v>0.2859512</v>
      </c>
      <c r="U5" s="13" t="str">
        <f aca="false">A5</f>
        <v>Participaciones</v>
      </c>
      <c r="V5" s="0" t="str">
        <f aca="false">B5</f>
        <v>IEPS Tabaco en Litoral (0.136%)</v>
      </c>
      <c r="W5" s="5" t="n">
        <f aca="false">W$3*0.00136</f>
        <v>4.915369253824</v>
      </c>
      <c r="X5" s="5" t="n">
        <f aca="false">X$3*0.00136</f>
        <v>16.856391666048</v>
      </c>
      <c r="Y5" s="5" t="n">
        <f aca="false">Y$3*0.00136</f>
        <v>1.6179654246208</v>
      </c>
      <c r="Z5" s="5" t="n">
        <f aca="false">Z$3*0.00136</f>
        <v>1.4706446548224</v>
      </c>
      <c r="AA5" s="5" t="n">
        <f aca="false">AA$3*0.00136</f>
        <v>0</v>
      </c>
      <c r="AB5" s="5" t="n">
        <f aca="false">AB$3*0.00136</f>
        <v>2.9377925897632</v>
      </c>
      <c r="AC5" s="5" t="n">
        <f aca="false">AC$3*0.00136</f>
        <v>3.7254926565792</v>
      </c>
      <c r="AD5" s="5" t="n">
        <f aca="false">AD$3*0.00136</f>
        <v>4.986585080448</v>
      </c>
      <c r="AE5" s="5" t="n">
        <f aca="false">AE$3*0.00136</f>
        <v>4.9062934819392</v>
      </c>
      <c r="AF5" s="5" t="n">
        <f aca="false">AF$3*0.00136</f>
        <v>0</v>
      </c>
      <c r="AG5" s="5" t="n">
        <f aca="false">AG$3*0.00136</f>
        <v>0</v>
      </c>
      <c r="AH5" s="5" t="n">
        <f aca="false">AH$3*0.00136</f>
        <v>0</v>
      </c>
      <c r="AI5" s="5" t="n">
        <f aca="false">AI$3*0.00136</f>
        <v>53.36355488</v>
      </c>
      <c r="AK5" s="14" t="n">
        <f aca="false">AK3/AK4</f>
        <v>0.2859512</v>
      </c>
      <c r="AL5" s="14"/>
      <c r="AM5" s="14" t="n">
        <f aca="false">AM3/AM4</f>
        <v>0.2859512</v>
      </c>
    </row>
    <row r="6" customFormat="false" ht="14.25" hidden="false" customHeight="false" outlineLevel="0" collapsed="false">
      <c r="A6" s="12" t="s">
        <v>24</v>
      </c>
      <c r="B6" s="0" t="s">
        <v>27</v>
      </c>
      <c r="C6" s="5" t="n">
        <f aca="false">C$3*0.01</f>
        <v>36.442909452</v>
      </c>
      <c r="D6" s="5" t="n">
        <f aca="false">D$3*0.01</f>
        <v>180.04425392</v>
      </c>
      <c r="E6" s="5" t="n">
        <f aca="false">E$3*0.01</f>
        <v>0.9278142592</v>
      </c>
      <c r="F6" s="5" t="n">
        <f aca="false">F$3*0.01</f>
        <v>0.839108172</v>
      </c>
      <c r="G6" s="5" t="n">
        <f aca="false">G$3*0.01</f>
        <v>4.9465138416</v>
      </c>
      <c r="H6" s="5" t="n">
        <f aca="false">H$3*0.01</f>
        <v>12.202466598</v>
      </c>
      <c r="I6" s="5" t="n">
        <f aca="false">I$3*0.01</f>
        <v>17.512042404</v>
      </c>
      <c r="J6" s="5" t="n">
        <f aca="false">J$3*0.01</f>
        <v>17.8402638948</v>
      </c>
      <c r="K6" s="5" t="n">
        <f aca="false">K$3*0.01</f>
        <v>108.160246384</v>
      </c>
      <c r="L6" s="5" t="n">
        <f aca="false">L$3*0.01</f>
        <v>36.2299596832</v>
      </c>
      <c r="M6" s="5" t="n">
        <f aca="false">M$3*0.01</f>
        <v>30.36479665</v>
      </c>
      <c r="N6" s="5" t="n">
        <f aca="false">N$3*0.01</f>
        <v>31.2087067988</v>
      </c>
      <c r="O6" s="5" t="n">
        <f aca="false">O$3*0.01</f>
        <v>478.4</v>
      </c>
      <c r="Q6" s="15"/>
      <c r="U6" s="13" t="str">
        <f aca="false">A6</f>
        <v>Participaciones</v>
      </c>
      <c r="V6" s="0" t="str">
        <f aca="false">B6</f>
        <v>IEPS Tabaco en FFM (1.0%)</v>
      </c>
      <c r="W6" s="5" t="n">
        <f aca="false">W$3*0.01</f>
        <v>36.142420984</v>
      </c>
      <c r="X6" s="5" t="n">
        <f aca="false">X$3*0.01</f>
        <v>123.944056368</v>
      </c>
      <c r="Y6" s="5" t="n">
        <f aca="false">Y$3*0.01</f>
        <v>11.8968045928</v>
      </c>
      <c r="Z6" s="5" t="n">
        <f aca="false">Z$3*0.01</f>
        <v>10.8135636384</v>
      </c>
      <c r="AA6" s="5" t="n">
        <f aca="false">AA$3*0.01</f>
        <v>0</v>
      </c>
      <c r="AB6" s="5" t="n">
        <f aca="false">AB$3*0.01</f>
        <v>21.6014161012</v>
      </c>
      <c r="AC6" s="5" t="n">
        <f aca="false">AC$3*0.01</f>
        <v>27.3933283572</v>
      </c>
      <c r="AD6" s="5" t="n">
        <f aca="false">AD$3*0.01</f>
        <v>36.666066768</v>
      </c>
      <c r="AE6" s="5" t="n">
        <f aca="false">AE$3*0.01</f>
        <v>36.0756873672</v>
      </c>
      <c r="AF6" s="5" t="n">
        <f aca="false">AF$3*0.01</f>
        <v>0</v>
      </c>
      <c r="AG6" s="5" t="n">
        <f aca="false">AG$3*0.01</f>
        <v>0</v>
      </c>
      <c r="AH6" s="5" t="n">
        <f aca="false">AH$3*0.01</f>
        <v>0</v>
      </c>
      <c r="AI6" s="5" t="n">
        <f aca="false">AI$3*0.01</f>
        <v>392.37908</v>
      </c>
      <c r="AK6" s="15"/>
    </row>
    <row r="7" customFormat="false" ht="14.25" hidden="false" customHeight="false" outlineLevel="0" collapsed="false">
      <c r="A7" s="12" t="s">
        <v>24</v>
      </c>
      <c r="B7" s="16" t="s">
        <v>28</v>
      </c>
      <c r="C7" s="17" t="n">
        <f aca="false">C2*0.08</f>
        <v>316.8948648</v>
      </c>
      <c r="D7" s="17" t="n">
        <f aca="false">D2*0.08</f>
        <v>1565.602208</v>
      </c>
      <c r="E7" s="17" t="n">
        <f aca="false">E2*0.08</f>
        <v>8.06795008</v>
      </c>
      <c r="F7" s="17" t="n">
        <f aca="false">F2*0.08</f>
        <v>7.2965928</v>
      </c>
      <c r="G7" s="17" t="n">
        <f aca="false">G2*0.08</f>
        <v>43.01316384</v>
      </c>
      <c r="H7" s="17" t="n">
        <f aca="false">H2*0.08</f>
        <v>106.1084052</v>
      </c>
      <c r="I7" s="17" t="n">
        <f aca="false">I2*0.08</f>
        <v>152.2786296</v>
      </c>
      <c r="J7" s="17" t="n">
        <f aca="false">J2*0.08</f>
        <v>155.13272952</v>
      </c>
      <c r="K7" s="17" t="n">
        <f aca="false">K2*0.08</f>
        <v>940.5238816</v>
      </c>
      <c r="L7" s="17" t="n">
        <f aca="false">L2*0.08</f>
        <v>315.04312768</v>
      </c>
      <c r="M7" s="17" t="n">
        <f aca="false">M2*0.08</f>
        <v>264.04171</v>
      </c>
      <c r="N7" s="17" t="n">
        <f aca="false">N2*0.08</f>
        <v>271.38005912</v>
      </c>
      <c r="O7" s="17" t="n">
        <f aca="false">O2*0.08</f>
        <v>4160</v>
      </c>
      <c r="P7" s="18"/>
      <c r="Q7" s="19" t="s">
        <v>29</v>
      </c>
      <c r="R7" s="18"/>
      <c r="S7" s="5"/>
      <c r="T7" s="5"/>
      <c r="U7" s="13" t="str">
        <f aca="false">A7</f>
        <v>Participaciones</v>
      </c>
      <c r="V7" s="0" t="str">
        <f aca="false">B7</f>
        <v>IEPS Tabaco Directo (8%)</v>
      </c>
      <c r="W7" s="17" t="n">
        <f aca="false">W2*0.08</f>
        <v>314.2819216</v>
      </c>
      <c r="X7" s="17" t="n">
        <f aca="false">X2*0.08</f>
        <v>1077.7744032</v>
      </c>
      <c r="Y7" s="17" t="n">
        <f aca="false">Y2*0.08</f>
        <v>103.45047472</v>
      </c>
      <c r="Z7" s="17" t="n">
        <f aca="false">Z2*0.08</f>
        <v>94.03098816</v>
      </c>
      <c r="AA7" s="17" t="n">
        <f aca="false">AA2*0.08</f>
        <v>0</v>
      </c>
      <c r="AB7" s="17" t="n">
        <f aca="false">AB2*0.08</f>
        <v>187.83840088</v>
      </c>
      <c r="AC7" s="17" t="n">
        <f aca="false">AC2*0.08</f>
        <v>238.20285528</v>
      </c>
      <c r="AD7" s="17" t="n">
        <f aca="false">AD2*0.08</f>
        <v>318.8353632</v>
      </c>
      <c r="AE7" s="17" t="n">
        <f aca="false">AE2*0.08</f>
        <v>313.70162928</v>
      </c>
      <c r="AF7" s="17" t="n">
        <f aca="false">AF2*0.08</f>
        <v>0</v>
      </c>
      <c r="AG7" s="17" t="n">
        <f aca="false">AG2*0.08</f>
        <v>0</v>
      </c>
      <c r="AH7" s="17" t="n">
        <f aca="false">AH2*0.08</f>
        <v>0</v>
      </c>
      <c r="AI7" s="17" t="n">
        <f aca="false">AI2*0.08</f>
        <v>3411.992</v>
      </c>
      <c r="AJ7" s="18"/>
      <c r="AK7" s="19" t="s">
        <v>29</v>
      </c>
      <c r="AL7" s="18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</row>
    <row r="8" customFormat="false" ht="14.25" hidden="false" customHeight="false" outlineLevel="0" collapsed="false">
      <c r="A8" s="12" t="s">
        <v>24</v>
      </c>
      <c r="B8" s="0" t="s">
        <v>30</v>
      </c>
      <c r="C8" s="5" t="n">
        <f aca="false">C$3*0.0125</f>
        <v>45.553636815</v>
      </c>
      <c r="D8" s="5" t="n">
        <f aca="false">D$3*0.0125</f>
        <v>225.0553174</v>
      </c>
      <c r="E8" s="5" t="n">
        <f aca="false">E$3*0.0125</f>
        <v>1.159767824</v>
      </c>
      <c r="F8" s="5" t="n">
        <f aca="false">F$3*0.0125</f>
        <v>1.048885215</v>
      </c>
      <c r="G8" s="5" t="n">
        <f aca="false">G$3*0.0125</f>
        <v>6.183142302</v>
      </c>
      <c r="H8" s="5" t="n">
        <f aca="false">H$3*0.0125</f>
        <v>15.2530832475</v>
      </c>
      <c r="I8" s="5" t="n">
        <f aca="false">I$3*0.0125</f>
        <v>21.890053005</v>
      </c>
      <c r="J8" s="5" t="n">
        <f aca="false">J$3*0.0125</f>
        <v>22.3003298685</v>
      </c>
      <c r="K8" s="5" t="n">
        <f aca="false">K$3*0.0125</f>
        <v>135.20030798</v>
      </c>
      <c r="L8" s="5" t="n">
        <f aca="false">L$3*0.0125</f>
        <v>45.287449604</v>
      </c>
      <c r="M8" s="5" t="n">
        <f aca="false">M$3*0.0125</f>
        <v>37.9559958125</v>
      </c>
      <c r="N8" s="5" t="n">
        <f aca="false">N$3*0.0125</f>
        <v>39.0108834985</v>
      </c>
      <c r="O8" s="5" t="n">
        <f aca="false">O$3*0.0125</f>
        <v>598</v>
      </c>
      <c r="P8" s="19"/>
      <c r="Q8" s="19" t="s">
        <v>31</v>
      </c>
      <c r="R8" s="20" t="n">
        <f aca="false">SUM(O4:O8)</f>
        <v>14869.4624</v>
      </c>
      <c r="U8" s="13" t="str">
        <f aca="false">A8</f>
        <v>Participaciones</v>
      </c>
      <c r="V8" s="0" t="str">
        <f aca="false">B8</f>
        <v>IEPS tabaco en FFR (1.25%)</v>
      </c>
      <c r="W8" s="5" t="n">
        <f aca="false">W$3*0.0125</f>
        <v>45.17802623</v>
      </c>
      <c r="X8" s="5" t="n">
        <f aca="false">X$3*0.0125</f>
        <v>154.93007046</v>
      </c>
      <c r="Y8" s="5" t="n">
        <f aca="false">Y$3*0.0125</f>
        <v>14.871005741</v>
      </c>
      <c r="Z8" s="5" t="n">
        <f aca="false">Z$3*0.0125</f>
        <v>13.516954548</v>
      </c>
      <c r="AA8" s="5" t="n">
        <f aca="false">AA$3*0.0125</f>
        <v>0</v>
      </c>
      <c r="AB8" s="5" t="n">
        <f aca="false">AB$3*0.0125</f>
        <v>27.0017701265</v>
      </c>
      <c r="AC8" s="5" t="n">
        <f aca="false">AC$3*0.0125</f>
        <v>34.2416604465</v>
      </c>
      <c r="AD8" s="5" t="n">
        <f aca="false">AD$3*0.0125</f>
        <v>45.83258346</v>
      </c>
      <c r="AE8" s="5" t="n">
        <f aca="false">AE$3*0.0125</f>
        <v>45.094609209</v>
      </c>
      <c r="AF8" s="5" t="n">
        <f aca="false">AF$3*0.0125</f>
        <v>0</v>
      </c>
      <c r="AG8" s="5" t="n">
        <f aca="false">AG$3*0.0125</f>
        <v>0</v>
      </c>
      <c r="AH8" s="5" t="n">
        <f aca="false">AH$3*0.0125</f>
        <v>0</v>
      </c>
      <c r="AI8" s="5" t="n">
        <f aca="false">AI$3*0.0125</f>
        <v>490.47385</v>
      </c>
      <c r="AJ8" s="19"/>
      <c r="AK8" s="19" t="s">
        <v>31</v>
      </c>
      <c r="AL8" s="20" t="n">
        <f aca="false">SUM(AI4:AI8)</f>
        <v>12195.79008488</v>
      </c>
      <c r="OS8" s="0" t="n">
        <f aca="false">OU26/C3</f>
        <v>0.00212299999651658</v>
      </c>
    </row>
    <row r="9" customFormat="false" ht="14.25" hidden="false" customHeight="false" outlineLevel="0" collapsed="false">
      <c r="A9" s="21" t="s">
        <v>32</v>
      </c>
      <c r="B9" s="0" t="s">
        <v>33</v>
      </c>
      <c r="C9" s="5" t="n">
        <f aca="false">C$3*0.003066</f>
        <v>11.1733960379832</v>
      </c>
      <c r="D9" s="5" t="n">
        <f aca="false">D$3*0.003066</f>
        <v>55.201568251872</v>
      </c>
      <c r="E9" s="5" t="n">
        <f aca="false">E$3*0.003066</f>
        <v>0.28446785187072</v>
      </c>
      <c r="F9" s="5" t="n">
        <f aca="false">F$3*0.003066</f>
        <v>0.2572705655352</v>
      </c>
      <c r="G9" s="5" t="n">
        <f aca="false">G$3*0.003066</f>
        <v>1.51660114383456</v>
      </c>
      <c r="H9" s="5" t="n">
        <f aca="false">H$3*0.003066</f>
        <v>3.7412762589468</v>
      </c>
      <c r="I9" s="5" t="n">
        <f aca="false">I$3*0.003066</f>
        <v>5.3691922010664</v>
      </c>
      <c r="J9" s="5" t="n">
        <f aca="false">J$3*0.003066</f>
        <v>5.46982491014568</v>
      </c>
      <c r="K9" s="5" t="n">
        <f aca="false">K$3*0.003066</f>
        <v>33.1619315413344</v>
      </c>
      <c r="L9" s="5" t="n">
        <f aca="false">L$3*0.003066</f>
        <v>11.1081056388691</v>
      </c>
      <c r="M9" s="5" t="n">
        <f aca="false">M$3*0.003066</f>
        <v>9.30984665289</v>
      </c>
      <c r="N9" s="5" t="n">
        <f aca="false">N$3*0.003066</f>
        <v>9.56858950451208</v>
      </c>
      <c r="O9" s="5" t="n">
        <f aca="false">O$3*0.003066</f>
        <v>146.67744</v>
      </c>
      <c r="P9" s="19"/>
      <c r="Q9" s="22" t="s">
        <v>34</v>
      </c>
      <c r="R9" s="23" t="n">
        <f aca="false">R8/O2</f>
        <v>0.2859512</v>
      </c>
      <c r="U9" s="21" t="str">
        <f aca="false">A9</f>
        <v>Aportaciones</v>
      </c>
      <c r="V9" s="0" t="str">
        <f aca="false">B9</f>
        <v>IEPS tabaco en FAIS Estatal (0.3066%)</v>
      </c>
      <c r="W9" s="5" t="n">
        <f aca="false">W$3*0.003066</f>
        <v>11.0812662736944</v>
      </c>
      <c r="X9" s="5" t="n">
        <f aca="false">X$3*0.003066</f>
        <v>38.0012476824288</v>
      </c>
      <c r="Y9" s="5" t="n">
        <f aca="false">Y$3*0.003066</f>
        <v>3.64756028815248</v>
      </c>
      <c r="Z9" s="5" t="n">
        <f aca="false">Z$3*0.003066</f>
        <v>3.31543861153344</v>
      </c>
      <c r="AA9" s="5" t="n">
        <f aca="false">AA$3*0.003066</f>
        <v>0</v>
      </c>
      <c r="AB9" s="5" t="n">
        <f aca="false">AB$3*0.003066</f>
        <v>6.62299417662792</v>
      </c>
      <c r="AC9" s="5" t="n">
        <f aca="false">AC$3*0.003066</f>
        <v>8.39879447431752</v>
      </c>
      <c r="AD9" s="5" t="n">
        <f aca="false">AD$3*0.003066</f>
        <v>11.2418160710688</v>
      </c>
      <c r="AE9" s="5" t="n">
        <f aca="false">AE$3*0.003066</f>
        <v>11.0608057467835</v>
      </c>
      <c r="AF9" s="5" t="n">
        <f aca="false">AF$3*0.003066</f>
        <v>0</v>
      </c>
      <c r="AG9" s="5" t="n">
        <f aca="false">AG$3*0.003066</f>
        <v>0</v>
      </c>
      <c r="AH9" s="5" t="n">
        <f aca="false">AH$3*0.003066</f>
        <v>0</v>
      </c>
      <c r="AI9" s="5" t="n">
        <f aca="false">AI$3*0.003066</f>
        <v>120.303425928</v>
      </c>
      <c r="AJ9" s="19"/>
      <c r="AK9" s="22" t="s">
        <v>34</v>
      </c>
      <c r="AL9" s="23" t="n">
        <f aca="false">AL8/AI2</f>
        <v>0.2859512</v>
      </c>
    </row>
    <row r="10" customFormat="false" ht="14.25" hidden="false" customHeight="false" outlineLevel="0" collapsed="false">
      <c r="A10" s="21" t="s">
        <v>32</v>
      </c>
      <c r="B10" s="0" t="s">
        <v>35</v>
      </c>
      <c r="C10" s="5" t="n">
        <f aca="false">C$3*0.022228</f>
        <v>81.0052991299056</v>
      </c>
      <c r="D10" s="5" t="n">
        <f aca="false">D$3*0.022228</f>
        <v>400.202367613376</v>
      </c>
      <c r="E10" s="5" t="n">
        <f aca="false">E$3*0.022228</f>
        <v>2.06234553534976</v>
      </c>
      <c r="F10" s="5" t="n">
        <f aca="false">F$3*0.022228</f>
        <v>1.8651696447216</v>
      </c>
      <c r="G10" s="5" t="n">
        <f aca="false">G$3*0.022228</f>
        <v>10.9951109671085</v>
      </c>
      <c r="H10" s="5" t="n">
        <f aca="false">H$3*0.022228</f>
        <v>27.1236427540344</v>
      </c>
      <c r="I10" s="5" t="n">
        <f aca="false">I$3*0.022228</f>
        <v>38.9257678556112</v>
      </c>
      <c r="J10" s="5" t="n">
        <f aca="false">J$3*0.022228</f>
        <v>39.6553385853614</v>
      </c>
      <c r="K10" s="5" t="n">
        <f aca="false">K$3*0.022228</f>
        <v>240.418595662355</v>
      </c>
      <c r="L10" s="5" t="n">
        <f aca="false">L$3*0.022228</f>
        <v>80.531954383817</v>
      </c>
      <c r="M10" s="5" t="n">
        <f aca="false">M$3*0.022228</f>
        <v>67.49486999362</v>
      </c>
      <c r="N10" s="5" t="n">
        <f aca="false">N$3*0.022228</f>
        <v>69.3707134723727</v>
      </c>
      <c r="O10" s="5" t="n">
        <f aca="false">O$3*0.022228</f>
        <v>1063.38752</v>
      </c>
      <c r="U10" s="21" t="str">
        <f aca="false">A10</f>
        <v>Aportaciones</v>
      </c>
      <c r="V10" s="0" t="str">
        <f aca="false">B10</f>
        <v>IEPS tabaco en FAIS Municipal (2.2228%)</v>
      </c>
      <c r="W10" s="5" t="n">
        <f aca="false">W$3*0.022228</f>
        <v>80.3373733632352</v>
      </c>
      <c r="X10" s="5" t="n">
        <f aca="false">X$3*0.022228</f>
        <v>275.50284849479</v>
      </c>
      <c r="Y10" s="5" t="n">
        <f aca="false">Y$3*0.022228</f>
        <v>26.4442172488758</v>
      </c>
      <c r="Z10" s="5" t="n">
        <f aca="false">Z$3*0.022228</f>
        <v>24.0363892554355</v>
      </c>
      <c r="AA10" s="5" t="n">
        <f aca="false">AA$3*0.022228</f>
        <v>0</v>
      </c>
      <c r="AB10" s="5" t="n">
        <f aca="false">AB$3*0.022228</f>
        <v>48.0156277097474</v>
      </c>
      <c r="AC10" s="5" t="n">
        <f aca="false">AC$3*0.022228</f>
        <v>60.8898902723842</v>
      </c>
      <c r="AD10" s="5" t="n">
        <f aca="false">AD$3*0.022228</f>
        <v>81.5013332119104</v>
      </c>
      <c r="AE10" s="5" t="n">
        <f aca="false">AE$3*0.022228</f>
        <v>80.1890378798122</v>
      </c>
      <c r="AF10" s="5" t="n">
        <f aca="false">AF$3*0.022228</f>
        <v>0</v>
      </c>
      <c r="AG10" s="5" t="n">
        <f aca="false">AG$3*0.022228</f>
        <v>0</v>
      </c>
      <c r="AH10" s="5" t="n">
        <f aca="false">AH$3*0.022228</f>
        <v>0</v>
      </c>
      <c r="AI10" s="5" t="n">
        <f aca="false">AI$3*0.022228</f>
        <v>872.180219024</v>
      </c>
    </row>
    <row r="11" customFormat="false" ht="14.25" hidden="false" customHeight="false" outlineLevel="0" collapsed="false">
      <c r="A11" s="21" t="s">
        <v>32</v>
      </c>
      <c r="B11" s="0" t="s">
        <v>36</v>
      </c>
      <c r="C11" s="5" t="n">
        <f aca="false">C$3*0.025623</f>
        <v>93.3776668888596</v>
      </c>
      <c r="D11" s="5" t="n">
        <f aca="false">D$3*0.025623</f>
        <v>461.327391819216</v>
      </c>
      <c r="E11" s="5" t="n">
        <f aca="false">E$3*0.025623</f>
        <v>2.37733847634816</v>
      </c>
      <c r="F11" s="5" t="n">
        <f aca="false">F$3*0.025623</f>
        <v>2.1500468691156</v>
      </c>
      <c r="G11" s="5" t="n">
        <f aca="false">G$3*0.025623</f>
        <v>12.6744524163317</v>
      </c>
      <c r="H11" s="5" t="n">
        <f aca="false">H$3*0.025623</f>
        <v>31.2663801640554</v>
      </c>
      <c r="I11" s="5" t="n">
        <f aca="false">I$3*0.025623</f>
        <v>44.8711062517692</v>
      </c>
      <c r="J11" s="5" t="n">
        <f aca="false">J$3*0.025623</f>
        <v>45.712108177646</v>
      </c>
      <c r="K11" s="5" t="n">
        <f aca="false">K$3*0.025623</f>
        <v>277.138999309723</v>
      </c>
      <c r="L11" s="5" t="n">
        <f aca="false">L$3*0.025623</f>
        <v>92.8320256962634</v>
      </c>
      <c r="M11" s="5" t="n">
        <f aca="false">M$3*0.025623</f>
        <v>77.803718456295</v>
      </c>
      <c r="N11" s="5" t="n">
        <f aca="false">N$3*0.025623</f>
        <v>79.9660694305653</v>
      </c>
      <c r="O11" s="5" t="n">
        <f aca="false">O$3*0.025623</f>
        <v>1225.80432</v>
      </c>
      <c r="U11" s="21" t="str">
        <f aca="false">A11</f>
        <v>Aportaciones</v>
      </c>
      <c r="V11" s="0" t="str">
        <f aca="false">B11</f>
        <v>IEPS tabaco en FORTAMUN (2.5623%)</v>
      </c>
      <c r="W11" s="5" t="n">
        <f aca="false">W$3*0.025623</f>
        <v>92.6077252873032</v>
      </c>
      <c r="X11" s="5" t="n">
        <f aca="false">X$3*0.025623</f>
        <v>317.581855631726</v>
      </c>
      <c r="Y11" s="5" t="n">
        <f aca="false">Y$3*0.025623</f>
        <v>30.4831824081314</v>
      </c>
      <c r="Z11" s="5" t="n">
        <f aca="false">Z$3*0.025623</f>
        <v>27.7075941106723</v>
      </c>
      <c r="AA11" s="5" t="n">
        <f aca="false">AA$3*0.025623</f>
        <v>0</v>
      </c>
      <c r="AB11" s="5" t="n">
        <f aca="false">AB$3*0.025623</f>
        <v>55.3493084761048</v>
      </c>
      <c r="AC11" s="5" t="n">
        <f aca="false">AC$3*0.025623</f>
        <v>70.1899252496536</v>
      </c>
      <c r="AD11" s="5" t="n">
        <f aca="false">AD$3*0.025623</f>
        <v>93.9494628796464</v>
      </c>
      <c r="AE11" s="5" t="n">
        <f aca="false">AE$3*0.025623</f>
        <v>92.4367337409766</v>
      </c>
      <c r="AF11" s="5" t="n">
        <f aca="false">AF$3*0.025623</f>
        <v>0</v>
      </c>
      <c r="AG11" s="5" t="n">
        <f aca="false">AG$3*0.025623</f>
        <v>0</v>
      </c>
      <c r="AH11" s="5" t="n">
        <f aca="false">AH$3*0.025623</f>
        <v>0</v>
      </c>
      <c r="AI11" s="5" t="n">
        <f aca="false">AI$3*0.025623</f>
        <v>1005.392916684</v>
      </c>
    </row>
    <row r="12" customFormat="false" ht="14.25" hidden="false" customHeight="false" outlineLevel="0" collapsed="false">
      <c r="A12" s="21" t="s">
        <v>32</v>
      </c>
      <c r="B12" s="0" t="s">
        <v>37</v>
      </c>
      <c r="C12" s="5" t="n">
        <f aca="false">C$3*0.00814</f>
        <v>29.664528293928</v>
      </c>
      <c r="D12" s="5" t="n">
        <f aca="false">D$3*0.00814</f>
        <v>146.55602269088</v>
      </c>
      <c r="E12" s="5" t="n">
        <f aca="false">E$3*0.00814</f>
        <v>0.7552408069888</v>
      </c>
      <c r="F12" s="5" t="n">
        <f aca="false">F$3*0.00814</f>
        <v>0.683034052008</v>
      </c>
      <c r="G12" s="5" t="n">
        <f aca="false">G$3*0.00814</f>
        <v>4.0264622670624</v>
      </c>
      <c r="H12" s="5" t="n">
        <f aca="false">H$3*0.00814</f>
        <v>9.932807810772</v>
      </c>
      <c r="I12" s="5" t="n">
        <f aca="false">I$3*0.00814</f>
        <v>14.254802516856</v>
      </c>
      <c r="J12" s="5" t="n">
        <f aca="false">J$3*0.00814</f>
        <v>14.5219748103672</v>
      </c>
      <c r="K12" s="5" t="n">
        <f aca="false">K$3*0.00814</f>
        <v>88.042440556576</v>
      </c>
      <c r="L12" s="5" t="n">
        <f aca="false">L$3*0.00814</f>
        <v>29.4911871821248</v>
      </c>
      <c r="M12" s="5" t="n">
        <f aca="false">M$3*0.00814</f>
        <v>24.7169444731</v>
      </c>
      <c r="N12" s="5" t="n">
        <f aca="false">N$3*0.00814</f>
        <v>25.4038873342232</v>
      </c>
      <c r="O12" s="5" t="n">
        <f aca="false">O$3*0.00814</f>
        <v>389.4176</v>
      </c>
      <c r="U12" s="21" t="str">
        <f aca="false">A12</f>
        <v>Aportaciones</v>
      </c>
      <c r="V12" s="0" t="str">
        <f aca="false">B12</f>
        <v>IEPS tabaco en FAM (0.814%)</v>
      </c>
      <c r="W12" s="5" t="n">
        <f aca="false">W$3*0.00814</f>
        <v>29.419930680976</v>
      </c>
      <c r="X12" s="5" t="n">
        <f aca="false">X$3*0.00814</f>
        <v>100.890461883552</v>
      </c>
      <c r="Y12" s="5" t="n">
        <f aca="false">Y$3*0.00814</f>
        <v>9.6839989385392</v>
      </c>
      <c r="Z12" s="5" t="n">
        <f aca="false">Z$3*0.00814</f>
        <v>8.8022408016576</v>
      </c>
      <c r="AA12" s="5" t="n">
        <f aca="false">AA$3*0.00814</f>
        <v>0</v>
      </c>
      <c r="AB12" s="5" t="n">
        <f aca="false">AB$3*0.00814</f>
        <v>17.5835527063768</v>
      </c>
      <c r="AC12" s="5" t="n">
        <f aca="false">AC$3*0.00814</f>
        <v>22.2981692827608</v>
      </c>
      <c r="AD12" s="5" t="n">
        <f aca="false">AD$3*0.00814</f>
        <v>29.846178349152</v>
      </c>
      <c r="AE12" s="5" t="n">
        <f aca="false">AE$3*0.00814</f>
        <v>29.3656095169008</v>
      </c>
      <c r="AF12" s="5" t="n">
        <f aca="false">AF$3*0.00814</f>
        <v>0</v>
      </c>
      <c r="AG12" s="5" t="n">
        <f aca="false">AG$3*0.00814</f>
        <v>0</v>
      </c>
      <c r="AH12" s="5" t="n">
        <f aca="false">AH$3*0.00814</f>
        <v>0</v>
      </c>
      <c r="AI12" s="5" t="n">
        <f aca="false">AI$3*0.00814</f>
        <v>319.39657112</v>
      </c>
      <c r="AW12" s="24" t="n">
        <f aca="false">AVERAGE(AR18,AU18,AX18)</f>
        <v>0.0105339428737206</v>
      </c>
    </row>
    <row r="13" customFormat="false" ht="14.25" hidden="false" customHeight="false" outlineLevel="0" collapsed="false">
      <c r="A13" s="21" t="s">
        <v>32</v>
      </c>
      <c r="B13" s="0" t="s">
        <v>38</v>
      </c>
      <c r="C13" s="5" t="n">
        <f aca="false">C$3*0.014</f>
        <v>51.0200732328</v>
      </c>
      <c r="D13" s="5" t="n">
        <f aca="false">D$3*0.014</f>
        <v>252.061955488</v>
      </c>
      <c r="E13" s="5" t="n">
        <f aca="false">E$3*0.014</f>
        <v>1.29893996288</v>
      </c>
      <c r="F13" s="5" t="n">
        <f aca="false">F$3*0.014</f>
        <v>1.1747514408</v>
      </c>
      <c r="G13" s="5" t="n">
        <f aca="false">G$3*0.014</f>
        <v>6.92511937824</v>
      </c>
      <c r="H13" s="5" t="n">
        <f aca="false">H$3*0.014</f>
        <v>17.0834532372</v>
      </c>
      <c r="I13" s="5" t="n">
        <f aca="false">I$3*0.014</f>
        <v>24.5168593656</v>
      </c>
      <c r="J13" s="5" t="n">
        <f aca="false">J$3*0.014</f>
        <v>24.97636945272</v>
      </c>
      <c r="K13" s="5" t="n">
        <f aca="false">K$3*0.014</f>
        <v>151.4243449376</v>
      </c>
      <c r="L13" s="5" t="n">
        <f aca="false">L$3*0.014</f>
        <v>50.72194355648</v>
      </c>
      <c r="M13" s="5" t="n">
        <f aca="false">M$3*0.014</f>
        <v>42.51071531</v>
      </c>
      <c r="N13" s="5" t="n">
        <f aca="false">N$3*0.014</f>
        <v>43.69218951832</v>
      </c>
      <c r="O13" s="5" t="n">
        <f aca="false">O$3*0.014</f>
        <v>669.76</v>
      </c>
      <c r="U13" s="21" t="str">
        <f aca="false">A13</f>
        <v>Aportaciones</v>
      </c>
      <c r="V13" s="0" t="str">
        <f aca="false">B13</f>
        <v>IEPS tabaco en FAFEF (1.4%)</v>
      </c>
      <c r="W13" s="5" t="n">
        <f aca="false">W$3*0.014</f>
        <v>50.5993893776</v>
      </c>
      <c r="X13" s="5" t="n">
        <f aca="false">X$3*0.014</f>
        <v>173.5216789152</v>
      </c>
      <c r="Y13" s="5" t="n">
        <f aca="false">Y$3*0.014</f>
        <v>16.65552642992</v>
      </c>
      <c r="Z13" s="5" t="n">
        <f aca="false">Z$3*0.014</f>
        <v>15.13898909376</v>
      </c>
      <c r="AA13" s="5" t="n">
        <f aca="false">AA$3*0.014</f>
        <v>0</v>
      </c>
      <c r="AB13" s="5" t="n">
        <f aca="false">AB$3*0.014</f>
        <v>30.24198254168</v>
      </c>
      <c r="AC13" s="5" t="n">
        <f aca="false">AC$3*0.014</f>
        <v>38.35065970008</v>
      </c>
      <c r="AD13" s="5" t="n">
        <f aca="false">AD$3*0.014</f>
        <v>51.3324934752</v>
      </c>
      <c r="AE13" s="5" t="n">
        <f aca="false">AE$3*0.014</f>
        <v>50.50596231408</v>
      </c>
      <c r="AF13" s="5" t="n">
        <f aca="false">AF$3*0.014</f>
        <v>0</v>
      </c>
      <c r="AG13" s="5" t="n">
        <f aca="false">AG$3*0.014</f>
        <v>0</v>
      </c>
      <c r="AH13" s="5" t="n">
        <f aca="false">AH$3*0.014</f>
        <v>0</v>
      </c>
      <c r="AI13" s="5" t="n">
        <f aca="false">AI$3*0.014</f>
        <v>549.330712</v>
      </c>
      <c r="AM13" s="25"/>
    </row>
    <row r="14" customFormat="false" ht="14.25" hidden="false" customHeight="false" outlineLevel="0" collapsed="false">
      <c r="C14" s="11" t="n">
        <f aca="false">SUM(C4:C8)/C3</f>
        <v>0.31081652173913</v>
      </c>
      <c r="D14" s="11" t="n">
        <f aca="false">SUM(D4:D8)/D3</f>
        <v>0.31081652173913</v>
      </c>
      <c r="E14" s="11" t="n">
        <f aca="false">SUM(E4:E8)/E3</f>
        <v>0.31081652173913</v>
      </c>
      <c r="F14" s="11" t="n">
        <f aca="false">SUM(F4:F8)/F3</f>
        <v>0.31081652173913</v>
      </c>
      <c r="G14" s="11" t="n">
        <f aca="false">SUM(G4:G8)/G3</f>
        <v>0.31081652173913</v>
      </c>
      <c r="H14" s="11" t="n">
        <f aca="false">SUM(H4:H8)/H3</f>
        <v>0.31081652173913</v>
      </c>
      <c r="I14" s="11" t="n">
        <f aca="false">SUM(I4:I8)/I3</f>
        <v>0.31081652173913</v>
      </c>
      <c r="O14" s="11"/>
      <c r="AQ14" s="0" t="n">
        <v>2021</v>
      </c>
      <c r="CF14" s="0" t="n">
        <v>2020</v>
      </c>
      <c r="DT14" s="0" t="n">
        <v>2021</v>
      </c>
      <c r="FH14" s="0" t="n">
        <v>2020</v>
      </c>
      <c r="GW14" s="0" t="n">
        <v>2021</v>
      </c>
      <c r="IK14" s="0" t="n">
        <v>2020</v>
      </c>
      <c r="JZ14" s="0" t="n">
        <v>2021</v>
      </c>
      <c r="LN14" s="0" t="n">
        <v>2020</v>
      </c>
      <c r="NC14" s="0" t="n">
        <v>2020</v>
      </c>
      <c r="OR14" s="0" t="n">
        <v>2020</v>
      </c>
      <c r="QG14" s="0" t="n">
        <v>2020</v>
      </c>
      <c r="RW14" s="0" t="n">
        <v>2021</v>
      </c>
      <c r="TL14" s="0" t="n">
        <v>2020</v>
      </c>
      <c r="VA14" s="0" t="n">
        <v>2021</v>
      </c>
    </row>
    <row r="15" customFormat="false" ht="14.25" hidden="false" customHeight="false" outlineLevel="0" collapsed="false">
      <c r="C15" s="26" t="s">
        <v>39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26" t="s">
        <v>39</v>
      </c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26" t="s">
        <v>40</v>
      </c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26" t="s">
        <v>40</v>
      </c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26" t="s">
        <v>41</v>
      </c>
      <c r="FI15" s="26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W15" s="26" t="s">
        <v>41</v>
      </c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26" t="s">
        <v>42</v>
      </c>
      <c r="IL15" s="27"/>
      <c r="JZ15" s="26" t="s">
        <v>42</v>
      </c>
      <c r="LN15" s="27" t="s">
        <v>43</v>
      </c>
      <c r="LO15" s="27"/>
      <c r="NC15" s="27" t="s">
        <v>44</v>
      </c>
      <c r="ND15" s="27"/>
      <c r="OR15" s="27" t="s">
        <v>45</v>
      </c>
      <c r="OS15" s="27"/>
      <c r="QG15" s="27" t="s">
        <v>46</v>
      </c>
      <c r="QH15" s="27"/>
      <c r="RW15" s="27" t="s">
        <v>47</v>
      </c>
      <c r="RX15" s="27"/>
      <c r="TL15" s="28" t="s">
        <v>48</v>
      </c>
      <c r="TM15" s="7"/>
      <c r="TO15" s="29" t="s">
        <v>49</v>
      </c>
      <c r="TP15" s="29" t="s">
        <v>49</v>
      </c>
      <c r="TQ15" s="29" t="s">
        <v>49</v>
      </c>
      <c r="TR15" s="29" t="s">
        <v>49</v>
      </c>
      <c r="TS15" s="29" t="s">
        <v>49</v>
      </c>
      <c r="TT15" s="29" t="s">
        <v>49</v>
      </c>
      <c r="TU15" s="29" t="s">
        <v>49</v>
      </c>
      <c r="TV15" s="29" t="s">
        <v>49</v>
      </c>
      <c r="TW15" s="29" t="s">
        <v>49</v>
      </c>
      <c r="TX15" s="29" t="s">
        <v>49</v>
      </c>
      <c r="TY15" s="29" t="s">
        <v>49</v>
      </c>
      <c r="TZ15" s="29" t="s">
        <v>49</v>
      </c>
      <c r="UA15" s="29" t="s">
        <v>49</v>
      </c>
      <c r="UB15" s="29" t="s">
        <v>49</v>
      </c>
      <c r="UC15" s="29" t="s">
        <v>49</v>
      </c>
      <c r="UD15" s="29" t="s">
        <v>49</v>
      </c>
      <c r="UE15" s="29" t="s">
        <v>49</v>
      </c>
      <c r="UF15" s="29" t="s">
        <v>49</v>
      </c>
      <c r="UG15" s="29" t="s">
        <v>49</v>
      </c>
      <c r="UH15" s="29" t="s">
        <v>49</v>
      </c>
      <c r="UI15" s="29" t="s">
        <v>49</v>
      </c>
      <c r="UJ15" s="29" t="s">
        <v>49</v>
      </c>
      <c r="UK15" s="29" t="s">
        <v>49</v>
      </c>
      <c r="UL15" s="29" t="s">
        <v>49</v>
      </c>
      <c r="UM15" s="29" t="s">
        <v>49</v>
      </c>
      <c r="UN15" s="29" t="s">
        <v>49</v>
      </c>
      <c r="UO15" s="29" t="s">
        <v>49</v>
      </c>
      <c r="UP15" s="29" t="s">
        <v>49</v>
      </c>
      <c r="UQ15" s="29" t="s">
        <v>49</v>
      </c>
      <c r="UR15" s="29" t="s">
        <v>49</v>
      </c>
      <c r="US15" s="29" t="s">
        <v>49</v>
      </c>
      <c r="UT15" s="29" t="s">
        <v>49</v>
      </c>
      <c r="UU15" s="29" t="s">
        <v>49</v>
      </c>
      <c r="UV15" s="29" t="s">
        <v>49</v>
      </c>
      <c r="UW15" s="29" t="s">
        <v>49</v>
      </c>
      <c r="UX15" s="29" t="s">
        <v>49</v>
      </c>
      <c r="UY15" s="29" t="s">
        <v>50</v>
      </c>
      <c r="VA15" s="28" t="s">
        <v>48</v>
      </c>
      <c r="VC15" s="29" t="s">
        <v>49</v>
      </c>
      <c r="VD15" s="29" t="s">
        <v>49</v>
      </c>
      <c r="VE15" s="29" t="s">
        <v>49</v>
      </c>
      <c r="VF15" s="29" t="s">
        <v>49</v>
      </c>
      <c r="VG15" s="29" t="s">
        <v>49</v>
      </c>
      <c r="VH15" s="29" t="s">
        <v>49</v>
      </c>
      <c r="VI15" s="29" t="s">
        <v>49</v>
      </c>
      <c r="VJ15" s="29" t="s">
        <v>49</v>
      </c>
      <c r="VK15" s="29" t="s">
        <v>49</v>
      </c>
      <c r="VL15" s="29" t="s">
        <v>49</v>
      </c>
      <c r="VM15" s="29" t="s">
        <v>49</v>
      </c>
      <c r="VN15" s="29" t="s">
        <v>49</v>
      </c>
      <c r="VO15" s="29" t="s">
        <v>49</v>
      </c>
      <c r="VP15" s="29" t="s">
        <v>49</v>
      </c>
      <c r="VQ15" s="29" t="s">
        <v>49</v>
      </c>
      <c r="VR15" s="29" t="s">
        <v>49</v>
      </c>
      <c r="VS15" s="29" t="s">
        <v>49</v>
      </c>
      <c r="VT15" s="29" t="s">
        <v>49</v>
      </c>
      <c r="VU15" s="29" t="s">
        <v>49</v>
      </c>
      <c r="VV15" s="29" t="s">
        <v>49</v>
      </c>
      <c r="VW15" s="29" t="s">
        <v>49</v>
      </c>
      <c r="VX15" s="29" t="s">
        <v>49</v>
      </c>
      <c r="VY15" s="29" t="s">
        <v>49</v>
      </c>
      <c r="VZ15" s="29" t="s">
        <v>49</v>
      </c>
      <c r="WA15" s="29" t="s">
        <v>49</v>
      </c>
      <c r="WB15" s="29" t="s">
        <v>49</v>
      </c>
      <c r="WC15" s="29" t="s">
        <v>49</v>
      </c>
      <c r="WD15" s="29" t="s">
        <v>49</v>
      </c>
      <c r="WE15" s="29" t="s">
        <v>49</v>
      </c>
      <c r="WF15" s="29" t="s">
        <v>49</v>
      </c>
      <c r="WG15" s="29" t="s">
        <v>49</v>
      </c>
      <c r="WH15" s="29" t="s">
        <v>49</v>
      </c>
      <c r="WI15" s="29" t="s">
        <v>49</v>
      </c>
      <c r="WJ15" s="29" t="s">
        <v>49</v>
      </c>
      <c r="WK15" s="29" t="s">
        <v>49</v>
      </c>
      <c r="WL15" s="29" t="s">
        <v>49</v>
      </c>
      <c r="WM15" s="29" t="s">
        <v>50</v>
      </c>
    </row>
    <row r="16" customFormat="false" ht="14.25" hidden="false" customHeight="false" outlineLevel="0" collapsed="false">
      <c r="C16" s="2" t="s">
        <v>1</v>
      </c>
      <c r="D16" s="2" t="s">
        <v>1</v>
      </c>
      <c r="E16" s="2" t="s">
        <v>1</v>
      </c>
      <c r="F16" s="2" t="s">
        <v>2</v>
      </c>
      <c r="G16" s="2" t="s">
        <v>2</v>
      </c>
      <c r="H16" s="2" t="s">
        <v>2</v>
      </c>
      <c r="I16" s="2" t="s">
        <v>3</v>
      </c>
      <c r="J16" s="2" t="s">
        <v>3</v>
      </c>
      <c r="K16" s="2" t="s">
        <v>3</v>
      </c>
      <c r="L16" s="2" t="s">
        <v>4</v>
      </c>
      <c r="M16" s="2" t="s">
        <v>4</v>
      </c>
      <c r="N16" s="2" t="s">
        <v>4</v>
      </c>
      <c r="O16" s="2" t="s">
        <v>5</v>
      </c>
      <c r="P16" s="2" t="s">
        <v>5</v>
      </c>
      <c r="Q16" s="2" t="s">
        <v>5</v>
      </c>
      <c r="R16" s="2" t="s">
        <v>6</v>
      </c>
      <c r="S16" s="2" t="s">
        <v>6</v>
      </c>
      <c r="T16" s="2" t="s">
        <v>6</v>
      </c>
      <c r="U16" s="2" t="s">
        <v>7</v>
      </c>
      <c r="V16" s="2" t="s">
        <v>7</v>
      </c>
      <c r="W16" s="2" t="s">
        <v>7</v>
      </c>
      <c r="X16" s="2" t="s">
        <v>8</v>
      </c>
      <c r="Y16" s="2" t="s">
        <v>8</v>
      </c>
      <c r="Z16" s="2" t="s">
        <v>8</v>
      </c>
      <c r="AA16" s="2" t="s">
        <v>9</v>
      </c>
      <c r="AB16" s="2" t="s">
        <v>9</v>
      </c>
      <c r="AC16" s="2" t="s">
        <v>9</v>
      </c>
      <c r="AD16" s="2" t="s">
        <v>10</v>
      </c>
      <c r="AE16" s="2" t="s">
        <v>10</v>
      </c>
      <c r="AF16" s="2" t="s">
        <v>10</v>
      </c>
      <c r="AG16" s="2" t="s">
        <v>11</v>
      </c>
      <c r="AH16" s="2" t="s">
        <v>11</v>
      </c>
      <c r="AI16" s="2" t="s">
        <v>11</v>
      </c>
      <c r="AJ16" s="2" t="s">
        <v>12</v>
      </c>
      <c r="AK16" s="2" t="s">
        <v>12</v>
      </c>
      <c r="AL16" s="2" t="s">
        <v>12</v>
      </c>
      <c r="AM16" s="30" t="s">
        <v>51</v>
      </c>
      <c r="AN16" s="30" t="s">
        <v>51</v>
      </c>
      <c r="AO16" s="30" t="s">
        <v>51</v>
      </c>
      <c r="AP16" s="2"/>
      <c r="AQ16" s="2" t="s">
        <v>1</v>
      </c>
      <c r="AR16" s="2" t="s">
        <v>1</v>
      </c>
      <c r="AS16" s="2" t="s">
        <v>1</v>
      </c>
      <c r="AT16" s="2" t="s">
        <v>2</v>
      </c>
      <c r="AU16" s="2" t="s">
        <v>2</v>
      </c>
      <c r="AV16" s="2" t="s">
        <v>2</v>
      </c>
      <c r="AW16" s="2" t="s">
        <v>3</v>
      </c>
      <c r="AX16" s="2" t="s">
        <v>3</v>
      </c>
      <c r="AY16" s="2" t="s">
        <v>3</v>
      </c>
      <c r="AZ16" s="2" t="s">
        <v>4</v>
      </c>
      <c r="BA16" s="2" t="s">
        <v>4</v>
      </c>
      <c r="BB16" s="2" t="s">
        <v>4</v>
      </c>
      <c r="BC16" s="2" t="s">
        <v>5</v>
      </c>
      <c r="BD16" s="2" t="s">
        <v>5</v>
      </c>
      <c r="BE16" s="2" t="s">
        <v>5</v>
      </c>
      <c r="BF16" s="2" t="s">
        <v>6</v>
      </c>
      <c r="BG16" s="2" t="s">
        <v>6</v>
      </c>
      <c r="BH16" s="2" t="s">
        <v>6</v>
      </c>
      <c r="BI16" s="2" t="s">
        <v>7</v>
      </c>
      <c r="BJ16" s="2" t="s">
        <v>7</v>
      </c>
      <c r="BK16" s="2" t="s">
        <v>7</v>
      </c>
      <c r="BL16" s="2" t="s">
        <v>8</v>
      </c>
      <c r="BM16" s="2" t="s">
        <v>8</v>
      </c>
      <c r="BN16" s="2" t="s">
        <v>8</v>
      </c>
      <c r="BO16" s="2" t="s">
        <v>9</v>
      </c>
      <c r="BP16" s="2" t="s">
        <v>9</v>
      </c>
      <c r="BQ16" s="2" t="s">
        <v>9</v>
      </c>
      <c r="BR16" s="2" t="s">
        <v>10</v>
      </c>
      <c r="BS16" s="2" t="s">
        <v>10</v>
      </c>
      <c r="BT16" s="2" t="s">
        <v>10</v>
      </c>
      <c r="BU16" s="2" t="s">
        <v>11</v>
      </c>
      <c r="BV16" s="2" t="s">
        <v>11</v>
      </c>
      <c r="BW16" s="2" t="s">
        <v>11</v>
      </c>
      <c r="BX16" s="2" t="s">
        <v>12</v>
      </c>
      <c r="BY16" s="2" t="s">
        <v>12</v>
      </c>
      <c r="BZ16" s="2" t="s">
        <v>12</v>
      </c>
      <c r="CA16" s="30" t="s">
        <v>52</v>
      </c>
      <c r="CB16" s="30" t="s">
        <v>52</v>
      </c>
      <c r="CC16" s="30" t="s">
        <v>52</v>
      </c>
      <c r="CD16" s="2"/>
      <c r="CF16" s="2" t="s">
        <v>1</v>
      </c>
      <c r="CG16" s="2" t="s">
        <v>1</v>
      </c>
      <c r="CH16" s="2" t="s">
        <v>1</v>
      </c>
      <c r="CI16" s="2" t="s">
        <v>2</v>
      </c>
      <c r="CJ16" s="2" t="s">
        <v>2</v>
      </c>
      <c r="CK16" s="2" t="s">
        <v>2</v>
      </c>
      <c r="CL16" s="2" t="s">
        <v>3</v>
      </c>
      <c r="CM16" s="2" t="s">
        <v>3</v>
      </c>
      <c r="CN16" s="2" t="s">
        <v>3</v>
      </c>
      <c r="CO16" s="2" t="s">
        <v>4</v>
      </c>
      <c r="CP16" s="2" t="s">
        <v>4</v>
      </c>
      <c r="CQ16" s="2" t="s">
        <v>4</v>
      </c>
      <c r="CR16" s="2" t="s">
        <v>5</v>
      </c>
      <c r="CS16" s="2" t="s">
        <v>5</v>
      </c>
      <c r="CT16" s="2" t="s">
        <v>5</v>
      </c>
      <c r="CU16" s="2" t="s">
        <v>6</v>
      </c>
      <c r="CV16" s="2" t="s">
        <v>6</v>
      </c>
      <c r="CW16" s="2" t="s">
        <v>6</v>
      </c>
      <c r="CX16" s="2" t="s">
        <v>7</v>
      </c>
      <c r="CY16" s="2" t="s">
        <v>7</v>
      </c>
      <c r="CZ16" s="2" t="s">
        <v>7</v>
      </c>
      <c r="DA16" s="2" t="s">
        <v>8</v>
      </c>
      <c r="DB16" s="2" t="s">
        <v>8</v>
      </c>
      <c r="DC16" s="2" t="s">
        <v>8</v>
      </c>
      <c r="DD16" s="2" t="s">
        <v>9</v>
      </c>
      <c r="DE16" s="2" t="s">
        <v>9</v>
      </c>
      <c r="DF16" s="2" t="s">
        <v>9</v>
      </c>
      <c r="DG16" s="2" t="s">
        <v>10</v>
      </c>
      <c r="DH16" s="2" t="s">
        <v>10</v>
      </c>
      <c r="DI16" s="2" t="s">
        <v>10</v>
      </c>
      <c r="DJ16" s="2" t="s">
        <v>11</v>
      </c>
      <c r="DK16" s="2" t="s">
        <v>11</v>
      </c>
      <c r="DL16" s="2" t="s">
        <v>11</v>
      </c>
      <c r="DM16" s="2" t="s">
        <v>12</v>
      </c>
      <c r="DN16" s="2" t="s">
        <v>12</v>
      </c>
      <c r="DO16" s="2" t="s">
        <v>12</v>
      </c>
      <c r="DP16" s="30" t="s">
        <v>51</v>
      </c>
      <c r="DQ16" s="30" t="s">
        <v>51</v>
      </c>
      <c r="DR16" s="30" t="s">
        <v>51</v>
      </c>
      <c r="DS16" s="2"/>
      <c r="DT16" s="2" t="s">
        <v>1</v>
      </c>
      <c r="DU16" s="2" t="s">
        <v>1</v>
      </c>
      <c r="DV16" s="2" t="s">
        <v>1</v>
      </c>
      <c r="DW16" s="2" t="s">
        <v>2</v>
      </c>
      <c r="DX16" s="2" t="s">
        <v>2</v>
      </c>
      <c r="DY16" s="2" t="s">
        <v>2</v>
      </c>
      <c r="DZ16" s="2" t="s">
        <v>3</v>
      </c>
      <c r="EA16" s="2" t="s">
        <v>3</v>
      </c>
      <c r="EB16" s="2" t="s">
        <v>3</v>
      </c>
      <c r="EC16" s="2" t="s">
        <v>4</v>
      </c>
      <c r="ED16" s="2" t="s">
        <v>4</v>
      </c>
      <c r="EE16" s="2" t="s">
        <v>4</v>
      </c>
      <c r="EF16" s="2" t="s">
        <v>5</v>
      </c>
      <c r="EG16" s="2" t="s">
        <v>5</v>
      </c>
      <c r="EH16" s="2" t="s">
        <v>5</v>
      </c>
      <c r="EI16" s="2" t="s">
        <v>6</v>
      </c>
      <c r="EJ16" s="2" t="s">
        <v>6</v>
      </c>
      <c r="EK16" s="2" t="s">
        <v>6</v>
      </c>
      <c r="EL16" s="2" t="s">
        <v>7</v>
      </c>
      <c r="EM16" s="2" t="s">
        <v>7</v>
      </c>
      <c r="EN16" s="2" t="s">
        <v>7</v>
      </c>
      <c r="EO16" s="2" t="s">
        <v>8</v>
      </c>
      <c r="EP16" s="2" t="s">
        <v>8</v>
      </c>
      <c r="EQ16" s="2" t="s">
        <v>8</v>
      </c>
      <c r="ER16" s="2" t="s">
        <v>9</v>
      </c>
      <c r="ES16" s="2" t="s">
        <v>9</v>
      </c>
      <c r="ET16" s="2" t="s">
        <v>9</v>
      </c>
      <c r="EU16" s="2" t="s">
        <v>10</v>
      </c>
      <c r="EV16" s="2" t="s">
        <v>10</v>
      </c>
      <c r="EW16" s="2" t="s">
        <v>10</v>
      </c>
      <c r="EX16" s="2" t="s">
        <v>11</v>
      </c>
      <c r="EY16" s="2" t="s">
        <v>11</v>
      </c>
      <c r="EZ16" s="2" t="s">
        <v>11</v>
      </c>
      <c r="FA16" s="2" t="s">
        <v>12</v>
      </c>
      <c r="FB16" s="2" t="s">
        <v>12</v>
      </c>
      <c r="FC16" s="2" t="s">
        <v>12</v>
      </c>
      <c r="FD16" s="30" t="s">
        <v>52</v>
      </c>
      <c r="FE16" s="30" t="s">
        <v>52</v>
      </c>
      <c r="FF16" s="30" t="s">
        <v>52</v>
      </c>
      <c r="FI16" s="2" t="s">
        <v>1</v>
      </c>
      <c r="FJ16" s="2" t="s">
        <v>1</v>
      </c>
      <c r="FK16" s="2" t="s">
        <v>1</v>
      </c>
      <c r="FL16" s="2" t="s">
        <v>2</v>
      </c>
      <c r="FM16" s="2" t="s">
        <v>2</v>
      </c>
      <c r="FN16" s="2" t="s">
        <v>2</v>
      </c>
      <c r="FO16" s="2" t="s">
        <v>3</v>
      </c>
      <c r="FP16" s="2" t="s">
        <v>3</v>
      </c>
      <c r="FQ16" s="2" t="s">
        <v>3</v>
      </c>
      <c r="FR16" s="2" t="s">
        <v>4</v>
      </c>
      <c r="FS16" s="2" t="s">
        <v>4</v>
      </c>
      <c r="FT16" s="2" t="s">
        <v>4</v>
      </c>
      <c r="FU16" s="2" t="s">
        <v>5</v>
      </c>
      <c r="FV16" s="2" t="s">
        <v>5</v>
      </c>
      <c r="FW16" s="2" t="s">
        <v>5</v>
      </c>
      <c r="FX16" s="2" t="s">
        <v>6</v>
      </c>
      <c r="FY16" s="2" t="s">
        <v>6</v>
      </c>
      <c r="FZ16" s="2" t="s">
        <v>6</v>
      </c>
      <c r="GA16" s="2" t="s">
        <v>7</v>
      </c>
      <c r="GB16" s="2" t="s">
        <v>7</v>
      </c>
      <c r="GC16" s="2" t="s">
        <v>7</v>
      </c>
      <c r="GD16" s="2" t="s">
        <v>8</v>
      </c>
      <c r="GE16" s="2" t="s">
        <v>8</v>
      </c>
      <c r="GF16" s="2" t="s">
        <v>8</v>
      </c>
      <c r="GG16" s="2" t="s">
        <v>9</v>
      </c>
      <c r="GH16" s="2" t="s">
        <v>9</v>
      </c>
      <c r="GI16" s="2" t="s">
        <v>9</v>
      </c>
      <c r="GJ16" s="2" t="s">
        <v>10</v>
      </c>
      <c r="GK16" s="2" t="s">
        <v>10</v>
      </c>
      <c r="GL16" s="2" t="s">
        <v>10</v>
      </c>
      <c r="GM16" s="2" t="s">
        <v>11</v>
      </c>
      <c r="GN16" s="2" t="s">
        <v>11</v>
      </c>
      <c r="GO16" s="2" t="s">
        <v>11</v>
      </c>
      <c r="GP16" s="2" t="s">
        <v>12</v>
      </c>
      <c r="GQ16" s="2" t="s">
        <v>12</v>
      </c>
      <c r="GR16" s="2" t="s">
        <v>12</v>
      </c>
      <c r="GS16" s="30" t="s">
        <v>51</v>
      </c>
      <c r="GT16" s="30" t="s">
        <v>51</v>
      </c>
      <c r="GU16" s="30" t="s">
        <v>51</v>
      </c>
      <c r="GW16" s="2" t="s">
        <v>1</v>
      </c>
      <c r="GX16" s="2" t="s">
        <v>1</v>
      </c>
      <c r="GY16" s="2" t="s">
        <v>1</v>
      </c>
      <c r="GZ16" s="2" t="s">
        <v>2</v>
      </c>
      <c r="HA16" s="2" t="s">
        <v>2</v>
      </c>
      <c r="HB16" s="2" t="s">
        <v>2</v>
      </c>
      <c r="HC16" s="2" t="s">
        <v>3</v>
      </c>
      <c r="HD16" s="2" t="s">
        <v>3</v>
      </c>
      <c r="HE16" s="2" t="s">
        <v>3</v>
      </c>
      <c r="HF16" s="2" t="s">
        <v>4</v>
      </c>
      <c r="HG16" s="2" t="s">
        <v>4</v>
      </c>
      <c r="HH16" s="2" t="s">
        <v>4</v>
      </c>
      <c r="HI16" s="2" t="s">
        <v>5</v>
      </c>
      <c r="HJ16" s="2" t="s">
        <v>5</v>
      </c>
      <c r="HK16" s="2" t="s">
        <v>5</v>
      </c>
      <c r="HL16" s="2" t="s">
        <v>6</v>
      </c>
      <c r="HM16" s="2" t="s">
        <v>6</v>
      </c>
      <c r="HN16" s="2" t="s">
        <v>6</v>
      </c>
      <c r="HO16" s="2" t="s">
        <v>7</v>
      </c>
      <c r="HP16" s="2" t="s">
        <v>7</v>
      </c>
      <c r="HQ16" s="2" t="s">
        <v>7</v>
      </c>
      <c r="HR16" s="2" t="s">
        <v>8</v>
      </c>
      <c r="HS16" s="2" t="s">
        <v>8</v>
      </c>
      <c r="HT16" s="2" t="s">
        <v>8</v>
      </c>
      <c r="HU16" s="2" t="s">
        <v>9</v>
      </c>
      <c r="HV16" s="2" t="s">
        <v>9</v>
      </c>
      <c r="HW16" s="2" t="s">
        <v>9</v>
      </c>
      <c r="HX16" s="2" t="s">
        <v>10</v>
      </c>
      <c r="HY16" s="2" t="s">
        <v>10</v>
      </c>
      <c r="HZ16" s="2" t="s">
        <v>10</v>
      </c>
      <c r="IA16" s="2" t="s">
        <v>11</v>
      </c>
      <c r="IB16" s="2" t="s">
        <v>11</v>
      </c>
      <c r="IC16" s="2" t="s">
        <v>11</v>
      </c>
      <c r="ID16" s="2" t="s">
        <v>12</v>
      </c>
      <c r="IE16" s="2" t="s">
        <v>12</v>
      </c>
      <c r="IF16" s="2" t="s">
        <v>12</v>
      </c>
      <c r="IG16" s="30" t="s">
        <v>52</v>
      </c>
      <c r="IH16" s="30" t="s">
        <v>52</v>
      </c>
      <c r="II16" s="30" t="s">
        <v>52</v>
      </c>
      <c r="IL16" s="2" t="s">
        <v>1</v>
      </c>
      <c r="IM16" s="2" t="s">
        <v>1</v>
      </c>
      <c r="IN16" s="2" t="s">
        <v>1</v>
      </c>
      <c r="IO16" s="2" t="s">
        <v>2</v>
      </c>
      <c r="IP16" s="2" t="s">
        <v>2</v>
      </c>
      <c r="IQ16" s="2" t="s">
        <v>2</v>
      </c>
      <c r="IR16" s="2" t="s">
        <v>3</v>
      </c>
      <c r="IS16" s="2" t="s">
        <v>3</v>
      </c>
      <c r="IT16" s="2" t="s">
        <v>3</v>
      </c>
      <c r="IU16" s="2" t="s">
        <v>4</v>
      </c>
      <c r="IV16" s="2" t="s">
        <v>4</v>
      </c>
      <c r="IW16" s="2" t="s">
        <v>4</v>
      </c>
      <c r="IX16" s="2" t="s">
        <v>5</v>
      </c>
      <c r="IY16" s="2" t="s">
        <v>5</v>
      </c>
      <c r="IZ16" s="2" t="s">
        <v>5</v>
      </c>
      <c r="JA16" s="2" t="s">
        <v>6</v>
      </c>
      <c r="JB16" s="2" t="s">
        <v>6</v>
      </c>
      <c r="JC16" s="2" t="s">
        <v>6</v>
      </c>
      <c r="JD16" s="2" t="s">
        <v>7</v>
      </c>
      <c r="JE16" s="2" t="s">
        <v>7</v>
      </c>
      <c r="JF16" s="2" t="s">
        <v>7</v>
      </c>
      <c r="JG16" s="2" t="s">
        <v>8</v>
      </c>
      <c r="JH16" s="2" t="s">
        <v>8</v>
      </c>
      <c r="JI16" s="2" t="s">
        <v>8</v>
      </c>
      <c r="JJ16" s="2" t="s">
        <v>9</v>
      </c>
      <c r="JK16" s="2" t="s">
        <v>9</v>
      </c>
      <c r="JL16" s="2" t="s">
        <v>9</v>
      </c>
      <c r="JM16" s="2" t="s">
        <v>10</v>
      </c>
      <c r="JN16" s="2" t="s">
        <v>10</v>
      </c>
      <c r="JO16" s="2" t="s">
        <v>10</v>
      </c>
      <c r="JP16" s="2" t="s">
        <v>11</v>
      </c>
      <c r="JQ16" s="2" t="s">
        <v>11</v>
      </c>
      <c r="JR16" s="2" t="s">
        <v>11</v>
      </c>
      <c r="JS16" s="2" t="s">
        <v>12</v>
      </c>
      <c r="JT16" s="2" t="s">
        <v>12</v>
      </c>
      <c r="JU16" s="2" t="s">
        <v>12</v>
      </c>
      <c r="JV16" s="30" t="s">
        <v>51</v>
      </c>
      <c r="JW16" s="30" t="s">
        <v>51</v>
      </c>
      <c r="JX16" s="30" t="s">
        <v>51</v>
      </c>
      <c r="JZ16" s="2" t="s">
        <v>1</v>
      </c>
      <c r="KA16" s="2" t="s">
        <v>1</v>
      </c>
      <c r="KB16" s="2" t="s">
        <v>1</v>
      </c>
      <c r="KC16" s="2" t="s">
        <v>2</v>
      </c>
      <c r="KD16" s="2" t="s">
        <v>2</v>
      </c>
      <c r="KE16" s="2" t="s">
        <v>2</v>
      </c>
      <c r="KF16" s="2" t="s">
        <v>3</v>
      </c>
      <c r="KG16" s="2" t="s">
        <v>3</v>
      </c>
      <c r="KH16" s="2" t="s">
        <v>3</v>
      </c>
      <c r="KI16" s="2" t="s">
        <v>4</v>
      </c>
      <c r="KJ16" s="2" t="s">
        <v>4</v>
      </c>
      <c r="KK16" s="2" t="s">
        <v>4</v>
      </c>
      <c r="KL16" s="2" t="s">
        <v>5</v>
      </c>
      <c r="KM16" s="2" t="s">
        <v>5</v>
      </c>
      <c r="KN16" s="2" t="s">
        <v>5</v>
      </c>
      <c r="KO16" s="2" t="s">
        <v>6</v>
      </c>
      <c r="KP16" s="2" t="s">
        <v>6</v>
      </c>
      <c r="KQ16" s="2" t="s">
        <v>6</v>
      </c>
      <c r="KR16" s="2" t="s">
        <v>7</v>
      </c>
      <c r="KS16" s="2" t="s">
        <v>7</v>
      </c>
      <c r="KT16" s="2" t="s">
        <v>7</v>
      </c>
      <c r="KU16" s="2" t="s">
        <v>8</v>
      </c>
      <c r="KV16" s="2" t="s">
        <v>8</v>
      </c>
      <c r="KW16" s="2" t="s">
        <v>8</v>
      </c>
      <c r="KX16" s="2" t="s">
        <v>9</v>
      </c>
      <c r="KY16" s="2" t="s">
        <v>9</v>
      </c>
      <c r="KZ16" s="2" t="s">
        <v>9</v>
      </c>
      <c r="LA16" s="2" t="s">
        <v>10</v>
      </c>
      <c r="LB16" s="2" t="s">
        <v>10</v>
      </c>
      <c r="LC16" s="2" t="s">
        <v>10</v>
      </c>
      <c r="LD16" s="2" t="s">
        <v>11</v>
      </c>
      <c r="LE16" s="2" t="s">
        <v>11</v>
      </c>
      <c r="LF16" s="2" t="s">
        <v>11</v>
      </c>
      <c r="LG16" s="2" t="s">
        <v>12</v>
      </c>
      <c r="LH16" s="2" t="s">
        <v>12</v>
      </c>
      <c r="LI16" s="2" t="s">
        <v>12</v>
      </c>
      <c r="LJ16" s="30" t="s">
        <v>52</v>
      </c>
      <c r="LK16" s="31" t="s">
        <v>52</v>
      </c>
      <c r="LL16" s="30" t="s">
        <v>52</v>
      </c>
      <c r="LO16" s="2" t="s">
        <v>1</v>
      </c>
      <c r="LP16" s="2" t="s">
        <v>1</v>
      </c>
      <c r="LQ16" s="2" t="s">
        <v>1</v>
      </c>
      <c r="LR16" s="2" t="s">
        <v>2</v>
      </c>
      <c r="LS16" s="2" t="s">
        <v>2</v>
      </c>
      <c r="LT16" s="2" t="s">
        <v>2</v>
      </c>
      <c r="LU16" s="2" t="s">
        <v>3</v>
      </c>
      <c r="LV16" s="2" t="s">
        <v>3</v>
      </c>
      <c r="LW16" s="2" t="s">
        <v>3</v>
      </c>
      <c r="LX16" s="2" t="s">
        <v>4</v>
      </c>
      <c r="LY16" s="2" t="s">
        <v>4</v>
      </c>
      <c r="LZ16" s="2" t="s">
        <v>4</v>
      </c>
      <c r="MA16" s="2" t="s">
        <v>5</v>
      </c>
      <c r="MB16" s="2" t="s">
        <v>5</v>
      </c>
      <c r="MC16" s="2" t="s">
        <v>5</v>
      </c>
      <c r="MD16" s="2" t="s">
        <v>6</v>
      </c>
      <c r="ME16" s="2" t="s">
        <v>6</v>
      </c>
      <c r="MF16" s="2" t="s">
        <v>6</v>
      </c>
      <c r="MG16" s="2" t="s">
        <v>7</v>
      </c>
      <c r="MH16" s="2" t="s">
        <v>7</v>
      </c>
      <c r="MI16" s="2" t="s">
        <v>7</v>
      </c>
      <c r="MJ16" s="2" t="s">
        <v>8</v>
      </c>
      <c r="MK16" s="2" t="s">
        <v>8</v>
      </c>
      <c r="ML16" s="2" t="s">
        <v>8</v>
      </c>
      <c r="MM16" s="2" t="s">
        <v>9</v>
      </c>
      <c r="MN16" s="2" t="s">
        <v>9</v>
      </c>
      <c r="MO16" s="2" t="s">
        <v>9</v>
      </c>
      <c r="MP16" s="2" t="s">
        <v>10</v>
      </c>
      <c r="MQ16" s="2" t="s">
        <v>10</v>
      </c>
      <c r="MR16" s="2" t="s">
        <v>10</v>
      </c>
      <c r="MS16" s="2" t="s">
        <v>11</v>
      </c>
      <c r="MT16" s="2" t="s">
        <v>11</v>
      </c>
      <c r="MU16" s="2" t="s">
        <v>11</v>
      </c>
      <c r="MV16" s="2" t="s">
        <v>12</v>
      </c>
      <c r="MW16" s="2" t="s">
        <v>12</v>
      </c>
      <c r="MX16" s="2" t="s">
        <v>12</v>
      </c>
      <c r="MY16" s="30" t="s">
        <v>51</v>
      </c>
      <c r="MZ16" s="30" t="s">
        <v>51</v>
      </c>
      <c r="NA16" s="30" t="s">
        <v>51</v>
      </c>
      <c r="ND16" s="2" t="s">
        <v>1</v>
      </c>
      <c r="NE16" s="2" t="s">
        <v>1</v>
      </c>
      <c r="NF16" s="2" t="s">
        <v>1</v>
      </c>
      <c r="NG16" s="2" t="s">
        <v>2</v>
      </c>
      <c r="NH16" s="2" t="s">
        <v>2</v>
      </c>
      <c r="NI16" s="2" t="s">
        <v>2</v>
      </c>
      <c r="NJ16" s="2" t="s">
        <v>3</v>
      </c>
      <c r="NK16" s="2" t="s">
        <v>3</v>
      </c>
      <c r="NL16" s="2" t="s">
        <v>3</v>
      </c>
      <c r="NM16" s="2" t="s">
        <v>4</v>
      </c>
      <c r="NN16" s="2" t="s">
        <v>4</v>
      </c>
      <c r="NO16" s="2" t="s">
        <v>4</v>
      </c>
      <c r="NP16" s="2" t="s">
        <v>5</v>
      </c>
      <c r="NQ16" s="2" t="s">
        <v>5</v>
      </c>
      <c r="NR16" s="2" t="s">
        <v>5</v>
      </c>
      <c r="NS16" s="2" t="s">
        <v>6</v>
      </c>
      <c r="NT16" s="2" t="s">
        <v>6</v>
      </c>
      <c r="NU16" s="2" t="s">
        <v>6</v>
      </c>
      <c r="NV16" s="2" t="s">
        <v>7</v>
      </c>
      <c r="NW16" s="2" t="s">
        <v>7</v>
      </c>
      <c r="NX16" s="2" t="s">
        <v>7</v>
      </c>
      <c r="NY16" s="2" t="s">
        <v>8</v>
      </c>
      <c r="NZ16" s="2" t="s">
        <v>8</v>
      </c>
      <c r="OA16" s="2" t="s">
        <v>8</v>
      </c>
      <c r="OB16" s="2" t="s">
        <v>9</v>
      </c>
      <c r="OC16" s="2" t="s">
        <v>9</v>
      </c>
      <c r="OD16" s="2" t="s">
        <v>9</v>
      </c>
      <c r="OE16" s="2" t="s">
        <v>10</v>
      </c>
      <c r="OF16" s="2" t="s">
        <v>10</v>
      </c>
      <c r="OG16" s="2" t="s">
        <v>10</v>
      </c>
      <c r="OH16" s="2" t="s">
        <v>11</v>
      </c>
      <c r="OI16" s="2" t="s">
        <v>11</v>
      </c>
      <c r="OJ16" s="2" t="s">
        <v>11</v>
      </c>
      <c r="OK16" s="2" t="s">
        <v>12</v>
      </c>
      <c r="OL16" s="2" t="s">
        <v>12</v>
      </c>
      <c r="OM16" s="2" t="s">
        <v>12</v>
      </c>
      <c r="ON16" s="30" t="s">
        <v>51</v>
      </c>
      <c r="OO16" s="30" t="s">
        <v>51</v>
      </c>
      <c r="OP16" s="30" t="s">
        <v>51</v>
      </c>
      <c r="OS16" s="2" t="s">
        <v>1</v>
      </c>
      <c r="OT16" s="2" t="s">
        <v>1</v>
      </c>
      <c r="OU16" s="2" t="s">
        <v>1</v>
      </c>
      <c r="OV16" s="2" t="s">
        <v>2</v>
      </c>
      <c r="OW16" s="2" t="s">
        <v>2</v>
      </c>
      <c r="OX16" s="2" t="s">
        <v>2</v>
      </c>
      <c r="OY16" s="2" t="s">
        <v>3</v>
      </c>
      <c r="OZ16" s="2" t="s">
        <v>3</v>
      </c>
      <c r="PA16" s="2" t="s">
        <v>3</v>
      </c>
      <c r="PB16" s="2" t="s">
        <v>4</v>
      </c>
      <c r="PC16" s="2" t="s">
        <v>4</v>
      </c>
      <c r="PD16" s="2" t="s">
        <v>4</v>
      </c>
      <c r="PE16" s="2" t="s">
        <v>5</v>
      </c>
      <c r="PF16" s="2" t="s">
        <v>5</v>
      </c>
      <c r="PG16" s="2" t="s">
        <v>5</v>
      </c>
      <c r="PH16" s="2" t="s">
        <v>6</v>
      </c>
      <c r="PI16" s="2" t="s">
        <v>6</v>
      </c>
      <c r="PJ16" s="2" t="s">
        <v>6</v>
      </c>
      <c r="PK16" s="2" t="s">
        <v>7</v>
      </c>
      <c r="PL16" s="2" t="s">
        <v>7</v>
      </c>
      <c r="PM16" s="2" t="s">
        <v>7</v>
      </c>
      <c r="PN16" s="2" t="s">
        <v>8</v>
      </c>
      <c r="PO16" s="2" t="s">
        <v>8</v>
      </c>
      <c r="PP16" s="2" t="s">
        <v>8</v>
      </c>
      <c r="PQ16" s="2" t="s">
        <v>9</v>
      </c>
      <c r="PR16" s="2" t="s">
        <v>9</v>
      </c>
      <c r="PS16" s="2" t="s">
        <v>9</v>
      </c>
      <c r="PT16" s="2" t="s">
        <v>10</v>
      </c>
      <c r="PU16" s="2" t="s">
        <v>10</v>
      </c>
      <c r="PV16" s="2" t="s">
        <v>10</v>
      </c>
      <c r="PW16" s="2" t="s">
        <v>11</v>
      </c>
      <c r="PX16" s="2" t="s">
        <v>11</v>
      </c>
      <c r="PY16" s="2" t="s">
        <v>11</v>
      </c>
      <c r="PZ16" s="2" t="s">
        <v>12</v>
      </c>
      <c r="QA16" s="2" t="s">
        <v>12</v>
      </c>
      <c r="QB16" s="2" t="s">
        <v>12</v>
      </c>
      <c r="QC16" s="30" t="s">
        <v>51</v>
      </c>
      <c r="QD16" s="30" t="s">
        <v>51</v>
      </c>
      <c r="QE16" s="30" t="s">
        <v>51</v>
      </c>
      <c r="QH16" s="2" t="s">
        <v>1</v>
      </c>
      <c r="QI16" s="2" t="s">
        <v>1</v>
      </c>
      <c r="QJ16" s="2" t="s">
        <v>1</v>
      </c>
      <c r="QK16" s="2" t="s">
        <v>2</v>
      </c>
      <c r="QL16" s="2" t="s">
        <v>2</v>
      </c>
      <c r="QM16" s="2" t="s">
        <v>2</v>
      </c>
      <c r="QN16" s="2" t="s">
        <v>3</v>
      </c>
      <c r="QO16" s="2" t="s">
        <v>3</v>
      </c>
      <c r="QP16" s="2" t="s">
        <v>3</v>
      </c>
      <c r="QQ16" s="2" t="s">
        <v>4</v>
      </c>
      <c r="QR16" s="2" t="s">
        <v>4</v>
      </c>
      <c r="QS16" s="2" t="s">
        <v>4</v>
      </c>
      <c r="QT16" s="2" t="s">
        <v>5</v>
      </c>
      <c r="QU16" s="2" t="s">
        <v>5</v>
      </c>
      <c r="QV16" s="2" t="s">
        <v>5</v>
      </c>
      <c r="QW16" s="2" t="s">
        <v>6</v>
      </c>
      <c r="QX16" s="2" t="s">
        <v>6</v>
      </c>
      <c r="QY16" s="2" t="s">
        <v>6</v>
      </c>
      <c r="QZ16" s="2" t="s">
        <v>7</v>
      </c>
      <c r="RA16" s="2" t="s">
        <v>7</v>
      </c>
      <c r="RB16" s="2" t="s">
        <v>7</v>
      </c>
      <c r="RC16" s="2" t="s">
        <v>8</v>
      </c>
      <c r="RD16" s="2" t="s">
        <v>8</v>
      </c>
      <c r="RE16" s="2" t="s">
        <v>8</v>
      </c>
      <c r="RF16" s="2" t="s">
        <v>9</v>
      </c>
      <c r="RG16" s="2" t="s">
        <v>9</v>
      </c>
      <c r="RH16" s="2" t="s">
        <v>9</v>
      </c>
      <c r="RI16" s="2" t="s">
        <v>10</v>
      </c>
      <c r="RJ16" s="2" t="s">
        <v>10</v>
      </c>
      <c r="RK16" s="2" t="s">
        <v>10</v>
      </c>
      <c r="RL16" s="2" t="s">
        <v>11</v>
      </c>
      <c r="RM16" s="2" t="s">
        <v>11</v>
      </c>
      <c r="RN16" s="2" t="s">
        <v>11</v>
      </c>
      <c r="RO16" s="2" t="s">
        <v>12</v>
      </c>
      <c r="RP16" s="2" t="s">
        <v>12</v>
      </c>
      <c r="RQ16" s="2" t="s">
        <v>12</v>
      </c>
      <c r="RR16" s="30" t="s">
        <v>51</v>
      </c>
      <c r="RS16" s="30" t="s">
        <v>51</v>
      </c>
      <c r="RT16" s="30" t="s">
        <v>51</v>
      </c>
      <c r="RX16" s="2" t="s">
        <v>1</v>
      </c>
      <c r="RY16" s="2" t="s">
        <v>1</v>
      </c>
      <c r="RZ16" s="2" t="s">
        <v>1</v>
      </c>
      <c r="SA16" s="2" t="s">
        <v>2</v>
      </c>
      <c r="SB16" s="2" t="s">
        <v>2</v>
      </c>
      <c r="SC16" s="2" t="s">
        <v>2</v>
      </c>
      <c r="SD16" s="2" t="s">
        <v>3</v>
      </c>
      <c r="SE16" s="2" t="s">
        <v>3</v>
      </c>
      <c r="SF16" s="2" t="s">
        <v>3</v>
      </c>
      <c r="SG16" s="2" t="s">
        <v>4</v>
      </c>
      <c r="SH16" s="2" t="s">
        <v>4</v>
      </c>
      <c r="SI16" s="2" t="s">
        <v>4</v>
      </c>
      <c r="SJ16" s="2" t="s">
        <v>5</v>
      </c>
      <c r="SK16" s="2" t="s">
        <v>5</v>
      </c>
      <c r="SL16" s="2" t="s">
        <v>5</v>
      </c>
      <c r="SM16" s="2" t="s">
        <v>6</v>
      </c>
      <c r="SN16" s="2" t="s">
        <v>6</v>
      </c>
      <c r="SO16" s="2" t="s">
        <v>6</v>
      </c>
      <c r="SP16" s="2" t="s">
        <v>7</v>
      </c>
      <c r="SQ16" s="2" t="s">
        <v>7</v>
      </c>
      <c r="SR16" s="2" t="s">
        <v>7</v>
      </c>
      <c r="SS16" s="2" t="s">
        <v>8</v>
      </c>
      <c r="ST16" s="2" t="s">
        <v>8</v>
      </c>
      <c r="SU16" s="2" t="s">
        <v>8</v>
      </c>
      <c r="SV16" s="2" t="s">
        <v>9</v>
      </c>
      <c r="SW16" s="2" t="s">
        <v>9</v>
      </c>
      <c r="SX16" s="2" t="s">
        <v>9</v>
      </c>
      <c r="SY16" s="2" t="s">
        <v>10</v>
      </c>
      <c r="SZ16" s="2" t="s">
        <v>10</v>
      </c>
      <c r="TA16" s="2" t="s">
        <v>10</v>
      </c>
      <c r="TB16" s="2" t="s">
        <v>11</v>
      </c>
      <c r="TC16" s="2" t="s">
        <v>11</v>
      </c>
      <c r="TD16" s="2" t="s">
        <v>11</v>
      </c>
      <c r="TE16" s="2" t="s">
        <v>12</v>
      </c>
      <c r="TF16" s="2" t="s">
        <v>12</v>
      </c>
      <c r="TG16" s="2" t="s">
        <v>12</v>
      </c>
      <c r="TH16" s="30" t="s">
        <v>51</v>
      </c>
      <c r="TI16" s="30" t="s">
        <v>51</v>
      </c>
      <c r="TJ16" s="30" t="s">
        <v>51</v>
      </c>
      <c r="TM16" s="2" t="s">
        <v>1</v>
      </c>
      <c r="TN16" s="2" t="s">
        <v>1</v>
      </c>
      <c r="TO16" s="2" t="s">
        <v>1</v>
      </c>
      <c r="TP16" s="2" t="s">
        <v>2</v>
      </c>
      <c r="TQ16" s="2" t="s">
        <v>2</v>
      </c>
      <c r="TR16" s="2" t="s">
        <v>2</v>
      </c>
      <c r="TS16" s="2" t="s">
        <v>3</v>
      </c>
      <c r="TT16" s="2" t="s">
        <v>3</v>
      </c>
      <c r="TU16" s="2" t="s">
        <v>3</v>
      </c>
      <c r="TV16" s="2" t="s">
        <v>4</v>
      </c>
      <c r="TW16" s="2" t="s">
        <v>4</v>
      </c>
      <c r="TX16" s="2" t="s">
        <v>4</v>
      </c>
      <c r="TY16" s="2" t="s">
        <v>5</v>
      </c>
      <c r="TZ16" s="2" t="s">
        <v>5</v>
      </c>
      <c r="UA16" s="2" t="s">
        <v>5</v>
      </c>
      <c r="UB16" s="2" t="s">
        <v>6</v>
      </c>
      <c r="UC16" s="2" t="s">
        <v>6</v>
      </c>
      <c r="UD16" s="2" t="s">
        <v>6</v>
      </c>
      <c r="UE16" s="2" t="s">
        <v>7</v>
      </c>
      <c r="UF16" s="2" t="s">
        <v>7</v>
      </c>
      <c r="UG16" s="2" t="s">
        <v>7</v>
      </c>
      <c r="UH16" s="2" t="s">
        <v>8</v>
      </c>
      <c r="UI16" s="2" t="s">
        <v>8</v>
      </c>
      <c r="UJ16" s="2" t="s">
        <v>8</v>
      </c>
      <c r="UK16" s="2" t="s">
        <v>9</v>
      </c>
      <c r="UL16" s="2" t="s">
        <v>9</v>
      </c>
      <c r="UM16" s="2" t="s">
        <v>9</v>
      </c>
      <c r="UN16" s="2" t="s">
        <v>10</v>
      </c>
      <c r="UO16" s="2" t="s">
        <v>10</v>
      </c>
      <c r="UP16" s="2" t="s">
        <v>10</v>
      </c>
      <c r="UQ16" s="2" t="s">
        <v>11</v>
      </c>
      <c r="UR16" s="2" t="s">
        <v>11</v>
      </c>
      <c r="US16" s="2" t="s">
        <v>11</v>
      </c>
      <c r="UT16" s="2" t="s">
        <v>12</v>
      </c>
      <c r="UU16" s="2" t="s">
        <v>12</v>
      </c>
      <c r="UV16" s="2" t="s">
        <v>12</v>
      </c>
      <c r="UW16" s="30" t="s">
        <v>51</v>
      </c>
      <c r="UX16" s="30" t="s">
        <v>51</v>
      </c>
      <c r="UY16" s="30" t="s">
        <v>51</v>
      </c>
      <c r="VA16" s="2" t="s">
        <v>1</v>
      </c>
      <c r="VB16" s="2" t="s">
        <v>1</v>
      </c>
      <c r="VC16" s="2" t="s">
        <v>1</v>
      </c>
      <c r="VD16" s="2" t="s">
        <v>2</v>
      </c>
      <c r="VE16" s="2" t="s">
        <v>2</v>
      </c>
      <c r="VF16" s="2" t="s">
        <v>2</v>
      </c>
      <c r="VG16" s="2" t="s">
        <v>3</v>
      </c>
      <c r="VH16" s="2" t="s">
        <v>3</v>
      </c>
      <c r="VI16" s="2" t="s">
        <v>3</v>
      </c>
      <c r="VJ16" s="2" t="s">
        <v>4</v>
      </c>
      <c r="VK16" s="2" t="s">
        <v>4</v>
      </c>
      <c r="VL16" s="2" t="s">
        <v>4</v>
      </c>
      <c r="VM16" s="2" t="s">
        <v>5</v>
      </c>
      <c r="VN16" s="2" t="s">
        <v>5</v>
      </c>
      <c r="VO16" s="2" t="s">
        <v>5</v>
      </c>
      <c r="VP16" s="2" t="s">
        <v>6</v>
      </c>
      <c r="VQ16" s="2" t="s">
        <v>6</v>
      </c>
      <c r="VR16" s="2" t="s">
        <v>6</v>
      </c>
      <c r="VS16" s="2" t="s">
        <v>7</v>
      </c>
      <c r="VT16" s="2" t="s">
        <v>7</v>
      </c>
      <c r="VU16" s="2" t="s">
        <v>7</v>
      </c>
      <c r="VV16" s="2" t="s">
        <v>8</v>
      </c>
      <c r="VW16" s="2" t="s">
        <v>8</v>
      </c>
      <c r="VX16" s="2" t="s">
        <v>8</v>
      </c>
      <c r="VY16" s="2" t="s">
        <v>9</v>
      </c>
      <c r="VZ16" s="2" t="s">
        <v>9</v>
      </c>
      <c r="WA16" s="2" t="s">
        <v>9</v>
      </c>
      <c r="WB16" s="2" t="s">
        <v>10</v>
      </c>
      <c r="WC16" s="2" t="s">
        <v>10</v>
      </c>
      <c r="WD16" s="2" t="s">
        <v>10</v>
      </c>
      <c r="WE16" s="2" t="s">
        <v>11</v>
      </c>
      <c r="WF16" s="2" t="s">
        <v>11</v>
      </c>
      <c r="WG16" s="2" t="s">
        <v>11</v>
      </c>
      <c r="WH16" s="2" t="s">
        <v>12</v>
      </c>
      <c r="WI16" s="2" t="s">
        <v>12</v>
      </c>
      <c r="WJ16" s="2" t="s">
        <v>12</v>
      </c>
      <c r="WK16" s="30" t="s">
        <v>52</v>
      </c>
      <c r="WL16" s="30" t="s">
        <v>52</v>
      </c>
      <c r="WM16" s="30" t="s">
        <v>52</v>
      </c>
    </row>
    <row r="17" customFormat="false" ht="14.25" hidden="false" customHeight="false" outlineLevel="0" collapsed="false">
      <c r="B17" s="2" t="s">
        <v>53</v>
      </c>
      <c r="C17" s="32" t="s">
        <v>54</v>
      </c>
      <c r="D17" s="32" t="s">
        <v>55</v>
      </c>
      <c r="E17" s="2" t="s">
        <v>56</v>
      </c>
      <c r="F17" s="32" t="s">
        <v>54</v>
      </c>
      <c r="G17" s="32" t="s">
        <v>55</v>
      </c>
      <c r="H17" s="32" t="s">
        <v>57</v>
      </c>
      <c r="I17" s="32" t="s">
        <v>54</v>
      </c>
      <c r="J17" s="32" t="s">
        <v>58</v>
      </c>
      <c r="K17" s="2" t="s">
        <v>56</v>
      </c>
      <c r="L17" s="32" t="s">
        <v>54</v>
      </c>
      <c r="M17" s="32" t="s">
        <v>58</v>
      </c>
      <c r="N17" s="2" t="s">
        <v>56</v>
      </c>
      <c r="O17" s="32" t="s">
        <v>54</v>
      </c>
      <c r="P17" s="32" t="s">
        <v>58</v>
      </c>
      <c r="Q17" s="2" t="s">
        <v>56</v>
      </c>
      <c r="R17" s="32" t="s">
        <v>54</v>
      </c>
      <c r="S17" s="32" t="s">
        <v>58</v>
      </c>
      <c r="T17" s="2" t="s">
        <v>56</v>
      </c>
      <c r="U17" s="32" t="s">
        <v>54</v>
      </c>
      <c r="V17" s="32" t="s">
        <v>58</v>
      </c>
      <c r="W17" s="2" t="s">
        <v>56</v>
      </c>
      <c r="X17" s="32" t="s">
        <v>54</v>
      </c>
      <c r="Y17" s="32" t="s">
        <v>58</v>
      </c>
      <c r="Z17" s="2" t="s">
        <v>56</v>
      </c>
      <c r="AA17" s="32" t="s">
        <v>54</v>
      </c>
      <c r="AB17" s="32" t="s">
        <v>58</v>
      </c>
      <c r="AC17" s="2" t="s">
        <v>56</v>
      </c>
      <c r="AD17" s="32" t="s">
        <v>54</v>
      </c>
      <c r="AE17" s="32" t="s">
        <v>58</v>
      </c>
      <c r="AF17" s="2" t="s">
        <v>56</v>
      </c>
      <c r="AG17" s="32" t="s">
        <v>54</v>
      </c>
      <c r="AH17" s="32" t="s">
        <v>58</v>
      </c>
      <c r="AI17" s="2" t="s">
        <v>56</v>
      </c>
      <c r="AJ17" s="32" t="s">
        <v>54</v>
      </c>
      <c r="AK17" s="32" t="s">
        <v>58</v>
      </c>
      <c r="AL17" s="2" t="s">
        <v>56</v>
      </c>
      <c r="AM17" s="33" t="s">
        <v>54</v>
      </c>
      <c r="AN17" s="33" t="s">
        <v>58</v>
      </c>
      <c r="AO17" s="34" t="s">
        <v>56</v>
      </c>
      <c r="AP17" s="2"/>
      <c r="AQ17" s="5" t="str">
        <f aca="false">C17</f>
        <v>FGP</v>
      </c>
      <c r="AR17" s="5" t="str">
        <f aca="false">D17</f>
        <v>coeficiente</v>
      </c>
      <c r="AS17" s="35" t="str">
        <f aca="false">E17</f>
        <v>IEPS Tabaco estado</v>
      </c>
      <c r="AT17" s="5" t="str">
        <f aca="false">F17</f>
        <v>FGP</v>
      </c>
      <c r="AU17" s="5" t="str">
        <f aca="false">G17</f>
        <v>coeficiente</v>
      </c>
      <c r="AV17" s="5" t="str">
        <f aca="false">H17</f>
        <v>IEPS Tabaco</v>
      </c>
      <c r="AW17" s="5" t="str">
        <f aca="false">I17</f>
        <v>FGP</v>
      </c>
      <c r="AX17" s="5" t="str">
        <f aca="false">J17</f>
        <v>Coeficiente</v>
      </c>
      <c r="AY17" s="5" t="str">
        <f aca="false">K17</f>
        <v>IEPS Tabaco estado</v>
      </c>
      <c r="AZ17" s="5" t="str">
        <f aca="false">L17</f>
        <v>FGP</v>
      </c>
      <c r="BA17" s="5" t="str">
        <f aca="false">M17</f>
        <v>Coeficiente</v>
      </c>
      <c r="BB17" s="5" t="str">
        <f aca="false">N17</f>
        <v>IEPS Tabaco estado</v>
      </c>
      <c r="BC17" s="5" t="str">
        <f aca="false">O17</f>
        <v>FGP</v>
      </c>
      <c r="BD17" s="5" t="str">
        <f aca="false">P17</f>
        <v>Coeficiente</v>
      </c>
      <c r="BE17" s="5" t="str">
        <f aca="false">Q17</f>
        <v>IEPS Tabaco estado</v>
      </c>
      <c r="BF17" s="5" t="str">
        <f aca="false">R17</f>
        <v>FGP</v>
      </c>
      <c r="BG17" s="5" t="str">
        <f aca="false">S17</f>
        <v>Coeficiente</v>
      </c>
      <c r="BH17" s="5" t="str">
        <f aca="false">T17</f>
        <v>IEPS Tabaco estado</v>
      </c>
      <c r="BI17" s="5" t="str">
        <f aca="false">U17</f>
        <v>FGP</v>
      </c>
      <c r="BJ17" s="5" t="str">
        <f aca="false">V17</f>
        <v>Coeficiente</v>
      </c>
      <c r="BK17" s="5" t="str">
        <f aca="false">W17</f>
        <v>IEPS Tabaco estado</v>
      </c>
      <c r="BL17" s="5" t="str">
        <f aca="false">X17</f>
        <v>FGP</v>
      </c>
      <c r="BM17" s="5" t="str">
        <f aca="false">Y17</f>
        <v>Coeficiente</v>
      </c>
      <c r="BN17" s="5" t="str">
        <f aca="false">Z17</f>
        <v>IEPS Tabaco estado</v>
      </c>
      <c r="BO17" s="5" t="str">
        <f aca="false">AA17</f>
        <v>FGP</v>
      </c>
      <c r="BP17" s="5" t="str">
        <f aca="false">AB17</f>
        <v>Coeficiente</v>
      </c>
      <c r="BQ17" s="5" t="str">
        <f aca="false">AC17</f>
        <v>IEPS Tabaco estado</v>
      </c>
      <c r="BR17" s="5" t="str">
        <f aca="false">AD17</f>
        <v>FGP</v>
      </c>
      <c r="BS17" s="5" t="str">
        <f aca="false">AE17</f>
        <v>Coeficiente</v>
      </c>
      <c r="BT17" s="5" t="str">
        <f aca="false">AF17</f>
        <v>IEPS Tabaco estado</v>
      </c>
      <c r="BU17" s="5" t="str">
        <f aca="false">AG17</f>
        <v>FGP</v>
      </c>
      <c r="BV17" s="5" t="str">
        <f aca="false">AH17</f>
        <v>Coeficiente</v>
      </c>
      <c r="BW17" s="5" t="str">
        <f aca="false">AI17</f>
        <v>IEPS Tabaco estado</v>
      </c>
      <c r="BX17" s="5" t="str">
        <f aca="false">AJ17</f>
        <v>FGP</v>
      </c>
      <c r="BY17" s="5" t="str">
        <f aca="false">AK17</f>
        <v>Coeficiente</v>
      </c>
      <c r="BZ17" s="5" t="str">
        <f aca="false">AL17</f>
        <v>IEPS Tabaco estado</v>
      </c>
      <c r="CA17" s="5" t="str">
        <f aca="false">AM17</f>
        <v>FGP</v>
      </c>
      <c r="CB17" s="5" t="str">
        <f aca="false">AN17</f>
        <v>Coeficiente</v>
      </c>
      <c r="CC17" s="5" t="str">
        <f aca="false">AO17</f>
        <v>IEPS Tabaco estado</v>
      </c>
      <c r="CD17" s="2"/>
      <c r="CE17" s="2" t="s">
        <v>53</v>
      </c>
      <c r="CF17" s="32" t="s">
        <v>59</v>
      </c>
      <c r="CG17" s="32" t="s">
        <v>55</v>
      </c>
      <c r="CH17" s="2" t="s">
        <v>56</v>
      </c>
      <c r="CI17" s="32" t="s">
        <v>59</v>
      </c>
      <c r="CJ17" s="32" t="s">
        <v>55</v>
      </c>
      <c r="CK17" s="32" t="s">
        <v>57</v>
      </c>
      <c r="CL17" s="32" t="s">
        <v>59</v>
      </c>
      <c r="CM17" s="32" t="s">
        <v>58</v>
      </c>
      <c r="CN17" s="2" t="s">
        <v>56</v>
      </c>
      <c r="CO17" s="32" t="s">
        <v>59</v>
      </c>
      <c r="CP17" s="32" t="s">
        <v>58</v>
      </c>
      <c r="CQ17" s="2" t="s">
        <v>56</v>
      </c>
      <c r="CR17" s="32" t="s">
        <v>59</v>
      </c>
      <c r="CS17" s="32" t="s">
        <v>58</v>
      </c>
      <c r="CT17" s="2" t="s">
        <v>56</v>
      </c>
      <c r="CU17" s="32" t="s">
        <v>59</v>
      </c>
      <c r="CV17" s="32" t="s">
        <v>58</v>
      </c>
      <c r="CW17" s="2" t="s">
        <v>56</v>
      </c>
      <c r="CX17" s="32" t="s">
        <v>59</v>
      </c>
      <c r="CY17" s="32" t="s">
        <v>58</v>
      </c>
      <c r="CZ17" s="2" t="s">
        <v>56</v>
      </c>
      <c r="DA17" s="32" t="s">
        <v>59</v>
      </c>
      <c r="DB17" s="32" t="s">
        <v>58</v>
      </c>
      <c r="DC17" s="2" t="s">
        <v>56</v>
      </c>
      <c r="DD17" s="32" t="s">
        <v>59</v>
      </c>
      <c r="DE17" s="32" t="s">
        <v>58</v>
      </c>
      <c r="DF17" s="2" t="s">
        <v>56</v>
      </c>
      <c r="DG17" s="32" t="s">
        <v>59</v>
      </c>
      <c r="DH17" s="32" t="s">
        <v>58</v>
      </c>
      <c r="DI17" s="2" t="s">
        <v>56</v>
      </c>
      <c r="DJ17" s="32" t="s">
        <v>59</v>
      </c>
      <c r="DK17" s="32" t="s">
        <v>58</v>
      </c>
      <c r="DL17" s="2" t="s">
        <v>56</v>
      </c>
      <c r="DM17" s="32" t="s">
        <v>59</v>
      </c>
      <c r="DN17" s="32" t="s">
        <v>58</v>
      </c>
      <c r="DO17" s="2" t="s">
        <v>56</v>
      </c>
      <c r="DP17" s="33" t="s">
        <v>59</v>
      </c>
      <c r="DQ17" s="33" t="s">
        <v>58</v>
      </c>
      <c r="DR17" s="34" t="s">
        <v>56</v>
      </c>
      <c r="DS17" s="2"/>
      <c r="DT17" s="32" t="s">
        <v>59</v>
      </c>
      <c r="DU17" s="32" t="s">
        <v>55</v>
      </c>
      <c r="DV17" s="2" t="s">
        <v>56</v>
      </c>
      <c r="DW17" s="32" t="s">
        <v>59</v>
      </c>
      <c r="DX17" s="32" t="s">
        <v>55</v>
      </c>
      <c r="DY17" s="32" t="s">
        <v>57</v>
      </c>
      <c r="DZ17" s="32" t="s">
        <v>59</v>
      </c>
      <c r="EA17" s="32" t="s">
        <v>58</v>
      </c>
      <c r="EB17" s="2" t="s">
        <v>56</v>
      </c>
      <c r="EC17" s="32" t="s">
        <v>59</v>
      </c>
      <c r="ED17" s="32" t="s">
        <v>58</v>
      </c>
      <c r="EE17" s="2" t="s">
        <v>56</v>
      </c>
      <c r="EF17" s="32" t="s">
        <v>59</v>
      </c>
      <c r="EG17" s="32" t="s">
        <v>58</v>
      </c>
      <c r="EH17" s="2" t="s">
        <v>56</v>
      </c>
      <c r="EI17" s="32" t="s">
        <v>59</v>
      </c>
      <c r="EJ17" s="32" t="s">
        <v>58</v>
      </c>
      <c r="EK17" s="2" t="s">
        <v>56</v>
      </c>
      <c r="EL17" s="32" t="s">
        <v>59</v>
      </c>
      <c r="EM17" s="32" t="s">
        <v>58</v>
      </c>
      <c r="EN17" s="2" t="s">
        <v>56</v>
      </c>
      <c r="EO17" s="32" t="s">
        <v>59</v>
      </c>
      <c r="EP17" s="32" t="s">
        <v>58</v>
      </c>
      <c r="EQ17" s="2" t="s">
        <v>56</v>
      </c>
      <c r="ER17" s="32" t="s">
        <v>59</v>
      </c>
      <c r="ES17" s="32" t="s">
        <v>58</v>
      </c>
      <c r="ET17" s="2" t="s">
        <v>56</v>
      </c>
      <c r="EU17" s="32" t="s">
        <v>59</v>
      </c>
      <c r="EV17" s="32" t="s">
        <v>58</v>
      </c>
      <c r="EW17" s="2" t="s">
        <v>56</v>
      </c>
      <c r="EX17" s="32" t="s">
        <v>59</v>
      </c>
      <c r="EY17" s="32" t="s">
        <v>58</v>
      </c>
      <c r="EZ17" s="2" t="s">
        <v>56</v>
      </c>
      <c r="FA17" s="32" t="s">
        <v>59</v>
      </c>
      <c r="FB17" s="32" t="s">
        <v>58</v>
      </c>
      <c r="FC17" s="2" t="s">
        <v>56</v>
      </c>
      <c r="FD17" s="33" t="s">
        <v>59</v>
      </c>
      <c r="FE17" s="33" t="s">
        <v>58</v>
      </c>
      <c r="FF17" s="34" t="s">
        <v>56</v>
      </c>
      <c r="FH17" s="2" t="s">
        <v>53</v>
      </c>
      <c r="FI17" s="32" t="s">
        <v>60</v>
      </c>
      <c r="FJ17" s="32" t="s">
        <v>55</v>
      </c>
      <c r="FK17" s="2" t="s">
        <v>56</v>
      </c>
      <c r="FL17" s="32" t="s">
        <v>60</v>
      </c>
      <c r="FM17" s="32" t="s">
        <v>55</v>
      </c>
      <c r="FN17" s="32" t="s">
        <v>57</v>
      </c>
      <c r="FO17" s="32" t="s">
        <v>60</v>
      </c>
      <c r="FP17" s="32" t="s">
        <v>58</v>
      </c>
      <c r="FQ17" s="2" t="s">
        <v>56</v>
      </c>
      <c r="FR17" s="32" t="s">
        <v>60</v>
      </c>
      <c r="FS17" s="32" t="s">
        <v>58</v>
      </c>
      <c r="FT17" s="2" t="s">
        <v>56</v>
      </c>
      <c r="FU17" s="32" t="s">
        <v>60</v>
      </c>
      <c r="FV17" s="32" t="s">
        <v>58</v>
      </c>
      <c r="FW17" s="2" t="s">
        <v>56</v>
      </c>
      <c r="FX17" s="32" t="s">
        <v>60</v>
      </c>
      <c r="FY17" s="32" t="s">
        <v>58</v>
      </c>
      <c r="FZ17" s="2" t="s">
        <v>56</v>
      </c>
      <c r="GA17" s="32" t="s">
        <v>60</v>
      </c>
      <c r="GB17" s="32" t="s">
        <v>58</v>
      </c>
      <c r="GC17" s="2" t="s">
        <v>56</v>
      </c>
      <c r="GD17" s="32" t="s">
        <v>60</v>
      </c>
      <c r="GE17" s="32" t="s">
        <v>58</v>
      </c>
      <c r="GF17" s="2" t="s">
        <v>56</v>
      </c>
      <c r="GG17" s="32" t="s">
        <v>60</v>
      </c>
      <c r="GH17" s="32" t="s">
        <v>58</v>
      </c>
      <c r="GI17" s="2" t="s">
        <v>56</v>
      </c>
      <c r="GJ17" s="32" t="s">
        <v>60</v>
      </c>
      <c r="GK17" s="32" t="s">
        <v>58</v>
      </c>
      <c r="GL17" s="2" t="s">
        <v>56</v>
      </c>
      <c r="GM17" s="32" t="s">
        <v>60</v>
      </c>
      <c r="GN17" s="32" t="s">
        <v>58</v>
      </c>
      <c r="GO17" s="2" t="s">
        <v>56</v>
      </c>
      <c r="GP17" s="32" t="s">
        <v>60</v>
      </c>
      <c r="GQ17" s="32" t="s">
        <v>58</v>
      </c>
      <c r="GR17" s="2" t="s">
        <v>56</v>
      </c>
      <c r="GS17" s="33" t="s">
        <v>60</v>
      </c>
      <c r="GT17" s="33" t="s">
        <v>58</v>
      </c>
      <c r="GU17" s="34" t="s">
        <v>56</v>
      </c>
      <c r="GV17" s="2"/>
      <c r="GW17" s="32" t="s">
        <v>60</v>
      </c>
      <c r="GX17" s="32" t="s">
        <v>55</v>
      </c>
      <c r="GY17" s="2" t="s">
        <v>56</v>
      </c>
      <c r="GZ17" s="32" t="s">
        <v>60</v>
      </c>
      <c r="HA17" s="32" t="s">
        <v>55</v>
      </c>
      <c r="HB17" s="32" t="s">
        <v>57</v>
      </c>
      <c r="HC17" s="32" t="s">
        <v>60</v>
      </c>
      <c r="HD17" s="32" t="s">
        <v>58</v>
      </c>
      <c r="HE17" s="2" t="s">
        <v>56</v>
      </c>
      <c r="HF17" s="32" t="s">
        <v>60</v>
      </c>
      <c r="HG17" s="32" t="s">
        <v>58</v>
      </c>
      <c r="HH17" s="2" t="s">
        <v>56</v>
      </c>
      <c r="HI17" s="32" t="s">
        <v>60</v>
      </c>
      <c r="HJ17" s="32" t="s">
        <v>58</v>
      </c>
      <c r="HK17" s="2" t="s">
        <v>56</v>
      </c>
      <c r="HL17" s="32" t="s">
        <v>60</v>
      </c>
      <c r="HM17" s="32" t="s">
        <v>58</v>
      </c>
      <c r="HN17" s="2" t="s">
        <v>56</v>
      </c>
      <c r="HO17" s="32" t="s">
        <v>60</v>
      </c>
      <c r="HP17" s="32" t="s">
        <v>58</v>
      </c>
      <c r="HQ17" s="2" t="s">
        <v>56</v>
      </c>
      <c r="HR17" s="32" t="s">
        <v>60</v>
      </c>
      <c r="HS17" s="32" t="s">
        <v>58</v>
      </c>
      <c r="HT17" s="2" t="s">
        <v>56</v>
      </c>
      <c r="HU17" s="32" t="s">
        <v>60</v>
      </c>
      <c r="HV17" s="32" t="s">
        <v>58</v>
      </c>
      <c r="HW17" s="2" t="s">
        <v>56</v>
      </c>
      <c r="HX17" s="32" t="s">
        <v>60</v>
      </c>
      <c r="HY17" s="32" t="s">
        <v>58</v>
      </c>
      <c r="HZ17" s="2" t="s">
        <v>56</v>
      </c>
      <c r="IA17" s="32" t="s">
        <v>60</v>
      </c>
      <c r="IB17" s="32" t="s">
        <v>58</v>
      </c>
      <c r="IC17" s="2" t="s">
        <v>56</v>
      </c>
      <c r="ID17" s="32" t="s">
        <v>60</v>
      </c>
      <c r="IE17" s="32" t="s">
        <v>58</v>
      </c>
      <c r="IF17" s="2" t="s">
        <v>56</v>
      </c>
      <c r="IG17" s="33" t="s">
        <v>60</v>
      </c>
      <c r="IH17" s="33" t="s">
        <v>58</v>
      </c>
      <c r="II17" s="34" t="s">
        <v>56</v>
      </c>
      <c r="IK17" s="2" t="s">
        <v>53</v>
      </c>
      <c r="IL17" s="32" t="s">
        <v>61</v>
      </c>
      <c r="IM17" s="32" t="s">
        <v>55</v>
      </c>
      <c r="IN17" s="2" t="s">
        <v>56</v>
      </c>
      <c r="IO17" s="32" t="s">
        <v>61</v>
      </c>
      <c r="IP17" s="32" t="s">
        <v>55</v>
      </c>
      <c r="IQ17" s="32" t="s">
        <v>57</v>
      </c>
      <c r="IR17" s="32" t="s">
        <v>61</v>
      </c>
      <c r="IS17" s="32" t="s">
        <v>58</v>
      </c>
      <c r="IT17" s="2" t="s">
        <v>56</v>
      </c>
      <c r="IU17" s="32" t="s">
        <v>61</v>
      </c>
      <c r="IV17" s="32" t="s">
        <v>58</v>
      </c>
      <c r="IW17" s="2" t="s">
        <v>56</v>
      </c>
      <c r="IX17" s="32" t="s">
        <v>61</v>
      </c>
      <c r="IY17" s="32" t="s">
        <v>58</v>
      </c>
      <c r="IZ17" s="2" t="s">
        <v>56</v>
      </c>
      <c r="JA17" s="32" t="s">
        <v>61</v>
      </c>
      <c r="JB17" s="32" t="s">
        <v>58</v>
      </c>
      <c r="JC17" s="2" t="s">
        <v>56</v>
      </c>
      <c r="JD17" s="32" t="s">
        <v>61</v>
      </c>
      <c r="JE17" s="32" t="s">
        <v>58</v>
      </c>
      <c r="JF17" s="2" t="s">
        <v>56</v>
      </c>
      <c r="JG17" s="32" t="s">
        <v>61</v>
      </c>
      <c r="JH17" s="32" t="s">
        <v>58</v>
      </c>
      <c r="JI17" s="2" t="s">
        <v>56</v>
      </c>
      <c r="JJ17" s="32" t="s">
        <v>61</v>
      </c>
      <c r="JK17" s="32" t="s">
        <v>58</v>
      </c>
      <c r="JL17" s="2" t="s">
        <v>56</v>
      </c>
      <c r="JM17" s="32" t="s">
        <v>61</v>
      </c>
      <c r="JN17" s="32" t="s">
        <v>58</v>
      </c>
      <c r="JO17" s="2" t="s">
        <v>56</v>
      </c>
      <c r="JP17" s="32" t="s">
        <v>61</v>
      </c>
      <c r="JQ17" s="32" t="s">
        <v>58</v>
      </c>
      <c r="JR17" s="2" t="s">
        <v>56</v>
      </c>
      <c r="JS17" s="32" t="s">
        <v>61</v>
      </c>
      <c r="JT17" s="32" t="s">
        <v>58</v>
      </c>
      <c r="JU17" s="2" t="s">
        <v>56</v>
      </c>
      <c r="JV17" s="33" t="s">
        <v>61</v>
      </c>
      <c r="JW17" s="33" t="s">
        <v>58</v>
      </c>
      <c r="JX17" s="34" t="s">
        <v>56</v>
      </c>
      <c r="JZ17" s="32" t="s">
        <v>61</v>
      </c>
      <c r="KA17" s="32" t="s">
        <v>55</v>
      </c>
      <c r="KB17" s="2" t="s">
        <v>56</v>
      </c>
      <c r="KC17" s="32" t="s">
        <v>61</v>
      </c>
      <c r="KD17" s="32" t="s">
        <v>55</v>
      </c>
      <c r="KE17" s="32" t="s">
        <v>57</v>
      </c>
      <c r="KF17" s="32" t="s">
        <v>61</v>
      </c>
      <c r="KG17" s="32" t="s">
        <v>58</v>
      </c>
      <c r="KH17" s="2" t="s">
        <v>56</v>
      </c>
      <c r="KI17" s="32" t="s">
        <v>61</v>
      </c>
      <c r="KJ17" s="32" t="s">
        <v>58</v>
      </c>
      <c r="KK17" s="2" t="s">
        <v>56</v>
      </c>
      <c r="KL17" s="32" t="s">
        <v>61</v>
      </c>
      <c r="KM17" s="32" t="s">
        <v>58</v>
      </c>
      <c r="KN17" s="2" t="s">
        <v>56</v>
      </c>
      <c r="KO17" s="32" t="s">
        <v>61</v>
      </c>
      <c r="KP17" s="32" t="s">
        <v>58</v>
      </c>
      <c r="KQ17" s="2" t="s">
        <v>56</v>
      </c>
      <c r="KR17" s="32" t="s">
        <v>61</v>
      </c>
      <c r="KS17" s="32" t="s">
        <v>58</v>
      </c>
      <c r="KT17" s="2" t="s">
        <v>56</v>
      </c>
      <c r="KU17" s="32" t="s">
        <v>61</v>
      </c>
      <c r="KV17" s="32" t="s">
        <v>58</v>
      </c>
      <c r="KW17" s="2" t="s">
        <v>56</v>
      </c>
      <c r="KX17" s="32" t="s">
        <v>61</v>
      </c>
      <c r="KY17" s="32" t="s">
        <v>58</v>
      </c>
      <c r="KZ17" s="2" t="s">
        <v>56</v>
      </c>
      <c r="LA17" s="32" t="s">
        <v>61</v>
      </c>
      <c r="LB17" s="32" t="s">
        <v>58</v>
      </c>
      <c r="LC17" s="2" t="s">
        <v>56</v>
      </c>
      <c r="LD17" s="32" t="s">
        <v>61</v>
      </c>
      <c r="LE17" s="32" t="s">
        <v>58</v>
      </c>
      <c r="LF17" s="2" t="s">
        <v>56</v>
      </c>
      <c r="LG17" s="32" t="s">
        <v>61</v>
      </c>
      <c r="LH17" s="32" t="s">
        <v>58</v>
      </c>
      <c r="LI17" s="2" t="s">
        <v>56</v>
      </c>
      <c r="LJ17" s="33" t="s">
        <v>61</v>
      </c>
      <c r="LK17" s="36" t="s">
        <v>58</v>
      </c>
      <c r="LL17" s="34" t="s">
        <v>56</v>
      </c>
      <c r="LN17" s="2" t="s">
        <v>53</v>
      </c>
      <c r="LO17" s="32" t="s">
        <v>62</v>
      </c>
      <c r="LP17" s="32" t="s">
        <v>55</v>
      </c>
      <c r="LQ17" s="2" t="s">
        <v>56</v>
      </c>
      <c r="LR17" s="32" t="s">
        <v>62</v>
      </c>
      <c r="LS17" s="32" t="s">
        <v>55</v>
      </c>
      <c r="LT17" s="32" t="s">
        <v>57</v>
      </c>
      <c r="LU17" s="32" t="s">
        <v>62</v>
      </c>
      <c r="LV17" s="32" t="s">
        <v>58</v>
      </c>
      <c r="LW17" s="2" t="s">
        <v>56</v>
      </c>
      <c r="LX17" s="32" t="s">
        <v>62</v>
      </c>
      <c r="LY17" s="32" t="s">
        <v>58</v>
      </c>
      <c r="LZ17" s="2" t="s">
        <v>56</v>
      </c>
      <c r="MA17" s="32" t="s">
        <v>62</v>
      </c>
      <c r="MB17" s="32" t="s">
        <v>58</v>
      </c>
      <c r="MC17" s="2" t="s">
        <v>56</v>
      </c>
      <c r="MD17" s="32" t="s">
        <v>62</v>
      </c>
      <c r="ME17" s="32" t="s">
        <v>58</v>
      </c>
      <c r="MF17" s="2" t="s">
        <v>56</v>
      </c>
      <c r="MG17" s="32" t="s">
        <v>62</v>
      </c>
      <c r="MH17" s="32" t="s">
        <v>58</v>
      </c>
      <c r="MI17" s="2" t="s">
        <v>56</v>
      </c>
      <c r="MJ17" s="32" t="s">
        <v>62</v>
      </c>
      <c r="MK17" s="32" t="s">
        <v>58</v>
      </c>
      <c r="ML17" s="2" t="s">
        <v>56</v>
      </c>
      <c r="MM17" s="32" t="s">
        <v>62</v>
      </c>
      <c r="MN17" s="32" t="s">
        <v>58</v>
      </c>
      <c r="MO17" s="2" t="s">
        <v>56</v>
      </c>
      <c r="MP17" s="32" t="s">
        <v>62</v>
      </c>
      <c r="MQ17" s="32" t="s">
        <v>58</v>
      </c>
      <c r="MR17" s="2" t="s">
        <v>56</v>
      </c>
      <c r="MS17" s="32" t="s">
        <v>62</v>
      </c>
      <c r="MT17" s="32" t="s">
        <v>58</v>
      </c>
      <c r="MU17" s="2" t="s">
        <v>56</v>
      </c>
      <c r="MV17" s="32" t="s">
        <v>62</v>
      </c>
      <c r="MW17" s="32" t="s">
        <v>58</v>
      </c>
      <c r="MX17" s="2" t="s">
        <v>56</v>
      </c>
      <c r="MY17" s="33" t="s">
        <v>62</v>
      </c>
      <c r="MZ17" s="33" t="s">
        <v>58</v>
      </c>
      <c r="NA17" s="34" t="s">
        <v>56</v>
      </c>
      <c r="NC17" s="2" t="s">
        <v>53</v>
      </c>
      <c r="ND17" s="32" t="s">
        <v>63</v>
      </c>
      <c r="NE17" s="32" t="s">
        <v>55</v>
      </c>
      <c r="NF17" s="2" t="s">
        <v>56</v>
      </c>
      <c r="NG17" s="32" t="s">
        <v>63</v>
      </c>
      <c r="NH17" s="32" t="s">
        <v>55</v>
      </c>
      <c r="NI17" s="32" t="s">
        <v>57</v>
      </c>
      <c r="NJ17" s="32" t="s">
        <v>63</v>
      </c>
      <c r="NK17" s="32" t="s">
        <v>58</v>
      </c>
      <c r="NL17" s="2" t="s">
        <v>56</v>
      </c>
      <c r="NM17" s="32" t="s">
        <v>63</v>
      </c>
      <c r="NN17" s="32" t="s">
        <v>58</v>
      </c>
      <c r="NO17" s="2" t="s">
        <v>56</v>
      </c>
      <c r="NP17" s="32" t="s">
        <v>63</v>
      </c>
      <c r="NQ17" s="32" t="s">
        <v>58</v>
      </c>
      <c r="NR17" s="2" t="s">
        <v>56</v>
      </c>
      <c r="NS17" s="32" t="s">
        <v>63</v>
      </c>
      <c r="NT17" s="32" t="s">
        <v>58</v>
      </c>
      <c r="NU17" s="2" t="s">
        <v>56</v>
      </c>
      <c r="NV17" s="32" t="s">
        <v>63</v>
      </c>
      <c r="NW17" s="32" t="s">
        <v>58</v>
      </c>
      <c r="NX17" s="2" t="s">
        <v>56</v>
      </c>
      <c r="NY17" s="32" t="s">
        <v>63</v>
      </c>
      <c r="NZ17" s="32" t="s">
        <v>58</v>
      </c>
      <c r="OA17" s="2" t="s">
        <v>56</v>
      </c>
      <c r="OB17" s="32" t="s">
        <v>63</v>
      </c>
      <c r="OC17" s="32" t="s">
        <v>58</v>
      </c>
      <c r="OD17" s="2" t="s">
        <v>56</v>
      </c>
      <c r="OE17" s="32" t="s">
        <v>63</v>
      </c>
      <c r="OF17" s="32" t="s">
        <v>58</v>
      </c>
      <c r="OG17" s="2" t="s">
        <v>56</v>
      </c>
      <c r="OH17" s="32" t="s">
        <v>63</v>
      </c>
      <c r="OI17" s="32" t="s">
        <v>58</v>
      </c>
      <c r="OJ17" s="2" t="s">
        <v>56</v>
      </c>
      <c r="OK17" s="32" t="s">
        <v>63</v>
      </c>
      <c r="OL17" s="32" t="s">
        <v>58</v>
      </c>
      <c r="OM17" s="2" t="s">
        <v>56</v>
      </c>
      <c r="ON17" s="33" t="s">
        <v>63</v>
      </c>
      <c r="OO17" s="33" t="s">
        <v>58</v>
      </c>
      <c r="OP17" s="34" t="s">
        <v>56</v>
      </c>
      <c r="OR17" s="2" t="s">
        <v>53</v>
      </c>
      <c r="OS17" s="32" t="s">
        <v>64</v>
      </c>
      <c r="OT17" s="32" t="s">
        <v>55</v>
      </c>
      <c r="OU17" s="2" t="s">
        <v>56</v>
      </c>
      <c r="OV17" s="32" t="s">
        <v>64</v>
      </c>
      <c r="OW17" s="32" t="s">
        <v>55</v>
      </c>
      <c r="OX17" s="32" t="s">
        <v>57</v>
      </c>
      <c r="OY17" s="32" t="s">
        <v>64</v>
      </c>
      <c r="OZ17" s="32" t="s">
        <v>58</v>
      </c>
      <c r="PA17" s="2" t="s">
        <v>56</v>
      </c>
      <c r="PB17" s="32" t="s">
        <v>64</v>
      </c>
      <c r="PC17" s="32" t="s">
        <v>58</v>
      </c>
      <c r="PD17" s="2" t="s">
        <v>56</v>
      </c>
      <c r="PE17" s="32" t="s">
        <v>64</v>
      </c>
      <c r="PF17" s="32" t="s">
        <v>58</v>
      </c>
      <c r="PG17" s="2" t="s">
        <v>56</v>
      </c>
      <c r="PH17" s="32" t="s">
        <v>64</v>
      </c>
      <c r="PI17" s="32" t="s">
        <v>58</v>
      </c>
      <c r="PJ17" s="2" t="s">
        <v>56</v>
      </c>
      <c r="PK17" s="32" t="s">
        <v>64</v>
      </c>
      <c r="PL17" s="32" t="s">
        <v>58</v>
      </c>
      <c r="PM17" s="2" t="s">
        <v>56</v>
      </c>
      <c r="PN17" s="32" t="s">
        <v>64</v>
      </c>
      <c r="PO17" s="32" t="s">
        <v>58</v>
      </c>
      <c r="PP17" s="2" t="s">
        <v>56</v>
      </c>
      <c r="PQ17" s="32" t="s">
        <v>64</v>
      </c>
      <c r="PR17" s="32" t="s">
        <v>58</v>
      </c>
      <c r="PS17" s="2" t="s">
        <v>56</v>
      </c>
      <c r="PT17" s="32" t="s">
        <v>64</v>
      </c>
      <c r="PU17" s="32" t="s">
        <v>58</v>
      </c>
      <c r="PV17" s="2" t="s">
        <v>56</v>
      </c>
      <c r="PW17" s="32" t="s">
        <v>64</v>
      </c>
      <c r="PX17" s="32" t="s">
        <v>58</v>
      </c>
      <c r="PY17" s="2" t="s">
        <v>56</v>
      </c>
      <c r="PZ17" s="32" t="s">
        <v>64</v>
      </c>
      <c r="QA17" s="32" t="s">
        <v>58</v>
      </c>
      <c r="QB17" s="2" t="s">
        <v>56</v>
      </c>
      <c r="QC17" s="33" t="s">
        <v>64</v>
      </c>
      <c r="QD17" s="33" t="s">
        <v>58</v>
      </c>
      <c r="QE17" s="34" t="s">
        <v>56</v>
      </c>
      <c r="QG17" s="2" t="s">
        <v>53</v>
      </c>
      <c r="QH17" s="32" t="s">
        <v>65</v>
      </c>
      <c r="QI17" s="32" t="s">
        <v>55</v>
      </c>
      <c r="QJ17" s="2" t="s">
        <v>56</v>
      </c>
      <c r="QK17" s="32" t="s">
        <v>65</v>
      </c>
      <c r="QL17" s="32" t="s">
        <v>55</v>
      </c>
      <c r="QM17" s="32" t="s">
        <v>57</v>
      </c>
      <c r="QN17" s="32" t="s">
        <v>65</v>
      </c>
      <c r="QO17" s="32" t="s">
        <v>58</v>
      </c>
      <c r="QP17" s="2" t="s">
        <v>56</v>
      </c>
      <c r="QQ17" s="32" t="s">
        <v>65</v>
      </c>
      <c r="QR17" s="32" t="s">
        <v>58</v>
      </c>
      <c r="QS17" s="2" t="s">
        <v>56</v>
      </c>
      <c r="QT17" s="32" t="s">
        <v>65</v>
      </c>
      <c r="QU17" s="32" t="s">
        <v>58</v>
      </c>
      <c r="QV17" s="2" t="s">
        <v>56</v>
      </c>
      <c r="QW17" s="32" t="s">
        <v>65</v>
      </c>
      <c r="QX17" s="32" t="s">
        <v>58</v>
      </c>
      <c r="QY17" s="2" t="s">
        <v>56</v>
      </c>
      <c r="QZ17" s="32" t="s">
        <v>65</v>
      </c>
      <c r="RA17" s="32" t="s">
        <v>58</v>
      </c>
      <c r="RB17" s="2" t="s">
        <v>56</v>
      </c>
      <c r="RC17" s="32" t="s">
        <v>65</v>
      </c>
      <c r="RD17" s="32" t="s">
        <v>58</v>
      </c>
      <c r="RE17" s="2" t="s">
        <v>56</v>
      </c>
      <c r="RF17" s="32" t="s">
        <v>65</v>
      </c>
      <c r="RG17" s="32" t="s">
        <v>58</v>
      </c>
      <c r="RH17" s="2" t="s">
        <v>56</v>
      </c>
      <c r="RI17" s="32" t="s">
        <v>65</v>
      </c>
      <c r="RJ17" s="32" t="s">
        <v>58</v>
      </c>
      <c r="RK17" s="2" t="s">
        <v>56</v>
      </c>
      <c r="RL17" s="32" t="s">
        <v>65</v>
      </c>
      <c r="RM17" s="32" t="s">
        <v>58</v>
      </c>
      <c r="RN17" s="2" t="s">
        <v>56</v>
      </c>
      <c r="RO17" s="32" t="s">
        <v>65</v>
      </c>
      <c r="RP17" s="32" t="s">
        <v>58</v>
      </c>
      <c r="RQ17" s="2" t="s">
        <v>56</v>
      </c>
      <c r="RR17" s="33" t="s">
        <v>65</v>
      </c>
      <c r="RS17" s="33" t="s">
        <v>58</v>
      </c>
      <c r="RT17" s="34" t="s">
        <v>56</v>
      </c>
      <c r="RW17" s="2" t="s">
        <v>53</v>
      </c>
      <c r="RX17" s="32" t="s">
        <v>66</v>
      </c>
      <c r="RY17" s="32" t="s">
        <v>55</v>
      </c>
      <c r="RZ17" s="2" t="s">
        <v>56</v>
      </c>
      <c r="SA17" s="32" t="s">
        <v>66</v>
      </c>
      <c r="SB17" s="32" t="s">
        <v>55</v>
      </c>
      <c r="SC17" s="32" t="s">
        <v>57</v>
      </c>
      <c r="SD17" s="32" t="s">
        <v>66</v>
      </c>
      <c r="SE17" s="32" t="s">
        <v>58</v>
      </c>
      <c r="SF17" s="2" t="s">
        <v>56</v>
      </c>
      <c r="SG17" s="32" t="s">
        <v>66</v>
      </c>
      <c r="SH17" s="32" t="s">
        <v>58</v>
      </c>
      <c r="SI17" s="2" t="s">
        <v>56</v>
      </c>
      <c r="SJ17" s="32" t="s">
        <v>66</v>
      </c>
      <c r="SK17" s="32" t="s">
        <v>58</v>
      </c>
      <c r="SL17" s="2" t="s">
        <v>56</v>
      </c>
      <c r="SM17" s="32" t="s">
        <v>66</v>
      </c>
      <c r="SN17" s="32" t="s">
        <v>58</v>
      </c>
      <c r="SO17" s="2" t="s">
        <v>56</v>
      </c>
      <c r="SP17" s="32" t="s">
        <v>66</v>
      </c>
      <c r="SQ17" s="32" t="s">
        <v>58</v>
      </c>
      <c r="SR17" s="2" t="s">
        <v>56</v>
      </c>
      <c r="SS17" s="32" t="s">
        <v>66</v>
      </c>
      <c r="ST17" s="32" t="s">
        <v>58</v>
      </c>
      <c r="SU17" s="2" t="s">
        <v>56</v>
      </c>
      <c r="SV17" s="32" t="s">
        <v>66</v>
      </c>
      <c r="SW17" s="32" t="s">
        <v>58</v>
      </c>
      <c r="SX17" s="2" t="s">
        <v>56</v>
      </c>
      <c r="SY17" s="32" t="s">
        <v>66</v>
      </c>
      <c r="SZ17" s="32" t="s">
        <v>58</v>
      </c>
      <c r="TA17" s="2" t="s">
        <v>56</v>
      </c>
      <c r="TB17" s="32" t="s">
        <v>66</v>
      </c>
      <c r="TC17" s="32" t="s">
        <v>58</v>
      </c>
      <c r="TD17" s="2" t="s">
        <v>56</v>
      </c>
      <c r="TE17" s="32" t="s">
        <v>66</v>
      </c>
      <c r="TF17" s="32" t="s">
        <v>58</v>
      </c>
      <c r="TG17" s="2" t="s">
        <v>56</v>
      </c>
      <c r="TH17" s="33" t="s">
        <v>66</v>
      </c>
      <c r="TI17" s="33" t="s">
        <v>58</v>
      </c>
      <c r="TJ17" s="34" t="s">
        <v>56</v>
      </c>
      <c r="TL17" s="2" t="s">
        <v>53</v>
      </c>
      <c r="TM17" s="32" t="s">
        <v>67</v>
      </c>
      <c r="TN17" s="32" t="s">
        <v>55</v>
      </c>
      <c r="TO17" s="2" t="s">
        <v>56</v>
      </c>
      <c r="TP17" s="32" t="s">
        <v>67</v>
      </c>
      <c r="TQ17" s="32" t="s">
        <v>55</v>
      </c>
      <c r="TR17" s="32" t="s">
        <v>57</v>
      </c>
      <c r="TS17" s="32" t="s">
        <v>67</v>
      </c>
      <c r="TT17" s="32" t="s">
        <v>58</v>
      </c>
      <c r="TU17" s="2" t="s">
        <v>56</v>
      </c>
      <c r="TV17" s="32" t="s">
        <v>67</v>
      </c>
      <c r="TW17" s="32" t="s">
        <v>58</v>
      </c>
      <c r="TX17" s="2" t="s">
        <v>56</v>
      </c>
      <c r="TY17" s="32" t="s">
        <v>67</v>
      </c>
      <c r="TZ17" s="32" t="s">
        <v>58</v>
      </c>
      <c r="UA17" s="2" t="s">
        <v>56</v>
      </c>
      <c r="UB17" s="32" t="s">
        <v>67</v>
      </c>
      <c r="UC17" s="32" t="s">
        <v>58</v>
      </c>
      <c r="UD17" s="2" t="s">
        <v>56</v>
      </c>
      <c r="UE17" s="32" t="s">
        <v>67</v>
      </c>
      <c r="UF17" s="32" t="s">
        <v>58</v>
      </c>
      <c r="UG17" s="2" t="s">
        <v>56</v>
      </c>
      <c r="UH17" s="32" t="s">
        <v>67</v>
      </c>
      <c r="UI17" s="32" t="s">
        <v>58</v>
      </c>
      <c r="UJ17" s="2" t="s">
        <v>56</v>
      </c>
      <c r="UK17" s="32" t="s">
        <v>67</v>
      </c>
      <c r="UL17" s="32" t="s">
        <v>58</v>
      </c>
      <c r="UM17" s="2" t="s">
        <v>56</v>
      </c>
      <c r="UN17" s="32" t="s">
        <v>67</v>
      </c>
      <c r="UO17" s="32" t="s">
        <v>58</v>
      </c>
      <c r="UP17" s="2" t="s">
        <v>56</v>
      </c>
      <c r="UQ17" s="32" t="s">
        <v>67</v>
      </c>
      <c r="UR17" s="32" t="s">
        <v>58</v>
      </c>
      <c r="US17" s="2" t="s">
        <v>56</v>
      </c>
      <c r="UT17" s="32" t="s">
        <v>67</v>
      </c>
      <c r="UU17" s="32" t="s">
        <v>58</v>
      </c>
      <c r="UV17" s="2" t="s">
        <v>56</v>
      </c>
      <c r="UW17" s="33" t="s">
        <v>67</v>
      </c>
      <c r="UX17" s="33" t="s">
        <v>58</v>
      </c>
      <c r="UY17" s="34" t="s">
        <v>56</v>
      </c>
      <c r="VA17" s="32" t="s">
        <v>67</v>
      </c>
      <c r="VB17" s="32" t="s">
        <v>55</v>
      </c>
      <c r="VC17" s="2" t="s">
        <v>56</v>
      </c>
      <c r="VD17" s="32" t="s">
        <v>67</v>
      </c>
      <c r="VE17" s="32" t="s">
        <v>55</v>
      </c>
      <c r="VF17" s="32" t="s">
        <v>57</v>
      </c>
      <c r="VG17" s="32" t="s">
        <v>67</v>
      </c>
      <c r="VH17" s="32" t="s">
        <v>58</v>
      </c>
      <c r="VI17" s="2" t="s">
        <v>56</v>
      </c>
      <c r="VJ17" s="32" t="s">
        <v>67</v>
      </c>
      <c r="VK17" s="32" t="s">
        <v>58</v>
      </c>
      <c r="VL17" s="2" t="s">
        <v>56</v>
      </c>
      <c r="VM17" s="32" t="s">
        <v>67</v>
      </c>
      <c r="VN17" s="32" t="s">
        <v>58</v>
      </c>
      <c r="VO17" s="2" t="s">
        <v>56</v>
      </c>
      <c r="VP17" s="32" t="s">
        <v>67</v>
      </c>
      <c r="VQ17" s="32" t="s">
        <v>58</v>
      </c>
      <c r="VR17" s="2" t="s">
        <v>56</v>
      </c>
      <c r="VS17" s="32" t="s">
        <v>67</v>
      </c>
      <c r="VT17" s="32" t="s">
        <v>58</v>
      </c>
      <c r="VU17" s="2" t="s">
        <v>56</v>
      </c>
      <c r="VV17" s="32" t="s">
        <v>67</v>
      </c>
      <c r="VW17" s="32" t="s">
        <v>58</v>
      </c>
      <c r="VX17" s="2" t="s">
        <v>56</v>
      </c>
      <c r="VY17" s="32" t="s">
        <v>67</v>
      </c>
      <c r="VZ17" s="32" t="s">
        <v>58</v>
      </c>
      <c r="WA17" s="2" t="s">
        <v>56</v>
      </c>
      <c r="WB17" s="32" t="s">
        <v>67</v>
      </c>
      <c r="WC17" s="32" t="s">
        <v>58</v>
      </c>
      <c r="WD17" s="2" t="s">
        <v>56</v>
      </c>
      <c r="WE17" s="32" t="s">
        <v>67</v>
      </c>
      <c r="WF17" s="32" t="s">
        <v>58</v>
      </c>
      <c r="WG17" s="2" t="s">
        <v>56</v>
      </c>
      <c r="WH17" s="32" t="s">
        <v>67</v>
      </c>
      <c r="WI17" s="32" t="s">
        <v>58</v>
      </c>
      <c r="WJ17" s="2" t="s">
        <v>56</v>
      </c>
      <c r="WK17" s="33" t="s">
        <v>67</v>
      </c>
      <c r="WL17" s="33" t="s">
        <v>58</v>
      </c>
      <c r="WM17" s="34" t="s">
        <v>56</v>
      </c>
    </row>
    <row r="18" customFormat="false" ht="14.25" hidden="false" customHeight="false" outlineLevel="0" collapsed="false">
      <c r="B18" s="0" t="s">
        <v>68</v>
      </c>
      <c r="C18" s="5" t="n">
        <v>528.846113</v>
      </c>
      <c r="D18" s="37" t="n">
        <f aca="false">C18/C$50</f>
        <v>0.0107000573866272</v>
      </c>
      <c r="E18" s="8" t="n">
        <f aca="false">C$4*D18</f>
        <v>7.7988244494412</v>
      </c>
      <c r="F18" s="38" t="n">
        <v>776.64834</v>
      </c>
      <c r="G18" s="37" t="n">
        <f aca="false">F18/F$50</f>
        <v>0.0105428061013557</v>
      </c>
      <c r="H18" s="8" t="n">
        <f aca="false">G18*D$4</f>
        <v>37.9634331748363</v>
      </c>
      <c r="I18" s="11" t="n">
        <v>530.524177</v>
      </c>
      <c r="J18" s="39" t="n">
        <f aca="false">I18/I$50</f>
        <v>0.010698693152593</v>
      </c>
      <c r="K18" s="40" t="n">
        <f aca="false">J18*E$4</f>
        <v>0.198528001235624</v>
      </c>
      <c r="L18" s="41" t="n">
        <v>766.590257</v>
      </c>
      <c r="M18" s="0" t="n">
        <f aca="false">L18/L$50</f>
        <v>0.0105120777412125</v>
      </c>
      <c r="N18" s="0" t="n">
        <f aca="false">M18*F$4</f>
        <v>0.176415406747015</v>
      </c>
      <c r="O18" s="0" t="n">
        <v>539.469578</v>
      </c>
      <c r="P18" s="37" t="n">
        <f aca="false">O18/O$50</f>
        <v>0.0111264111606686</v>
      </c>
      <c r="Q18" s="0" t="n">
        <f aca="false">P18*G$4</f>
        <v>1.1007389362716</v>
      </c>
      <c r="R18" s="0" t="n">
        <v>426.574739</v>
      </c>
      <c r="S18" s="0" t="n">
        <f aca="false">R18/R$50</f>
        <v>0.0110312952099353</v>
      </c>
      <c r="T18" s="0" t="n">
        <f aca="false">S18*H$4</f>
        <v>2.69218022663826</v>
      </c>
      <c r="U18" s="0" t="n">
        <v>497.705554</v>
      </c>
      <c r="V18" s="0" t="n">
        <f aca="false">U18/U$50</f>
        <v>0.0107576613071288</v>
      </c>
      <c r="W18" s="42" t="n">
        <f aca="false">V18*I$4</f>
        <v>3.76777241956619</v>
      </c>
      <c r="X18" s="0" t="n">
        <v>497.165413</v>
      </c>
      <c r="Y18" s="0" t="n">
        <f aca="false">X18/X$50</f>
        <v>0.0107583773856962</v>
      </c>
      <c r="Z18" s="42" t="n">
        <f aca="false">Y18*J$4</f>
        <v>3.83864583281337</v>
      </c>
      <c r="AA18" s="0" t="n">
        <v>491.364095</v>
      </c>
      <c r="AB18" s="0" t="n">
        <f aca="false">AA18/AA$50</f>
        <v>0.010766173829106</v>
      </c>
      <c r="AC18" s="42" t="n">
        <f aca="false">AB18*K$4</f>
        <v>23.2894402793816</v>
      </c>
      <c r="AD18" s="0" t="n">
        <v>479.152387</v>
      </c>
      <c r="AE18" s="0" t="n">
        <f aca="false">AD18/AD$50</f>
        <v>0.0107925538889789</v>
      </c>
      <c r="AF18" s="42" t="n">
        <f aca="false">AE18*L$4</f>
        <v>7.82027584552937</v>
      </c>
      <c r="AG18" s="0" t="n">
        <v>506.442068</v>
      </c>
      <c r="AH18" s="0" t="n">
        <f aca="false">AG18/AG$50</f>
        <v>0.0107524032394016</v>
      </c>
      <c r="AI18" s="42" t="n">
        <f aca="false">AH18*M$4</f>
        <v>6.52989075726461</v>
      </c>
      <c r="AJ18" s="0" t="n">
        <v>512.344929</v>
      </c>
      <c r="AK18" s="0" t="n">
        <f aca="false">AJ18/AJ$50</f>
        <v>0.0106636818698981</v>
      </c>
      <c r="AL18" s="42" t="n">
        <f aca="false">AK18*N$4</f>
        <v>6.6559944174666</v>
      </c>
      <c r="AN18" s="43" t="n">
        <f aca="false">AVERAGE(Y18,AB18,AE18,AH18,AK18,P18,M18,J18,G18,D18,S18,V18)</f>
        <v>0.0107585160227168</v>
      </c>
      <c r="AO18" s="0" t="n">
        <f aca="false">AN18*(SUM(A$4:N$4))</f>
        <v>102.575797653031</v>
      </c>
      <c r="AQ18" s="5" t="n">
        <v>539.905607</v>
      </c>
      <c r="AR18" s="37" t="n">
        <f aca="false">AQ18/AQ$50</f>
        <v>0.010627805132211</v>
      </c>
      <c r="AS18" s="8" t="n">
        <f aca="false">W$4*AR18</f>
        <v>7.68229214448568</v>
      </c>
      <c r="AT18" s="38" t="n">
        <v>762.109135</v>
      </c>
      <c r="AU18" s="37" t="n">
        <f aca="false">AT18/AT$50</f>
        <v>0.010305807484289</v>
      </c>
      <c r="AV18" s="8" t="n">
        <f aca="false">AU18*X$4</f>
        <v>25.5468716750095</v>
      </c>
      <c r="AW18" s="11" t="n">
        <v>511.256794</v>
      </c>
      <c r="AX18" s="39" t="n">
        <f aca="false">AW18/AW$50</f>
        <v>0.0106682160046618</v>
      </c>
      <c r="AY18" s="40" t="n">
        <f aca="false">AX18*Y$4</f>
        <v>2.53835362322486</v>
      </c>
      <c r="AZ18" s="41" t="n">
        <v>810.942146</v>
      </c>
      <c r="BA18" s="39" t="n">
        <f aca="false">AZ18/AZ$50</f>
        <v>0.0104150915471467</v>
      </c>
      <c r="BB18" s="0" t="n">
        <f aca="false">BA18*Z$4</f>
        <v>2.25248510489665</v>
      </c>
      <c r="BC18" s="0" t="n">
        <v>521.376132</v>
      </c>
      <c r="BD18" s="39" t="n">
        <f aca="false">BC18/BC$50</f>
        <v>0.0102428465109558</v>
      </c>
      <c r="BF18" s="0" t="n">
        <v>708.835673</v>
      </c>
      <c r="BG18" s="39" t="n">
        <f aca="false">BF18/BF$50</f>
        <v>0.0126694080153654</v>
      </c>
      <c r="BH18" s="0" t="n">
        <f aca="false">BG18*AB$4</f>
        <v>5.47354308591573</v>
      </c>
      <c r="BI18" s="0" t="n">
        <v>555.927347</v>
      </c>
      <c r="BJ18" s="39" t="n">
        <f aca="false">BI18/BI$50</f>
        <v>0.0109669131645184</v>
      </c>
      <c r="BK18" s="42" t="n">
        <f aca="false">BJ18*AC$4</f>
        <v>6.00840506761103</v>
      </c>
      <c r="BL18" s="0" t="n">
        <v>620.687216</v>
      </c>
      <c r="BM18" s="39" t="n">
        <f aca="false">BL18/BL$50</f>
        <v>0.0109003105605819</v>
      </c>
      <c r="BN18" s="42" t="n">
        <f aca="false">BM18*AD$4</f>
        <v>7.9934302961246</v>
      </c>
      <c r="BO18" s="0" t="n">
        <v>549.000586</v>
      </c>
      <c r="BP18" s="39" t="n">
        <f aca="false">BO18/BO$50</f>
        <v>0.0109460178817995</v>
      </c>
      <c r="BQ18" s="42" t="n">
        <f aca="false">BP18*AE$4</f>
        <v>7.89770238039157</v>
      </c>
      <c r="BT18" s="42"/>
      <c r="BW18" s="42"/>
      <c r="BZ18" s="42"/>
      <c r="CB18" s="43" t="n">
        <f aca="false">AVERAGE(BM18,BP18,BS18,BV18,BY18,BD18,BA18,AX18,AU18,AR18,BG18,BJ18)</f>
        <v>0.0108602684779477</v>
      </c>
      <c r="CC18" s="0" t="n">
        <f aca="false">CB18*AI$4</f>
        <v>85.2268430786025</v>
      </c>
      <c r="CE18" s="0" t="s">
        <v>68</v>
      </c>
      <c r="CF18" s="5" t="n">
        <v>0</v>
      </c>
      <c r="CG18" s="37" t="n">
        <f aca="false">CF18/CF$50</f>
        <v>0</v>
      </c>
      <c r="CH18" s="8" t="n">
        <f aca="false">C$5*CG18</f>
        <v>0</v>
      </c>
      <c r="CI18" s="38" t="n">
        <v>0</v>
      </c>
      <c r="CJ18" s="37" t="n">
        <f aca="false">CI18/CI$50</f>
        <v>0</v>
      </c>
      <c r="CK18" s="8" t="n">
        <f aca="false">D$5*CJ18</f>
        <v>0</v>
      </c>
      <c r="CL18" s="11" t="n">
        <v>0</v>
      </c>
      <c r="CM18" s="39" t="n">
        <f aca="false">CL18/CL$50</f>
        <v>0</v>
      </c>
      <c r="CN18" s="40" t="n">
        <f aca="false">CM18*E$5</f>
        <v>0</v>
      </c>
      <c r="CO18" s="41" t="n">
        <v>0</v>
      </c>
      <c r="CP18" s="0" t="n">
        <f aca="false">CO18/CO$50</f>
        <v>0</v>
      </c>
      <c r="CQ18" s="0" t="n">
        <f aca="false">CP18*F$5</f>
        <v>0</v>
      </c>
      <c r="CR18" s="0" t="n">
        <v>0</v>
      </c>
      <c r="CS18" s="37" t="n">
        <f aca="false">CR18/CR$50</f>
        <v>0</v>
      </c>
      <c r="CT18" s="0" t="n">
        <f aca="false">CS18*G$5</f>
        <v>0</v>
      </c>
      <c r="CU18" s="0" t="n">
        <v>0</v>
      </c>
      <c r="CV18" s="0" t="n">
        <f aca="false">CU18/CU$50</f>
        <v>0</v>
      </c>
      <c r="CW18" s="0" t="n">
        <f aca="false">CV18*H$5</f>
        <v>0</v>
      </c>
      <c r="CX18" s="0" t="n">
        <v>0</v>
      </c>
      <c r="CY18" s="0" t="n">
        <f aca="false">CX18/CX$50</f>
        <v>0</v>
      </c>
      <c r="CZ18" s="0" t="n">
        <f aca="false">CY18*I$5</f>
        <v>0</v>
      </c>
      <c r="DA18" s="0" t="n">
        <v>0</v>
      </c>
      <c r="DB18" s="0" t="n">
        <f aca="false">DA18/DA$50</f>
        <v>0</v>
      </c>
      <c r="DC18" s="0" t="n">
        <f aca="false">DB18*J$5</f>
        <v>0</v>
      </c>
      <c r="DD18" s="0" t="n">
        <v>0</v>
      </c>
      <c r="DE18" s="0" t="n">
        <f aca="false">DD18/DD$50</f>
        <v>0</v>
      </c>
      <c r="DF18" s="0" t="n">
        <f aca="false">DE18*K$5</f>
        <v>0</v>
      </c>
      <c r="DG18" s="0" t="n">
        <v>0</v>
      </c>
      <c r="DH18" s="0" t="n">
        <f aca="false">DG18/DG$50</f>
        <v>0</v>
      </c>
      <c r="DI18" s="0" t="n">
        <f aca="false">DH18*L$5</f>
        <v>0</v>
      </c>
      <c r="DJ18" s="0" t="n">
        <v>0</v>
      </c>
      <c r="DK18" s="0" t="n">
        <f aca="false">DJ18/DJ$50</f>
        <v>0</v>
      </c>
      <c r="DL18" s="0" t="n">
        <f aca="false">DK18*M$5</f>
        <v>0</v>
      </c>
      <c r="DM18" s="0" t="n">
        <v>0</v>
      </c>
      <c r="DN18" s="0" t="n">
        <f aca="false">DM18/DM$50</f>
        <v>0</v>
      </c>
      <c r="DO18" s="0" t="n">
        <f aca="false">DN18*N$5</f>
        <v>0</v>
      </c>
      <c r="DQ18" s="43" t="n">
        <f aca="false">AVERAGE(CS18,CP18,CM18,CJ18,CG18,CV18,CY18,DB18,DE18,DH18,DK18,DN18)</f>
        <v>0</v>
      </c>
      <c r="DR18" s="0" t="n">
        <f aca="false">DQ18*(SUM(A$5:N$5))</f>
        <v>0</v>
      </c>
      <c r="DT18" s="0" t="n">
        <v>0</v>
      </c>
      <c r="DU18" s="0" t="n">
        <f aca="false">DT18/DT$50</f>
        <v>0</v>
      </c>
      <c r="DV18" s="0" t="n">
        <f aca="false">DU18*W$5</f>
        <v>0</v>
      </c>
      <c r="DW18" s="0" t="n">
        <v>0</v>
      </c>
      <c r="DX18" s="0" t="n">
        <f aca="false">DW18/DW$50</f>
        <v>0</v>
      </c>
      <c r="DY18" s="0" t="n">
        <f aca="false">DX18*X$5</f>
        <v>0</v>
      </c>
      <c r="DZ18" s="0" t="n">
        <v>0</v>
      </c>
      <c r="EA18" s="0" t="n">
        <f aca="false">DZ18/DZ$50</f>
        <v>0</v>
      </c>
      <c r="EB18" s="0" t="n">
        <f aca="false">EA18*Y$5</f>
        <v>0</v>
      </c>
      <c r="EC18" s="0" t="n">
        <v>0</v>
      </c>
      <c r="ED18" s="0" t="n">
        <f aca="false">EC18/EC$50</f>
        <v>0</v>
      </c>
      <c r="EE18" s="0" t="n">
        <f aca="false">ED18*Z$5</f>
        <v>0</v>
      </c>
      <c r="EF18" s="0" t="n">
        <v>0</v>
      </c>
      <c r="EG18" s="0" t="n">
        <f aca="false">EF18/EF$50</f>
        <v>0</v>
      </c>
      <c r="EI18" s="0" t="n">
        <v>0</v>
      </c>
      <c r="EJ18" s="0" t="n">
        <f aca="false">EI18/EI$50</f>
        <v>0</v>
      </c>
      <c r="EK18" s="0" t="n">
        <f aca="false">EJ18*AB$5</f>
        <v>0</v>
      </c>
      <c r="EL18" s="0" t="n">
        <v>0</v>
      </c>
      <c r="EM18" s="0" t="n">
        <f aca="false">EL18/EL$50</f>
        <v>0</v>
      </c>
      <c r="EN18" s="0" t="n">
        <f aca="false">EM18*AC$5</f>
        <v>0</v>
      </c>
      <c r="EO18" s="0" t="n">
        <v>0</v>
      </c>
      <c r="EP18" s="0" t="n">
        <f aca="false">EO18/EO$50</f>
        <v>0</v>
      </c>
      <c r="EQ18" s="0" t="n">
        <f aca="false">EP18*AD$5</f>
        <v>0</v>
      </c>
      <c r="ER18" s="0" t="n">
        <v>0</v>
      </c>
      <c r="ES18" s="0" t="n">
        <f aca="false">ER18/ER$50</f>
        <v>0</v>
      </c>
      <c r="ET18" s="0" t="n">
        <f aca="false">ES18*AE$5</f>
        <v>0</v>
      </c>
      <c r="FE18" s="44" t="n">
        <f aca="false">AVERAGE(EP18,ES18,EV18,EY18,FB18,EG18,ED18,EA18,DX18,DU18,EJ18,EM18)</f>
        <v>0</v>
      </c>
      <c r="FF18" s="0" t="n">
        <f aca="false">FE18*AI$5</f>
        <v>0</v>
      </c>
      <c r="FH18" s="0" t="s">
        <v>68</v>
      </c>
      <c r="FI18" s="5" t="n">
        <v>49.563851</v>
      </c>
      <c r="FJ18" s="37" t="n">
        <f aca="false">FI18/FI$50</f>
        <v>0.0201051602668579</v>
      </c>
      <c r="FK18" s="8" t="n">
        <f aca="false">FJ18*C$6</f>
        <v>0.732690535123051</v>
      </c>
      <c r="FL18" s="38" t="n">
        <v>61.329546</v>
      </c>
      <c r="FM18" s="37" t="n">
        <f aca="false">FL18/FL$50</f>
        <v>0.0166749120226298</v>
      </c>
      <c r="FN18" s="8" t="n">
        <f aca="false">FM18*D$6</f>
        <v>3.00222209429602</v>
      </c>
      <c r="FO18" s="11" t="n">
        <v>49.640686</v>
      </c>
      <c r="FP18" s="39" t="n">
        <f aca="false">FO18/FO$50</f>
        <v>0.0200751405605095</v>
      </c>
      <c r="FQ18" s="45" t="n">
        <f aca="false">FP18*E$6</f>
        <v>0.018626001667485</v>
      </c>
      <c r="FR18" s="41" t="n">
        <v>61.088924</v>
      </c>
      <c r="FS18" s="0" t="n">
        <f aca="false">FR18/FR$50</f>
        <v>0.0167815845627928</v>
      </c>
      <c r="FT18" s="0" t="n">
        <f aca="false">FS18*F$6</f>
        <v>0.0140815647457485</v>
      </c>
      <c r="FU18" s="0" t="n">
        <v>48.02139</v>
      </c>
      <c r="FV18" s="37" t="n">
        <f aca="false">FU18/FU$50</f>
        <v>0.0198572463522016</v>
      </c>
      <c r="FW18" s="0" t="n">
        <f aca="false">FV18*G$6</f>
        <v>0.0982241439372261</v>
      </c>
      <c r="FX18" s="0" t="n">
        <v>47.894267</v>
      </c>
      <c r="FY18" s="0" t="n">
        <f aca="false">FX18/FX$50</f>
        <v>0.0248481860509735</v>
      </c>
      <c r="FZ18" s="0" t="n">
        <f aca="false">FY18*H$6</f>
        <v>0.303209160307894</v>
      </c>
      <c r="GA18" s="0" t="n">
        <v>48.388935</v>
      </c>
      <c r="GB18" s="0" t="n">
        <f aca="false">GA18/GA$50</f>
        <v>0.0209718131081057</v>
      </c>
      <c r="GC18" s="0" t="n">
        <f aca="false">GB18*I$6</f>
        <v>0.36725928043791</v>
      </c>
      <c r="GD18" s="0" t="n">
        <v>48.360945</v>
      </c>
      <c r="GE18" s="0" t="n">
        <f aca="false">GD18/GD$50</f>
        <v>0.0209839125265991</v>
      </c>
      <c r="GF18" s="0" t="n">
        <f aca="false">GE18*J$6</f>
        <v>0.374358537019927</v>
      </c>
      <c r="GG18" s="0" t="n">
        <v>48.060318</v>
      </c>
      <c r="GH18" s="0" t="n">
        <f aca="false">GG18/GG$50</f>
        <v>0.0211156493762064</v>
      </c>
      <c r="GI18" s="0" t="n">
        <f aca="false">GH18*K$6</f>
        <v>2.28387383908864</v>
      </c>
      <c r="GJ18" s="0" t="n">
        <v>47.857834</v>
      </c>
      <c r="GK18" s="0" t="n">
        <f aca="false">GJ18/GJ$50</f>
        <v>0.0216155989947968</v>
      </c>
      <c r="GL18" s="0" t="n">
        <f aca="false">GK18*L$6</f>
        <v>0.783132280109707</v>
      </c>
      <c r="GM18" s="0" t="n">
        <v>48.832052</v>
      </c>
      <c r="GN18" s="0" t="n">
        <f aca="false">GM18/GM$50</f>
        <v>0.0207876545806333</v>
      </c>
      <c r="GO18" s="0" t="n">
        <f aca="false">GN18*M$6</f>
        <v>0.631212904171372</v>
      </c>
      <c r="GP18" s="0" t="n">
        <v>49.329035</v>
      </c>
      <c r="GQ18" s="0" t="n">
        <f aca="false">GP18/GP$50</f>
        <v>0.0205849841305029</v>
      </c>
      <c r="GR18" s="0" t="n">
        <f aca="false">GQ18*N$6</f>
        <v>0.642430734186815</v>
      </c>
      <c r="GT18" s="46" t="n">
        <f aca="false">AVERAGE(FV18,FS18,FP18,FM18,FJ18, FY18, GB18,GE18,GH18,GK18,GN18,GQ18)</f>
        <v>0.0203668202110674</v>
      </c>
      <c r="GU18" s="0" t="n">
        <f aca="false">GT18*(SUM(A$6:N$6))</f>
        <v>9.70925183545224</v>
      </c>
      <c r="GW18" s="5" t="n">
        <v>50.775091</v>
      </c>
      <c r="GX18" s="37" t="n">
        <f aca="false">GW18/GW$50</f>
        <v>0.0200382899522044</v>
      </c>
      <c r="GY18" s="8" t="n">
        <f aca="false">GX18*W$6</f>
        <v>0.724232311252029</v>
      </c>
      <c r="GZ18" s="38" t="n">
        <v>63.148073</v>
      </c>
      <c r="HA18" s="37" t="n">
        <f aca="false">GZ18/GZ$50</f>
        <v>0.0171071983407058</v>
      </c>
      <c r="HB18" s="8" t="n">
        <f aca="false">HA18*X$6</f>
        <v>2.12033555543899</v>
      </c>
      <c r="HC18" s="11" t="n">
        <v>49.334521</v>
      </c>
      <c r="HD18" s="39" t="n">
        <f aca="false">HC18/HC$50</f>
        <v>0.0206419734050391</v>
      </c>
      <c r="HE18" s="45" t="n">
        <f aca="false">HD18*Y$6</f>
        <v>0.245573524009525</v>
      </c>
      <c r="HF18" s="41" t="n">
        <v>65.249376</v>
      </c>
      <c r="HG18" s="39" t="n">
        <f aca="false">HF18/HF$50</f>
        <v>0.0167867686378204</v>
      </c>
      <c r="HH18" s="0" t="n">
        <f aca="false">HG18*Z$6</f>
        <v>0.181524790948168</v>
      </c>
      <c r="HI18" s="0" t="n">
        <v>51.261051</v>
      </c>
      <c r="HJ18" s="39" t="n">
        <f aca="false">HI18/HI$50</f>
        <v>0.0201878744638063</v>
      </c>
      <c r="HL18" s="0" t="n">
        <v>58.030067</v>
      </c>
      <c r="HM18" s="39" t="n">
        <f aca="false">HL18/HL$50</f>
        <v>0.0207898298525389</v>
      </c>
      <c r="HN18" s="0" t="n">
        <f aca="false">HM18*AB$6</f>
        <v>0.449089765317841</v>
      </c>
      <c r="HO18" s="0" t="n">
        <v>51.334327</v>
      </c>
      <c r="HP18" s="39" t="n">
        <f aca="false">HO18/HO$50</f>
        <v>0.020303981623839</v>
      </c>
      <c r="HQ18" s="0" t="n">
        <f aca="false">HP18*AC$6</f>
        <v>0.556193635580376</v>
      </c>
      <c r="HR18" s="0" t="n">
        <v>54.841629</v>
      </c>
      <c r="HS18" s="39" t="n">
        <f aca="false">HR18/HR$50</f>
        <v>0.0193047878905505</v>
      </c>
      <c r="HT18" s="0" t="n">
        <f aca="false">HS18*AD$6</f>
        <v>0.707830641737001</v>
      </c>
      <c r="HU18" s="0" t="n">
        <v>51.005781</v>
      </c>
      <c r="HV18" s="39" t="n">
        <f aca="false">HU18/HU$50</f>
        <v>0.0203901886548203</v>
      </c>
      <c r="HW18" s="0" t="n">
        <f aca="false">HV18*AE$6</f>
        <v>0.735590071269524</v>
      </c>
      <c r="IH18" s="47" t="n">
        <f aca="false">AVERAGE(HJ18,HG18,HD18,HA18,GX18, HM18, HP18,HS18,HV18,HY18,IB18,IE18)</f>
        <v>0.019505654757925</v>
      </c>
      <c r="II18" s="0" t="n">
        <f aca="false">IH18*AI$6</f>
        <v>7.65361086871222</v>
      </c>
      <c r="IK18" s="0" t="s">
        <v>68</v>
      </c>
      <c r="IL18" s="5" t="n">
        <v>40.609181</v>
      </c>
      <c r="IM18" s="37" t="n">
        <f aca="false">IL18/IL$50</f>
        <v>0.00907435293313102</v>
      </c>
      <c r="IN18" s="8" t="n">
        <f aca="false">IM18*W$8</f>
        <v>0.40996135483327</v>
      </c>
      <c r="IO18" s="38" t="n">
        <v>19.192849</v>
      </c>
      <c r="IP18" s="37" t="n">
        <f aca="false">IO18/IO$50</f>
        <v>0.00863428173599003</v>
      </c>
      <c r="IQ18" s="8" t="n">
        <f aca="false">IP18*X$8</f>
        <v>1.33770987772843</v>
      </c>
      <c r="IR18" s="11" t="n">
        <v>19.192849</v>
      </c>
      <c r="IS18" s="39" t="n">
        <f aca="false">IR18/IR$50</f>
        <v>0.00863428173599003</v>
      </c>
      <c r="IT18" s="40" t="n">
        <f aca="false">IS18*E$8</f>
        <v>0.0100137621407521</v>
      </c>
      <c r="IU18" s="41" t="n">
        <v>70.373778</v>
      </c>
      <c r="IV18" s="0" t="n">
        <f aca="false">IU18/IU$50</f>
        <v>0.00925650946614769</v>
      </c>
      <c r="IW18" s="0" t="n">
        <f aca="false">IV18*F$8</f>
        <v>0.00970901592154986</v>
      </c>
      <c r="IX18" s="0" t="n">
        <v>18.653059</v>
      </c>
      <c r="IY18" s="37" t="n">
        <f aca="false">IX18/IX$50</f>
        <v>0.00842777620778267</v>
      </c>
      <c r="IZ18" s="0" t="n">
        <f aca="false">IY18*G$8</f>
        <v>0.0521101395821302</v>
      </c>
      <c r="JA18" s="0" t="n">
        <v>19.192849</v>
      </c>
      <c r="JB18" s="0" t="n">
        <f aca="false">JA18/JA$50</f>
        <v>0.00863428173599003</v>
      </c>
      <c r="JC18" s="0" t="n">
        <f aca="false">JB18*H$8</f>
        <v>0.131699418101425</v>
      </c>
      <c r="JD18" s="0" t="n">
        <v>42.809205</v>
      </c>
      <c r="JE18" s="0" t="n">
        <f aca="false">JD18/JD$50</f>
        <v>0.0108948246191819</v>
      </c>
      <c r="JF18" s="0" t="n">
        <f aca="false">JE18*I$8</f>
        <v>0.238488288394072</v>
      </c>
      <c r="JG18" s="0" t="n">
        <v>19.192849</v>
      </c>
      <c r="JH18" s="0" t="n">
        <f aca="false">JG18/JG$50</f>
        <v>0.00863428173599003</v>
      </c>
      <c r="JI18" s="0" t="n">
        <f aca="false">JH18*J$8</f>
        <v>0.192547330890143</v>
      </c>
      <c r="JJ18" s="0" t="n">
        <v>19.192849</v>
      </c>
      <c r="JK18" s="0" t="n">
        <f aca="false">JJ18/JJ$50</f>
        <v>0.00863428173599003</v>
      </c>
      <c r="JL18" s="0" t="n">
        <f aca="false">JK18*K$8</f>
        <v>1.16735754989194</v>
      </c>
      <c r="JM18" s="0" t="n">
        <v>40.29705</v>
      </c>
      <c r="JN18" s="0" t="n">
        <f aca="false">JM18/JM$50</f>
        <v>0.00954543563202768</v>
      </c>
      <c r="JO18" s="0" t="n">
        <f aca="false">JN18*L$8</f>
        <v>0.43228843513368</v>
      </c>
      <c r="JP18" s="0" t="n">
        <v>19.192849</v>
      </c>
      <c r="JQ18" s="0" t="n">
        <f aca="false">JP18/JP$50</f>
        <v>0.00863428173599003</v>
      </c>
      <c r="JR18" s="0" t="n">
        <f aca="false">JQ18*M$8</f>
        <v>0.327722761415183</v>
      </c>
      <c r="JS18" s="0" t="n">
        <v>19.192849</v>
      </c>
      <c r="JT18" s="0" t="n">
        <f aca="false">JS18/JS$50</f>
        <v>0.00863428173599003</v>
      </c>
      <c r="JU18" s="0" t="n">
        <f aca="false">JT18*N$8</f>
        <v>0.336830958895934</v>
      </c>
      <c r="JW18" s="43" t="n">
        <f aca="false">AVERAGE(IY18,IV18,IS18,IP18,IM18,JB18,JE18,JH18,JK18,JN18,JQ18,JT18)</f>
        <v>0.00896990591751677</v>
      </c>
      <c r="JX18" s="0" t="n">
        <f aca="false">JW18*SUM(A$8:N$8)</f>
        <v>5.34515664392704</v>
      </c>
      <c r="JZ18" s="0" t="n">
        <v>44.973403</v>
      </c>
      <c r="KA18" s="0" t="n">
        <f aca="false">JZ18/JZ$50</f>
        <v>0.00966450992273009</v>
      </c>
      <c r="KB18" s="0" t="n">
        <f aca="false">KA18*W$8</f>
        <v>0.436623482789195</v>
      </c>
      <c r="KC18" s="0" t="n">
        <v>19.192849</v>
      </c>
      <c r="KD18" s="0" t="n">
        <f aca="false">KC18/KC$50</f>
        <v>0.00863428173599003</v>
      </c>
      <c r="KE18" s="0" t="n">
        <f aca="false">KD18*X$8</f>
        <v>1.33770987772843</v>
      </c>
      <c r="KF18" s="0" t="n">
        <v>19.192849</v>
      </c>
      <c r="KG18" s="0" t="n">
        <f aca="false">KF18/KF$50</f>
        <v>0.00863428173599003</v>
      </c>
      <c r="KH18" s="0" t="n">
        <f aca="false">KG18*Y$8</f>
        <v>0.128400453265319</v>
      </c>
      <c r="KI18" s="0" t="n">
        <v>82.420255</v>
      </c>
      <c r="KJ18" s="0" t="n">
        <f aca="false">KI18/KI$50</f>
        <v>0.0107122967863945</v>
      </c>
      <c r="KK18" s="0" t="n">
        <f aca="false">KJ18*Z$8</f>
        <v>0.144797628766381</v>
      </c>
      <c r="KL18" s="0" t="n">
        <v>30.684423</v>
      </c>
      <c r="KM18" s="0" t="n">
        <f aca="false">KL18/KL$50</f>
        <v>0.0137306558962817</v>
      </c>
      <c r="KO18" s="0" t="n">
        <v>19.192849</v>
      </c>
      <c r="KP18" s="0" t="n">
        <f aca="false">KO18/KO$50</f>
        <v>0.00863428173599003</v>
      </c>
      <c r="KQ18" s="0" t="n">
        <f aca="false">KP18*AB$8</f>
        <v>0.23314089064264</v>
      </c>
      <c r="KR18" s="0" t="n">
        <v>57.985336</v>
      </c>
      <c r="KS18" s="0" t="n">
        <f aca="false">KR18/KR$50</f>
        <v>0.0108310705578562</v>
      </c>
      <c r="KT18" s="0" t="n">
        <f aca="false">KS18*AC$8</f>
        <v>0.370873840314196</v>
      </c>
      <c r="KU18" s="0" t="n">
        <v>19.192849</v>
      </c>
      <c r="KV18" s="0" t="n">
        <f aca="false">KU18/KU$50</f>
        <v>0.00870274782022316</v>
      </c>
      <c r="KW18" s="0" t="n">
        <f aca="false">KV18*AD$8</f>
        <v>0.398869415801711</v>
      </c>
      <c r="KX18" s="0" t="n">
        <v>19.192849</v>
      </c>
      <c r="KY18" s="0" t="n">
        <f aca="false">KX18/KX$50</f>
        <v>0.00870274782022316</v>
      </c>
      <c r="KZ18" s="0" t="n">
        <f aca="false">KY18*AE$8</f>
        <v>0.39244701199744</v>
      </c>
      <c r="LK18" s="48" t="n">
        <f aca="false">AVERAGE(KM18,KJ18,KG18,KD18,KA18, KP18, KS18,KV18,KY18,LB18,LE18,LH18)</f>
        <v>0.00980520822351988</v>
      </c>
      <c r="LL18" s="0" t="n">
        <f aca="false">LK18*AI$8</f>
        <v>4.80919822744146</v>
      </c>
      <c r="LN18" s="0" t="s">
        <v>68</v>
      </c>
      <c r="LO18" s="5" t="n">
        <v>7.161607</v>
      </c>
      <c r="LP18" s="37" t="n">
        <f aca="false">LO18/LO$50</f>
        <v>0.00688859608643499</v>
      </c>
      <c r="LQ18" s="8" t="n">
        <f aca="false">LP18*C$9</f>
        <v>0.0769690122194393</v>
      </c>
      <c r="LR18" s="11" t="n">
        <v>7.161607</v>
      </c>
      <c r="LS18" s="37" t="n">
        <f aca="false">LR18/LR$50</f>
        <v>0.00688859608643499</v>
      </c>
      <c r="LT18" s="8" t="n">
        <f aca="false">LS18*D$9</f>
        <v>0.380261307024919</v>
      </c>
      <c r="LU18" s="11" t="n">
        <v>7.161607</v>
      </c>
      <c r="LV18" s="39" t="n">
        <f aca="false">LU18/LU$50</f>
        <v>0.00688859608643499</v>
      </c>
      <c r="LW18" s="4" t="n">
        <f aca="false">LV18*E$9</f>
        <v>0.00195958413111321</v>
      </c>
      <c r="LX18" s="41" t="n">
        <v>7.161607</v>
      </c>
      <c r="LY18" s="0" t="n">
        <f aca="false">LX18/LX$50</f>
        <v>0.00688859608643499</v>
      </c>
      <c r="LZ18" s="0" t="n">
        <f aca="false">LY18*F$9</f>
        <v>0.00177223301090069</v>
      </c>
      <c r="MA18" s="0" t="n">
        <v>7.161607</v>
      </c>
      <c r="MB18" s="37" t="n">
        <f aca="false">MA18/MA$50</f>
        <v>0.00688859608643499</v>
      </c>
      <c r="MC18" s="0" t="n">
        <f aca="false">MB18*G$9</f>
        <v>0.0104472527041016</v>
      </c>
      <c r="MD18" s="0" t="n">
        <v>7.161607</v>
      </c>
      <c r="ME18" s="0" t="n">
        <f aca="false">MD18/MD$50</f>
        <v>0.00688859608643499</v>
      </c>
      <c r="MF18" s="0" t="n">
        <f aca="false">ME18*H$9</f>
        <v>0.0257721409956531</v>
      </c>
      <c r="MG18" s="0" t="n">
        <v>7.161607</v>
      </c>
      <c r="MH18" s="0" t="n">
        <f aca="false">MG18/MG$50</f>
        <v>0.00688859608643499</v>
      </c>
      <c r="MI18" s="0" t="n">
        <f aca="false">MH18*I$9</f>
        <v>0.0369861963835833</v>
      </c>
      <c r="MZ18" s="49" t="n">
        <f aca="false">AVERAGE(MB18,LY18,LV18,LS18,LP18,ME18,MH18)</f>
        <v>0.00688859608643499</v>
      </c>
      <c r="NA18" s="0" t="n">
        <f aca="false">MZ18*O$9</f>
        <v>1.0104016391523</v>
      </c>
      <c r="NC18" s="0" t="s">
        <v>68</v>
      </c>
      <c r="ND18" s="5" t="n">
        <v>51.914963</v>
      </c>
      <c r="NE18" s="37" t="n">
        <f aca="false">ND18/ND$50</f>
        <v>0.0068878637465675</v>
      </c>
      <c r="NF18" s="8" t="n">
        <f aca="false">NE18*C$10</f>
        <v>0.557953463156733</v>
      </c>
      <c r="NG18" s="11" t="n">
        <v>51.914963</v>
      </c>
      <c r="NH18" s="37" t="n">
        <f aca="false">NG18/NG$50</f>
        <v>0.0068878637465675</v>
      </c>
      <c r="NI18" s="8" t="n">
        <f aca="false">NH18*D$10</f>
        <v>2.75653937917465</v>
      </c>
      <c r="NJ18" s="11" t="n">
        <v>51.914963</v>
      </c>
      <c r="NK18" s="39" t="n">
        <f aca="false">NJ18/NJ$50</f>
        <v>0.0068878637465675</v>
      </c>
      <c r="NL18" s="4" t="n">
        <f aca="false">NK18*E$10</f>
        <v>0.014205155045831</v>
      </c>
      <c r="NM18" s="41" t="n">
        <v>51.914963</v>
      </c>
      <c r="NN18" s="0" t="n">
        <f aca="false">NM18/NM$50</f>
        <v>0.0068878637465675</v>
      </c>
      <c r="NO18" s="0" t="n">
        <f aca="false">NN18*F$10</f>
        <v>0.0128470343770761</v>
      </c>
      <c r="NP18" s="0" t="n">
        <v>51.914963</v>
      </c>
      <c r="NQ18" s="37" t="n">
        <f aca="false">NP18/NP$50</f>
        <v>0.0068878637465675</v>
      </c>
      <c r="NR18" s="0" t="n">
        <f aca="false">NQ18*G$10</f>
        <v>0.0757328262198332</v>
      </c>
      <c r="NS18" s="0" t="n">
        <v>51.914963</v>
      </c>
      <c r="NT18" s="0" t="n">
        <f aca="false">NS18/NS$50</f>
        <v>0.0068878637465675</v>
      </c>
      <c r="NU18" s="0" t="n">
        <f aca="false">NT18*H$10</f>
        <v>0.186823955600362</v>
      </c>
      <c r="NV18" s="0" t="n">
        <v>51.914963</v>
      </c>
      <c r="NW18" s="0" t="n">
        <f aca="false">NV18/NV$50</f>
        <v>0.0068878637465675</v>
      </c>
      <c r="NX18" s="0" t="n">
        <f aca="false">NW18*I$10</f>
        <v>0.268115385219967</v>
      </c>
      <c r="OO18" s="49" t="n">
        <f aca="false">AVERAGE(NQ18,NN18,NK18,NH18,NE18,NT18,NW18)</f>
        <v>0.0068878637465675</v>
      </c>
      <c r="OP18" s="0" t="n">
        <f aca="false">OO18*O$10</f>
        <v>7.32446834756033</v>
      </c>
      <c r="OR18" s="0" t="s">
        <v>68</v>
      </c>
      <c r="OS18" s="5" t="n">
        <v>76.738555</v>
      </c>
      <c r="OT18" s="37" t="n">
        <f aca="false">OS18/OS$50</f>
        <v>0.010598814061917</v>
      </c>
      <c r="OU18" s="8" t="n">
        <f aca="false">OT18*C$11</f>
        <v>0.989692528890643</v>
      </c>
      <c r="OV18" s="11" t="n">
        <v>76.738555</v>
      </c>
      <c r="OW18" s="37" t="n">
        <f aca="false">OV18/OV$50</f>
        <v>0.010598814061917</v>
      </c>
      <c r="OX18" s="8" t="n">
        <f aca="false">OW18*D$11</f>
        <v>4.88952324756099</v>
      </c>
      <c r="OY18" s="11" t="n">
        <v>76.738555</v>
      </c>
      <c r="OZ18" s="39" t="n">
        <f aca="false">OY18/OY$50</f>
        <v>0.010598814061917</v>
      </c>
      <c r="PA18" s="4" t="n">
        <f aca="false">OZ18*E$11</f>
        <v>0.0251969684730551</v>
      </c>
      <c r="PB18" s="41" t="n">
        <v>76.738555</v>
      </c>
      <c r="PC18" s="0" t="n">
        <f aca="false">PB18/PB$50</f>
        <v>0.010598814061917</v>
      </c>
      <c r="PD18" s="0" t="n">
        <f aca="false">PC18*F$11</f>
        <v>0.022787946990163</v>
      </c>
      <c r="PE18" s="0" t="n">
        <v>76.738555</v>
      </c>
      <c r="PF18" s="37" t="n">
        <f aca="false">PE18/PE$50</f>
        <v>0.010598814061917</v>
      </c>
      <c r="PG18" s="0" t="n">
        <f aca="false">PF18*G$11</f>
        <v>0.134334164497314</v>
      </c>
      <c r="PH18" s="0" t="n">
        <v>76.738555</v>
      </c>
      <c r="PI18" s="0" t="n">
        <f aca="false">PH18/PH$50</f>
        <v>0.010598814061917</v>
      </c>
      <c r="PJ18" s="0" t="n">
        <f aca="false">PI18*H$11</f>
        <v>0.331386549748032</v>
      </c>
      <c r="PK18" s="0" t="n">
        <v>76.738555</v>
      </c>
      <c r="PL18" s="0" t="n">
        <f aca="false">PK18/PK$50</f>
        <v>0.010598814061917</v>
      </c>
      <c r="PM18" s="0" t="n">
        <f aca="false">PL18*I$11</f>
        <v>0.475580511915022</v>
      </c>
      <c r="QD18" s="49" t="n">
        <f aca="false">AVERAGE(PF18,PC18,OZ18,OW18,OT18,PI18,PL18)</f>
        <v>0.010598814061917</v>
      </c>
      <c r="QE18" s="0" t="n">
        <f aca="false">QD18*O$11</f>
        <v>12.9920720639746</v>
      </c>
      <c r="QG18" s="0" t="s">
        <v>68</v>
      </c>
      <c r="QH18" s="5" t="n">
        <v>31.016166</v>
      </c>
      <c r="QI18" s="37" t="n">
        <f aca="false">QH18/QH$50</f>
        <v>0.0134445978355979</v>
      </c>
      <c r="QJ18" s="8" t="n">
        <f aca="false">QI18*C$12</f>
        <v>0.398827652894576</v>
      </c>
      <c r="QK18" s="11" t="n">
        <v>31.016166</v>
      </c>
      <c r="QL18" s="37" t="n">
        <f aca="false">QK18/QK$50</f>
        <v>0.0133940859321719</v>
      </c>
      <c r="QM18" s="8" t="n">
        <f aca="false">QL18*D$12</f>
        <v>1.96298396179898</v>
      </c>
      <c r="QN18" s="11" t="n">
        <v>31.016166</v>
      </c>
      <c r="QO18" s="39" t="n">
        <f aca="false">QN18/QN$50</f>
        <v>0.0134192943507717</v>
      </c>
      <c r="QP18" s="4" t="n">
        <f aca="false">QO18*E$12</f>
        <v>0.010134798694697</v>
      </c>
      <c r="QQ18" s="41" t="n">
        <v>31.016166</v>
      </c>
      <c r="QR18" s="0" t="n">
        <f aca="false">QQ18/QQ$50</f>
        <v>0.0134192943507717</v>
      </c>
      <c r="QS18" s="0" t="n">
        <f aca="false">QR18*F$12</f>
        <v>0.00916583499549563</v>
      </c>
      <c r="QT18" s="0" t="n">
        <v>31.016166</v>
      </c>
      <c r="QU18" s="37" t="n">
        <f aca="false">QT18/QT$50</f>
        <v>0.0134192943507717</v>
      </c>
      <c r="QV18" s="0" t="n">
        <f aca="false">QU18*G$12</f>
        <v>0.0540322823539857</v>
      </c>
      <c r="QW18" s="0" t="n">
        <v>31.016167</v>
      </c>
      <c r="QX18" s="0" t="n">
        <f aca="false">QW18/QW$50</f>
        <v>0.0134192947718147</v>
      </c>
      <c r="QY18" s="4" t="n">
        <f aca="false">QX18*H$12</f>
        <v>0.133291275924533</v>
      </c>
      <c r="QZ18" s="0" t="n">
        <v>30.901563</v>
      </c>
      <c r="RA18" s="0" t="n">
        <f aca="false">QZ18/QZ$50</f>
        <v>0.0135004304125826</v>
      </c>
      <c r="RB18" s="0" t="n">
        <f aca="false">RA18*I$12</f>
        <v>0.192445969423921</v>
      </c>
      <c r="RS18" s="49" t="n">
        <f aca="false">AVERAGE(QU18,QR18,QO18,QL18,QI18,QX18,RA18)</f>
        <v>0.0134308988577831</v>
      </c>
      <c r="RT18" s="0" t="n">
        <f aca="false">RS18*O$12</f>
        <v>5.23022839904065</v>
      </c>
      <c r="RW18" s="0" t="s">
        <v>68</v>
      </c>
      <c r="RX18" s="5" t="n">
        <v>76.738555</v>
      </c>
      <c r="RY18" s="37" t="n">
        <f aca="false">RX18/RX$50</f>
        <v>0.010598814061917</v>
      </c>
      <c r="RZ18" s="8" t="n">
        <f aca="false">RY18*C$13</f>
        <v>0.540752269619834</v>
      </c>
      <c r="SA18" s="11" t="n">
        <v>76.738555</v>
      </c>
      <c r="SB18" s="37" t="n">
        <f aca="false">SA18/SA$50</f>
        <v>0.010598814061917</v>
      </c>
      <c r="SC18" s="8" t="n">
        <f aca="false">SB18*D$13</f>
        <v>2.6715577983005</v>
      </c>
      <c r="SD18" s="11" t="n">
        <v>76.738555</v>
      </c>
      <c r="SE18" s="39" t="n">
        <f aca="false">SD18/SD$50</f>
        <v>0.010598814061917</v>
      </c>
      <c r="SF18" s="4" t="n">
        <f aca="false">SE18*$E$13</f>
        <v>0.0137672231441584</v>
      </c>
      <c r="SG18" s="41" t="n">
        <v>76.738555</v>
      </c>
      <c r="SH18" s="0" t="n">
        <f aca="false">SG18/SG$50</f>
        <v>0.010598814061917</v>
      </c>
      <c r="SI18" s="0" t="n">
        <f aca="false">SH18*$F$13</f>
        <v>0.0124509720900083</v>
      </c>
      <c r="SJ18" s="0" t="n">
        <v>76.738555</v>
      </c>
      <c r="SK18" s="37" t="n">
        <f aca="false">SJ18/SJ$50</f>
        <v>0.010598814061917</v>
      </c>
      <c r="SL18" s="0" t="n">
        <f aca="false">SK18*$G$13</f>
        <v>0.0733980526465438</v>
      </c>
      <c r="SM18" s="0" t="n">
        <v>31.130864</v>
      </c>
      <c r="SN18" s="0" t="n">
        <f aca="false">SM18/SM$50</f>
        <v>0.00786931212385494</v>
      </c>
      <c r="SO18" s="0" t="n">
        <f aca="false">SN18*H$13</f>
        <v>0.134435025676807</v>
      </c>
      <c r="SP18" s="0" t="n">
        <v>31.130864</v>
      </c>
      <c r="SQ18" s="0" t="n">
        <f aca="false">SP18/SP$50</f>
        <v>0.00786931212385494</v>
      </c>
      <c r="SR18" s="0" t="n">
        <f aca="false">SQ18*I$13</f>
        <v>0.192930818644562</v>
      </c>
      <c r="TI18" s="49" t="n">
        <f aca="false">AVERAGE(SK18,SH18,SE18,SB18,RY18,SN18,SQ18)</f>
        <v>0.00981895636532781</v>
      </c>
      <c r="TJ18" s="0" t="n">
        <f aca="false">TI18*$O$13</f>
        <v>6.57634421524196</v>
      </c>
      <c r="TL18" s="0" t="s">
        <v>68</v>
      </c>
      <c r="TM18" s="5" t="n">
        <v>3868674</v>
      </c>
      <c r="TN18" s="37" t="n">
        <f aca="false">TM18/TM$50</f>
        <v>0.0122080678852784</v>
      </c>
      <c r="TO18" s="8" t="n">
        <f aca="false">TN18*$C$7</f>
        <v>3.86867402197452</v>
      </c>
      <c r="TP18" s="11" t="n">
        <v>19112980</v>
      </c>
      <c r="TQ18" s="37" t="n">
        <f aca="false">TP18/TP$50</f>
        <v>0.0122080691549562</v>
      </c>
      <c r="TR18" s="8" t="n">
        <f aca="false">TQ18*$D$7</f>
        <v>19.1129800244161</v>
      </c>
      <c r="TS18" s="11" t="n">
        <v>98494</v>
      </c>
      <c r="TT18" s="39" t="n">
        <f aca="false">TS18/TS$50</f>
        <v>0.0122080578089849</v>
      </c>
      <c r="TU18" s="4" t="n">
        <f aca="false">TT18*$E$7</f>
        <v>0.0984940009766446</v>
      </c>
      <c r="TV18" s="41" t="n">
        <v>89077</v>
      </c>
      <c r="TW18" s="0" t="n">
        <f aca="false">TV18/TV$50</f>
        <v>0.0122080247304427</v>
      </c>
      <c r="TX18" s="0" t="n">
        <f aca="false">TW18*$F$7</f>
        <v>0.0890769853503703</v>
      </c>
      <c r="TY18" s="50" t="n">
        <v>525108</v>
      </c>
      <c r="TZ18" s="37" t="n">
        <f aca="false">TY18/TY$50</f>
        <v>0.0122080765786028</v>
      </c>
      <c r="UA18" s="0" t="n">
        <f aca="false">TZ18*$G$7</f>
        <v>0.525107998046708</v>
      </c>
      <c r="UB18" s="50" t="n">
        <v>1309183</v>
      </c>
      <c r="UC18" s="0" t="n">
        <f aca="false">UB18/UB$50</f>
        <v>0.0123381649172844</v>
      </c>
      <c r="UD18" s="0" t="n">
        <f aca="false">UC18*H$7</f>
        <v>1.30918300246763</v>
      </c>
      <c r="UE18" s="50" t="n">
        <v>1878839</v>
      </c>
      <c r="UF18" s="0" t="n">
        <f aca="false">UE18/UE$50</f>
        <v>0.0123381659812553</v>
      </c>
      <c r="UG18" s="0" t="n">
        <f aca="false">UF18*I$7</f>
        <v>1.8788390074029</v>
      </c>
      <c r="UH18" s="50" t="n">
        <v>1914053</v>
      </c>
      <c r="UI18" s="0" t="n">
        <f aca="false">UH18/UH$50</f>
        <v>0.0123381637432431</v>
      </c>
      <c r="UJ18" s="0" t="n">
        <f aca="false">UI18*J$7</f>
        <v>1.91405301875401</v>
      </c>
      <c r="UK18" s="50" t="n">
        <v>8364091</v>
      </c>
      <c r="UL18" s="0" t="n">
        <f aca="false">UK18/UK$50</f>
        <v>0.0123381641096518</v>
      </c>
      <c r="UM18" s="0" t="n">
        <f aca="false">UL18*SUM(A$7:N$7)</f>
        <v>51.1464197272106</v>
      </c>
      <c r="UN18" s="50"/>
      <c r="UQ18" s="50" t="n">
        <v>3257790</v>
      </c>
      <c r="UR18" s="0" t="n">
        <f aca="false">UQ18/UQ$50</f>
        <v>0.0123381642531471</v>
      </c>
      <c r="US18" s="0" t="n">
        <f aca="false">UR18*M$7</f>
        <v>3.25778998766184</v>
      </c>
      <c r="UT18" s="50" t="n">
        <v>3348332</v>
      </c>
      <c r="UU18" s="0" t="n">
        <f aca="false">UT18/UT$50</f>
        <v>0.0123381651093372</v>
      </c>
      <c r="UV18" s="0" t="n">
        <f aca="false">UU18*N$7</f>
        <v>3.34833197680425</v>
      </c>
      <c r="UX18" s="49" t="n">
        <f aca="false">AVERAGE(TZ18,TW18,TT18,TQ18,TN18,UC18,UF18,UI18,UL18,UO18,UR18,UU18)</f>
        <v>0.0122790258429258</v>
      </c>
      <c r="UY18" s="0" t="n">
        <f aca="false">UX18*SUM(A$7:N$7)</f>
        <v>50.9012689426186</v>
      </c>
      <c r="VA18" s="50" t="n">
        <v>3877662</v>
      </c>
      <c r="VB18" s="0" t="n">
        <f aca="false">VA18/VA$50</f>
        <v>0.0123381643705812</v>
      </c>
      <c r="VC18" s="0" t="n">
        <f aca="false">VB18*W$7</f>
        <v>3.8776620074029</v>
      </c>
      <c r="VD18" s="50" t="n">
        <v>13297757</v>
      </c>
      <c r="VE18" s="0" t="n">
        <f aca="false">VD18/VD$50</f>
        <v>0.0123381637081581</v>
      </c>
      <c r="VF18" s="0" t="n">
        <f aca="false">VE18*X$7</f>
        <v>13.297757027144</v>
      </c>
      <c r="VG18" s="50" t="n">
        <v>1276389</v>
      </c>
      <c r="VH18" s="0" t="n">
        <f aca="false">VG18/VG$50</f>
        <v>0.0123381649497146</v>
      </c>
      <c r="VI18" s="0" t="n">
        <f aca="false">VH18*Y$7</f>
        <v>1.27638902122164</v>
      </c>
      <c r="VJ18" s="50" t="n">
        <v>1160170</v>
      </c>
      <c r="VK18" s="0" t="n">
        <f aca="false">VJ18/VJ$50</f>
        <v>0.0123381663853587</v>
      </c>
      <c r="VL18" s="0" t="n">
        <f aca="false">VK18*Z$7</f>
        <v>1.16016997729777</v>
      </c>
      <c r="VM18" s="50" t="n">
        <v>1097198</v>
      </c>
      <c r="VN18" s="0" t="n">
        <f aca="false">VM18/VM$50</f>
        <v>0.0123381604468689</v>
      </c>
      <c r="VP18" s="50" t="n">
        <v>2200434</v>
      </c>
      <c r="VQ18" s="0" t="n">
        <f aca="false">VP18/VP$50</f>
        <v>0.0117145055354549</v>
      </c>
      <c r="VR18" s="0" t="n">
        <f aca="false">VQ18*AB$7</f>
        <v>2.20043398687975</v>
      </c>
      <c r="VS18" s="50" t="n">
        <v>2790429</v>
      </c>
      <c r="VT18" s="0" t="n">
        <f aca="false">VS18/VS$50</f>
        <v>0.0117145068499325</v>
      </c>
      <c r="VU18" s="0" t="n">
        <f aca="false">VT18*AC$7</f>
        <v>2.79042897985105</v>
      </c>
      <c r="VV18" s="50" t="n">
        <v>3734999</v>
      </c>
      <c r="VW18" s="0" t="n">
        <f aca="false">VV18/VV$50</f>
        <v>0.0117145068593223</v>
      </c>
      <c r="VX18" s="0" t="n">
        <f aca="false">VW18*AD$7</f>
        <v>3.73499904920093</v>
      </c>
      <c r="WL18" s="46" t="n">
        <f aca="false">AVERAGE(VN18,VK18,VH18,VE18,VB18, VQ18, VT18,VW18,VZ18,WC18,WF18,WI18)</f>
        <v>0.0121042923881739</v>
      </c>
      <c r="WM18" s="40" t="n">
        <f aca="false">WL18*AI$7</f>
        <v>41.2997487941103</v>
      </c>
    </row>
    <row r="19" customFormat="false" ht="14.25" hidden="false" customHeight="false" outlineLevel="0" collapsed="false">
      <c r="B19" s="0" t="s">
        <v>69</v>
      </c>
      <c r="C19" s="51" t="n">
        <v>1425.865465</v>
      </c>
      <c r="D19" s="37" t="n">
        <f aca="false">C19/C$50</f>
        <v>0.0288493040339505</v>
      </c>
      <c r="E19" s="8" t="n">
        <f aca="false">C$4*D19</f>
        <v>21.0270514932495</v>
      </c>
      <c r="F19" s="38" t="n">
        <v>2134.429883</v>
      </c>
      <c r="G19" s="37" t="n">
        <f aca="false">F19/F$50</f>
        <v>0.0289743494377499</v>
      </c>
      <c r="H19" s="8" t="n">
        <f aca="false">G19*D$4</f>
        <v>104.333302546741</v>
      </c>
      <c r="I19" s="11" t="n">
        <v>1430.94192</v>
      </c>
      <c r="J19" s="39" t="n">
        <f aca="false">I19/I$50</f>
        <v>0.0288567593805669</v>
      </c>
      <c r="K19" s="40" t="n">
        <f aca="false">J19*E$4</f>
        <v>0.535474256551867</v>
      </c>
      <c r="L19" s="41" t="n">
        <v>2107.812382</v>
      </c>
      <c r="M19" s="0" t="n">
        <f aca="false">L19/L$50</f>
        <v>0.0289039515192722</v>
      </c>
      <c r="N19" s="0" t="n">
        <f aca="false">M19*F$4</f>
        <v>0.485070838458262</v>
      </c>
      <c r="O19" s="0" t="n">
        <v>1419.169788</v>
      </c>
      <c r="P19" s="37" t="n">
        <f aca="false">O19/O$50</f>
        <v>0.0292699852077421</v>
      </c>
      <c r="Q19" s="0" t="n">
        <f aca="false">P19*G$4</f>
        <v>2.89568773947047</v>
      </c>
      <c r="R19" s="0" t="n">
        <v>1107.522983</v>
      </c>
      <c r="S19" s="0" t="n">
        <f aca="false">R19/R$50</f>
        <v>0.028640732467895</v>
      </c>
      <c r="T19" s="0" t="n">
        <f aca="false">S19*H$4</f>
        <v>6.98975162563486</v>
      </c>
      <c r="U19" s="0" t="n">
        <v>1333.838617</v>
      </c>
      <c r="V19" s="0" t="n">
        <f aca="false">U19/U$50</f>
        <v>0.0288302671423576</v>
      </c>
      <c r="W19" s="42" t="n">
        <f aca="false">V19*I$4</f>
        <v>10.0975372143123</v>
      </c>
      <c r="X19" s="0" t="n">
        <v>1332.296519</v>
      </c>
      <c r="Y19" s="0" t="n">
        <f aca="false">X19/X$50</f>
        <v>0.0288301405654125</v>
      </c>
      <c r="Z19" s="42" t="n">
        <f aca="false">Y19*J$4</f>
        <v>10.2867463162228</v>
      </c>
      <c r="AA19" s="0" t="n">
        <v>1315.733804</v>
      </c>
      <c r="AB19" s="0" t="n">
        <f aca="false">AA19/AA$50</f>
        <v>0.0288287626036145</v>
      </c>
      <c r="AC19" s="42" t="n">
        <f aca="false">AB19*K$4</f>
        <v>62.3625213230558</v>
      </c>
      <c r="AD19" s="0" t="n">
        <v>1277.747639</v>
      </c>
      <c r="AE19" s="0" t="n">
        <f aca="false">AD19/AD$50</f>
        <v>0.0287803225540918</v>
      </c>
      <c r="AF19" s="42" t="n">
        <f aca="false">AE19*L$4</f>
        <v>20.8541985160848</v>
      </c>
      <c r="AG19" s="0" t="n">
        <v>1359.305806</v>
      </c>
      <c r="AH19" s="0" t="n">
        <f aca="false">AG19/AG$50</f>
        <v>0.028859775037037</v>
      </c>
      <c r="AI19" s="42" t="n">
        <f aca="false">AH19*M$4</f>
        <v>17.5264240072875</v>
      </c>
      <c r="AJ19" s="0" t="n">
        <v>1396.891861</v>
      </c>
      <c r="AK19" s="0" t="n">
        <f aca="false">AJ19/AJ$50</f>
        <v>0.029074183365937</v>
      </c>
      <c r="AL19" s="42" t="n">
        <f aca="false">AK19*N$4</f>
        <v>18.1473532816415</v>
      </c>
      <c r="AN19" s="43" t="n">
        <f aca="false">AVERAGE(Y19,AB19,AE19,AH19,AK19,P19,M19,J19,G19,D19,S19,V19)</f>
        <v>0.0288915444429689</v>
      </c>
      <c r="AO19" s="0" t="n">
        <f aca="false">AN19*(SUM(A$4:N$4))</f>
        <v>275.46301092157</v>
      </c>
      <c r="AQ19" s="51" t="n">
        <v>1477.881931</v>
      </c>
      <c r="AR19" s="37" t="n">
        <f aca="false">AQ19/AQ$50</f>
        <v>0.0290914577797367</v>
      </c>
      <c r="AS19" s="8" t="n">
        <f aca="false">W$4*AR19</f>
        <v>21.0287142822701</v>
      </c>
      <c r="AT19" s="38" t="n">
        <v>2189.745143</v>
      </c>
      <c r="AU19" s="37" t="n">
        <f aca="false">AT19/AT$50</f>
        <v>0.0296113651536468</v>
      </c>
      <c r="AV19" s="8" t="n">
        <f aca="false">AU19*X$4</f>
        <v>73.4030542347407</v>
      </c>
      <c r="AW19" s="11" t="n">
        <v>1393.993388</v>
      </c>
      <c r="AX19" s="39" t="n">
        <f aca="false">AW19/AW$50</f>
        <v>0.0290879705595743</v>
      </c>
      <c r="AY19" s="40" t="n">
        <f aca="false">AX19*Y$4</f>
        <v>6.9210780349675</v>
      </c>
      <c r="AZ19" s="41" t="n">
        <v>2274.608263</v>
      </c>
      <c r="BA19" s="39" t="n">
        <f aca="false">AZ19/AZ$50</f>
        <v>0.0292132470977051</v>
      </c>
      <c r="BB19" s="0" t="n">
        <f aca="false">BA19*Z$4</f>
        <v>6.31798613150677</v>
      </c>
      <c r="BC19" s="0" t="n">
        <v>1601.850427</v>
      </c>
      <c r="BD19" s="39" t="n">
        <f aca="false">BC19/BC$50</f>
        <v>0.0314696186692145</v>
      </c>
      <c r="BF19" s="0" t="n">
        <v>1875.83872</v>
      </c>
      <c r="BG19" s="39" t="n">
        <f aca="false">BF19/BF$50</f>
        <v>0.0335278923168709</v>
      </c>
      <c r="BH19" s="0" t="n">
        <f aca="false">BG19*AB$4</f>
        <v>14.4849990586591</v>
      </c>
      <c r="BI19" s="0" t="n">
        <v>1511.999675</v>
      </c>
      <c r="BJ19" s="39" t="n">
        <f aca="false">BI19/BI$50</f>
        <v>0.0298275831005396</v>
      </c>
      <c r="BK19" s="42" t="n">
        <f aca="false">BJ19*AC$4</f>
        <v>16.341535559495</v>
      </c>
      <c r="BL19" s="0" t="n">
        <v>1692.075676</v>
      </c>
      <c r="BM19" s="39" t="n">
        <f aca="false">BL19/BL$50</f>
        <v>0.0297156923567224</v>
      </c>
      <c r="BN19" s="42" t="n">
        <f aca="false">BM19*AD$4</f>
        <v>21.7911512001786</v>
      </c>
      <c r="BO19" s="0" t="n">
        <v>1486.026512</v>
      </c>
      <c r="BP19" s="39" t="n">
        <f aca="false">BO19/BO$50</f>
        <v>0.0296285162310921</v>
      </c>
      <c r="BQ19" s="42" t="n">
        <f aca="false">BP19*AE$4</f>
        <v>21.3773817741378</v>
      </c>
      <c r="BT19" s="42"/>
      <c r="BW19" s="42"/>
      <c r="BZ19" s="42"/>
      <c r="CB19" s="43" t="n">
        <f aca="false">AVERAGE(BM19,BP19,BS19,BV19,BY19,BD19,BA19,AX19,AU19,AR19,BG19,BJ19)</f>
        <v>0.0301303714739003</v>
      </c>
      <c r="CC19" s="0" t="n">
        <f aca="false">CB19*AI$4</f>
        <v>236.450548779745</v>
      </c>
      <c r="CE19" s="0" t="s">
        <v>69</v>
      </c>
      <c r="CF19" s="51" t="n">
        <v>13.692146</v>
      </c>
      <c r="CG19" s="37" t="n">
        <f aca="false">CF19/CF$50</f>
        <v>0.0418422806946207</v>
      </c>
      <c r="CH19" s="8" t="n">
        <f aca="false">C$5*CG19</f>
        <v>0.207380204740215</v>
      </c>
      <c r="CI19" s="38" t="n">
        <v>20.427734</v>
      </c>
      <c r="CJ19" s="37" t="n">
        <f aca="false">CI19/CI$50</f>
        <v>0.0401930345398386</v>
      </c>
      <c r="CK19" s="8" t="n">
        <f aca="false">D$5*CJ19</f>
        <v>0.984167388644819</v>
      </c>
      <c r="CL19" s="11" t="n">
        <v>13.733878</v>
      </c>
      <c r="CM19" s="39" t="n">
        <f aca="false">CL19/CL$50</f>
        <v>0.0408389997725854</v>
      </c>
      <c r="CN19" s="40" t="n">
        <f aca="false">CM19*E$5</f>
        <v>0.00515317685958395</v>
      </c>
      <c r="CO19" s="41" t="n">
        <v>20.218248</v>
      </c>
      <c r="CP19" s="0" t="n">
        <f aca="false">CO19/CO$50</f>
        <v>0.0408390002861402</v>
      </c>
      <c r="CQ19" s="0" t="n">
        <f aca="false">CP19*F$5</f>
        <v>0.00466049408719184</v>
      </c>
      <c r="CR19" s="0" t="n">
        <v>13.431662</v>
      </c>
      <c r="CS19" s="37" t="n">
        <f aca="false">CR19/CR$50</f>
        <v>0.0427359915175958</v>
      </c>
      <c r="CT19" s="0" t="n">
        <f aca="false">CS19*G$5</f>
        <v>0.0287496076063752</v>
      </c>
      <c r="CU19" s="0" t="n">
        <v>9.677838</v>
      </c>
      <c r="CV19" s="0" t="n">
        <f aca="false">CU19/CU$50</f>
        <v>0.0349714075591179</v>
      </c>
      <c r="CW19" s="0" t="n">
        <f aca="false">CV19*H$5</f>
        <v>0.0580362908370246</v>
      </c>
      <c r="CX19" s="0" t="n">
        <v>12.646189</v>
      </c>
      <c r="CY19" s="0" t="n">
        <f aca="false">CX19/CX$50</f>
        <v>0.0403005220401125</v>
      </c>
      <c r="CZ19" s="0" t="n">
        <f aca="false">CY19*I$5</f>
        <v>0.0959812453182909</v>
      </c>
      <c r="DA19" s="0" t="n">
        <v>12.631587</v>
      </c>
      <c r="DB19" s="0" t="n">
        <f aca="false">DA19/DA$50</f>
        <v>0.0403005245071635</v>
      </c>
      <c r="DC19" s="0" t="n">
        <f aca="false">DB19*J$5</f>
        <v>0.0977801909537047</v>
      </c>
      <c r="DD19" s="0" t="n">
        <v>12.474749</v>
      </c>
      <c r="DE19" s="0" t="n">
        <f aca="false">DD19/DD$50</f>
        <v>0.0403005250102676</v>
      </c>
      <c r="DF19" s="0" t="n">
        <f aca="false">DE19*K$5</f>
        <v>0.592812401174054</v>
      </c>
      <c r="DG19" s="0" t="n">
        <v>11.95736</v>
      </c>
      <c r="DH19" s="0" t="n">
        <f aca="false">DG19/DG$50</f>
        <v>0.0396616424095167</v>
      </c>
      <c r="DI19" s="0" t="n">
        <f aca="false">DH19*L$5</f>
        <v>0.195423799943415</v>
      </c>
      <c r="DJ19" s="0" t="n">
        <v>12.875055</v>
      </c>
      <c r="DK19" s="0" t="n">
        <f aca="false">DJ19/DJ$50</f>
        <v>0.0403005242485779</v>
      </c>
      <c r="DL19" s="0" t="n">
        <f aca="false">DK19*M$5</f>
        <v>0.166425542422719</v>
      </c>
      <c r="DM19" s="0" t="n">
        <v>13.134141</v>
      </c>
      <c r="DN19" s="0" t="n">
        <f aca="false">DM19/DM$50</f>
        <v>0.0403005231816421</v>
      </c>
      <c r="DO19" s="0" t="n">
        <f aca="false">DN19*N$5</f>
        <v>0.171050900806719</v>
      </c>
      <c r="DQ19" s="43" t="n">
        <f aca="false">AVERAGE(CS19,CP19,CM19,CJ19,CG19,CV19,CY19,DB19,DE19,DH19,DK19,DN19)</f>
        <v>0.0402154146472649</v>
      </c>
      <c r="DR19" s="0" t="n">
        <f aca="false">DQ19*(SUM(A$5:N$5))</f>
        <v>2.60731795550854</v>
      </c>
      <c r="DT19" s="0" t="n">
        <v>13.887998</v>
      </c>
      <c r="DU19" s="0" t="n">
        <f aca="false">DT19/DT$50</f>
        <v>0.0403181590930285</v>
      </c>
      <c r="DV19" s="0" t="n">
        <f aca="false">DU19*W$5</f>
        <v>0.198178639576657</v>
      </c>
      <c r="DW19" s="0" t="n">
        <v>20.231627</v>
      </c>
      <c r="DX19" s="0" t="n">
        <f aca="false">DW19/DW$50</f>
        <v>0.0403181600697213</v>
      </c>
      <c r="DY19" s="0" t="n">
        <f aca="false">DX19*X$5</f>
        <v>0.679618697389639</v>
      </c>
      <c r="DZ19" s="0" t="n">
        <v>13.099336</v>
      </c>
      <c r="EA19" s="0" t="n">
        <f aca="false">DZ19/DZ$50</f>
        <v>0.0403181577841519</v>
      </c>
      <c r="EB19" s="0" t="n">
        <f aca="false">EA19*Y$5</f>
        <v>0.0652333852791638</v>
      </c>
      <c r="EC19" s="0" t="n">
        <v>21.303886</v>
      </c>
      <c r="ED19" s="0" t="n">
        <f aca="false">EC19/EC$50</f>
        <v>0.040318157232033</v>
      </c>
      <c r="EE19" s="0" t="n">
        <f aca="false">ED19*Z$5</f>
        <v>0.0592936824255785</v>
      </c>
      <c r="EF19" s="0" t="n">
        <v>13.91703</v>
      </c>
      <c r="EG19" s="0" t="n">
        <f aca="false">EF19/EF$50</f>
        <v>0.0403298483583873</v>
      </c>
      <c r="EI19" s="0" t="n">
        <v>21.188755</v>
      </c>
      <c r="EJ19" s="0" t="n">
        <f aca="false">EI19/EI$50</f>
        <v>0.0558908066760725</v>
      </c>
      <c r="EK19" s="0" t="n">
        <f aca="false">EJ19*AB$5</f>
        <v>0.164195597688853</v>
      </c>
      <c r="EL19" s="0" t="n">
        <v>14.847585</v>
      </c>
      <c r="EM19" s="0" t="n">
        <f aca="false">EL19/EL$50</f>
        <v>0.043193318709818</v>
      </c>
      <c r="EN19" s="0" t="n">
        <f aca="false">EM19*AC$5</f>
        <v>0.160916391666712</v>
      </c>
      <c r="EO19" s="0" t="n">
        <v>16.683013</v>
      </c>
      <c r="EP19" s="0" t="n">
        <f aca="false">EO19/EO$50</f>
        <v>0.043147254891823</v>
      </c>
      <c r="EQ19" s="0" t="n">
        <f aca="false">EP19*AD$5</f>
        <v>0.215157457505852</v>
      </c>
      <c r="ER19" s="0" t="n">
        <v>14.690187</v>
      </c>
      <c r="ES19" s="0" t="n">
        <f aca="false">ER19/ER$50</f>
        <v>0.0431807577094183</v>
      </c>
      <c r="ET19" s="0" t="n">
        <f aca="false">ES19*AE$5</f>
        <v>0.211857470094915</v>
      </c>
      <c r="FE19" s="44" t="n">
        <f aca="false">AVERAGE(EP19,ES19,EV19,EY19,FB19,EG19,ED19,EA19,DX19,DU19,EJ19,EM19)</f>
        <v>0.0430016245027171</v>
      </c>
      <c r="FF19" s="0" t="n">
        <f aca="false">FE19*AI$5</f>
        <v>2.2947195490799</v>
      </c>
      <c r="FH19" s="0" t="s">
        <v>69</v>
      </c>
      <c r="FI19" s="51" t="n">
        <v>44.183668</v>
      </c>
      <c r="FJ19" s="37" t="n">
        <f aca="false">FI19/FI$50</f>
        <v>0.017922734178134</v>
      </c>
      <c r="FK19" s="8" t="n">
        <f aca="false">FJ19*C$6</f>
        <v>0.653156578786003</v>
      </c>
      <c r="FL19" s="38" t="n">
        <v>70.268741</v>
      </c>
      <c r="FM19" s="37" t="n">
        <f aca="false">FL19/FL$50</f>
        <v>0.0191053929229471</v>
      </c>
      <c r="FN19" s="8" t="n">
        <f aca="false">FM19*D$6</f>
        <v>3.43981621466047</v>
      </c>
      <c r="FO19" s="11" t="n">
        <v>44.358278</v>
      </c>
      <c r="FP19" s="39" t="n">
        <f aca="false">FO19/FO$50</f>
        <v>0.0179388871836332</v>
      </c>
      <c r="FQ19" s="45" t="n">
        <f aca="false">FP19*E$6</f>
        <v>0.016643955323155</v>
      </c>
      <c r="FR19" s="41" t="n">
        <v>69.439549</v>
      </c>
      <c r="FS19" s="0" t="n">
        <f aca="false">FR19/FR$50</f>
        <v>0.0190755637396018</v>
      </c>
      <c r="FT19" s="0" t="n">
        <f aca="false">FS19*F$6</f>
        <v>0.0160064614194068</v>
      </c>
      <c r="FU19" s="0" t="n">
        <v>43.443496</v>
      </c>
      <c r="FV19" s="37" t="n">
        <f aca="false">FU19/FU$50</f>
        <v>0.0179642488997691</v>
      </c>
      <c r="FW19" s="0" t="n">
        <f aca="false">FV19*G$6</f>
        <v>0.0888604058366554</v>
      </c>
      <c r="FX19" s="0" t="n">
        <v>28.376466</v>
      </c>
      <c r="FY19" s="0" t="n">
        <f aca="false">FX19/FX$50</f>
        <v>0.0147220899452773</v>
      </c>
      <c r="FZ19" s="0" t="n">
        <f aca="false">FY19*H$6</f>
        <v>0.179645810809997</v>
      </c>
      <c r="GA19" s="0" t="n">
        <v>40.364092</v>
      </c>
      <c r="GB19" s="0" t="n">
        <f aca="false">GA19/GA$50</f>
        <v>0.0174938380789406</v>
      </c>
      <c r="GC19" s="0" t="n">
        <f aca="false">GB19*I$6</f>
        <v>0.306352834247119</v>
      </c>
      <c r="GD19" s="0" t="n">
        <v>40.309074</v>
      </c>
      <c r="GE19" s="0" t="n">
        <f aca="false">GD19/GD$50</f>
        <v>0.017490189301392</v>
      </c>
      <c r="GF19" s="0" t="n">
        <f aca="false">GE19*J$6</f>
        <v>0.312029592706842</v>
      </c>
      <c r="GG19" s="0" t="n">
        <v>39.718158</v>
      </c>
      <c r="GH19" s="0" t="n">
        <f aca="false">GG19/GG$50</f>
        <v>0.0174504608603873</v>
      </c>
      <c r="GI19" s="0" t="n">
        <f aca="false">GH19*K$6</f>
        <v>1.88744614617384</v>
      </c>
      <c r="GJ19" s="0" t="n">
        <v>37.887147</v>
      </c>
      <c r="GK19" s="0" t="n">
        <f aca="false">GJ19/GJ$50</f>
        <v>0.0171122114847262</v>
      </c>
      <c r="GL19" s="0" t="n">
        <f aca="false">GK19*L$6</f>
        <v>0.619974732182022</v>
      </c>
      <c r="GM19" s="0" t="n">
        <v>41.246407</v>
      </c>
      <c r="GN19" s="0" t="n">
        <f aca="false">GM19/GM$50</f>
        <v>0.0175584687984895</v>
      </c>
      <c r="GO19" s="0" t="n">
        <f aca="false">GN19*M$6</f>
        <v>0.533159334551504</v>
      </c>
      <c r="GP19" s="0" t="n">
        <v>42.22422</v>
      </c>
      <c r="GQ19" s="0" t="n">
        <f aca="false">GP19/GP$50</f>
        <v>0.0176201480248471</v>
      </c>
      <c r="GR19" s="0" t="n">
        <f aca="false">GQ19*N$6</f>
        <v>0.549902033458907</v>
      </c>
      <c r="GT19" s="46" t="n">
        <f aca="false">AVERAGE(FV19,FS19,FP19,FM19,FJ19, FY19, GB19,GE19,GH19,GK19,GN19,GQ19)</f>
        <v>0.0176211861181788</v>
      </c>
      <c r="GU19" s="0" t="n">
        <f aca="false">GT19*(SUM(A$6:N$6))</f>
        <v>8.40035567102431</v>
      </c>
      <c r="GW19" s="51" t="n">
        <v>45.069336</v>
      </c>
      <c r="GX19" s="37" t="n">
        <f aca="false">GW19/GW$50</f>
        <v>0.0177865249462837</v>
      </c>
      <c r="GY19" s="8" t="n">
        <f aca="false">GX19*W$6</f>
        <v>0.642848072451003</v>
      </c>
      <c r="GZ19" s="38" t="n">
        <v>69.073415</v>
      </c>
      <c r="HA19" s="37" t="n">
        <f aca="false">GZ19/GZ$50</f>
        <v>0.0187124096482703</v>
      </c>
      <c r="HB19" s="8" t="n">
        <f aca="false">HA19*X$6</f>
        <v>2.31929195622633</v>
      </c>
      <c r="HC19" s="11" t="n">
        <v>42.103619</v>
      </c>
      <c r="HD19" s="39" t="n">
        <f aca="false">HC19/HC$50</f>
        <v>0.0176165039416092</v>
      </c>
      <c r="HE19" s="45" t="n">
        <f aca="false">HD19*Y$6</f>
        <v>0.209580105001615</v>
      </c>
      <c r="HF19" s="41" t="n">
        <v>73.094556</v>
      </c>
      <c r="HG19" s="39" t="n">
        <f aca="false">HF19/HF$50</f>
        <v>0.0188051055117555</v>
      </c>
      <c r="HH19" s="0" t="n">
        <f aca="false">HG19*Z$6</f>
        <v>0.203350205178195</v>
      </c>
      <c r="HI19" s="0" t="n">
        <v>45.658486</v>
      </c>
      <c r="HJ19" s="39" t="n">
        <f aca="false">HI19/HI$50</f>
        <v>0.0179814452804617</v>
      </c>
      <c r="HL19" s="0" t="n">
        <v>68.476724</v>
      </c>
      <c r="HM19" s="39" t="n">
        <f aca="false">HL19/HL$50</f>
        <v>0.0245324452377293</v>
      </c>
      <c r="HN19" s="0" t="n">
        <f aca="false">HM19*AB$6</f>
        <v>0.529935557560094</v>
      </c>
      <c r="HO19" s="0" t="n">
        <v>47.169518</v>
      </c>
      <c r="HP19" s="39" t="n">
        <f aca="false">HO19/HO$50</f>
        <v>0.018656697820882</v>
      </c>
      <c r="HQ19" s="0" t="n">
        <f aca="false">HP19*AC$6</f>
        <v>0.511069049468477</v>
      </c>
      <c r="HR19" s="0" t="n">
        <v>54.298169</v>
      </c>
      <c r="HS19" s="39" t="n">
        <f aca="false">HR19/HR$50</f>
        <v>0.0191134846740286</v>
      </c>
      <c r="HT19" s="0" t="n">
        <f aca="false">HS19*AD$6</f>
        <v>0.700816305227078</v>
      </c>
      <c r="HU19" s="0" t="n">
        <v>46.358978</v>
      </c>
      <c r="HV19" s="39" t="n">
        <f aca="false">HU19/HU$50</f>
        <v>0.0185325719699236</v>
      </c>
      <c r="HW19" s="0" t="n">
        <f aca="false">HV19*AE$6</f>
        <v>0.668575272497098</v>
      </c>
      <c r="IH19" s="47" t="n">
        <f aca="false">AVERAGE(HJ19,HG19,HD19,HA19,GX19, HM19, HP19,HS19,HV19,HY19,IB19,IE19)</f>
        <v>0.0190819098923271</v>
      </c>
      <c r="II19" s="0" t="n">
        <f aca="false">IH19*AI$6</f>
        <v>7.48734224819421</v>
      </c>
      <c r="IK19" s="0" t="s">
        <v>69</v>
      </c>
      <c r="IL19" s="51" t="n">
        <v>140.265975</v>
      </c>
      <c r="IM19" s="37" t="n">
        <f aca="false">IL19/IL$50</f>
        <v>0.0313432315135765</v>
      </c>
      <c r="IN19" s="8" t="n">
        <f aca="false">IM19*W$8</f>
        <v>1.41602533545332</v>
      </c>
      <c r="IO19" s="38" t="n">
        <v>54.666137</v>
      </c>
      <c r="IP19" s="37" t="n">
        <f aca="false">IO19/IO$50</f>
        <v>0.0245926401169638</v>
      </c>
      <c r="IQ19" s="8" t="n">
        <f aca="false">IP19*X$8</f>
        <v>3.81013946611863</v>
      </c>
      <c r="IR19" s="11" t="n">
        <v>54.666137</v>
      </c>
      <c r="IS19" s="39" t="n">
        <f aca="false">IR19/IR$50</f>
        <v>0.0245926401169638</v>
      </c>
      <c r="IT19" s="40" t="n">
        <f aca="false">IS19*E$8</f>
        <v>0.0285217527148662</v>
      </c>
      <c r="IU19" s="41" t="n">
        <v>259.284442</v>
      </c>
      <c r="IV19" s="0" t="n">
        <f aca="false">IU19/IU$50</f>
        <v>0.0341045906587227</v>
      </c>
      <c r="IW19" s="0" t="n">
        <f aca="false">IV19*F$8</f>
        <v>0.0357718009055613</v>
      </c>
      <c r="IX19" s="0" t="n">
        <v>54.648888</v>
      </c>
      <c r="IY19" s="37" t="n">
        <f aca="false">IX19/IX$50</f>
        <v>0.0246913172830354</v>
      </c>
      <c r="IZ19" s="0" t="n">
        <f aca="false">IY19*G$8</f>
        <v>0.15266992838484</v>
      </c>
      <c r="JA19" s="0" t="n">
        <v>54.666137</v>
      </c>
      <c r="JB19" s="0" t="n">
        <f aca="false">JA19/JA$50</f>
        <v>0.0245926401169638</v>
      </c>
      <c r="JC19" s="0" t="n">
        <f aca="false">JB19*H$8</f>
        <v>0.375113586979857</v>
      </c>
      <c r="JD19" s="0" t="n">
        <v>135.468363</v>
      </c>
      <c r="JE19" s="0" t="n">
        <f aca="false">JD19/JD$50</f>
        <v>0.0344763248075426</v>
      </c>
      <c r="JF19" s="0" t="n">
        <f aca="false">JE19*I$8</f>
        <v>0.754688577454704</v>
      </c>
      <c r="JG19" s="0" t="n">
        <v>54.666137</v>
      </c>
      <c r="JH19" s="0" t="n">
        <f aca="false">JG19/JG$50</f>
        <v>0.0245926401169638</v>
      </c>
      <c r="JI19" s="0" t="n">
        <f aca="false">JH19*J$8</f>
        <v>0.5484239869456</v>
      </c>
      <c r="JJ19" s="0" t="n">
        <v>54.666137</v>
      </c>
      <c r="JK19" s="0" t="n">
        <f aca="false">JJ19/JJ$50</f>
        <v>0.0245926401169638</v>
      </c>
      <c r="JL19" s="0" t="n">
        <f aca="false">JK19*K$8</f>
        <v>3.32493251785481</v>
      </c>
      <c r="JM19" s="0" t="n">
        <v>135.205881</v>
      </c>
      <c r="JN19" s="0" t="n">
        <f aca="false">JM19/JM$50</f>
        <v>0.0320271343474794</v>
      </c>
      <c r="JO19" s="0" t="n">
        <f aca="false">JN19*L$8</f>
        <v>1.45042723272201</v>
      </c>
      <c r="JP19" s="0" t="n">
        <v>54.666137</v>
      </c>
      <c r="JQ19" s="0" t="n">
        <f aca="false">JP19/JP$50</f>
        <v>0.0245926401169638</v>
      </c>
      <c r="JR19" s="0" t="n">
        <f aca="false">JQ19*M$8</f>
        <v>0.933438145297798</v>
      </c>
      <c r="JS19" s="0" t="n">
        <v>54.666137</v>
      </c>
      <c r="JT19" s="0" t="n">
        <f aca="false">JS19/JS$50</f>
        <v>0.0245926401169638</v>
      </c>
      <c r="JU19" s="0" t="n">
        <f aca="false">JT19*N$8</f>
        <v>0.959380618523413</v>
      </c>
      <c r="JW19" s="43" t="n">
        <f aca="false">AVERAGE(IY19,IV19,IS19,IP19,IM19,JB19,JE19,JH19,JK19,JN19,JQ19,JT19)</f>
        <v>0.0273992566190919</v>
      </c>
      <c r="JX19" s="0" t="n">
        <f aca="false">JW19*SUM(A$8:N$8)</f>
        <v>16.3271855806427</v>
      </c>
      <c r="JZ19" s="0" t="n">
        <v>151.917771</v>
      </c>
      <c r="KA19" s="0" t="n">
        <f aca="false">JZ19/JZ$50</f>
        <v>0.0326462021401524</v>
      </c>
      <c r="KB19" s="0" t="n">
        <f aca="false">KA19*W$8</f>
        <v>1.47489097659769</v>
      </c>
      <c r="KC19" s="0" t="n">
        <v>54.666137</v>
      </c>
      <c r="KD19" s="0" t="n">
        <f aca="false">KC19/KC$50</f>
        <v>0.0245926401169638</v>
      </c>
      <c r="KE19" s="0" t="n">
        <f aca="false">KD19*X$8</f>
        <v>3.81013946611863</v>
      </c>
      <c r="KF19" s="0" t="n">
        <v>54.666137</v>
      </c>
      <c r="KG19" s="0" t="n">
        <f aca="false">KF19/KF$50</f>
        <v>0.0245926401169638</v>
      </c>
      <c r="KH19" s="0" t="n">
        <f aca="false">KG19*Y$8</f>
        <v>0.365717292365716</v>
      </c>
      <c r="KI19" s="0" t="n">
        <v>298.542034</v>
      </c>
      <c r="KJ19" s="0" t="n">
        <f aca="false">KI19/KI$50</f>
        <v>0.0388020016611435</v>
      </c>
      <c r="KK19" s="0" t="n">
        <f aca="false">KJ19*Z$8</f>
        <v>0.524484892825098</v>
      </c>
      <c r="KL19" s="0" t="n">
        <v>104.980163</v>
      </c>
      <c r="KM19" s="0" t="n">
        <f aca="false">KL19/KL$50</f>
        <v>0.0469764901262301</v>
      </c>
      <c r="KO19" s="0" t="n">
        <v>54.666137</v>
      </c>
      <c r="KP19" s="0" t="n">
        <f aca="false">KO19/KO$50</f>
        <v>0.0245926401169638</v>
      </c>
      <c r="KQ19" s="0" t="n">
        <f aca="false">KP19*AB$8</f>
        <v>0.664044815241999</v>
      </c>
      <c r="KR19" s="0" t="n">
        <v>84.963202</v>
      </c>
      <c r="KS19" s="0" t="n">
        <f aca="false">KR19/KR$50</f>
        <v>0.0158702613309577</v>
      </c>
      <c r="KT19" s="0" t="n">
        <f aca="false">KS19*AC$8</f>
        <v>0.543424099691873</v>
      </c>
      <c r="KU19" s="0" t="n">
        <v>54.666137</v>
      </c>
      <c r="KV19" s="0" t="n">
        <f aca="false">KU19/KU$50</f>
        <v>0.0247876490153583</v>
      </c>
      <c r="KW19" s="0" t="n">
        <f aca="false">KV19*AD$8</f>
        <v>1.1360819922736</v>
      </c>
      <c r="KX19" s="0" t="n">
        <v>54.666137</v>
      </c>
      <c r="KY19" s="0" t="n">
        <f aca="false">KX19/KX$50</f>
        <v>0.0247876490153583</v>
      </c>
      <c r="KZ19" s="0" t="n">
        <f aca="false">KY19*AE$8</f>
        <v>1.11778934555744</v>
      </c>
      <c r="LK19" s="48" t="n">
        <f aca="false">AVERAGE(KM19,KJ19,KG19,KD19,KA19, KP19, KS19,KV19,KY19,LB19,LE19,LH19)</f>
        <v>0.0286275748488991</v>
      </c>
      <c r="LL19" s="0" t="n">
        <f aca="false">LK19*AI$8</f>
        <v>14.0410768523027</v>
      </c>
      <c r="LN19" s="0" t="s">
        <v>69</v>
      </c>
      <c r="LO19" s="51" t="n">
        <v>6.395981</v>
      </c>
      <c r="LP19" s="37" t="n">
        <f aca="false">LO19/LO$50</f>
        <v>0.00615215686723839</v>
      </c>
      <c r="LQ19" s="8" t="n">
        <f aca="false">LP19*C$9</f>
        <v>0.0687404851654526</v>
      </c>
      <c r="LR19" s="11" t="n">
        <v>6.395981</v>
      </c>
      <c r="LS19" s="37" t="n">
        <f aca="false">LR19/LR$50</f>
        <v>0.00615215686723839</v>
      </c>
      <c r="LT19" s="8" t="n">
        <f aca="false">LS19*D$9</f>
        <v>0.339608707203083</v>
      </c>
      <c r="LU19" s="11" t="n">
        <v>6.395981</v>
      </c>
      <c r="LV19" s="39" t="n">
        <f aca="false">LU19/LU$50</f>
        <v>0.00615215686723839</v>
      </c>
      <c r="LW19" s="4" t="n">
        <f aca="false">LV19*E$9</f>
        <v>0.001750090848395</v>
      </c>
      <c r="LX19" s="41" t="n">
        <v>6.395981</v>
      </c>
      <c r="LY19" s="0" t="n">
        <f aca="false">LX19/LX$50</f>
        <v>0.00615215686723839</v>
      </c>
      <c r="LZ19" s="0" t="n">
        <f aca="false">LY19*F$9</f>
        <v>0.00158276887649569</v>
      </c>
      <c r="MA19" s="0" t="n">
        <v>6.395981</v>
      </c>
      <c r="MB19" s="37" t="n">
        <f aca="false">MA19/MA$50</f>
        <v>0.00615215686723839</v>
      </c>
      <c r="MC19" s="0" t="n">
        <f aca="false">MB19*G$9</f>
        <v>0.00933036814190339</v>
      </c>
      <c r="MD19" s="0" t="n">
        <v>6.395981</v>
      </c>
      <c r="ME19" s="0" t="n">
        <f aca="false">MD19/MD$50</f>
        <v>0.00615215686723839</v>
      </c>
      <c r="MF19" s="0" t="n">
        <f aca="false">ME19*H$9</f>
        <v>0.0230169184287155</v>
      </c>
      <c r="MG19" s="0" t="n">
        <v>6.395981</v>
      </c>
      <c r="MH19" s="0" t="n">
        <f aca="false">MG19/MG$50</f>
        <v>0.00615215686723839</v>
      </c>
      <c r="MI19" s="0" t="n">
        <f aca="false">MH19*I$9</f>
        <v>0.0330321126713135</v>
      </c>
      <c r="MZ19" s="49" t="n">
        <f aca="false">AVERAGE(MB19,LY19,LV19,LS19,LP19,ME19,MH19)</f>
        <v>0.00615215686723839</v>
      </c>
      <c r="NA19" s="0" t="n">
        <f aca="false">MZ19*O$9</f>
        <v>0.902382619764947</v>
      </c>
      <c r="NC19" s="0" t="s">
        <v>69</v>
      </c>
      <c r="ND19" s="51" t="n">
        <v>46.367004</v>
      </c>
      <c r="NE19" s="37" t="n">
        <f aca="false">ND19/ND$50</f>
        <v>0.00615178336712964</v>
      </c>
      <c r="NF19" s="8" t="n">
        <f aca="false">NE19*C$10</f>
        <v>0.498327051836714</v>
      </c>
      <c r="NG19" s="11" t="n">
        <v>46.367004</v>
      </c>
      <c r="NH19" s="37" t="n">
        <f aca="false">NG19/NG$50</f>
        <v>0.00615178336712963</v>
      </c>
      <c r="NI19" s="8" t="n">
        <f aca="false">NH19*D$10</f>
        <v>2.46195826856987</v>
      </c>
      <c r="NJ19" s="11" t="n">
        <v>46.367004</v>
      </c>
      <c r="NK19" s="39" t="n">
        <f aca="false">NJ19/NJ$50</f>
        <v>0.00615178336712963</v>
      </c>
      <c r="NL19" s="4" t="n">
        <f aca="false">NK19*E$10</f>
        <v>0.0126871029616387</v>
      </c>
      <c r="NM19" s="41" t="n">
        <v>46.367004</v>
      </c>
      <c r="NN19" s="0" t="n">
        <f aca="false">NM19/NM$50</f>
        <v>0.00615178336712963</v>
      </c>
      <c r="NO19" s="0" t="n">
        <f aca="false">NN19*F$10</f>
        <v>0.0114741195972734</v>
      </c>
      <c r="NP19" s="0" t="n">
        <v>46.367004</v>
      </c>
      <c r="NQ19" s="37" t="n">
        <f aca="false">NP19/NP$50</f>
        <v>0.00615178336712963</v>
      </c>
      <c r="NR19" s="0" t="n">
        <f aca="false">NQ19*G$10</f>
        <v>0.0676395407672026</v>
      </c>
      <c r="NS19" s="0" t="n">
        <v>46.367004</v>
      </c>
      <c r="NT19" s="0" t="n">
        <f aca="false">NS19/NS$50</f>
        <v>0.00615178336712963</v>
      </c>
      <c r="NU19" s="0" t="n">
        <f aca="false">NT19*H$10</f>
        <v>0.166858774350235</v>
      </c>
      <c r="NV19" s="0" t="n">
        <v>46.367004</v>
      </c>
      <c r="NW19" s="0" t="n">
        <f aca="false">NV19/NV$50</f>
        <v>0.00615178336712963</v>
      </c>
      <c r="NX19" s="0" t="n">
        <f aca="false">NW19*I$10</f>
        <v>0.239462891246898</v>
      </c>
      <c r="OO19" s="49" t="n">
        <f aca="false">AVERAGE(NQ19,NN19,NK19,NH19,NE19,NT19,NW19)</f>
        <v>0.00615178336712963</v>
      </c>
      <c r="OP19" s="0" t="n">
        <f aca="false">OO19*O$10</f>
        <v>6.54172965834923</v>
      </c>
      <c r="OR19" s="0" t="s">
        <v>69</v>
      </c>
      <c r="OS19" s="51" t="n">
        <v>208.754619</v>
      </c>
      <c r="OT19" s="37" t="n">
        <f aca="false">OS19/OS$50</f>
        <v>0.0288323306497929</v>
      </c>
      <c r="OU19" s="8" t="n">
        <f aca="false">OT19*C$11</f>
        <v>2.69229576704582</v>
      </c>
      <c r="OV19" s="11" t="n">
        <v>208.754619</v>
      </c>
      <c r="OW19" s="37" t="n">
        <f aca="false">OV19/OV$50</f>
        <v>0.0288323306497929</v>
      </c>
      <c r="OX19" s="8" t="n">
        <f aca="false">OW19*D$11</f>
        <v>13.3011438987382</v>
      </c>
      <c r="OY19" s="11" t="n">
        <v>208.754619</v>
      </c>
      <c r="OZ19" s="39" t="n">
        <f aca="false">OY19/OY$50</f>
        <v>0.0288323306497929</v>
      </c>
      <c r="PA19" s="4" t="n">
        <f aca="false">OZ19*E$11</f>
        <v>0.068544209016545</v>
      </c>
      <c r="PB19" s="41" t="n">
        <v>208.754619</v>
      </c>
      <c r="PC19" s="0" t="n">
        <f aca="false">PB19/PB$50</f>
        <v>0.0288323306497929</v>
      </c>
      <c r="PD19" s="0" t="n">
        <f aca="false">PC19*F$11</f>
        <v>0.061990862242893</v>
      </c>
      <c r="PE19" s="0" t="n">
        <v>208.754619</v>
      </c>
      <c r="PF19" s="37" t="n">
        <f aca="false">PE19/PE$50</f>
        <v>0.0288323306497929</v>
      </c>
      <c r="PG19" s="0" t="n">
        <f aca="false">PF19*G$11</f>
        <v>0.365434002872742</v>
      </c>
      <c r="PH19" s="0" t="n">
        <v>208.754619</v>
      </c>
      <c r="PI19" s="0" t="n">
        <f aca="false">PH19/PH$50</f>
        <v>0.0288323306497929</v>
      </c>
      <c r="PJ19" s="0" t="n">
        <f aca="false">PI19*H$11</f>
        <v>0.901482611112172</v>
      </c>
      <c r="PK19" s="0" t="n">
        <v>208.754619</v>
      </c>
      <c r="PL19" s="0" t="n">
        <f aca="false">PK19/PK$50</f>
        <v>0.0288323306497929</v>
      </c>
      <c r="PM19" s="0" t="n">
        <f aca="false">PL19*I$11</f>
        <v>1.293738572073</v>
      </c>
      <c r="QD19" s="49" t="n">
        <f aca="false">AVERAGE(PF19,PC19,OZ19,OW19,OT19,PI19,PL19)</f>
        <v>0.0288323306497929</v>
      </c>
      <c r="QE19" s="0" t="n">
        <f aca="false">QD19*O$11</f>
        <v>35.3427954661845</v>
      </c>
      <c r="QG19" s="0" t="s">
        <v>69</v>
      </c>
      <c r="QH19" s="51" t="n">
        <v>52.771233</v>
      </c>
      <c r="QI19" s="37" t="n">
        <f aca="false">QH19/QH$50</f>
        <v>0.0228747810085112</v>
      </c>
      <c r="QJ19" s="8" t="n">
        <f aca="false">QI19*C$12</f>
        <v>0.678569588444388</v>
      </c>
      <c r="QK19" s="11" t="n">
        <v>52.771233</v>
      </c>
      <c r="QL19" s="37" t="n">
        <f aca="false">QK19/QK$50</f>
        <v>0.0227888395215793</v>
      </c>
      <c r="QM19" s="8" t="n">
        <f aca="false">QL19*D$12</f>
        <v>3.3398416820234</v>
      </c>
      <c r="QN19" s="11" t="n">
        <v>52.771233</v>
      </c>
      <c r="QO19" s="39" t="n">
        <f aca="false">QN19/QN$50</f>
        <v>0.0228317293917035</v>
      </c>
      <c r="QP19" s="4" t="n">
        <f aca="false">QO19*E$12</f>
        <v>0.0172434537307401</v>
      </c>
      <c r="QQ19" s="41" t="n">
        <v>52.771233</v>
      </c>
      <c r="QR19" s="0" t="n">
        <f aca="false">QQ19/QQ$50</f>
        <v>0.0228317293917035</v>
      </c>
      <c r="QS19" s="0" t="n">
        <f aca="false">QR19*F$12</f>
        <v>0.0155948486407654</v>
      </c>
      <c r="QT19" s="0" t="n">
        <v>52.771233</v>
      </c>
      <c r="QU19" s="37" t="n">
        <f aca="false">QT19/QT$50</f>
        <v>0.0228317293917035</v>
      </c>
      <c r="QV19" s="0" t="n">
        <f aca="false">QU19*G$12</f>
        <v>0.0919310968874738</v>
      </c>
      <c r="QW19" s="0" t="n">
        <v>52.771233</v>
      </c>
      <c r="QX19" s="0" t="n">
        <f aca="false">QW19/QW$50</f>
        <v>0.022831729371947</v>
      </c>
      <c r="QY19" s="4" t="n">
        <f aca="false">QX19*H$12</f>
        <v>0.226783179839108</v>
      </c>
      <c r="QZ19" s="0" t="n">
        <v>52.547287</v>
      </c>
      <c r="RA19" s="0" t="n">
        <f aca="false">QZ19/QZ$50</f>
        <v>0.0229571232857543</v>
      </c>
      <c r="RB19" s="0" t="n">
        <f aca="false">RA19*I$12</f>
        <v>0.327249258793544</v>
      </c>
      <c r="RS19" s="49" t="n">
        <f aca="false">AVERAGE(QU19,QR19,QO19,QL19,QI19,QX19,RA19)</f>
        <v>0.0228496659089861</v>
      </c>
      <c r="RT19" s="0" t="n">
        <f aca="false">RS19*O$12</f>
        <v>8.89806205907917</v>
      </c>
      <c r="RW19" s="0" t="s">
        <v>69</v>
      </c>
      <c r="RX19" s="51" t="n">
        <v>208.754619</v>
      </c>
      <c r="RY19" s="37" t="n">
        <f aca="false">RX19/RX$50</f>
        <v>0.0288323306497929</v>
      </c>
      <c r="RZ19" s="8" t="n">
        <f aca="false">RY19*C$13</f>
        <v>1.47102762122474</v>
      </c>
      <c r="SA19" s="11" t="n">
        <v>208.754619</v>
      </c>
      <c r="SB19" s="37" t="n">
        <f aca="false">SA19/SA$50</f>
        <v>0.0288323306497929</v>
      </c>
      <c r="SC19" s="8" t="n">
        <f aca="false">SB19*D$13</f>
        <v>7.2675336448634</v>
      </c>
      <c r="SD19" s="11" t="n">
        <v>208.754619</v>
      </c>
      <c r="SE19" s="39" t="n">
        <f aca="false">SD19/SD$50</f>
        <v>0.0288323306497929</v>
      </c>
      <c r="SF19" s="4" t="n">
        <f aca="false">SE19*$E$13</f>
        <v>0.0374514665039859</v>
      </c>
      <c r="SG19" s="41" t="n">
        <v>208.754619</v>
      </c>
      <c r="SH19" s="0" t="n">
        <f aca="false">SG19/SG$50</f>
        <v>0.0288323306497929</v>
      </c>
      <c r="SI19" s="0" t="n">
        <f aca="false">SH19*$F$13</f>
        <v>0.0338708219724662</v>
      </c>
      <c r="SJ19" s="0" t="n">
        <v>208.754619</v>
      </c>
      <c r="SK19" s="37" t="n">
        <f aca="false">SJ19/SJ$50</f>
        <v>0.0288323306497929</v>
      </c>
      <c r="SL19" s="0" t="n">
        <f aca="false">SK19*$G$13</f>
        <v>0.199667331702704</v>
      </c>
      <c r="SM19" s="0" t="n">
        <v>114.346131</v>
      </c>
      <c r="SN19" s="0" t="n">
        <f aca="false">SM19/SM$50</f>
        <v>0.0289046071767942</v>
      </c>
      <c r="SO19" s="0" t="n">
        <f aca="false">SN19*H$13</f>
        <v>0.493790505044399</v>
      </c>
      <c r="SP19" s="0" t="n">
        <v>114.346131</v>
      </c>
      <c r="SQ19" s="0" t="n">
        <f aca="false">SP19/SP$50</f>
        <v>0.0289046071767942</v>
      </c>
      <c r="SR19" s="0" t="n">
        <f aca="false">SQ19*I$13</f>
        <v>0.708650189171376</v>
      </c>
      <c r="TI19" s="49" t="n">
        <f aca="false">AVERAGE(SK19,SH19,SE19,SB19,RY19,SN19,SQ19)</f>
        <v>0.028852981086079</v>
      </c>
      <c r="TJ19" s="0" t="n">
        <f aca="false">TI19*$O$13</f>
        <v>19.3245726122123</v>
      </c>
      <c r="TL19" s="0" t="s">
        <v>69</v>
      </c>
      <c r="TM19" s="51" t="n">
        <v>10645993</v>
      </c>
      <c r="TN19" s="37" t="n">
        <f aca="false">TM19/TM$50</f>
        <v>0.0335947162387419</v>
      </c>
      <c r="TO19" s="8" t="n">
        <f aca="false">TN19*$C$7</f>
        <v>10.6459930604705</v>
      </c>
      <c r="TP19" s="11" t="n">
        <v>52595961</v>
      </c>
      <c r="TQ19" s="37" t="n">
        <f aca="false">TP19/TP$50</f>
        <v>0.0335947156937003</v>
      </c>
      <c r="TR19" s="8" t="n">
        <f aca="false">TQ19*$D$7</f>
        <v>52.5959610671894</v>
      </c>
      <c r="TS19" s="11" t="n">
        <v>271040</v>
      </c>
      <c r="TT19" s="39" t="n">
        <f aca="false">TS19/TS$50</f>
        <v>0.0335946553957325</v>
      </c>
      <c r="TU19" s="4" t="n">
        <f aca="false">TT19*$E$7</f>
        <v>0.271040002687572</v>
      </c>
      <c r="TV19" s="41" t="n">
        <v>245127</v>
      </c>
      <c r="TW19" s="0" t="n">
        <f aca="false">TV19/TV$50</f>
        <v>0.0335947155618087</v>
      </c>
      <c r="TX19" s="0" t="n">
        <f aca="false">TW19*$F$7</f>
        <v>0.245126959686341</v>
      </c>
      <c r="TY19" s="50" t="n">
        <v>1445015</v>
      </c>
      <c r="TZ19" s="37" t="n">
        <f aca="false">TY19/TY$50</f>
        <v>0.0335947153294745</v>
      </c>
      <c r="UA19" s="0" t="n">
        <f aca="false">TZ19*$G$7</f>
        <v>1.44501499462485</v>
      </c>
      <c r="UB19" s="50" t="n">
        <v>4419399</v>
      </c>
      <c r="UC19" s="0" t="n">
        <f aca="false">UB19/UB$50</f>
        <v>0.041649848567604</v>
      </c>
      <c r="UD19" s="0" t="n">
        <f aca="false">UC19*H$7</f>
        <v>4.41939900832997</v>
      </c>
      <c r="UE19" s="50" t="n">
        <v>6342381</v>
      </c>
      <c r="UF19" s="0" t="n">
        <f aca="false">UE19/UE$50</f>
        <v>0.041649843064978</v>
      </c>
      <c r="UG19" s="0" t="n">
        <f aca="false">UF19*I$7</f>
        <v>6.34238102498991</v>
      </c>
      <c r="UH19" s="50" t="n">
        <v>6461254</v>
      </c>
      <c r="UI19" s="0" t="n">
        <f aca="false">UH19/UH$50</f>
        <v>0.0416498445125003</v>
      </c>
      <c r="UJ19" s="0" t="n">
        <f aca="false">UI19*J$7</f>
        <v>6.46125406330776</v>
      </c>
      <c r="UK19" s="50" t="n">
        <v>28234597</v>
      </c>
      <c r="UL19" s="0" t="n">
        <f aca="false">UK19/UK$50</f>
        <v>0.0416498447178398</v>
      </c>
      <c r="UM19" s="0" t="n">
        <f aca="false">UL19*SUM(A$7:N$7)</f>
        <v>172.654571667219</v>
      </c>
      <c r="UN19" s="50"/>
      <c r="UQ19" s="50" t="n">
        <v>10997296</v>
      </c>
      <c r="UR19" s="0" t="n">
        <f aca="false">UQ19/UQ$50</f>
        <v>0.0416498437248803</v>
      </c>
      <c r="US19" s="0" t="n">
        <f aca="false">UR19*M$7</f>
        <v>10.9972959583502</v>
      </c>
      <c r="UT19" s="50" t="n">
        <v>11302938</v>
      </c>
      <c r="UU19" s="0" t="n">
        <f aca="false">UT19/UT$50</f>
        <v>0.0416498469281426</v>
      </c>
      <c r="UV19" s="0" t="n">
        <f aca="false">UU19*N$7</f>
        <v>11.3029379216983</v>
      </c>
      <c r="UX19" s="49" t="n">
        <f aca="false">AVERAGE(TZ19,TW19,TT19,TQ19,TN19,UC19,UF19,UI19,UL19,UO19,UR19,UU19)</f>
        <v>0.037988417248673</v>
      </c>
      <c r="UY19" s="0" t="n">
        <f aca="false">UX19*SUM(A$7:N$7)</f>
        <v>157.476551300943</v>
      </c>
      <c r="VA19" s="50" t="n">
        <v>13089793</v>
      </c>
      <c r="VB19" s="0" t="n">
        <f aca="false">VA19/VA$50</f>
        <v>0.0416498440583224</v>
      </c>
      <c r="VC19" s="0" t="n">
        <f aca="false">VB19*W$7</f>
        <v>13.0897930249899</v>
      </c>
      <c r="VD19" s="50" t="n">
        <v>44889137</v>
      </c>
      <c r="VE19" s="0" t="n">
        <f aca="false">VD19/VD$50</f>
        <v>0.0416498452350976</v>
      </c>
      <c r="VF19" s="0" t="n">
        <f aca="false">VE19*X$7</f>
        <v>44.8891370916297</v>
      </c>
      <c r="VG19" s="50" t="n">
        <v>4308696</v>
      </c>
      <c r="VH19" s="0" t="n">
        <f aca="false">VG19/VG$50</f>
        <v>0.0416498433989761</v>
      </c>
      <c r="VI19" s="0" t="n">
        <f aca="false">VH19*Y$7</f>
        <v>4.30869607163773</v>
      </c>
      <c r="VJ19" s="52" t="n">
        <v>3916376</v>
      </c>
      <c r="VK19" s="0" t="n">
        <f aca="false">VJ19/VJ$50</f>
        <v>0.0416498433122952</v>
      </c>
      <c r="VL19" s="0" t="n">
        <f aca="false">VK19*Z$7</f>
        <v>3.91637592336429</v>
      </c>
      <c r="VM19" s="50" t="n">
        <v>3703804</v>
      </c>
      <c r="VN19" s="0" t="n">
        <f aca="false">VM19/VM$50</f>
        <v>0.0416498462590662</v>
      </c>
      <c r="VP19" s="52" t="n">
        <v>8457056</v>
      </c>
      <c r="VQ19" s="0" t="n">
        <f aca="false">VP19/VP$50</f>
        <v>0.0450230406027411</v>
      </c>
      <c r="VR19" s="0" t="n">
        <f aca="false">VQ19*AB$7</f>
        <v>8.4570559495742</v>
      </c>
      <c r="VS19" s="50" t="n">
        <v>10724616</v>
      </c>
      <c r="VT19" s="0" t="n">
        <f aca="false">VS19/VS$50</f>
        <v>0.0450230368143737</v>
      </c>
      <c r="VU19" s="0" t="n">
        <f aca="false">VT19*AC$7</f>
        <v>10.7246159225604</v>
      </c>
      <c r="VV19" s="50" t="n">
        <v>14354937</v>
      </c>
      <c r="VW19" s="0" t="n">
        <f aca="false">VV19/VV$50</f>
        <v>0.0450230396183881</v>
      </c>
      <c r="VX19" s="0" t="n">
        <f aca="false">VW19*AD$7</f>
        <v>14.3549371890968</v>
      </c>
      <c r="WL19" s="46" t="n">
        <f aca="false">AVERAGE(VN19,VK19,VH19,VE19,VB19, VQ19, VT19,VW19,VZ19,WC19,WF19,WI19)</f>
        <v>0.0429147924124076</v>
      </c>
      <c r="WM19" s="40" t="n">
        <f aca="false">WL19*AI$7</f>
        <v>146.424928392795</v>
      </c>
    </row>
    <row r="20" customFormat="false" ht="14.25" hidden="false" customHeight="false" outlineLevel="0" collapsed="false">
      <c r="B20" s="0" t="s">
        <v>70</v>
      </c>
      <c r="C20" s="51" t="n">
        <v>355.459957</v>
      </c>
      <c r="D20" s="37" t="n">
        <f aca="false">C20/C$50</f>
        <v>0.0071919634938265</v>
      </c>
      <c r="E20" s="8" t="n">
        <f aca="false">C$4*D20</f>
        <v>5.24192148775218</v>
      </c>
      <c r="F20" s="38" t="n">
        <v>550.270367</v>
      </c>
      <c r="G20" s="37" t="n">
        <f aca="false">F20/F$50</f>
        <v>0.00746978198988084</v>
      </c>
      <c r="H20" s="8" t="n">
        <f aca="false">G20*D$4</f>
        <v>26.897826506263</v>
      </c>
      <c r="I20" s="11" t="n">
        <v>357.39117</v>
      </c>
      <c r="J20" s="39" t="n">
        <f aca="false">I20/I$50</f>
        <v>0.0072072463971349</v>
      </c>
      <c r="K20" s="40" t="n">
        <f aca="false">J20*E$4</f>
        <v>0.133739719536592</v>
      </c>
      <c r="L20" s="41" t="n">
        <v>525.116984</v>
      </c>
      <c r="M20" s="0" t="n">
        <f aca="false">L20/L$50</f>
        <v>0.00720080970066264</v>
      </c>
      <c r="N20" s="0" t="n">
        <f aca="false">M20*F$4</f>
        <v>0.120845165296858</v>
      </c>
      <c r="O20" s="0" t="n">
        <v>430.280306</v>
      </c>
      <c r="P20" s="37" t="n">
        <f aca="false">O20/O$50</f>
        <v>0.00887441256028397</v>
      </c>
      <c r="Q20" s="0" t="n">
        <f aca="false">P20*G$4</f>
        <v>0.877948091310271</v>
      </c>
      <c r="R20" s="0" t="n">
        <v>260.74267</v>
      </c>
      <c r="S20" s="0" t="n">
        <f aca="false">R20/R$50</f>
        <v>0.00674284973681186</v>
      </c>
      <c r="T20" s="0" t="n">
        <f aca="false">S20*H$4</f>
        <v>1.6455879737756</v>
      </c>
      <c r="U20" s="0" t="n">
        <v>330.297967</v>
      </c>
      <c r="V20" s="0" t="n">
        <f aca="false">U20/U$50</f>
        <v>0.00713922846723788</v>
      </c>
      <c r="W20" s="42" t="n">
        <f aca="false">V20*I$4</f>
        <v>2.50044943300227</v>
      </c>
      <c r="X20" s="0" t="n">
        <v>329.922572</v>
      </c>
      <c r="Y20" s="0" t="n">
        <f aca="false">X20/X$50</f>
        <v>0.00713933722021714</v>
      </c>
      <c r="Z20" s="42" t="n">
        <f aca="false">Y20*J$4</f>
        <v>2.54735320085283</v>
      </c>
      <c r="AA20" s="0" t="n">
        <v>325.890687</v>
      </c>
      <c r="AB20" s="0" t="n">
        <f aca="false">AA20/AA$50</f>
        <v>0.00714052129822138</v>
      </c>
      <c r="AC20" s="42" t="n">
        <f aca="false">AB20*K$4</f>
        <v>15.4464108585165</v>
      </c>
      <c r="AD20" s="0" t="n">
        <v>312.22408</v>
      </c>
      <c r="AE20" s="0" t="n">
        <f aca="false">AD20/AD$50</f>
        <v>0.00703261697167932</v>
      </c>
      <c r="AF20" s="42" t="n">
        <f aca="false">AE20*L$4</f>
        <v>5.0958285870266</v>
      </c>
      <c r="AG20" s="0" t="n">
        <v>337.689387</v>
      </c>
      <c r="AH20" s="0" t="n">
        <f aca="false">AG20/AG$50</f>
        <v>0.00716957118714383</v>
      </c>
      <c r="AI20" s="42" t="n">
        <f aca="false">AH20*M$4</f>
        <v>4.35405142330643</v>
      </c>
      <c r="AJ20" s="0" t="n">
        <v>316.852471</v>
      </c>
      <c r="AK20" s="0" t="n">
        <f aca="false">AJ20/AJ$50</f>
        <v>0.00659480314761761</v>
      </c>
      <c r="AL20" s="42" t="n">
        <f aca="false">AK20*N$4</f>
        <v>4.11630555659603</v>
      </c>
      <c r="AN20" s="43" t="n">
        <f aca="false">AVERAGE(Y20,AB20,AE20,AH20,AK20,P20,M20,J20,G20,D20,S20,V20)</f>
        <v>0.00724192851422649</v>
      </c>
      <c r="AO20" s="0" t="n">
        <f aca="false">AN20*(SUM(A$4:N$4))</f>
        <v>69.0473102725762</v>
      </c>
      <c r="AQ20" s="51" t="n">
        <v>333.497542</v>
      </c>
      <c r="AR20" s="37" t="n">
        <f aca="false">AQ20/AQ$50</f>
        <v>0.00656475287993692</v>
      </c>
      <c r="AS20" s="8" t="n">
        <f aca="false">W$4*AR20</f>
        <v>4.74532124485213</v>
      </c>
      <c r="AT20" s="38" t="n">
        <v>401.528335</v>
      </c>
      <c r="AU20" s="37" t="n">
        <f aca="false">AT20/AT$50</f>
        <v>0.00542976527895458</v>
      </c>
      <c r="AV20" s="8" t="n">
        <f aca="false">AU20*X$4</f>
        <v>13.4597426759951</v>
      </c>
      <c r="AW20" s="11" t="n">
        <v>316.789261</v>
      </c>
      <c r="AX20" s="39" t="n">
        <f aca="false">AW20/AW$50</f>
        <v>0.00661033027622746</v>
      </c>
      <c r="AY20" s="40" t="n">
        <f aca="false">AX20*Y$4</f>
        <v>1.57283615180296</v>
      </c>
      <c r="AZ20" s="41" t="n">
        <v>498.293192</v>
      </c>
      <c r="BA20" s="39" t="n">
        <f aca="false">AZ20/AZ$50</f>
        <v>0.00639967874107746</v>
      </c>
      <c r="BB20" s="0" t="n">
        <f aca="false">BA20*Z$4</f>
        <v>1.38406666663913</v>
      </c>
      <c r="BC20" s="0" t="n">
        <v>72.445229</v>
      </c>
      <c r="BD20" s="39" t="n">
        <f aca="false">BC20/BC$50</f>
        <v>0.00142324382639374</v>
      </c>
      <c r="BF20" s="0" t="n">
        <v>257.160534</v>
      </c>
      <c r="BG20" s="39" t="n">
        <f aca="false">BF20/BF$50</f>
        <v>0.00459637099936877</v>
      </c>
      <c r="BH20" s="0" t="n">
        <f aca="false">BG20*AB$4</f>
        <v>1.98576245025706</v>
      </c>
      <c r="BI20" s="0" t="n">
        <v>317.854035</v>
      </c>
      <c r="BJ20" s="39" t="n">
        <f aca="false">BI20/BI$50</f>
        <v>0.00627038338669242</v>
      </c>
      <c r="BK20" s="42" t="n">
        <f aca="false">BJ20*AC$4</f>
        <v>3.43533342074394</v>
      </c>
      <c r="BL20" s="0" t="n">
        <v>351.392722</v>
      </c>
      <c r="BM20" s="39" t="n">
        <f aca="false">BL20/BL$50</f>
        <v>0.00617104670402653</v>
      </c>
      <c r="BN20" s="42" t="n">
        <f aca="false">BM20*AD$4</f>
        <v>4.52536020956566</v>
      </c>
      <c r="BO20" s="0" t="n">
        <v>314.178561</v>
      </c>
      <c r="BP20" s="39" t="n">
        <f aca="false">BO20/BO$50</f>
        <v>0.00626411744264336</v>
      </c>
      <c r="BQ20" s="42" t="n">
        <f aca="false">BP20*AE$4</f>
        <v>4.51964684984453</v>
      </c>
      <c r="BT20" s="42"/>
      <c r="BW20" s="42"/>
      <c r="BZ20" s="42"/>
      <c r="CB20" s="43" t="n">
        <f aca="false">AVERAGE(BM20,BP20,BS20,BV20,BY20,BD20,BA20,AX20,AU20,AR20,BG20,BJ20)</f>
        <v>0.00552552105948014</v>
      </c>
      <c r="CC20" s="0" t="n">
        <f aca="false">CB20*AI$4</f>
        <v>43.3619773967888</v>
      </c>
      <c r="CE20" s="0" t="s">
        <v>70</v>
      </c>
      <c r="CF20" s="51" t="n">
        <v>0.035986</v>
      </c>
      <c r="CG20" s="37" t="n">
        <f aca="false">CF20/CF$50</f>
        <v>0.00010997080465521</v>
      </c>
      <c r="CH20" s="8" t="n">
        <f aca="false">C$5*CG20</f>
        <v>0.000545041226392224</v>
      </c>
      <c r="CI20" s="38" t="n">
        <v>0.053688</v>
      </c>
      <c r="CJ20" s="37" t="n">
        <f aca="false">CI20/CI$50</f>
        <v>0.000105634997908963</v>
      </c>
      <c r="CK20" s="8" t="n">
        <f aca="false">D$5*CJ20</f>
        <v>0.00258658051654496</v>
      </c>
      <c r="CL20" s="11" t="n">
        <v>0.036096</v>
      </c>
      <c r="CM20" s="39" t="n">
        <f aca="false">CL20/CL$50</f>
        <v>0.000107334908304212</v>
      </c>
      <c r="CN20" s="40" t="n">
        <f aca="false">CM20*E$5</f>
        <v>1.35438127471019E-005</v>
      </c>
      <c r="CO20" s="41" t="n">
        <v>0.053138</v>
      </c>
      <c r="CP20" s="0" t="n">
        <f aca="false">CO20/CO$50</f>
        <v>0.000107333869740094</v>
      </c>
      <c r="CQ20" s="0" t="n">
        <f aca="false">CP20*F$5</f>
        <v>1.22488029034563E-005</v>
      </c>
      <c r="CR20" s="0" t="n">
        <v>0.035302</v>
      </c>
      <c r="CS20" s="37" t="n">
        <f aca="false">CR20/CR$50</f>
        <v>0.000112321615340988</v>
      </c>
      <c r="CT20" s="0" t="n">
        <f aca="false">CS20*G$5</f>
        <v>7.55616577993294E-005</v>
      </c>
      <c r="CU20" s="0" t="n">
        <v>0.034733</v>
      </c>
      <c r="CV20" s="0" t="n">
        <f aca="false">CU20/CU$50</f>
        <v>0.000125509633324183</v>
      </c>
      <c r="CW20" s="0" t="n">
        <f aca="false">CV20*H$5</f>
        <v>0.000208287686737717</v>
      </c>
      <c r="CX20" s="0" t="n">
        <v>0.034766</v>
      </c>
      <c r="CY20" s="0" t="n">
        <f aca="false">CX20/CX$50</f>
        <v>0.000110791318178666</v>
      </c>
      <c r="CZ20" s="0" t="n">
        <f aca="false">CY20*I$5</f>
        <v>0.000263864787623821</v>
      </c>
      <c r="DA20" s="0" t="n">
        <v>0.034726</v>
      </c>
      <c r="DB20" s="0" t="n">
        <f aca="false">DA20/DA$50</f>
        <v>0.000110791780481404</v>
      </c>
      <c r="DC20" s="0" t="n">
        <f aca="false">DB20*J$5</f>
        <v>0.000268811425758169</v>
      </c>
      <c r="DD20" s="0" t="n">
        <v>0.034295</v>
      </c>
      <c r="DE20" s="0" t="n">
        <f aca="false">DD20/DD$50</f>
        <v>0.000110792329787728</v>
      </c>
      <c r="DF20" s="0" t="n">
        <f aca="false">DE20*K$5</f>
        <v>0.00162973229347253</v>
      </c>
      <c r="DG20" s="0" t="n">
        <v>0.034499</v>
      </c>
      <c r="DH20" s="0" t="n">
        <f aca="false">DG20/DG$50</f>
        <v>0.000114430526594994</v>
      </c>
      <c r="DI20" s="0" t="n">
        <f aca="false">DH20*L$5</f>
        <v>0.000563830617648701</v>
      </c>
      <c r="DJ20" s="0" t="n">
        <v>0.035395</v>
      </c>
      <c r="DK20" s="0" t="n">
        <f aca="false">DJ20/DJ$50</f>
        <v>0.000110790754352382</v>
      </c>
      <c r="DL20" s="0" t="n">
        <f aca="false">DK20*M$5</f>
        <v>0.000457522866818987</v>
      </c>
      <c r="DM20" s="0" t="n">
        <v>0.036107</v>
      </c>
      <c r="DN20" s="0" t="n">
        <f aca="false">DM20/DM$50</f>
        <v>0.000110789962626376</v>
      </c>
      <c r="DO20" s="0" t="n">
        <f aca="false">DN20*N$5</f>
        <v>0.000470235158540495</v>
      </c>
      <c r="DQ20" s="43" t="n">
        <f aca="false">AVERAGE(CS20,CP20,CM20,CJ20,CG20,CV20,CY20,DB20,DE20,DH20,DK20,DN20)</f>
        <v>0.000111374375107933</v>
      </c>
      <c r="DR20" s="0" t="n">
        <f aca="false">DQ20*(SUM(A$5:N$5))</f>
        <v>0.00722082342180223</v>
      </c>
      <c r="DT20" s="0" t="n">
        <v>0.03818</v>
      </c>
      <c r="DU20" s="0" t="n">
        <f aca="false">DT20/DT$50</f>
        <v>0.000110840116348795</v>
      </c>
      <c r="DV20" s="0" t="n">
        <f aca="false">DU20*W$5</f>
        <v>0.00054482009999114</v>
      </c>
      <c r="DW20" s="0" t="n">
        <v>0.055619</v>
      </c>
      <c r="DX20" s="0" t="n">
        <f aca="false">DW20/DW$50</f>
        <v>0.00011083912059657</v>
      </c>
      <c r="DY20" s="0" t="n">
        <f aca="false">DX20*X$5</f>
        <v>0.00186834762869612</v>
      </c>
      <c r="DZ20" s="0" t="n">
        <v>0.036012</v>
      </c>
      <c r="EA20" s="0" t="n">
        <f aca="false">DZ20/DZ$50</f>
        <v>0.000110840541697906</v>
      </c>
      <c r="EB20" s="0" t="n">
        <f aca="false">EA20*Y$5</f>
        <v>0.000179336164113452</v>
      </c>
      <c r="EC20" s="0" t="n">
        <v>0.058567</v>
      </c>
      <c r="ED20" s="0" t="n">
        <f aca="false">EC20/EC$50</f>
        <v>0.000110839567701802</v>
      </c>
      <c r="EE20" s="0" t="n">
        <f aca="false">ED20*Z$5</f>
        <v>0.000163005617783481</v>
      </c>
      <c r="EF20" s="0" t="n">
        <v>0.038259</v>
      </c>
      <c r="EG20" s="0" t="n">
        <f aca="false">EF20/EF$50</f>
        <v>0.000110869895972312</v>
      </c>
      <c r="EI20" s="0" t="n">
        <v>-0.01584</v>
      </c>
      <c r="EJ20" s="0" t="n">
        <f aca="false">EI20/EI$50</f>
        <v>-4.17820857218363E-005</v>
      </c>
      <c r="EK20" s="0" t="n">
        <f aca="false">EJ20*AB$5</f>
        <v>-0.000122747101818462</v>
      </c>
      <c r="EL20" s="0" t="n">
        <v>0.02836</v>
      </c>
      <c r="EM20" s="0" t="n">
        <f aca="false">EL20/EL$50</f>
        <v>8.25024755615435E-005</v>
      </c>
      <c r="EN20" s="0" t="n">
        <f aca="false">EM20*AC$5</f>
        <v>0.000307362366854135</v>
      </c>
      <c r="EO20" s="0" t="n">
        <v>0.031866</v>
      </c>
      <c r="EP20" s="0" t="n">
        <f aca="false">EO20/EO$50</f>
        <v>8.24149944846792E-005</v>
      </c>
      <c r="EQ20" s="0" t="n">
        <f aca="false">EP20*AD$5</f>
        <v>0.000410969381902506</v>
      </c>
      <c r="ER20" s="0" t="n">
        <v>0.02806</v>
      </c>
      <c r="ES20" s="0" t="n">
        <f aca="false">ER20/ER$50</f>
        <v>8.24803701495616E-005</v>
      </c>
      <c r="ET20" s="0" t="n">
        <f aca="false">ES20*AE$5</f>
        <v>0.000404672902452727</v>
      </c>
      <c r="FE20" s="44" t="n">
        <f aca="false">AVERAGE(EP20,ES20,EV20,EY20,FB20,EG20,ED20,EA20,DX20,DU20,EJ20,EM20)</f>
        <v>8.44272218657036E-005</v>
      </c>
      <c r="FF20" s="0" t="n">
        <f aca="false">FE20*AI$5</f>
        <v>0.00450533668739641</v>
      </c>
      <c r="FH20" s="0" t="s">
        <v>70</v>
      </c>
      <c r="FI20" s="51" t="n">
        <v>16.660561</v>
      </c>
      <c r="FJ20" s="37" t="n">
        <f aca="false">FI20/FI$50</f>
        <v>0.00675821677054034</v>
      </c>
      <c r="FK20" s="8" t="n">
        <f aca="false">FJ20*C$6</f>
        <v>0.24628908182579</v>
      </c>
      <c r="FL20" s="38" t="n">
        <v>22.687981</v>
      </c>
      <c r="FM20" s="37" t="n">
        <f aca="false">FL20/FL$50</f>
        <v>0.00616864320414335</v>
      </c>
      <c r="FN20" s="8" t="n">
        <f aca="false">FM20*D$6</f>
        <v>1.11062876338867</v>
      </c>
      <c r="FO20" s="11" t="n">
        <v>16.71255</v>
      </c>
      <c r="FP20" s="39" t="n">
        <f aca="false">FO20/FO$50</f>
        <v>0.00675870575951637</v>
      </c>
      <c r="FQ20" s="45" t="n">
        <f aca="false">FP20*E$6</f>
        <v>0.00627082357741645</v>
      </c>
      <c r="FR20" s="41" t="n">
        <v>22.481366</v>
      </c>
      <c r="FS20" s="0" t="n">
        <f aca="false">FR20/FR$50</f>
        <v>0.00617579947252131</v>
      </c>
      <c r="FT20" s="0" t="n">
        <f aca="false">FS20*F$6</f>
        <v>0.00518216380602592</v>
      </c>
      <c r="FU20" s="0" t="n">
        <v>16.719273</v>
      </c>
      <c r="FV20" s="37" t="n">
        <f aca="false">FU20/FU$50</f>
        <v>0.00691355920331985</v>
      </c>
      <c r="FW20" s="0" t="n">
        <f aca="false">FV20*G$6</f>
        <v>0.0341980162939427</v>
      </c>
      <c r="FX20" s="0" t="n">
        <v>13.041808</v>
      </c>
      <c r="FY20" s="0" t="n">
        <f aca="false">FX20/FX$50</f>
        <v>0.00676626435529486</v>
      </c>
      <c r="FZ20" s="0" t="n">
        <f aca="false">FY20*H$6</f>
        <v>0.0825651147887235</v>
      </c>
      <c r="GA20" s="0" t="n">
        <v>15.793181</v>
      </c>
      <c r="GB20" s="0" t="n">
        <f aca="false">GA20/GA$50</f>
        <v>0.00684478053328691</v>
      </c>
      <c r="GC20" s="0" t="n">
        <f aca="false">GB20*I$6</f>
        <v>0.119866086944994</v>
      </c>
      <c r="GD20" s="0" t="n">
        <v>15.78053</v>
      </c>
      <c r="GE20" s="0" t="n">
        <f aca="false">GD20/GD$50</f>
        <v>0.00684720410536585</v>
      </c>
      <c r="GF20" s="0" t="n">
        <f aca="false">GE20*J$6</f>
        <v>0.122155928181285</v>
      </c>
      <c r="GG20" s="0" t="n">
        <v>15.644653</v>
      </c>
      <c r="GH20" s="0" t="n">
        <f aca="false">GG20/GG$50</f>
        <v>0.00687359179272213</v>
      </c>
      <c r="GI20" s="0" t="n">
        <f aca="false">GH20*K$6</f>
        <v>0.743449381843865</v>
      </c>
      <c r="GJ20" s="0" t="n">
        <v>15.211781</v>
      </c>
      <c r="GK20" s="0" t="n">
        <f aca="false">GJ20/GJ$50</f>
        <v>0.00687059422899643</v>
      </c>
      <c r="GL20" s="0" t="n">
        <f aca="false">GK20*L$6</f>
        <v>0.248921351916167</v>
      </c>
      <c r="GM20" s="0" t="n">
        <v>16.014681</v>
      </c>
      <c r="GN20" s="0" t="n">
        <f aca="false">GM20/GM$50</f>
        <v>0.00681740052306284</v>
      </c>
      <c r="GO20" s="0" t="n">
        <f aca="false">GN20*M$6</f>
        <v>0.207008980564407</v>
      </c>
      <c r="GP20" s="0" t="n">
        <v>16.241064</v>
      </c>
      <c r="GQ20" s="0" t="n">
        <f aca="false">GP20/GP$50</f>
        <v>0.0067773887063163</v>
      </c>
      <c r="GR20" s="0" t="n">
        <f aca="false">GQ20*N$6</f>
        <v>0.211513536996924</v>
      </c>
      <c r="GT20" s="46" t="n">
        <f aca="false">AVERAGE(FV20,FS20,FP20,FM20,FJ20, FY20, GB20,GE20,GH20,GK20,GN20,GQ20)</f>
        <v>0.00671434572125721</v>
      </c>
      <c r="GU20" s="0" t="n">
        <f aca="false">GT20*(SUM(A$6:N$6))</f>
        <v>3.20085672885511</v>
      </c>
      <c r="GW20" s="51" t="n">
        <v>16.899762</v>
      </c>
      <c r="GX20" s="37" t="n">
        <f aca="false">GW20/GW$50</f>
        <v>0.0066694578859395</v>
      </c>
      <c r="GY20" s="8" t="n">
        <f aca="false">GX20*W$6</f>
        <v>0.241050354648684</v>
      </c>
      <c r="GZ20" s="38" t="n">
        <v>22.515397</v>
      </c>
      <c r="HA20" s="37" t="n">
        <f aca="false">GZ20/GZ$50</f>
        <v>0.00609955844889727</v>
      </c>
      <c r="HB20" s="8" t="n">
        <f aca="false">HA20*X$6</f>
        <v>0.756004016210034</v>
      </c>
      <c r="HC20" s="11" t="n">
        <v>16.223128</v>
      </c>
      <c r="HD20" s="39" t="n">
        <f aca="false">HC20/HC$50</f>
        <v>0.0067878915196632</v>
      </c>
      <c r="HE20" s="45" t="n">
        <f aca="false">HD20*Y$6</f>
        <v>0.0807542190065573</v>
      </c>
      <c r="HF20" s="41" t="n">
        <v>23.422555</v>
      </c>
      <c r="HG20" s="39" t="n">
        <f aca="false">HF20/HF$50</f>
        <v>0.00602594286406086</v>
      </c>
      <c r="HH20" s="0" t="n">
        <f aca="false">HG20*Z$6</f>
        <v>0.0651619166418845</v>
      </c>
      <c r="HI20" s="0" t="n">
        <v>16.948819</v>
      </c>
      <c r="HJ20" s="39" t="n">
        <f aca="false">HI20/HI$50</f>
        <v>0.00667486568470427</v>
      </c>
      <c r="HL20" s="0" t="n">
        <v>14.231056</v>
      </c>
      <c r="HM20" s="39" t="n">
        <f aca="false">HL20/HL$50</f>
        <v>0.0050984127394158</v>
      </c>
      <c r="HN20" s="0" t="n">
        <f aca="false">HM20*AB$6</f>
        <v>0.11013293503978</v>
      </c>
      <c r="HO20" s="0" t="n">
        <v>16.407658</v>
      </c>
      <c r="HP20" s="39" t="n">
        <f aca="false">HO20/HO$50</f>
        <v>0.00648962996090773</v>
      </c>
      <c r="HQ20" s="0" t="n">
        <f aca="false">HP20*AC$6</f>
        <v>0.177772564435868</v>
      </c>
      <c r="HR20" s="0" t="n">
        <v>17.690533</v>
      </c>
      <c r="HS20" s="39" t="n">
        <f aca="false">HR20/HR$50</f>
        <v>0.00622724002665536</v>
      </c>
      <c r="HT20" s="0" t="n">
        <f aca="false">HS20*AD$6</f>
        <v>0.228328398597707</v>
      </c>
      <c r="HU20" s="0" t="n">
        <v>16.282294</v>
      </c>
      <c r="HV20" s="39" t="n">
        <f aca="false">HU20/HU$50</f>
        <v>0.00650904740372955</v>
      </c>
      <c r="HW20" s="0" t="n">
        <f aca="false">HV20*AE$6</f>
        <v>0.234818359195232</v>
      </c>
      <c r="IH20" s="47" t="n">
        <f aca="false">AVERAGE(HJ20,HG20,HD20,HA20,GX20, HM20, HP20,HS20,HV20,HY20,IB20,IE20)</f>
        <v>0.00628689405933039</v>
      </c>
      <c r="II20" s="0" t="n">
        <f aca="false">IH20*AI$6</f>
        <v>2.46684570705752</v>
      </c>
      <c r="IK20" s="0" t="s">
        <v>70</v>
      </c>
      <c r="IL20" s="51" t="n">
        <v>25.701653</v>
      </c>
      <c r="IM20" s="37" t="n">
        <f aca="false">IL20/IL$50</f>
        <v>0.0057431808409745</v>
      </c>
      <c r="IN20" s="8" t="n">
        <f aca="false">IM20*W$8</f>
        <v>0.259465574677179</v>
      </c>
      <c r="IO20" s="38" t="n">
        <v>11.177491</v>
      </c>
      <c r="IP20" s="37" t="n">
        <f aca="false">IO20/IO$50</f>
        <v>0.00502841482238999</v>
      </c>
      <c r="IQ20" s="8" t="n">
        <f aca="false">IP20*X$8</f>
        <v>0.77905266273499</v>
      </c>
      <c r="IR20" s="11" t="n">
        <v>11.177491</v>
      </c>
      <c r="IS20" s="39" t="n">
        <f aca="false">IR20/IR$50</f>
        <v>0.00502841482238999</v>
      </c>
      <c r="IT20" s="40" t="n">
        <f aca="false">IS20*E$8</f>
        <v>0.00583179371673259</v>
      </c>
      <c r="IU20" s="41" t="n">
        <v>46.019906</v>
      </c>
      <c r="IV20" s="0" t="n">
        <f aca="false">IU20/IU$50</f>
        <v>0.0060531593958225</v>
      </c>
      <c r="IW20" s="0" t="n">
        <f aca="false">IV20*F$8</f>
        <v>0.00634906939431656</v>
      </c>
      <c r="IX20" s="0" t="n">
        <v>9.346478</v>
      </c>
      <c r="IY20" s="37" t="n">
        <f aca="false">IX20/IX$50</f>
        <v>0.004222901182855</v>
      </c>
      <c r="IZ20" s="0" t="n">
        <f aca="false">IY20*G$8</f>
        <v>0.0261107989408766</v>
      </c>
      <c r="JA20" s="0" t="n">
        <v>11.177491</v>
      </c>
      <c r="JB20" s="0" t="n">
        <f aca="false">JA20/JA$50</f>
        <v>0.00502841482238999</v>
      </c>
      <c r="JC20" s="0" t="n">
        <f aca="false">JB20*H$8</f>
        <v>0.0766988298888775</v>
      </c>
      <c r="JD20" s="0" t="n">
        <v>35.635344</v>
      </c>
      <c r="JE20" s="0" t="n">
        <f aca="false">JD20/JD$50</f>
        <v>0.00906909677776585</v>
      </c>
      <c r="JF20" s="0" t="n">
        <f aca="false">JE20*I$8</f>
        <v>0.198523009172769</v>
      </c>
      <c r="JG20" s="0" t="n">
        <v>11.177491</v>
      </c>
      <c r="JH20" s="0" t="n">
        <f aca="false">JG20/JG$50</f>
        <v>0.00502841482238999</v>
      </c>
      <c r="JI20" s="0" t="n">
        <f aca="false">JH20*J$8</f>
        <v>0.112135309254952</v>
      </c>
      <c r="JJ20" s="0" t="n">
        <v>11.177491</v>
      </c>
      <c r="JK20" s="0" t="n">
        <f aca="false">JJ20/JJ$50</f>
        <v>0.00502841482238999</v>
      </c>
      <c r="JL20" s="0" t="n">
        <f aca="false">JK20*K$8</f>
        <v>0.679843232638324</v>
      </c>
      <c r="JM20" s="0" t="n">
        <v>27.909879</v>
      </c>
      <c r="JN20" s="0" t="n">
        <f aca="false">JM20/JM$50</f>
        <v>0.00661120239551484</v>
      </c>
      <c r="JO20" s="0" t="n">
        <f aca="false">JN20*L$8</f>
        <v>0.299404495308722</v>
      </c>
      <c r="JP20" s="0" t="n">
        <v>11.177491</v>
      </c>
      <c r="JQ20" s="0" t="n">
        <f aca="false">JP20/JP$50</f>
        <v>0.00502841482238999</v>
      </c>
      <c r="JR20" s="0" t="n">
        <f aca="false">JQ20*M$8</f>
        <v>0.190858491942148</v>
      </c>
      <c r="JS20" s="0" t="n">
        <v>11.177491</v>
      </c>
      <c r="JT20" s="0" t="n">
        <f aca="false">JS20/JS$50</f>
        <v>0.00502841482238999</v>
      </c>
      <c r="JU20" s="0" t="n">
        <f aca="false">JT20*N$8</f>
        <v>0.196162904818387</v>
      </c>
      <c r="JW20" s="43" t="n">
        <f aca="false">AVERAGE(IY20,IV20,IS20,IP20,IM20,JB20,JE20,JH20,JK20,JN20,JQ20,JT20)</f>
        <v>0.00557487036247189</v>
      </c>
      <c r="JX20" s="0" t="n">
        <f aca="false">JW20*SUM(A$8:N$8)</f>
        <v>3.32205885223465</v>
      </c>
      <c r="JZ20" s="0" t="n">
        <v>32.677385</v>
      </c>
      <c r="KA20" s="0" t="n">
        <f aca="false">JZ20/JZ$50</f>
        <v>0.00702217067232763</v>
      </c>
      <c r="KB20" s="0" t="n">
        <f aca="false">KA20*W$8</f>
        <v>0.317247810825954</v>
      </c>
      <c r="KC20" s="0" t="n">
        <v>11.177491</v>
      </c>
      <c r="KD20" s="0" t="n">
        <f aca="false">KC20/KC$50</f>
        <v>0.00502841482238999</v>
      </c>
      <c r="KE20" s="0" t="n">
        <f aca="false">KD20*X$8</f>
        <v>0.77905266273499</v>
      </c>
      <c r="KF20" s="0" t="n">
        <v>11.177491</v>
      </c>
      <c r="KG20" s="0" t="n">
        <f aca="false">KF20/KF$50</f>
        <v>0.00502841482238999</v>
      </c>
      <c r="KH20" s="0" t="n">
        <f aca="false">KG20*Y$8</f>
        <v>0.0747775856918911</v>
      </c>
      <c r="KI20" s="0" t="n">
        <v>64.95824</v>
      </c>
      <c r="KJ20" s="0" t="n">
        <f aca="false">KI20/KI$50</f>
        <v>0.00844272983142119</v>
      </c>
      <c r="KK20" s="0" t="n">
        <f aca="false">KJ20*Z$8</f>
        <v>0.114119995392364</v>
      </c>
      <c r="KL20" s="0" t="n">
        <v>26.504277</v>
      </c>
      <c r="KM20" s="0" t="n">
        <f aca="false">KL20/KL$50</f>
        <v>0.0118601254866919</v>
      </c>
      <c r="KO20" s="0" t="n">
        <v>11.177491</v>
      </c>
      <c r="KP20" s="0" t="n">
        <f aca="false">KO20/KO$50</f>
        <v>0.00502841482238999</v>
      </c>
      <c r="KQ20" s="0" t="n">
        <f aca="false">KP20*AB$8</f>
        <v>0.13577610113486</v>
      </c>
      <c r="KR20" s="0" t="n">
        <v>22.134996</v>
      </c>
      <c r="KS20" s="0" t="n">
        <f aca="false">KR20/KR$50</f>
        <v>0.00413459195052116</v>
      </c>
      <c r="KT20" s="0" t="n">
        <f aca="false">KS20*AC$8</f>
        <v>0.141575293654578</v>
      </c>
      <c r="KU20" s="0" t="n">
        <v>11.177491</v>
      </c>
      <c r="KV20" s="0" t="n">
        <f aca="false">KU20/KU$50</f>
        <v>0.00506828795640574</v>
      </c>
      <c r="KW20" s="0" t="n">
        <f aca="false">KV20*AD$8</f>
        <v>0.232292730761279</v>
      </c>
      <c r="KX20" s="0" t="n">
        <v>11.177491</v>
      </c>
      <c r="KY20" s="0" t="n">
        <f aca="false">KX20/KX$50</f>
        <v>0.00506828795640574</v>
      </c>
      <c r="KZ20" s="0" t="n">
        <f aca="false">KY20*AE$8</f>
        <v>0.228552464752798</v>
      </c>
      <c r="LK20" s="48" t="n">
        <f aca="false">AVERAGE(KM20,KJ20,KG20,KD20,KA20, KP20, KS20,KV20,KY20,LB20,LE20,LH20)</f>
        <v>0.00629793759121592</v>
      </c>
      <c r="LL20" s="0" t="n">
        <f aca="false">LK20*AI$8</f>
        <v>3.0889736974234</v>
      </c>
      <c r="LN20" s="0" t="s">
        <v>70</v>
      </c>
      <c r="LO20" s="51" t="n">
        <v>3.56795</v>
      </c>
      <c r="LP20" s="37" t="n">
        <f aca="false">LO20/LO$50</f>
        <v>0.00343193453740141</v>
      </c>
      <c r="LQ20" s="8" t="n">
        <f aca="false">LP20*C$9</f>
        <v>0.0383463637628186</v>
      </c>
      <c r="LR20" s="11" t="n">
        <v>3.56795</v>
      </c>
      <c r="LS20" s="37" t="n">
        <f aca="false">LR20/LR$50</f>
        <v>0.00343193453740141</v>
      </c>
      <c r="LT20" s="8" t="n">
        <f aca="false">LS20*D$9</f>
        <v>0.189448168602321</v>
      </c>
      <c r="LU20" s="11" t="n">
        <v>3.56795</v>
      </c>
      <c r="LV20" s="39" t="n">
        <f aca="false">LU20/LU$50</f>
        <v>0.00343193453740141</v>
      </c>
      <c r="LW20" s="4" t="n">
        <f aca="false">LV20*E$9</f>
        <v>0.000976275045615513</v>
      </c>
      <c r="LX20" s="41" t="n">
        <v>3.56795</v>
      </c>
      <c r="LY20" s="0" t="n">
        <f aca="false">LX20/LX$50</f>
        <v>0.00343193453740141</v>
      </c>
      <c r="LZ20" s="0" t="n">
        <f aca="false">LY20*F$9</f>
        <v>0.000882935739317046</v>
      </c>
      <c r="MA20" s="0" t="n">
        <v>3.56795</v>
      </c>
      <c r="MB20" s="37" t="n">
        <f aca="false">MA20/MA$50</f>
        <v>0.00343193453740141</v>
      </c>
      <c r="MC20" s="0" t="n">
        <f aca="false">MB20*G$9</f>
        <v>0.00520487584498831</v>
      </c>
      <c r="MD20" s="0" t="n">
        <v>3.56795</v>
      </c>
      <c r="ME20" s="0" t="n">
        <f aca="false">MD20/MD$50</f>
        <v>0.00343193453740141</v>
      </c>
      <c r="MF20" s="0" t="n">
        <f aca="false">ME20*H$9</f>
        <v>0.0128398152070395</v>
      </c>
      <c r="MG20" s="0" t="n">
        <v>3.56795</v>
      </c>
      <c r="MH20" s="0" t="n">
        <f aca="false">MG20/MG$50</f>
        <v>0.00343193453740141</v>
      </c>
      <c r="MI20" s="0" t="n">
        <f aca="false">MH20*I$9</f>
        <v>0.0184267161527861</v>
      </c>
      <c r="MZ20" s="49" t="n">
        <f aca="false">AVERAGE(MB20,LY20,LV20,LS20,LP20,ME20,MH20)</f>
        <v>0.00343193453740141</v>
      </c>
      <c r="NA20" s="0" t="n">
        <f aca="false">MZ20*O$9</f>
        <v>0.503387372193623</v>
      </c>
      <c r="NC20" s="0" t="s">
        <v>70</v>
      </c>
      <c r="ND20" s="51" t="n">
        <v>25.863498</v>
      </c>
      <c r="NE20" s="37" t="n">
        <f aca="false">ND20/ND$50</f>
        <v>0.00343146252909053</v>
      </c>
      <c r="NF20" s="8" t="n">
        <f aca="false">NE20*C$10</f>
        <v>0.277966648622041</v>
      </c>
      <c r="NG20" s="11" t="n">
        <v>25.863498</v>
      </c>
      <c r="NH20" s="37" t="n">
        <f aca="false">NG20/NG$50</f>
        <v>0.00343146252909053</v>
      </c>
      <c r="NI20" s="8" t="n">
        <f aca="false">NH20*D$10</f>
        <v>1.37327942851861</v>
      </c>
      <c r="NJ20" s="11" t="n">
        <v>25.863498</v>
      </c>
      <c r="NK20" s="39" t="n">
        <f aca="false">NJ20/NJ$50</f>
        <v>0.00343146252909053</v>
      </c>
      <c r="NL20" s="4" t="n">
        <f aca="false">NK20*E$10</f>
        <v>0.00707686142658984</v>
      </c>
      <c r="NM20" s="41" t="n">
        <v>25.863498</v>
      </c>
      <c r="NN20" s="0" t="n">
        <f aca="false">NM20/NM$50</f>
        <v>0.00343146252909053</v>
      </c>
      <c r="NO20" s="0" t="n">
        <f aca="false">NN20*F$10</f>
        <v>0.00640025974625926</v>
      </c>
      <c r="NP20" s="0" t="n">
        <v>25.863498</v>
      </c>
      <c r="NQ20" s="37" t="n">
        <f aca="false">NP20/NP$50</f>
        <v>0.00343146252909053</v>
      </c>
      <c r="NR20" s="0" t="n">
        <f aca="false">NQ20*G$10</f>
        <v>0.037729311286825</v>
      </c>
      <c r="NS20" s="0" t="n">
        <v>25.863498</v>
      </c>
      <c r="NT20" s="0" t="n">
        <f aca="false">NS20/NS$50</f>
        <v>0.00343146252909053</v>
      </c>
      <c r="NU20" s="0" t="n">
        <f aca="false">NT20*H$10</f>
        <v>0.0930737637629068</v>
      </c>
      <c r="NV20" s="0" t="n">
        <v>25.863498</v>
      </c>
      <c r="NW20" s="0" t="n">
        <f aca="false">NV20/NV$50</f>
        <v>0.00343146252909053</v>
      </c>
      <c r="NX20" s="0" t="n">
        <f aca="false">NW20*I$10</f>
        <v>0.133572313812606</v>
      </c>
      <c r="OO20" s="49" t="n">
        <f aca="false">AVERAGE(NQ20,NN20,NK20,NH20,NE20,NT20,NW20)</f>
        <v>0.00343146252909053</v>
      </c>
      <c r="OP20" s="0" t="n">
        <f aca="false">OO20*O$10</f>
        <v>3.6489744287825</v>
      </c>
      <c r="OR20" s="0" t="s">
        <v>70</v>
      </c>
      <c r="OS20" s="51" t="n">
        <v>48.606149</v>
      </c>
      <c r="OT20" s="37" t="n">
        <f aca="false">OS20/OS$50</f>
        <v>0.00671328168111624</v>
      </c>
      <c r="OU20" s="8" t="n">
        <f aca="false">OT20*C$11</f>
        <v>0.626870580550356</v>
      </c>
      <c r="OV20" s="11" t="n">
        <v>48.606149</v>
      </c>
      <c r="OW20" s="37" t="n">
        <f aca="false">OV20/OV$50</f>
        <v>0.00671328168111624</v>
      </c>
      <c r="OX20" s="8" t="n">
        <f aca="false">OW20*D$11</f>
        <v>3.09702072849708</v>
      </c>
      <c r="OY20" s="11" t="n">
        <v>48.606149</v>
      </c>
      <c r="OZ20" s="39" t="n">
        <f aca="false">OY20/OY$50</f>
        <v>0.00671328168111624</v>
      </c>
      <c r="PA20" s="4" t="n">
        <f aca="false">OZ20*E$11</f>
        <v>0.0159597428430809</v>
      </c>
      <c r="PB20" s="41" t="n">
        <v>48.606149</v>
      </c>
      <c r="PC20" s="0" t="n">
        <f aca="false">PB20/PB$50</f>
        <v>0.00671328168111624</v>
      </c>
      <c r="PD20" s="0" t="n">
        <f aca="false">PC20*F$11</f>
        <v>0.0144338702599751</v>
      </c>
      <c r="PE20" s="0" t="n">
        <v>48.606149</v>
      </c>
      <c r="PF20" s="37" t="n">
        <f aca="false">PE20/PE$50</f>
        <v>0.00671328168111624</v>
      </c>
      <c r="PG20" s="0" t="n">
        <f aca="false">PF20*G$11</f>
        <v>0.085087169224739</v>
      </c>
      <c r="PH20" s="0" t="n">
        <v>48.606149</v>
      </c>
      <c r="PI20" s="0" t="n">
        <f aca="false">PH20/PH$50</f>
        <v>0.00671328168111624</v>
      </c>
      <c r="PJ20" s="0" t="n">
        <f aca="false">PI20*H$11</f>
        <v>0.209900017190169</v>
      </c>
      <c r="PK20" s="0" t="n">
        <v>48.606149</v>
      </c>
      <c r="PL20" s="0" t="n">
        <f aca="false">PK20/PK$50</f>
        <v>0.00671328168111624</v>
      </c>
      <c r="PM20" s="0" t="n">
        <f aca="false">PL20*I$11</f>
        <v>0.301232375611423</v>
      </c>
      <c r="QD20" s="49" t="n">
        <f aca="false">AVERAGE(PF20,PC20,OZ20,OW20,OT20,PI20,PL20)</f>
        <v>0.00671328168111624</v>
      </c>
      <c r="QE20" s="0" t="n">
        <f aca="false">QD20*O$11</f>
        <v>8.22916968608915</v>
      </c>
      <c r="QG20" s="0" t="s">
        <v>70</v>
      </c>
      <c r="QH20" s="51" t="n">
        <v>20.345552</v>
      </c>
      <c r="QI20" s="37" t="n">
        <f aca="false">QH20/QH$50</f>
        <v>0.00881919978063194</v>
      </c>
      <c r="QJ20" s="8" t="n">
        <f aca="false">QI20*C$12</f>
        <v>0.26161740142236</v>
      </c>
      <c r="QK20" s="11" t="n">
        <v>20.345552</v>
      </c>
      <c r="QL20" s="37" t="n">
        <f aca="false">QK20/QK$50</f>
        <v>0.00878606568669614</v>
      </c>
      <c r="QM20" s="8" t="n">
        <f aca="false">QL20*D$12</f>
        <v>1.287650842143</v>
      </c>
      <c r="QN20" s="11" t="n">
        <v>20.345552</v>
      </c>
      <c r="QO20" s="39" t="n">
        <f aca="false">QN20/QN$50</f>
        <v>0.00880260155355537</v>
      </c>
      <c r="QP20" s="4" t="n">
        <f aca="false">QO20*E$12</f>
        <v>0.00664808390090802</v>
      </c>
      <c r="QQ20" s="41" t="n">
        <v>20.345552</v>
      </c>
      <c r="QR20" s="0" t="n">
        <f aca="false">QQ20/QQ$50</f>
        <v>0.00880260155355537</v>
      </c>
      <c r="QS20" s="0" t="n">
        <f aca="false">QR20*F$12</f>
        <v>0.00601247660733684</v>
      </c>
      <c r="QT20" s="0" t="n">
        <v>20.345552</v>
      </c>
      <c r="QU20" s="37" t="n">
        <f aca="false">QT20/QT$50</f>
        <v>0.00880260155355537</v>
      </c>
      <c r="QV20" s="0" t="n">
        <f aca="false">QU20*G$12</f>
        <v>0.0354433430073755</v>
      </c>
      <c r="QW20" s="0" t="n">
        <v>20.345552</v>
      </c>
      <c r="QX20" s="0" t="n">
        <f aca="false">QW20/QW$50</f>
        <v>0.00880260154593839</v>
      </c>
      <c r="QY20" s="4" t="n">
        <f aca="false">QX20*H$12</f>
        <v>0.0874345493906105</v>
      </c>
      <c r="QZ20" s="0" t="n">
        <v>20.278242</v>
      </c>
      <c r="RA20" s="0" t="n">
        <f aca="false">QZ20/QZ$50</f>
        <v>0.008859260452635</v>
      </c>
      <c r="RB20" s="0" t="n">
        <f aca="false">RA20*I$12</f>
        <v>0.126287008197704</v>
      </c>
      <c r="RS20" s="49" t="n">
        <f aca="false">AVERAGE(QU20,QR20,QO20,QL20,QI20,QX20,RA20)</f>
        <v>0.00881070458950965</v>
      </c>
      <c r="RT20" s="0" t="n">
        <f aca="false">RS20*O$12</f>
        <v>3.43104343555583</v>
      </c>
      <c r="RW20" s="0" t="s">
        <v>70</v>
      </c>
      <c r="RX20" s="51" t="n">
        <v>48.606149</v>
      </c>
      <c r="RY20" s="37" t="n">
        <f aca="false">RX20/RX$50</f>
        <v>0.00671328168111624</v>
      </c>
      <c r="RZ20" s="8" t="n">
        <f aca="false">RY20*C$13</f>
        <v>0.342512123002965</v>
      </c>
      <c r="SA20" s="11" t="n">
        <v>48.606149</v>
      </c>
      <c r="SB20" s="37" t="n">
        <f aca="false">SA20/SA$50</f>
        <v>0.00671328168111624</v>
      </c>
      <c r="SC20" s="8" t="n">
        <f aca="false">SB20*D$13</f>
        <v>1.69216290828393</v>
      </c>
      <c r="SD20" s="11" t="n">
        <v>48.606149</v>
      </c>
      <c r="SE20" s="39" t="n">
        <f aca="false">SD20/SD$50</f>
        <v>0.00671328168111624</v>
      </c>
      <c r="SF20" s="4" t="n">
        <f aca="false">SE20*$E$13</f>
        <v>0.00872014985767212</v>
      </c>
      <c r="SG20" s="41" t="n">
        <v>48.606149</v>
      </c>
      <c r="SH20" s="0" t="n">
        <f aca="false">SG20/SG$50</f>
        <v>0.00671328168111624</v>
      </c>
      <c r="SI20" s="0" t="n">
        <f aca="false">SH20*$F$13</f>
        <v>0.00788643732738755</v>
      </c>
      <c r="SJ20" s="0" t="n">
        <v>48.606149</v>
      </c>
      <c r="SK20" s="37" t="n">
        <f aca="false">SJ20/SJ$50</f>
        <v>0.00671328168111624</v>
      </c>
      <c r="SL20" s="0" t="n">
        <f aca="false">SK20*$G$13</f>
        <v>0.0464902770614817</v>
      </c>
      <c r="SM20" s="0" t="n">
        <v>17.482169</v>
      </c>
      <c r="SN20" s="0" t="n">
        <f aca="false">SM20/SM$50</f>
        <v>0.00441917206226531</v>
      </c>
      <c r="SO20" s="0" t="n">
        <f aca="false">SN20*H$13</f>
        <v>0.0754947192728501</v>
      </c>
      <c r="SP20" s="0" t="n">
        <v>17.482169</v>
      </c>
      <c r="SQ20" s="0" t="n">
        <f aca="false">SP20/SP$50</f>
        <v>0.00441917206226531</v>
      </c>
      <c r="SR20" s="0" t="n">
        <f aca="false">SQ20*I$13</f>
        <v>0.108344219962947</v>
      </c>
      <c r="TI20" s="49" t="n">
        <f aca="false">AVERAGE(SK20,SH20,SE20,SB20,RY20,SN20,SQ20)</f>
        <v>0.00605782179001598</v>
      </c>
      <c r="TJ20" s="0" t="n">
        <f aca="false">TI20*$O$13</f>
        <v>4.0572867220811</v>
      </c>
      <c r="TL20" s="0" t="s">
        <v>70</v>
      </c>
      <c r="TM20" s="51" t="n">
        <v>2299267</v>
      </c>
      <c r="TN20" s="37" t="n">
        <f aca="false">TM20/TM$50</f>
        <v>0.00725561461688951</v>
      </c>
      <c r="TO20" s="8" t="n">
        <f aca="false">TN20*$C$7</f>
        <v>2.29926701306011</v>
      </c>
      <c r="TP20" s="11" t="n">
        <v>11359408</v>
      </c>
      <c r="TQ20" s="37" t="n">
        <f aca="false">TP20/TP$50</f>
        <v>0.00725561573461401</v>
      </c>
      <c r="TR20" s="8" t="n">
        <f aca="false">TQ20*$D$7</f>
        <v>11.3594080145112</v>
      </c>
      <c r="TS20" s="11" t="n">
        <v>58538</v>
      </c>
      <c r="TT20" s="39" t="n">
        <f aca="false">TS20/TS$50</f>
        <v>0.00725562255591569</v>
      </c>
      <c r="TU20" s="4" t="n">
        <f aca="false">TT20*$E$7</f>
        <v>0.0585380005804498</v>
      </c>
      <c r="TV20" s="41" t="n">
        <v>52941</v>
      </c>
      <c r="TW20" s="0" t="n">
        <f aca="false">TV20/TV$50</f>
        <v>0.00725557705417075</v>
      </c>
      <c r="TX20" s="0" t="n">
        <f aca="false">TW20*$F$7</f>
        <v>0.0529409912933075</v>
      </c>
      <c r="TY20" s="50" t="n">
        <v>312087</v>
      </c>
      <c r="TZ20" s="37" t="n">
        <f aca="false">TY20/TY$50</f>
        <v>0.0072556159784014</v>
      </c>
      <c r="UA20" s="0" t="n">
        <f aca="false">TZ20*$G$7</f>
        <v>0.312086998839101</v>
      </c>
      <c r="UB20" s="50" t="n">
        <v>951878</v>
      </c>
      <c r="UC20" s="0" t="n">
        <f aca="false">UB20/UB$50</f>
        <v>0.00897080678952812</v>
      </c>
      <c r="UD20" s="0" t="n">
        <f aca="false">UC20*H$7</f>
        <v>0.951878001794161</v>
      </c>
      <c r="UE20" s="50" t="n">
        <v>1366062</v>
      </c>
      <c r="UF20" s="0" t="n">
        <f aca="false">UE20/UE$50</f>
        <v>0.00897080574582793</v>
      </c>
      <c r="UG20" s="0" t="n">
        <f aca="false">UF20*I$7</f>
        <v>1.36606200538248</v>
      </c>
      <c r="UH20" s="50" t="n">
        <v>1391666</v>
      </c>
      <c r="UI20" s="0" t="n">
        <f aca="false">UH20/UH$50</f>
        <v>0.00897080853242006</v>
      </c>
      <c r="UJ20" s="0" t="n">
        <f aca="false">UI20*J$7</f>
        <v>1.39166601363563</v>
      </c>
      <c r="UK20" s="50" t="n">
        <v>6081345</v>
      </c>
      <c r="UL20" s="0" t="n">
        <f aca="false">UK20/UK$50</f>
        <v>0.00897080538906263</v>
      </c>
      <c r="UM20" s="0" t="n">
        <f aca="false">UL20*SUM(A$7:N$7)</f>
        <v>37.1874270468809</v>
      </c>
      <c r="UN20" s="50"/>
      <c r="UQ20" s="50" t="n">
        <v>2368667</v>
      </c>
      <c r="UR20" s="0" t="n">
        <f aca="false">UQ20/UQ$50</f>
        <v>0.00897080613146004</v>
      </c>
      <c r="US20" s="0" t="n">
        <f aca="false">UR20*M$7</f>
        <v>2.36866699102919</v>
      </c>
      <c r="UT20" s="50" t="n">
        <v>2434498</v>
      </c>
      <c r="UU20" s="0" t="n">
        <f aca="false">UT20/UT$50</f>
        <v>0.0089708064440298</v>
      </c>
      <c r="UV20" s="0" t="n">
        <f aca="false">UU20*N$7</f>
        <v>2.43449798313488</v>
      </c>
      <c r="UX20" s="49" t="n">
        <f aca="false">AVERAGE(TZ20,TW20,TT20,TQ20,TN20,UC20,UF20,UI20,UL20,UO20,UR20,UU20)</f>
        <v>0.00819117136112</v>
      </c>
      <c r="UY20" s="0" t="n">
        <f aca="false">UX20*SUM(A$7:N$7)</f>
        <v>33.9555451499967</v>
      </c>
      <c r="VA20" s="50" t="n">
        <v>2819362</v>
      </c>
      <c r="VB20" s="0" t="n">
        <f aca="false">VA20/VA$50</f>
        <v>0.00897080554627258</v>
      </c>
      <c r="VC20" s="0" t="n">
        <f aca="false">VB20*W$7</f>
        <v>2.81936200538248</v>
      </c>
      <c r="VD20" s="50" t="n">
        <v>9668505</v>
      </c>
      <c r="VE20" s="0" t="n">
        <f aca="false">VD20/VD$50</f>
        <v>0.0089708059414189</v>
      </c>
      <c r="VF20" s="0" t="n">
        <f aca="false">VE20*X$7</f>
        <v>9.66850501973577</v>
      </c>
      <c r="VG20" s="50" t="n">
        <v>928034</v>
      </c>
      <c r="VH20" s="0" t="n">
        <f aca="false">VG20/VG$50</f>
        <v>0.00897080480241014</v>
      </c>
      <c r="VI20" s="0" t="n">
        <f aca="false">VH20*Y$7</f>
        <v>0.928034015429784</v>
      </c>
      <c r="VJ20" s="50" t="n">
        <v>843534</v>
      </c>
      <c r="VK20" s="0" t="n">
        <f aca="false">VJ20/VJ$50</f>
        <v>0.00897080845368107</v>
      </c>
      <c r="VL20" s="0" t="n">
        <f aca="false">VK20*Z$7</f>
        <v>0.843533983493713</v>
      </c>
      <c r="VM20" s="50" t="n">
        <v>797749</v>
      </c>
      <c r="VN20" s="0" t="n">
        <f aca="false">VM20/VM$50</f>
        <v>0.00897081033535354</v>
      </c>
      <c r="VP20" s="50" t="n">
        <v>1835309</v>
      </c>
      <c r="VQ20" s="0" t="n">
        <f aca="false">VP20/VP$50</f>
        <v>0.00977068043839087</v>
      </c>
      <c r="VR20" s="0" t="n">
        <f aca="false">VQ20*AB$7</f>
        <v>1.83530898905684</v>
      </c>
      <c r="VS20" s="50" t="n">
        <v>2327404</v>
      </c>
      <c r="VT20" s="0" t="n">
        <f aca="false">VS20/VS$50</f>
        <v>0.00977068045829526</v>
      </c>
      <c r="VU20" s="0" t="n">
        <f aca="false">VT20*AC$7</f>
        <v>2.32740398319443</v>
      </c>
      <c r="VV20" s="52" t="n">
        <v>3115239</v>
      </c>
      <c r="VW20" s="0" t="n">
        <f aca="false">VV20/VV$50</f>
        <v>0.00977068230377798</v>
      </c>
      <c r="VX20" s="0" t="n">
        <f aca="false">VW20*AD$7</f>
        <v>3.11523904103687</v>
      </c>
      <c r="WL20" s="46" t="n">
        <f aca="false">AVERAGE(VN20,VK20,VH20,VE20,VB20, VQ20, VT20,VW20,VZ20,WC20,WF20,WI20)</f>
        <v>0.00927075978495004</v>
      </c>
      <c r="WM20" s="40" t="n">
        <f aca="false">WL20*AI$7</f>
        <v>31.6317582201713</v>
      </c>
    </row>
    <row r="21" s="2" customFormat="true" ht="14.25" hidden="false" customHeight="false" outlineLevel="0" collapsed="false">
      <c r="B21" s="2" t="s">
        <v>71</v>
      </c>
      <c r="C21" s="5" t="n">
        <v>416.113635</v>
      </c>
      <c r="D21" s="37" t="n">
        <f aca="false">C21/C$50</f>
        <v>0.00841915949537868</v>
      </c>
      <c r="E21" s="8" t="n">
        <f aca="false">C$4*D21</f>
        <v>6.13637334304063</v>
      </c>
      <c r="F21" s="38" t="n">
        <v>576.356037</v>
      </c>
      <c r="G21" s="37" t="n">
        <f aca="false">F21/F$50</f>
        <v>0.00782388840673606</v>
      </c>
      <c r="H21" s="8" t="n">
        <f aca="false">G21*D$4</f>
        <v>28.1729230188826</v>
      </c>
      <c r="I21" s="11" t="n">
        <v>417.380835</v>
      </c>
      <c r="J21" s="39" t="n">
        <f aca="false">I21/I$50</f>
        <v>0.0084170141061037</v>
      </c>
      <c r="K21" s="40" t="n">
        <f aca="false">J21*E$4</f>
        <v>0.156188514150611</v>
      </c>
      <c r="L21" s="41" t="n">
        <v>579.755241</v>
      </c>
      <c r="M21" s="2" t="n">
        <f aca="false">L21/L$50</f>
        <v>0.00795005168486953</v>
      </c>
      <c r="N21" s="2" t="n">
        <f aca="false">M21*F$4</f>
        <v>0.133419066731928</v>
      </c>
      <c r="O21" s="2" t="n">
        <v>373.621308</v>
      </c>
      <c r="P21" s="37" t="n">
        <f aca="false">O21/O$50</f>
        <v>0.00770583636357488</v>
      </c>
      <c r="Q21" s="2" t="n">
        <f aca="false">P21*G$4</f>
        <v>0.762340524670555</v>
      </c>
      <c r="R21" s="2" t="n">
        <v>375.383853</v>
      </c>
      <c r="S21" s="2" t="n">
        <f aca="false">R21/R$50</f>
        <v>0.00970749020252217</v>
      </c>
      <c r="T21" s="2" t="n">
        <f aca="false">S21*H$4</f>
        <v>2.36910649893378</v>
      </c>
      <c r="U21" s="2" t="n">
        <v>399.028559</v>
      </c>
      <c r="V21" s="2" t="n">
        <f aca="false">U21/U$50</f>
        <v>0.00862480648466634</v>
      </c>
      <c r="W21" s="42" t="n">
        <f aca="false">V21*I$4</f>
        <v>3.02075953771542</v>
      </c>
      <c r="X21" s="2" t="n">
        <v>398.647647</v>
      </c>
      <c r="Y21" s="2" t="n">
        <f aca="false">X21/X$50</f>
        <v>0.00862650884031991</v>
      </c>
      <c r="Z21" s="42" t="n">
        <f aca="false">Y21*J$4</f>
        <v>3.07798388404265</v>
      </c>
      <c r="AA21" s="2" t="n">
        <v>394.556507</v>
      </c>
      <c r="AB21" s="2" t="n">
        <f aca="false">AA21/AA$50</f>
        <v>0.00864504342704747</v>
      </c>
      <c r="AC21" s="42" t="n">
        <f aca="false">AB21*K$4</f>
        <v>18.7010005413967</v>
      </c>
      <c r="AD21" s="2" t="n">
        <v>390.527141</v>
      </c>
      <c r="AE21" s="2" t="n">
        <f aca="false">AD21/AD$50</f>
        <v>0.00879633563080081</v>
      </c>
      <c r="AF21" s="42" t="n">
        <f aca="false">AE21*L$4</f>
        <v>6.37381770527618</v>
      </c>
      <c r="AG21" s="2" t="n">
        <v>405.386754</v>
      </c>
      <c r="AH21" s="2" t="n">
        <f aca="false">AG21/AG$50</f>
        <v>0.0086068715897434</v>
      </c>
      <c r="AI21" s="42" t="n">
        <f aca="false">AH21*M$4</f>
        <v>5.22691811230441</v>
      </c>
      <c r="AJ21" s="2" t="n">
        <v>417.795862</v>
      </c>
      <c r="AK21" s="2" t="n">
        <f aca="false">AJ21/AJ$50</f>
        <v>0.00869578658194909</v>
      </c>
      <c r="AL21" s="42" t="n">
        <f aca="false">AK21*N$4</f>
        <v>5.42768507641977</v>
      </c>
      <c r="AN21" s="43" t="n">
        <f aca="false">AVERAGE(Y21,AB21,AE21,AH21,AK21,P21,M21,J21,G21,D21,S21,V21)</f>
        <v>0.00850156606780934</v>
      </c>
      <c r="AO21" s="2" t="n">
        <f aca="false">AN21*(SUM(A$4:N$4))</f>
        <v>81.0571754379622</v>
      </c>
      <c r="AQ21" s="5" t="n">
        <v>438.14609</v>
      </c>
      <c r="AR21" s="37" t="n">
        <f aca="false">AQ21/AQ$50</f>
        <v>0.00862471366029018</v>
      </c>
      <c r="AS21" s="8" t="n">
        <f aca="false">W$4*AR21</f>
        <v>6.23436063953327</v>
      </c>
      <c r="AT21" s="38" t="n">
        <v>625.621717</v>
      </c>
      <c r="AU21" s="37" t="n">
        <f aca="false">AT21/AT$50</f>
        <v>0.00846012293684466</v>
      </c>
      <c r="AV21" s="8" t="n">
        <f aca="false">AU21*X$4</f>
        <v>20.9716390832897</v>
      </c>
      <c r="AW21" s="11" t="n">
        <v>417.105891</v>
      </c>
      <c r="AX21" s="39" t="n">
        <f aca="false">AW21/AW$50</f>
        <v>0.0087036021706245</v>
      </c>
      <c r="AY21" s="40" t="n">
        <f aca="false">AX21*Y$4</f>
        <v>2.07090108554779</v>
      </c>
      <c r="AZ21" s="41" t="n">
        <v>638.377822</v>
      </c>
      <c r="BA21" s="39" t="n">
        <f aca="false">AZ21/AZ$50</f>
        <v>0.008198813553585</v>
      </c>
      <c r="BB21" s="2" t="n">
        <f aca="false">BA21*Z$4</f>
        <v>1.77316784242136</v>
      </c>
      <c r="BC21" s="2" t="n">
        <v>486.91637</v>
      </c>
      <c r="BD21" s="39" t="n">
        <f aca="false">BC21/BC$50</f>
        <v>0.0095658572295016</v>
      </c>
      <c r="BF21" s="2" t="n">
        <v>426.370738</v>
      </c>
      <c r="BG21" s="39" t="n">
        <f aca="false">BF21/BF$50</f>
        <v>0.00762075760475229</v>
      </c>
      <c r="BH21" s="2" t="n">
        <f aca="false">BG21*AB$4</f>
        <v>3.29238312053277</v>
      </c>
      <c r="BI21" s="2" t="n">
        <v>429.891643</v>
      </c>
      <c r="BJ21" s="39" t="n">
        <f aca="false">BI21/BI$50</f>
        <v>0.00848057636375485</v>
      </c>
      <c r="BK21" s="42" t="n">
        <f aca="false">BJ21*AC$4</f>
        <v>4.64622425981292</v>
      </c>
      <c r="BL21" s="2" t="n">
        <v>472.244056</v>
      </c>
      <c r="BM21" s="39" t="n">
        <f aca="false">BL21/BL$50</f>
        <v>0.00829339921637569</v>
      </c>
      <c r="BN21" s="42" t="n">
        <f aca="false">BM21*AD$4</f>
        <v>6.0817265880262</v>
      </c>
      <c r="BO21" s="2" t="n">
        <v>424.339454</v>
      </c>
      <c r="BP21" s="39" t="n">
        <f aca="false">BO21/BO$50</f>
        <v>0.00846051419594846</v>
      </c>
      <c r="BQ21" s="42" t="n">
        <f aca="false">BP21*AE$4</f>
        <v>6.10437730197588</v>
      </c>
      <c r="BT21" s="42"/>
      <c r="BW21" s="42"/>
      <c r="BZ21" s="42"/>
      <c r="CB21" s="43" t="n">
        <f aca="false">AVERAGE(BM21,BP21,BS21,BV21,BY21,BD21,BA21,AX21,AU21,AR21,BG21,BJ21)</f>
        <v>0.00848981743685303</v>
      </c>
      <c r="CC21" s="2" t="n">
        <f aca="false">CB21*AI$4</f>
        <v>66.624535104807</v>
      </c>
      <c r="CE21" s="2" t="s">
        <v>71</v>
      </c>
      <c r="CF21" s="5" t="n">
        <v>0.99917</v>
      </c>
      <c r="CG21" s="37" t="n">
        <f aca="false">CF21/CF$50</f>
        <v>0.0030533965677582</v>
      </c>
      <c r="CH21" s="8" t="n">
        <f aca="false">C$5*CG21</f>
        <v>0.0151333530310209</v>
      </c>
      <c r="CI21" s="38" t="n">
        <v>1.490693</v>
      </c>
      <c r="CJ21" s="37" t="n">
        <f aca="false">CI21/CI$50</f>
        <v>0.00293304559562483</v>
      </c>
      <c r="CK21" s="8" t="n">
        <f aca="false">D$5*CJ21</f>
        <v>0.0718186088129556</v>
      </c>
      <c r="CL21" s="11" t="n">
        <v>1.002215</v>
      </c>
      <c r="CM21" s="39" t="n">
        <f aca="false">CL21/CL$50</f>
        <v>0.0029801821566408</v>
      </c>
      <c r="CN21" s="40" t="n">
        <f aca="false">CM21*E$5</f>
        <v>0.000376047547992485</v>
      </c>
      <c r="CO21" s="41" t="n">
        <v>1.475405</v>
      </c>
      <c r="CP21" s="2" t="n">
        <f aca="false">CO21/CO$50</f>
        <v>0.00298018231931731</v>
      </c>
      <c r="CQ21" s="2" t="n">
        <f aca="false">CP21*F$5</f>
        <v>0.000340094565993714</v>
      </c>
      <c r="CR21" s="2" t="n">
        <v>0.980161</v>
      </c>
      <c r="CS21" s="37" t="n">
        <f aca="false">CR21/CR$50</f>
        <v>0.00311861273622566</v>
      </c>
      <c r="CT21" s="2" t="n">
        <f aca="false">CS21*G$5</f>
        <v>0.00209797150502092</v>
      </c>
      <c r="CU21" s="2" t="n">
        <v>1.537404</v>
      </c>
      <c r="CV21" s="2" t="n">
        <f aca="false">CU21/CU$50</f>
        <v>0.00555549512887259</v>
      </c>
      <c r="CW21" s="2" t="n">
        <f aca="false">CV21*H$5</f>
        <v>0.00921954114937705</v>
      </c>
      <c r="CX21" s="2" t="n">
        <v>1.059521</v>
      </c>
      <c r="CY21" s="2" t="n">
        <f aca="false">CX21/CX$50</f>
        <v>0.00337645194235686</v>
      </c>
      <c r="CZ21" s="2" t="n">
        <f aca="false">CY21*I$5</f>
        <v>0.00804148546418853</v>
      </c>
      <c r="DA21" s="2" t="n">
        <v>1.058298</v>
      </c>
      <c r="DB21" s="2" t="n">
        <f aca="false">DA21/DA$50</f>
        <v>0.00337645336923081</v>
      </c>
      <c r="DC21" s="2" t="n">
        <f aca="false">DB21*J$5</f>
        <v>0.00819220740243675</v>
      </c>
      <c r="DD21" s="2" t="n">
        <v>1.045157</v>
      </c>
      <c r="DE21" s="2" t="n">
        <f aca="false">DD21/DD$50</f>
        <v>0.00337645076611612</v>
      </c>
      <c r="DF21" s="2" t="n">
        <f aca="false">DE21*K$5</f>
        <v>0.0496668935602528</v>
      </c>
      <c r="DG21" s="2" t="n">
        <v>1.147317</v>
      </c>
      <c r="DH21" s="2" t="n">
        <f aca="false">DG21/DG$50</f>
        <v>0.00380556214618942</v>
      </c>
      <c r="DI21" s="2" t="n">
        <f aca="false">DH21*L$5</f>
        <v>0.0187510493854562</v>
      </c>
      <c r="DJ21" s="2" t="n">
        <v>1.078696</v>
      </c>
      <c r="DK21" s="2" t="n">
        <f aca="false">DJ21/DJ$50</f>
        <v>0.00337645270679185</v>
      </c>
      <c r="DL21" s="2" t="n">
        <f aca="false">DK21*M$5</f>
        <v>0.0139434407782504</v>
      </c>
      <c r="DM21" s="2" t="n">
        <v>1.100403</v>
      </c>
      <c r="DN21" s="2" t="n">
        <f aca="false">DM21/DM$50</f>
        <v>0.00337645351992556</v>
      </c>
      <c r="DO21" s="2" t="n">
        <f aca="false">DN21*N$5</f>
        <v>0.0143309657175461</v>
      </c>
      <c r="DQ21" s="43" t="n">
        <f aca="false">AVERAGE(CS21,CP21,CM21,CJ21,CG21,CV21,CY21,DB21,DE21,DH21,DK21,DN21)</f>
        <v>0.00344239491292083</v>
      </c>
      <c r="DR21" s="2" t="n">
        <f aca="false">DQ21*(SUM(A$5:N$5))</f>
        <v>0.223183526643563</v>
      </c>
      <c r="DT21" s="2" t="n">
        <v>1.163562</v>
      </c>
      <c r="DU21" s="2" t="n">
        <f aca="false">DT21/DT$50</f>
        <v>0.00337792947771179</v>
      </c>
      <c r="DV21" s="2" t="n">
        <f aca="false">DU21*W$5</f>
        <v>0.0166037706963303</v>
      </c>
      <c r="DW21" s="2" t="n">
        <v>1.695042</v>
      </c>
      <c r="DX21" s="2" t="n">
        <f aca="false">DW21/DW$50</f>
        <v>0.00337792777026289</v>
      </c>
      <c r="DY21" s="2" t="n">
        <f aca="false">DX21*X$5</f>
        <v>0.0569396735151715</v>
      </c>
      <c r="DZ21" s="2" t="n">
        <v>1.097487</v>
      </c>
      <c r="EA21" s="2" t="n">
        <f aca="false">DZ21/DZ$50</f>
        <v>0.00337793106704459</v>
      </c>
      <c r="EB21" s="2" t="n">
        <f aca="false">EA21*Y$5</f>
        <v>0.00546537567323059</v>
      </c>
      <c r="EC21" s="2" t="n">
        <v>1.784879</v>
      </c>
      <c r="ED21" s="2" t="n">
        <f aca="false">EC21/EC$50</f>
        <v>0.00337792983693932</v>
      </c>
      <c r="EE21" s="2" t="n">
        <f aca="false">ED21*Z$5</f>
        <v>0.00496773445905991</v>
      </c>
      <c r="EF21" s="2" t="n">
        <v>1.165994</v>
      </c>
      <c r="EG21" s="2" t="n">
        <f aca="false">EF21/EF$50</f>
        <v>0.00337890779906269</v>
      </c>
      <c r="EI21" s="2" t="n">
        <v>1.023044</v>
      </c>
      <c r="EJ21" s="2" t="n">
        <f aca="false">EI21/EI$50</f>
        <v>0.00269854243088449</v>
      </c>
      <c r="EK21" s="2" t="n">
        <f aca="false">EJ21*AB$5</f>
        <v>0.00792775795661403</v>
      </c>
      <c r="EL21" s="2" t="n">
        <v>1.117486</v>
      </c>
      <c r="EM21" s="2" t="n">
        <f aca="false">EL21/EL$50</f>
        <v>0.00325089426676188</v>
      </c>
      <c r="EN21" s="2" t="n">
        <f aca="false">EM21*AC$5</f>
        <v>0.0121111827181368</v>
      </c>
      <c r="EO21" s="2" t="n">
        <v>1.255628</v>
      </c>
      <c r="EP21" s="2" t="n">
        <f aca="false">EO21/EO$50</f>
        <v>0.00324742906843685</v>
      </c>
      <c r="EQ21" s="2" t="n">
        <f aca="false">EP21*AD$5</f>
        <v>0.0161935813424804</v>
      </c>
      <c r="ER21" s="2" t="n">
        <v>1.10564</v>
      </c>
      <c r="ES21" s="2" t="n">
        <f aca="false">ER21/ER$50</f>
        <v>0.00324994998047617</v>
      </c>
      <c r="ET21" s="2" t="n">
        <f aca="false">ES21*AE$5</f>
        <v>0.0159452084058387</v>
      </c>
      <c r="FE21" s="44" t="n">
        <f aca="false">AVERAGE(EP21,ES21,EV21,EY21,FB21,EG21,ED21,EA21,DX21,DU21,EJ21,EM21)</f>
        <v>0.00325971574417563</v>
      </c>
      <c r="FF21" s="2" t="n">
        <f aca="false">FE21*AI$5</f>
        <v>0.173950020007516</v>
      </c>
      <c r="FH21" s="2" t="s">
        <v>71</v>
      </c>
      <c r="FI21" s="5" t="n">
        <v>26.865492</v>
      </c>
      <c r="FJ21" s="37" t="n">
        <f aca="false">FI21/FI$50</f>
        <v>0.0108977614009046</v>
      </c>
      <c r="FK21" s="8" t="n">
        <f aca="false">FJ21*C$6</f>
        <v>0.397146131962669</v>
      </c>
      <c r="FL21" s="38" t="n">
        <v>38.858923</v>
      </c>
      <c r="FM21" s="37" t="n">
        <f aca="false">FL21/FL$50</f>
        <v>0.0105653663622285</v>
      </c>
      <c r="FN21" s="8" t="n">
        <f aca="false">FM21*D$6</f>
        <v>1.9022335040789</v>
      </c>
      <c r="FO21" s="11" t="n">
        <v>26.946039</v>
      </c>
      <c r="FP21" s="39" t="n">
        <f aca="false">FO21/FO$50</f>
        <v>0.0108972208900169</v>
      </c>
      <c r="FQ21" s="45" t="n">
        <f aca="false">FP21*E$6</f>
        <v>0.0101105969274098</v>
      </c>
      <c r="FR21" s="41" t="n">
        <v>38.803216</v>
      </c>
      <c r="FS21" s="2" t="n">
        <f aca="false">FR21/FR$50</f>
        <v>0.0106595338070173</v>
      </c>
      <c r="FT21" s="2" t="n">
        <f aca="false">FS21*F$6</f>
        <v>0.00894450192717852</v>
      </c>
      <c r="FU21" s="2" t="n">
        <v>23.616614</v>
      </c>
      <c r="FV21" s="37" t="n">
        <f aca="false">FU21/FU$50</f>
        <v>0.00976566738703007</v>
      </c>
      <c r="FW21" s="2" t="n">
        <f aca="false">FV21*G$6</f>
        <v>0.048306008902406</v>
      </c>
      <c r="FX21" s="2" t="n">
        <v>24.78291</v>
      </c>
      <c r="FY21" s="2" t="n">
        <f aca="false">FX21/FX$50</f>
        <v>0.0128577050477572</v>
      </c>
      <c r="FZ21" s="2" t="n">
        <f aca="false">FY21*H$6</f>
        <v>0.156895716372194</v>
      </c>
      <c r="GA21" s="2" t="n">
        <v>25.613005</v>
      </c>
      <c r="GB21" s="2" t="n">
        <f aca="false">GA21/GA$50</f>
        <v>0.0111007021335968</v>
      </c>
      <c r="GC21" s="2" t="n">
        <f aca="false">GB21*I$6</f>
        <v>0.19439596647772</v>
      </c>
      <c r="GD21" s="2" t="n">
        <v>25.584199</v>
      </c>
      <c r="GE21" s="2" t="n">
        <f aca="false">GD21/GD$50</f>
        <v>0.0111010360504557</v>
      </c>
      <c r="GF21" s="2" t="n">
        <f aca="false">GE21*J$6</f>
        <v>0.198045412645817</v>
      </c>
      <c r="GG21" s="2" t="n">
        <v>25.274812</v>
      </c>
      <c r="GH21" s="2" t="n">
        <f aca="false">GG21/GG$50</f>
        <v>0.01110467201323</v>
      </c>
      <c r="GI21" s="2" t="n">
        <f aca="false">GH21*K$6</f>
        <v>1.20108406096447</v>
      </c>
      <c r="GJ21" s="2" t="n">
        <v>25.024115</v>
      </c>
      <c r="GK21" s="2" t="n">
        <f aca="false">GJ21/GJ$50</f>
        <v>0.0113024595939649</v>
      </c>
      <c r="GL21" s="2" t="n">
        <f aca="false">GK21*L$6</f>
        <v>0.409487655410346</v>
      </c>
      <c r="GM21" s="2" t="n">
        <v>26.071424</v>
      </c>
      <c r="GN21" s="2" t="n">
        <f aca="false">GM21/GM$50</f>
        <v>0.0110985251354425</v>
      </c>
      <c r="GO21" s="2" t="n">
        <f aca="false">GN21*M$6</f>
        <v>0.337004458852625</v>
      </c>
      <c r="GP21" s="2" t="n">
        <v>26.583087</v>
      </c>
      <c r="GQ21" s="2" t="n">
        <f aca="false">GP21/GP$50</f>
        <v>0.0110931102551424</v>
      </c>
      <c r="GR21" s="2" t="n">
        <f aca="false">GQ21*N$6</f>
        <v>0.3462016254395</v>
      </c>
      <c r="GT21" s="46" t="n">
        <f aca="false">AVERAGE(FV21,FS21,FP21,FM21,FJ21, FY21, GB21,GE21,GH21,GK21,GN21,GQ21)</f>
        <v>0.0110369800063989</v>
      </c>
      <c r="GU21" s="2" t="n">
        <f aca="false">GT21*(SUM(A$6:N$6))</f>
        <v>5.26153897733857</v>
      </c>
      <c r="GW21" s="5" t="n">
        <v>28.071859</v>
      </c>
      <c r="GX21" s="37" t="n">
        <f aca="false">GW21/GW$50</f>
        <v>0.0110785040274846</v>
      </c>
      <c r="GY21" s="8" t="n">
        <f aca="false">GX21*W$6</f>
        <v>0.400403956434289</v>
      </c>
      <c r="GZ21" s="38" t="n">
        <v>42.657315</v>
      </c>
      <c r="HA21" s="37" t="n">
        <f aca="false">GZ21/GZ$50</f>
        <v>0.0115561269523927</v>
      </c>
      <c r="HB21" s="8" t="n">
        <f aca="false">HA21*X$6</f>
        <v>1.43231325038313</v>
      </c>
      <c r="HC21" s="11" t="n">
        <v>27.268913</v>
      </c>
      <c r="HD21" s="39" t="n">
        <f aca="false">HC21/HC$50</f>
        <v>0.0114095397202767</v>
      </c>
      <c r="HE21" s="45" t="n">
        <f aca="false">HD21*Y$6</f>
        <v>0.135737064545922</v>
      </c>
      <c r="HF21" s="41" t="n">
        <v>45.318353</v>
      </c>
      <c r="HG21" s="39" t="n">
        <f aca="false">HF21/HF$50</f>
        <v>0.0116590955116272</v>
      </c>
      <c r="HH21" s="2" t="n">
        <f aca="false">HG21*Z$6</f>
        <v>0.126076371281164</v>
      </c>
      <c r="HI21" s="2" t="n">
        <v>28.977495</v>
      </c>
      <c r="HJ21" s="39" t="n">
        <f aca="false">HI21/HI$50</f>
        <v>0.0114120569111151</v>
      </c>
      <c r="HL21" s="2" t="n">
        <v>16.043214</v>
      </c>
      <c r="HM21" s="39" t="n">
        <f aca="false">HL21/HL$50</f>
        <v>0.00574763577901555</v>
      </c>
      <c r="HN21" s="2" t="n">
        <f aca="false">HM21*AB$6</f>
        <v>0.12415707206066</v>
      </c>
      <c r="HO21" s="2" t="n">
        <v>26.862021</v>
      </c>
      <c r="HP21" s="39" t="n">
        <f aca="false">HO21/HO$50</f>
        <v>0.0106245861714166</v>
      </c>
      <c r="HQ21" s="2" t="n">
        <f aca="false">HP21*AC$6</f>
        <v>0.291042777652981</v>
      </c>
      <c r="HR21" s="2" t="n">
        <v>29.720183</v>
      </c>
      <c r="HS21" s="39" t="n">
        <f aca="false">HR21/HR$50</f>
        <v>0.0104617940667544</v>
      </c>
      <c r="HT21" s="2" t="n">
        <f aca="false">HS21*AD$6</f>
        <v>0.383592839764682</v>
      </c>
      <c r="HU21" s="2" t="n">
        <v>26.581699</v>
      </c>
      <c r="HV21" s="39" t="n">
        <f aca="false">HU21/HU$50</f>
        <v>0.0106263613015875</v>
      </c>
      <c r="HW21" s="2" t="n">
        <f aca="false">HV21*AE$6</f>
        <v>0.383353288166983</v>
      </c>
      <c r="IH21" s="47" t="n">
        <f aca="false">AVERAGE(HJ21,HG21,HD21,HA21,GX21, HM21, HP21,HS21,HV21,HY21,IB21,IE21)</f>
        <v>0.0105084111601856</v>
      </c>
      <c r="II21" s="2" t="n">
        <f aca="false">IH21*AI$6</f>
        <v>4.12328070329536</v>
      </c>
      <c r="IK21" s="2" t="s">
        <v>71</v>
      </c>
      <c r="IL21" s="5" t="n">
        <v>24.147467</v>
      </c>
      <c r="IM21" s="37" t="n">
        <f aca="false">IL21/IL$50</f>
        <v>0.00539588912170217</v>
      </c>
      <c r="IN21" s="8" t="n">
        <f aca="false">IM21*W$8</f>
        <v>0.243775620274432</v>
      </c>
      <c r="IO21" s="38" t="n">
        <v>15.057056</v>
      </c>
      <c r="IP21" s="37" t="n">
        <f aca="false">IO21/IO$50</f>
        <v>0.00677371366901178</v>
      </c>
      <c r="IQ21" s="8" t="n">
        <f aca="false">IP21*X$8</f>
        <v>1.04945193601586</v>
      </c>
      <c r="IR21" s="11" t="n">
        <v>15.057056</v>
      </c>
      <c r="IS21" s="39" t="n">
        <f aca="false">IR21/IR$50</f>
        <v>0.00677371366901178</v>
      </c>
      <c r="IT21" s="40" t="n">
        <f aca="false">IS21*E$8</f>
        <v>0.00785593516230885</v>
      </c>
      <c r="IU21" s="41" t="n">
        <v>36.796038</v>
      </c>
      <c r="IV21" s="2" t="n">
        <f aca="false">IU21/IU$50</f>
        <v>0.00483991173621132</v>
      </c>
      <c r="IW21" s="2" t="n">
        <f aca="false">IV21*F$8</f>
        <v>0.00507651186201704</v>
      </c>
      <c r="IX21" s="2" t="n">
        <v>15.097163</v>
      </c>
      <c r="IY21" s="37" t="n">
        <f aca="false">IX21/IX$50</f>
        <v>0.00682116060086535</v>
      </c>
      <c r="IZ21" s="2" t="n">
        <f aca="false">IY21*G$8</f>
        <v>0.0421762066599463</v>
      </c>
      <c r="JA21" s="2" t="n">
        <v>15.057056</v>
      </c>
      <c r="JB21" s="2" t="n">
        <f aca="false">JA21/JA$50</f>
        <v>0.00677371366901178</v>
      </c>
      <c r="JC21" s="2" t="n">
        <f aca="false">JB21*H$8</f>
        <v>0.103320018488165</v>
      </c>
      <c r="JD21" s="2" t="n">
        <v>23.630886</v>
      </c>
      <c r="JE21" s="2" t="n">
        <f aca="false">JD21/JD$50</f>
        <v>0.00601399532100356</v>
      </c>
      <c r="JF21" s="2" t="n">
        <f aca="false">JE21*I$8</f>
        <v>0.13164667634859</v>
      </c>
      <c r="JG21" s="2" t="n">
        <v>15.057056</v>
      </c>
      <c r="JH21" s="2" t="n">
        <f aca="false">JG21/JG$50</f>
        <v>0.00677371366901178</v>
      </c>
      <c r="JI21" s="2" t="n">
        <f aca="false">JH21*J$8</f>
        <v>0.15105604925373</v>
      </c>
      <c r="JJ21" s="2" t="n">
        <v>15.057056</v>
      </c>
      <c r="JK21" s="2" t="n">
        <f aca="false">JJ21/JJ$50</f>
        <v>0.00677371366901178</v>
      </c>
      <c r="JL21" s="2" t="n">
        <f aca="false">JK21*K$8</f>
        <v>0.915808174218729</v>
      </c>
      <c r="JM21" s="2" t="n">
        <v>23.60714</v>
      </c>
      <c r="JN21" s="2" t="n">
        <f aca="false">JM21/JM$50</f>
        <v>0.00559198341631127</v>
      </c>
      <c r="JO21" s="2" t="n">
        <f aca="false">JN21*L$8</f>
        <v>0.2532466671526</v>
      </c>
      <c r="JP21" s="2" t="n">
        <v>15.057056</v>
      </c>
      <c r="JQ21" s="2" t="n">
        <f aca="false">JP21/JP$50</f>
        <v>0.00677371366901178</v>
      </c>
      <c r="JR21" s="2" t="n">
        <f aca="false">JQ21*M$8</f>
        <v>0.257103047656085</v>
      </c>
      <c r="JS21" s="2" t="n">
        <v>15.057056</v>
      </c>
      <c r="JT21" s="2" t="n">
        <f aca="false">JS21/JS$50</f>
        <v>0.00677371366901178</v>
      </c>
      <c r="JU21" s="2" t="n">
        <f aca="false">JT21*N$8</f>
        <v>0.264248554794016</v>
      </c>
      <c r="JW21" s="43" t="n">
        <f aca="false">AVERAGE(IY21,IV21,IS21,IP21,IM21,JB21,JE21,JH21,JK21,JN21,JQ21,JT21)</f>
        <v>0.00633991132326468</v>
      </c>
      <c r="JX21" s="2" t="n">
        <f aca="false">JW21*SUM(A$8:N$8)</f>
        <v>3.77794588294165</v>
      </c>
      <c r="JZ21" s="2" t="n">
        <v>25.471943</v>
      </c>
      <c r="KA21" s="2" t="n">
        <f aca="false">JZ21/JZ$50</f>
        <v>0.00547376514680722</v>
      </c>
      <c r="KB21" s="2" t="n">
        <f aca="false">KA21*W$8</f>
        <v>0.247293905379316</v>
      </c>
      <c r="KC21" s="2" t="n">
        <v>15.057056</v>
      </c>
      <c r="KD21" s="2" t="n">
        <f aca="false">KC21/KC$50</f>
        <v>0.00677371366901178</v>
      </c>
      <c r="KE21" s="2" t="n">
        <f aca="false">KD21*X$8</f>
        <v>1.04945193601586</v>
      </c>
      <c r="KF21" s="2" t="n">
        <v>15.057056</v>
      </c>
      <c r="KG21" s="2" t="n">
        <f aca="false">KF21/KF$50</f>
        <v>0.00677371366901178</v>
      </c>
      <c r="KH21" s="2" t="n">
        <f aca="false">KG21*Y$8</f>
        <v>0.100731934859764</v>
      </c>
      <c r="KI21" s="2" t="n">
        <v>38.555752</v>
      </c>
      <c r="KJ21" s="2" t="n">
        <f aca="false">KI21/KI$50</f>
        <v>0.00501115482167123</v>
      </c>
      <c r="KK21" s="2" t="n">
        <f aca="false">KJ21*Z$8</f>
        <v>0.0677355519575211</v>
      </c>
      <c r="KL21" s="2" t="n">
        <v>15.237049</v>
      </c>
      <c r="KM21" s="2" t="n">
        <f aca="false">KL21/KL$50</f>
        <v>0.00681826986591157</v>
      </c>
      <c r="KO21" s="2" t="n">
        <v>15.057056</v>
      </c>
      <c r="KP21" s="2" t="n">
        <f aca="false">KO21/KO$50</f>
        <v>0.00677371366901178</v>
      </c>
      <c r="KQ21" s="2" t="n">
        <f aca="false">KP21*AB$8</f>
        <v>0.182902259393387</v>
      </c>
      <c r="KR21" s="2" t="n">
        <v>27.901116</v>
      </c>
      <c r="KS21" s="2" t="n">
        <f aca="false">KR21/KR$50</f>
        <v>0.0052116444757504</v>
      </c>
      <c r="KT21" s="2" t="n">
        <f aca="false">KS21*AC$8</f>
        <v>0.178455360506523</v>
      </c>
      <c r="KU21" s="2" t="n">
        <v>15.057056</v>
      </c>
      <c r="KV21" s="2" t="n">
        <f aca="false">KU21/KU$50</f>
        <v>0.00682742626084215</v>
      </c>
      <c r="KW21" s="2" t="n">
        <f aca="false">KV21*AD$8</f>
        <v>0.312918583917044</v>
      </c>
      <c r="KX21" s="2" t="n">
        <v>15.057056</v>
      </c>
      <c r="KY21" s="2" t="n">
        <f aca="false">KX21/KX$50</f>
        <v>0.00682742626084215</v>
      </c>
      <c r="KZ21" s="2" t="n">
        <f aca="false">KY21*AE$8</f>
        <v>0.307880119135941</v>
      </c>
      <c r="LK21" s="48" t="n">
        <f aca="false">AVERAGE(KM21,KJ21,KG21,KD21,KA21, KP21, KS21,KV21,KY21,LB21,LE21,LH21)</f>
        <v>0.00627675864876223</v>
      </c>
      <c r="LL21" s="2" t="n">
        <f aca="false">LK21*AI$8</f>
        <v>3.07858597997921</v>
      </c>
      <c r="LN21" s="2" t="s">
        <v>71</v>
      </c>
      <c r="LO21" s="5" t="n">
        <v>11.198803</v>
      </c>
      <c r="LP21" s="37" t="n">
        <f aca="false">LO21/LO$50</f>
        <v>0.0107718882812973</v>
      </c>
      <c r="LQ21" s="8" t="n">
        <f aca="false">LP21*C$9</f>
        <v>0.120358573843844</v>
      </c>
      <c r="LR21" s="11" t="n">
        <v>11.198803</v>
      </c>
      <c r="LS21" s="37" t="n">
        <f aca="false">LR21/LR$50</f>
        <v>0.0107718882812973</v>
      </c>
      <c r="LT21" s="8" t="n">
        <f aca="false">LS21*D$9</f>
        <v>0.59462512616157</v>
      </c>
      <c r="LU21" s="11" t="n">
        <v>11.198803</v>
      </c>
      <c r="LV21" s="39" t="n">
        <f aca="false">LU21/LU$50</f>
        <v>0.0107718882812973</v>
      </c>
      <c r="LW21" s="4" t="n">
        <f aca="false">LV21*E$9</f>
        <v>0.00306425591997201</v>
      </c>
      <c r="LX21" s="41" t="n">
        <v>11.198803</v>
      </c>
      <c r="LY21" s="2" t="n">
        <f aca="false">LX21/LX$50</f>
        <v>0.0107718882812973</v>
      </c>
      <c r="LZ21" s="2" t="n">
        <f aca="false">LY21*F$9</f>
        <v>0.00277128979001134</v>
      </c>
      <c r="MA21" s="2" t="n">
        <v>11.198803</v>
      </c>
      <c r="MB21" s="37" t="n">
        <f aca="false">MA21/MA$50</f>
        <v>0.0107718882812973</v>
      </c>
      <c r="MC21" s="2" t="n">
        <f aca="false">MB21*G$9</f>
        <v>0.0163366580886735</v>
      </c>
      <c r="MD21" s="2" t="n">
        <v>11.198803</v>
      </c>
      <c r="ME21" s="2" t="n">
        <f aca="false">MD21/MD$50</f>
        <v>0.0107718882812973</v>
      </c>
      <c r="MF21" s="2" t="n">
        <f aca="false">ME21*H$9</f>
        <v>0.0403006098908447</v>
      </c>
      <c r="MG21" s="2" t="n">
        <v>11.198803</v>
      </c>
      <c r="MH21" s="2" t="n">
        <f aca="false">MG21/MG$50</f>
        <v>0.0107718882812973</v>
      </c>
      <c r="MI21" s="2" t="n">
        <f aca="false">MH21*I$9</f>
        <v>0.0578363385506998</v>
      </c>
      <c r="MZ21" s="49" t="n">
        <f aca="false">AVERAGE(MB21,LY21,LV21,LS21,LP21,ME21,MH21)</f>
        <v>0.0107718882812973</v>
      </c>
      <c r="NA21" s="2" t="n">
        <f aca="false">MZ21*O$9</f>
        <v>1.57999299706668</v>
      </c>
      <c r="NC21" s="2" t="s">
        <v>71</v>
      </c>
      <c r="ND21" s="5" t="n">
        <v>81.188515</v>
      </c>
      <c r="NE21" s="37" t="n">
        <f aca="false">ND21/ND$50</f>
        <v>0.0107717582136416</v>
      </c>
      <c r="NF21" s="8" t="n">
        <f aca="false">NE21*C$10</f>
        <v>0.872569496251059</v>
      </c>
      <c r="NG21" s="11" t="n">
        <v>81.188515</v>
      </c>
      <c r="NH21" s="37" t="n">
        <f aca="false">NG21/NG$50</f>
        <v>0.0107717582136416</v>
      </c>
      <c r="NI21" s="8" t="n">
        <f aca="false">NH21*D$10</f>
        <v>4.31088314045821</v>
      </c>
      <c r="NJ21" s="11" t="n">
        <v>81.188515</v>
      </c>
      <c r="NK21" s="39" t="n">
        <f aca="false">NJ21/NJ$50</f>
        <v>0.0107717582136416</v>
      </c>
      <c r="NL21" s="4" t="n">
        <f aca="false">NK21*E$10</f>
        <v>0.0222150874597709</v>
      </c>
      <c r="NM21" s="41" t="n">
        <v>81.188515</v>
      </c>
      <c r="NN21" s="2" t="n">
        <f aca="false">NM21/NM$50</f>
        <v>0.0107717582136416</v>
      </c>
      <c r="NO21" s="2" t="n">
        <f aca="false">NN21*F$10</f>
        <v>0.020091156440365</v>
      </c>
      <c r="NP21" s="2" t="n">
        <v>81.188515</v>
      </c>
      <c r="NQ21" s="37" t="n">
        <f aca="false">NP21/NP$50</f>
        <v>0.0107717582136416</v>
      </c>
      <c r="NR21" s="2" t="n">
        <f aca="false">NQ21*G$10</f>
        <v>0.118436676869852</v>
      </c>
      <c r="NS21" s="2" t="n">
        <v>81.188515</v>
      </c>
      <c r="NT21" s="2" t="n">
        <f aca="false">NS21/NS$50</f>
        <v>0.0107717582136416</v>
      </c>
      <c r="NU21" s="2" t="n">
        <f aca="false">NT21*H$10</f>
        <v>0.292169321619652</v>
      </c>
      <c r="NV21" s="2" t="n">
        <v>81.188515</v>
      </c>
      <c r="NW21" s="2" t="n">
        <f aca="false">NV21/NV$50</f>
        <v>0.0107717582136416</v>
      </c>
      <c r="NX21" s="2" t="n">
        <f aca="false">NW21*I$10</f>
        <v>0.419298959620988</v>
      </c>
      <c r="OO21" s="49" t="n">
        <f aca="false">AVERAGE(NQ21,NN21,NK21,NH21,NE21,NT21,NW21)</f>
        <v>0.0107717582136416</v>
      </c>
      <c r="OP21" s="2" t="n">
        <f aca="false">OO21*O$10</f>
        <v>11.454553252844</v>
      </c>
      <c r="OR21" s="2" t="s">
        <v>71</v>
      </c>
      <c r="OS21" s="5" t="n">
        <v>54.527819</v>
      </c>
      <c r="OT21" s="37" t="n">
        <f aca="false">OS21/OS$50</f>
        <v>0.00753115842203262</v>
      </c>
      <c r="OU21" s="8" t="n">
        <f aca="false">OT21*C$11</f>
        <v>0.703242002419791</v>
      </c>
      <c r="OV21" s="11" t="n">
        <v>54.527819</v>
      </c>
      <c r="OW21" s="37" t="n">
        <f aca="false">OV21/OV$50</f>
        <v>0.00753115842203262</v>
      </c>
      <c r="OX21" s="8" t="n">
        <f aca="false">OW21*D$11</f>
        <v>3.47432967221363</v>
      </c>
      <c r="OY21" s="11" t="n">
        <v>54.527819</v>
      </c>
      <c r="OZ21" s="39" t="n">
        <f aca="false">OY21/OY$50</f>
        <v>0.00753115842203262</v>
      </c>
      <c r="PA21" s="4" t="n">
        <f aca="false">OZ21*E$11</f>
        <v>0.0179041126881716</v>
      </c>
      <c r="PB21" s="41" t="n">
        <v>54.527819</v>
      </c>
      <c r="PC21" s="2" t="n">
        <f aca="false">PB21/PB$50</f>
        <v>0.00753115842203262</v>
      </c>
      <c r="PD21" s="2" t="n">
        <f aca="false">PC21*F$11</f>
        <v>0.0161923435861048</v>
      </c>
      <c r="PE21" s="2" t="n">
        <v>54.527819</v>
      </c>
      <c r="PF21" s="37" t="n">
        <f aca="false">PE21/PE$50</f>
        <v>0.00753115842203262</v>
      </c>
      <c r="PG21" s="2" t="n">
        <f aca="false">PF21*G$11</f>
        <v>0.095453309059908</v>
      </c>
      <c r="PH21" s="2" t="n">
        <v>54.527819</v>
      </c>
      <c r="PI21" s="2" t="n">
        <f aca="false">PH21/PH$50</f>
        <v>0.00753115842203262</v>
      </c>
      <c r="PJ21" s="2" t="n">
        <f aca="false">PI21*H$11</f>
        <v>0.235472062298999</v>
      </c>
      <c r="PK21" s="2" t="n">
        <v>54.527819</v>
      </c>
      <c r="PL21" s="2" t="n">
        <f aca="false">PK21/PK$50</f>
        <v>0.00753115842203262</v>
      </c>
      <c r="PM21" s="2" t="n">
        <f aca="false">PL21*I$11</f>
        <v>0.337931409753932</v>
      </c>
      <c r="QD21" s="49" t="n">
        <f aca="false">AVERAGE(PF21,PC21,OZ21,OW21,OT21,PI21,PL21)</f>
        <v>0.00753115842203262</v>
      </c>
      <c r="QE21" s="2" t="n">
        <f aca="false">QD21*O$11</f>
        <v>9.23172652833196</v>
      </c>
      <c r="QG21" s="2" t="s">
        <v>71</v>
      </c>
      <c r="QH21" s="5" t="n">
        <v>38.574267</v>
      </c>
      <c r="QI21" s="37" t="n">
        <f aca="false">QH21/QH$50</f>
        <v>0.0167208128373434</v>
      </c>
      <c r="QJ21" s="8" t="n">
        <f aca="false">QI21*C$12</f>
        <v>0.496015025510848</v>
      </c>
      <c r="QK21" s="11" t="n">
        <v>38.574267</v>
      </c>
      <c r="QL21" s="37" t="n">
        <f aca="false">QK21/QK$50</f>
        <v>0.0166579920602869</v>
      </c>
      <c r="QM21" s="8" t="n">
        <f aca="false">QL21*D$12</f>
        <v>2.44132906237191</v>
      </c>
      <c r="QN21" s="11" t="n">
        <v>38.574267</v>
      </c>
      <c r="QO21" s="39" t="n">
        <f aca="false">QN21/QN$50</f>
        <v>0.0166893433327078</v>
      </c>
      <c r="QP21" s="4" t="n">
        <f aca="false">QO21*E$12</f>
        <v>0.0126044731267074</v>
      </c>
      <c r="QQ21" s="41" t="n">
        <v>38.574267</v>
      </c>
      <c r="QR21" s="2" t="n">
        <f aca="false">QQ21/QQ$50</f>
        <v>0.0166893433327078</v>
      </c>
      <c r="QS21" s="2" t="n">
        <f aca="false">QR21*F$12</f>
        <v>0.0113993898018921</v>
      </c>
      <c r="QT21" s="2" t="n">
        <v>38.574267</v>
      </c>
      <c r="QU21" s="37" t="n">
        <f aca="false">QT21/QT$50</f>
        <v>0.0166893433327078</v>
      </c>
      <c r="QV21" s="2" t="n">
        <f aca="false">QU21*G$12</f>
        <v>0.0671990111911973</v>
      </c>
      <c r="QW21" s="2" t="n">
        <v>38.574267</v>
      </c>
      <c r="QX21" s="2" t="n">
        <f aca="false">QW21/QW$50</f>
        <v>0.0166893433182663</v>
      </c>
      <c r="QY21" s="4" t="n">
        <f aca="false">QX21*H$12</f>
        <v>0.165772039668331</v>
      </c>
      <c r="QZ21" s="2" t="n">
        <v>38.367726</v>
      </c>
      <c r="RA21" s="2" t="n">
        <f aca="false">QZ21/QZ$50</f>
        <v>0.0167622852912662</v>
      </c>
      <c r="RB21" s="2" t="n">
        <f aca="false">RA21*I$12</f>
        <v>0.238943066558199</v>
      </c>
      <c r="RS21" s="49" t="n">
        <f aca="false">AVERAGE(QU21,QR21,QO21,QL21,QI21,QX21,RA21)</f>
        <v>0.0166997805007552</v>
      </c>
      <c r="RT21" s="2" t="n">
        <f aca="false">RS21*O$12</f>
        <v>6.50318844313088</v>
      </c>
      <c r="RW21" s="2" t="s">
        <v>71</v>
      </c>
      <c r="RX21" s="5" t="n">
        <v>54.527819</v>
      </c>
      <c r="RY21" s="37" t="n">
        <f aca="false">RX21/RX$50</f>
        <v>0.00753115842203262</v>
      </c>
      <c r="RZ21" s="8" t="n">
        <f aca="false">RY21*C$13</f>
        <v>0.384240254219923</v>
      </c>
      <c r="SA21" s="11" t="n">
        <v>54.527819</v>
      </c>
      <c r="SB21" s="37" t="n">
        <f aca="false">SA21/SA$50</f>
        <v>0.00753115842203262</v>
      </c>
      <c r="SC21" s="8" t="n">
        <f aca="false">SB21*D$13</f>
        <v>1.89831851894746</v>
      </c>
      <c r="SD21" s="11" t="n">
        <v>54.527819</v>
      </c>
      <c r="SE21" s="39" t="n">
        <f aca="false">SD21/SD$50</f>
        <v>0.00753115842203262</v>
      </c>
      <c r="SF21" s="4" t="n">
        <f aca="false">SE21*$E$13</f>
        <v>0.00978252264115845</v>
      </c>
      <c r="SG21" s="41" t="n">
        <v>54.527819</v>
      </c>
      <c r="SH21" s="2" t="n">
        <f aca="false">SG21/SG$50</f>
        <v>0.00753115842203262</v>
      </c>
      <c r="SI21" s="2" t="n">
        <f aca="false">SH21*$F$13</f>
        <v>0.00884723920717587</v>
      </c>
      <c r="SJ21" s="2" t="n">
        <v>54.527819</v>
      </c>
      <c r="SK21" s="37" t="n">
        <f aca="false">SJ21/SJ$50</f>
        <v>0.00753115842203262</v>
      </c>
      <c r="SL21" s="2" t="n">
        <f aca="false">SK21*$G$13</f>
        <v>0.0521541711290135</v>
      </c>
      <c r="SM21" s="2" t="n">
        <v>21.93125</v>
      </c>
      <c r="SN21" s="2" t="n">
        <f aca="false">SM21/SM$50</f>
        <v>0.00554381823505745</v>
      </c>
      <c r="SO21" s="2" t="n">
        <f aca="false">SN21*H$13</f>
        <v>0.0947075595741406</v>
      </c>
      <c r="SP21" s="2" t="n">
        <v>21.93125</v>
      </c>
      <c r="SQ21" s="2" t="n">
        <f aca="false">SP21/SP$50</f>
        <v>0.00554381823505745</v>
      </c>
      <c r="SR21" s="2" t="n">
        <f aca="false">SQ21*I$13</f>
        <v>0.135917012017352</v>
      </c>
      <c r="TI21" s="49" t="n">
        <f aca="false">AVERAGE(SK21,SH21,SE21,SB21,RY21,SN21,SQ21)</f>
        <v>0.00696334694003971</v>
      </c>
      <c r="TJ21" s="2" t="n">
        <f aca="false">TI21*$O$13</f>
        <v>4.663771246561</v>
      </c>
      <c r="TL21" s="2" t="s">
        <v>71</v>
      </c>
      <c r="TM21" s="5" t="n">
        <v>438870</v>
      </c>
      <c r="TN21" s="37" t="n">
        <f aca="false">TM21/TM$50</f>
        <v>0.00138490727128007</v>
      </c>
      <c r="TO21" s="8" t="n">
        <f aca="false">TN21*$C$7</f>
        <v>0.438870002492833</v>
      </c>
      <c r="TP21" s="11" t="n">
        <v>2168214</v>
      </c>
      <c r="TQ21" s="37" t="n">
        <f aca="false">TP21/TP$50</f>
        <v>0.00138490734855288</v>
      </c>
      <c r="TR21" s="8" t="n">
        <f aca="false">TQ21*$D$7</f>
        <v>2.16821400276981</v>
      </c>
      <c r="TS21" s="11" t="n">
        <v>11173</v>
      </c>
      <c r="TT21" s="39" t="n">
        <f aca="false">TS21/TS$50</f>
        <v>0.00138486232562175</v>
      </c>
      <c r="TU21" s="4" t="n">
        <f aca="false">TT21*$E$7</f>
        <v>0.011173000110789</v>
      </c>
      <c r="TV21" s="41" t="n">
        <v>10105</v>
      </c>
      <c r="TW21" s="2" t="n">
        <f aca="false">TV21/TV$50</f>
        <v>0.00138489273214324</v>
      </c>
      <c r="TX21" s="2" t="n">
        <f aca="false">TW21*$F$7</f>
        <v>0.0101049983381287</v>
      </c>
      <c r="TY21" s="50" t="n">
        <v>59569</v>
      </c>
      <c r="TZ21" s="37" t="n">
        <f aca="false">TY21/TY$50</f>
        <v>0.00138490160826114</v>
      </c>
      <c r="UA21" s="2" t="n">
        <f aca="false">TZ21*$G$7</f>
        <v>0.0595689997784157</v>
      </c>
      <c r="UB21" s="53" t="n">
        <v>177011</v>
      </c>
      <c r="UC21" s="2" t="n">
        <f aca="false">UB21/UB$50</f>
        <v>0.00166820903584405</v>
      </c>
      <c r="UD21" s="2" t="n">
        <f aca="false">UC21*H$7</f>
        <v>0.177011000333642</v>
      </c>
      <c r="UE21" s="53" t="n">
        <v>254033</v>
      </c>
      <c r="UF21" s="2" t="n">
        <f aca="false">UE21/UE$50</f>
        <v>0.00166821176200634</v>
      </c>
      <c r="UG21" s="2" t="n">
        <f aca="false">UF21*I$7</f>
        <v>0.254033001000927</v>
      </c>
      <c r="UH21" s="53" t="n">
        <v>258794</v>
      </c>
      <c r="UI21" s="2" t="n">
        <f aca="false">UH21/UH$50</f>
        <v>0.00166821020513479</v>
      </c>
      <c r="UJ21" s="2" t="n">
        <f aca="false">UI21*J$7</f>
        <v>0.258794002535679</v>
      </c>
      <c r="UK21" s="53" t="n">
        <v>1130886</v>
      </c>
      <c r="UL21" s="2" t="n">
        <f aca="false">UK21/UK$50</f>
        <v>0.00166820961863132</v>
      </c>
      <c r="UM21" s="2" t="n">
        <f aca="false">UL21*SUM(A$7:N$7)</f>
        <v>6.91536833107462</v>
      </c>
      <c r="UN21" s="53"/>
      <c r="UQ21" s="53" t="n">
        <v>440477</v>
      </c>
      <c r="UR21" s="2" t="n">
        <f aca="false">UQ21/UQ$50</f>
        <v>0.00166820991400105</v>
      </c>
      <c r="US21" s="2" t="n">
        <f aca="false">UR21*M$7</f>
        <v>0.44047699833179</v>
      </c>
      <c r="UT21" s="53" t="n">
        <v>452719</v>
      </c>
      <c r="UU21" s="2" t="n">
        <f aca="false">UT21/UT$50</f>
        <v>0.00166821025218946</v>
      </c>
      <c r="UV21" s="2" t="n">
        <f aca="false">UU21*N$7</f>
        <v>0.452718996863765</v>
      </c>
      <c r="UX21" s="49" t="n">
        <f aca="false">AVERAGE(TZ21,TW21,TT21,TQ21,TN21,UC21,UF21,UI21,UL21,UO21,UR21,UU21)</f>
        <v>0.0015394301885151</v>
      </c>
      <c r="UY21" s="2" t="n">
        <f aca="false">UX21*SUM(A$7:N$7)</f>
        <v>6.38152822922327</v>
      </c>
      <c r="VA21" s="53" t="n">
        <v>524288</v>
      </c>
      <c r="VB21" s="2" t="n">
        <f aca="false">VA21/VA$50</f>
        <v>0.00166820922543617</v>
      </c>
      <c r="VC21" s="2" t="n">
        <f aca="false">VB21*W$7</f>
        <v>0.524288001000926</v>
      </c>
      <c r="VD21" s="53" t="n">
        <v>1797953</v>
      </c>
      <c r="VE21" s="2" t="n">
        <f aca="false">VD21/VD$50</f>
        <v>0.0016682090410867</v>
      </c>
      <c r="VF21" s="2" t="n">
        <f aca="false">VE21*X$7</f>
        <v>1.79795300367006</v>
      </c>
      <c r="VG21" s="53" t="n">
        <v>172577</v>
      </c>
      <c r="VH21" s="2" t="n">
        <f aca="false">VG21/VG$50</f>
        <v>0.00166820890224446</v>
      </c>
      <c r="VI21" s="2" t="n">
        <f aca="false">VH21*Y$7</f>
        <v>0.172577002869319</v>
      </c>
      <c r="VJ21" s="50" t="n">
        <v>156863</v>
      </c>
      <c r="VK21" s="2" t="n">
        <f aca="false">VJ21/VJ$50</f>
        <v>0.00166820534379145</v>
      </c>
      <c r="VL21" s="2" t="n">
        <f aca="false">VK21*Z$7</f>
        <v>0.156862996930502</v>
      </c>
      <c r="VM21" s="53" t="n">
        <v>148349</v>
      </c>
      <c r="VN21" s="2" t="n">
        <f aca="false">VM21/VM$50</f>
        <v>0.00166820734647033</v>
      </c>
      <c r="VP21" s="53" t="n">
        <v>244065</v>
      </c>
      <c r="VQ21" s="2" t="n">
        <f aca="false">VP21/VP$50</f>
        <v>0.00129933494642911</v>
      </c>
      <c r="VR21" s="2" t="n">
        <f aca="false">VQ21*AB$7</f>
        <v>0.244064998544745</v>
      </c>
      <c r="VS21" s="53" t="n">
        <v>309505</v>
      </c>
      <c r="VT21" s="2" t="n">
        <f aca="false">VS21/VS$50</f>
        <v>0.00129933370194632</v>
      </c>
      <c r="VU21" s="2" t="n">
        <f aca="false">VT21*AC$7</f>
        <v>0.309504997765146</v>
      </c>
      <c r="VV21" s="53" t="n">
        <v>414274</v>
      </c>
      <c r="VW21" s="2" t="n">
        <f aca="false">VV21/VV$50</f>
        <v>0.00129933518446428</v>
      </c>
      <c r="VX21" s="2" t="n">
        <f aca="false">VW21*AD$7</f>
        <v>0.414274005457208</v>
      </c>
      <c r="WL21" s="46" t="n">
        <f aca="false">AVERAGE(VN21,VK21,VH21,VE21,VB21, VQ21, VT21,VW21,VZ21,WC21,WF21,WI21)</f>
        <v>0.0015298804614836</v>
      </c>
      <c r="WM21" s="40" t="n">
        <f aca="false">WL21*AI$7</f>
        <v>5.21993989553836</v>
      </c>
    </row>
    <row r="22" customFormat="false" ht="14.25" hidden="false" customHeight="false" outlineLevel="0" collapsed="false">
      <c r="B22" s="0" t="s">
        <v>72</v>
      </c>
      <c r="C22" s="5" t="n">
        <v>1159.096331</v>
      </c>
      <c r="D22" s="37" t="n">
        <f aca="false">C22/C$50</f>
        <v>0.0234518075361728</v>
      </c>
      <c r="E22" s="8" t="n">
        <f aca="false">C$4*D22</f>
        <v>17.0930419705295</v>
      </c>
      <c r="F22" s="38" t="n">
        <v>1680.32185</v>
      </c>
      <c r="G22" s="37" t="n">
        <f aca="false">F22/F$50</f>
        <v>0.0228099469734543</v>
      </c>
      <c r="H22" s="8" t="n">
        <f aca="false">G22*D$4</f>
        <v>82.135997695807</v>
      </c>
      <c r="I22" s="11" t="n">
        <v>1162.732388</v>
      </c>
      <c r="J22" s="39" t="n">
        <f aca="false">I22/I$50</f>
        <v>0.0234479738664082</v>
      </c>
      <c r="K22" s="40" t="n">
        <f aca="false">J22*E$4</f>
        <v>0.43510729005205</v>
      </c>
      <c r="L22" s="41" t="n">
        <v>1694.303495</v>
      </c>
      <c r="M22" s="0" t="n">
        <f aca="false">L22/L$50</f>
        <v>0.0232335982541037</v>
      </c>
      <c r="N22" s="0" t="n">
        <f aca="false">M22*F$4</f>
        <v>0.389910043199667</v>
      </c>
      <c r="O22" s="0" t="n">
        <v>1040.980885</v>
      </c>
      <c r="P22" s="37" t="n">
        <f aca="false">O22/O$50</f>
        <v>0.0214699434578805</v>
      </c>
      <c r="Q22" s="0" t="n">
        <f aca="false">P22*G$4</f>
        <v>2.12402744985551</v>
      </c>
      <c r="R22" s="0" t="n">
        <v>1019.712841</v>
      </c>
      <c r="S22" s="0" t="n">
        <f aca="false">R22/R$50</f>
        <v>0.026369947280054</v>
      </c>
      <c r="T22" s="0" t="n">
        <f aca="false">S22*H$4</f>
        <v>6.43556801751761</v>
      </c>
      <c r="U22" s="0" t="n">
        <v>1100.498644</v>
      </c>
      <c r="V22" s="0" t="n">
        <f aca="false">U22/U$50</f>
        <v>0.0237867381345447</v>
      </c>
      <c r="W22" s="42" t="n">
        <f aca="false">V22*I$4</f>
        <v>8.33108733729981</v>
      </c>
      <c r="X22" s="0" t="n">
        <v>1099.256435</v>
      </c>
      <c r="Y22" s="0" t="n">
        <f aca="false">X22/X$50</f>
        <v>0.0237872854027056</v>
      </c>
      <c r="Z22" s="42" t="n">
        <f aca="false">Y22*J$4</f>
        <v>8.48742897850385</v>
      </c>
      <c r="AA22" s="0" t="n">
        <v>1085.914632</v>
      </c>
      <c r="AB22" s="0" t="n">
        <f aca="false">AA22/AA$50</f>
        <v>0.0237932437690256</v>
      </c>
      <c r="AC22" s="42" t="n">
        <f aca="false">AB22*K$4</f>
        <v>51.4696621666477</v>
      </c>
      <c r="AD22" s="0" t="n">
        <v>1069.858038</v>
      </c>
      <c r="AE22" s="0" t="n">
        <f aca="false">AD22/AD$50</f>
        <v>0.0240977627200514</v>
      </c>
      <c r="AF22" s="42" t="n">
        <f aca="false">AE22*L$4</f>
        <v>17.4612194360556</v>
      </c>
      <c r="AG22" s="0" t="n">
        <v>1120.375172</v>
      </c>
      <c r="AH22" s="0" t="n">
        <f aca="false">AG22/AG$50</f>
        <v>0.0237869766157694</v>
      </c>
      <c r="AI22" s="42" t="n">
        <f aca="false">AH22*M$4</f>
        <v>14.4457341571229</v>
      </c>
      <c r="AJ22" s="0" t="n">
        <v>1143.339034</v>
      </c>
      <c r="AK22" s="0" t="n">
        <f aca="false">AJ22/AJ$50</f>
        <v>0.0237968662084926</v>
      </c>
      <c r="AL22" s="42" t="n">
        <f aca="false">AK22*N$4</f>
        <v>14.8533884046223</v>
      </c>
      <c r="AN22" s="43" t="n">
        <f aca="false">AVERAGE(Y22,AB22,AE22,AH22,AK22,P22,M22,J22,G22,D22,S22,V22)</f>
        <v>0.0236526741848886</v>
      </c>
      <c r="AO22" s="0" t="n">
        <f aca="false">AN22*(SUM(A$4:N$4))</f>
        <v>225.513622512552</v>
      </c>
      <c r="AQ22" s="5" t="n">
        <v>1207.723833</v>
      </c>
      <c r="AR22" s="37" t="n">
        <f aca="false">AQ22/AQ$50</f>
        <v>0.0237735140814177</v>
      </c>
      <c r="AS22" s="8" t="n">
        <f aca="false">W$4*AR22</f>
        <v>17.184647083993</v>
      </c>
      <c r="AT22" s="38" t="n">
        <v>1752.206338</v>
      </c>
      <c r="AU22" s="37" t="n">
        <f aca="false">AT22/AT$50</f>
        <v>0.0236946394720476</v>
      </c>
      <c r="AV22" s="8" t="n">
        <f aca="false">AU22*X$4</f>
        <v>58.7361946068581</v>
      </c>
      <c r="AW22" s="11" t="n">
        <v>1140.706568</v>
      </c>
      <c r="AX22" s="39" t="n">
        <f aca="false">AW22/AW$50</f>
        <v>0.023802723422313</v>
      </c>
      <c r="AY22" s="40" t="n">
        <f aca="false">AX22*Y$4</f>
        <v>5.66352698663443</v>
      </c>
      <c r="AZ22" s="41" t="n">
        <v>1840.449466</v>
      </c>
      <c r="BA22" s="39" t="n">
        <f aca="false">AZ22/AZ$50</f>
        <v>0.0236372591692715</v>
      </c>
      <c r="BB22" s="0" t="n">
        <f aca="false">BA22*Z$4</f>
        <v>5.11206012528543</v>
      </c>
      <c r="BC22" s="0" t="n">
        <v>1224.233987</v>
      </c>
      <c r="BD22" s="39" t="n">
        <f aca="false">BC22/BC$50</f>
        <v>0.0240510450185635</v>
      </c>
      <c r="BF22" s="0" t="n">
        <v>1490.299311</v>
      </c>
      <c r="BG22" s="39" t="n">
        <f aca="false">BF22/BF$50</f>
        <v>0.0266369354072801</v>
      </c>
      <c r="BH22" s="0" t="n">
        <f aca="false">BG22*AB$4</f>
        <v>11.5079105078689</v>
      </c>
      <c r="BI22" s="0" t="n">
        <v>1228.382162</v>
      </c>
      <c r="BJ22" s="39" t="n">
        <f aca="false">BI22/BI$50</f>
        <v>0.024232591859701</v>
      </c>
      <c r="BK22" s="42" t="n">
        <f aca="false">BJ22*AC$4</f>
        <v>13.276226915176</v>
      </c>
      <c r="BL22" s="0" t="n">
        <v>1374.6881</v>
      </c>
      <c r="BM22" s="39" t="n">
        <f aca="false">BL22/BL$50</f>
        <v>0.0241418331611589</v>
      </c>
      <c r="BN22" s="42" t="n">
        <f aca="false">BM22*AD$4</f>
        <v>17.7037213317794</v>
      </c>
      <c r="BO22" s="0" t="n">
        <v>1211.522682</v>
      </c>
      <c r="BP22" s="39" t="n">
        <f aca="false">BO22/BO$50</f>
        <v>0.0241554367692017</v>
      </c>
      <c r="BQ22" s="42" t="n">
        <f aca="false">BP22*AE$4</f>
        <v>17.4284797020777</v>
      </c>
      <c r="BT22" s="42"/>
      <c r="BW22" s="42"/>
      <c r="BZ22" s="42"/>
      <c r="CB22" s="43" t="n">
        <f aca="false">AVERAGE(BM22,BP22,BS22,BV22,BY22,BD22,BA22,AX22,AU22,AR22,BG22,BJ22)</f>
        <v>0.0242362198178839</v>
      </c>
      <c r="CC22" s="0" t="n">
        <f aca="false">CB22*AI$4</f>
        <v>190.195712696381</v>
      </c>
      <c r="CE22" s="0" t="s">
        <v>72</v>
      </c>
      <c r="CF22" s="5" t="n">
        <v>0.730899</v>
      </c>
      <c r="CG22" s="37" t="n">
        <f aca="false">CF22/CF$50</f>
        <v>0.00223357836802336</v>
      </c>
      <c r="CH22" s="8" t="n">
        <f aca="false">C$5*CG22</f>
        <v>0.0110701408138957</v>
      </c>
      <c r="CI22" s="38" t="n">
        <v>21.12313</v>
      </c>
      <c r="CJ22" s="37" t="n">
        <f aca="false">CI22/CI$50</f>
        <v>0.0415612761395611</v>
      </c>
      <c r="CK22" s="8" t="n">
        <f aca="false">D$5*CJ22</f>
        <v>1.01767017781341</v>
      </c>
      <c r="CL22" s="11" t="n">
        <v>8.796648</v>
      </c>
      <c r="CM22" s="39" t="n">
        <f aca="false">CL22/CL$50</f>
        <v>0.0261576741595865</v>
      </c>
      <c r="CN22" s="40" t="n">
        <f aca="false">CM22*E$5</f>
        <v>0.00330064697789695</v>
      </c>
      <c r="CO22" s="41" t="n">
        <v>12.949933</v>
      </c>
      <c r="CP22" s="0" t="n">
        <f aca="false">CO22/CO$50</f>
        <v>0.0261576728850341</v>
      </c>
      <c r="CQ22" s="0" t="n">
        <f aca="false">CP22*F$5</f>
        <v>0.00298507992265356</v>
      </c>
      <c r="CR22" s="0" t="n">
        <v>8.603075</v>
      </c>
      <c r="CS22" s="37" t="n">
        <f aca="false">CR22/CR$50</f>
        <v>0.0273727063877308</v>
      </c>
      <c r="CT22" s="0" t="n">
        <f aca="false">CS22*G$5</f>
        <v>0.018414328059939</v>
      </c>
      <c r="CU22" s="0" t="n">
        <v>4.48266</v>
      </c>
      <c r="CV22" s="0" t="n">
        <f aca="false">CU22/CU$50</f>
        <v>0.0161983420066502</v>
      </c>
      <c r="CW22" s="0" t="n">
        <f aca="false">CV22*H$5</f>
        <v>0.0268817229099615</v>
      </c>
      <c r="CX22" s="0" t="n">
        <v>7.817785</v>
      </c>
      <c r="CY22" s="0" t="n">
        <f aca="false">CX22/CX$50</f>
        <v>0.0249134989756488</v>
      </c>
      <c r="CZ22" s="0" t="n">
        <f aca="false">CY22*I$5</f>
        <v>0.0593349300671258</v>
      </c>
      <c r="DA22" s="0" t="n">
        <v>7.808757</v>
      </c>
      <c r="DB22" s="0" t="n">
        <f aca="false">DA22/DA$50</f>
        <v>0.0249134968431904</v>
      </c>
      <c r="DC22" s="0" t="n">
        <f aca="false">DB22*J$5</f>
        <v>0.0604470167185706</v>
      </c>
      <c r="DD22" s="0" t="n">
        <v>7.711801</v>
      </c>
      <c r="DE22" s="0" t="n">
        <f aca="false">DD22/DD$50</f>
        <v>0.0249134975841764</v>
      </c>
      <c r="DF22" s="0" t="n">
        <f aca="false">DE22*K$5</f>
        <v>0.366472405030872</v>
      </c>
      <c r="DG22" s="0" t="n">
        <v>7.091534</v>
      </c>
      <c r="DH22" s="0" t="n">
        <f aca="false">DG22/DG$50</f>
        <v>0.0235220722335808</v>
      </c>
      <c r="DI22" s="0" t="n">
        <f aca="false">DH22*L$5</f>
        <v>0.115899707101561</v>
      </c>
      <c r="DJ22" s="0" t="n">
        <v>7.959267</v>
      </c>
      <c r="DK22" s="0" t="n">
        <f aca="false">DJ22/DJ$50</f>
        <v>0.0249134961158928</v>
      </c>
      <c r="DL22" s="0" t="n">
        <f aca="false">DK22*M$5</f>
        <v>0.102883081102352</v>
      </c>
      <c r="DM22" s="0" t="n">
        <v>8.119432</v>
      </c>
      <c r="DN22" s="0" t="n">
        <f aca="false">DM22/DM$50</f>
        <v>0.024913495106971</v>
      </c>
      <c r="DO22" s="0" t="n">
        <f aca="false">DN22*N$5</f>
        <v>0.105742443121244</v>
      </c>
      <c r="DQ22" s="43" t="n">
        <f aca="false">AVERAGE(CS22,CP22,CM22,CJ22,CG22,CV22,CY22,DB22,DE22,DH22,DK22,DN22)</f>
        <v>0.0239809005671705</v>
      </c>
      <c r="DR22" s="0" t="n">
        <f aca="false">DQ22*(SUM(A$5:N$5))</f>
        <v>1.55477279512027</v>
      </c>
      <c r="DT22" s="0" t="n">
        <v>8.585461</v>
      </c>
      <c r="DU22" s="0" t="n">
        <f aca="false">DT22/DT$50</f>
        <v>0.0249243974894719</v>
      </c>
      <c r="DV22" s="0" t="n">
        <f aca="false">DU22*W$5</f>
        <v>0.122512617089839</v>
      </c>
      <c r="DW22" s="0" t="n">
        <v>12.507047</v>
      </c>
      <c r="DX22" s="0" t="n">
        <f aca="false">DW22/DW$50</f>
        <v>0.0249243979708368</v>
      </c>
      <c r="DY22" s="0" t="n">
        <f aca="false">DX22*X$5</f>
        <v>0.420135414236877</v>
      </c>
      <c r="DZ22" s="0" t="n">
        <v>8.097916</v>
      </c>
      <c r="EA22" s="0" t="n">
        <f aca="false">DZ22/DZ$50</f>
        <v>0.0249243973137882</v>
      </c>
      <c r="EB22" s="0" t="n">
        <f aca="false">EA22*Y$5</f>
        <v>0.0403268130832208</v>
      </c>
      <c r="EC22" s="0" t="n">
        <v>13.169911</v>
      </c>
      <c r="ED22" s="0" t="n">
        <f aca="false">EC22/EC$50</f>
        <v>0.0249243984139739</v>
      </c>
      <c r="EE22" s="0" t="n">
        <f aca="false">ED22*Z$5</f>
        <v>0.0366549333021747</v>
      </c>
      <c r="EF22" s="0" t="n">
        <v>8.603407</v>
      </c>
      <c r="EG22" s="0" t="n">
        <f aca="false">EF22/EF$50</f>
        <v>0.0249316197260111</v>
      </c>
      <c r="EI22" s="0" t="n">
        <v>16.229921</v>
      </c>
      <c r="EJ22" s="0" t="n">
        <f aca="false">EI22/EI$50</f>
        <v>0.0428106029343833</v>
      </c>
      <c r="EK22" s="0" t="n">
        <f aca="false">EJ22*AB$5</f>
        <v>0.125768672063926</v>
      </c>
      <c r="EL22" s="0" t="n">
        <v>9.705144</v>
      </c>
      <c r="EM22" s="0" t="n">
        <f aca="false">EL22/EL$50</f>
        <v>0.0282333711453195</v>
      </c>
      <c r="EN22" s="0" t="n">
        <f aca="false">EM22*AC$5</f>
        <v>0.105183216872363</v>
      </c>
      <c r="EO22" s="0" t="n">
        <v>10.904873</v>
      </c>
      <c r="EP22" s="0" t="n">
        <f aca="false">EO22/EO$50</f>
        <v>0.0282032589013722</v>
      </c>
      <c r="EQ22" s="0" t="n">
        <f aca="false">EP22*AD$5</f>
        <v>0.140637950057595</v>
      </c>
      <c r="ER22" s="0" t="n">
        <v>9.60226</v>
      </c>
      <c r="ES22" s="0" t="n">
        <f aca="false">ER22/ER$50</f>
        <v>0.0282251589120573</v>
      </c>
      <c r="ET22" s="0" t="n">
        <f aca="false">ES22*AE$5</f>
        <v>0.138480913196925</v>
      </c>
      <c r="FE22" s="44" t="n">
        <f aca="false">AVERAGE(EP22,ES22,EV22,EY22,FB22,EG22,ED22,EA22,DX22,DU22,EJ22,EM22)</f>
        <v>0.0280112892008016</v>
      </c>
      <c r="FF22" s="0" t="n">
        <f aca="false">FE22*AI$5</f>
        <v>1.49478196852653</v>
      </c>
      <c r="FH22" s="0" t="s">
        <v>72</v>
      </c>
      <c r="FI22" s="5" t="n">
        <v>46.568652</v>
      </c>
      <c r="FJ22" s="37" t="n">
        <f aca="false">FI22/FI$50</f>
        <v>0.0188901829252843</v>
      </c>
      <c r="FK22" s="8" t="n">
        <f aca="false">FJ22*C$6</f>
        <v>0.688413225877851</v>
      </c>
      <c r="FL22" s="38" t="n">
        <v>74.77879</v>
      </c>
      <c r="FM22" s="37" t="n">
        <f aca="false">FL22/FL$50</f>
        <v>0.0203316317457936</v>
      </c>
      <c r="FN22" s="8" t="n">
        <f aca="false">FM22*D$6</f>
        <v>3.6605934686476</v>
      </c>
      <c r="FO22" s="11" t="n">
        <v>46.749989</v>
      </c>
      <c r="FP22" s="39" t="n">
        <f aca="false">FO22/FO$50</f>
        <v>0.0189061166555449</v>
      </c>
      <c r="FQ22" s="45" t="n">
        <f aca="false">FP22*E$6</f>
        <v>0.0175413646191132</v>
      </c>
      <c r="FR22" s="41" t="n">
        <v>74.271042</v>
      </c>
      <c r="FS22" s="0" t="n">
        <f aca="false">FR22/FR$50</f>
        <v>0.0204028110216794</v>
      </c>
      <c r="FT22" s="0" t="n">
        <f aca="false">FS22*F$6</f>
        <v>0.0171201654600628</v>
      </c>
      <c r="FU22" s="0" t="n">
        <v>42.227999</v>
      </c>
      <c r="FV22" s="37" t="n">
        <f aca="false">FU22/FU$50</f>
        <v>0.0174616307254647</v>
      </c>
      <c r="FW22" s="0" t="n">
        <f aca="false">FV22*G$6</f>
        <v>0.0863741980804187</v>
      </c>
      <c r="FX22" s="0" t="n">
        <v>27.157163</v>
      </c>
      <c r="FY22" s="0" t="n">
        <f aca="false">FX22/FX$50</f>
        <v>0.0140894992471774</v>
      </c>
      <c r="FZ22" s="0" t="n">
        <f aca="false">FY22*H$6</f>
        <v>0.171926643946229</v>
      </c>
      <c r="GA22" s="0" t="n">
        <v>42.156667</v>
      </c>
      <c r="GB22" s="0" t="n">
        <f aca="false">GA22/GA$50</f>
        <v>0.0182707418872651</v>
      </c>
      <c r="GC22" s="0" t="n">
        <f aca="false">GB22*I$6</f>
        <v>0.319958006682325</v>
      </c>
      <c r="GD22" s="0" t="n">
        <v>42.097358</v>
      </c>
      <c r="GE22" s="0" t="n">
        <f aca="false">GD22/GD$50</f>
        <v>0.0182661293709816</v>
      </c>
      <c r="GF22" s="0" t="n">
        <f aca="false">GE22*J$6</f>
        <v>0.325872568314869</v>
      </c>
      <c r="GG22" s="0" t="n">
        <v>41.460351</v>
      </c>
      <c r="GH22" s="0" t="n">
        <f aca="false">GG22/GG$50</f>
        <v>0.0182159059940146</v>
      </c>
      <c r="GI22" s="0" t="n">
        <f aca="false">GH22*K$6</f>
        <v>1.9702368804204</v>
      </c>
      <c r="GJ22" s="0" t="n">
        <v>39.228741</v>
      </c>
      <c r="GK22" s="0" t="n">
        <f aca="false">GJ22/GJ$50</f>
        <v>0.0177181594663633</v>
      </c>
      <c r="GL22" s="0" t="n">
        <f aca="false">GK22*L$6</f>
        <v>0.641928203126852</v>
      </c>
      <c r="GM22" s="0" t="n">
        <v>43.092344</v>
      </c>
      <c r="GN22" s="0" t="n">
        <f aca="false">GM22/GM$50</f>
        <v>0.0183442785107992</v>
      </c>
      <c r="GO22" s="0" t="n">
        <f aca="false">GN22*M$6</f>
        <v>0.557020286671382</v>
      </c>
      <c r="GP22" s="0" t="n">
        <v>44.145144</v>
      </c>
      <c r="GQ22" s="0" t="n">
        <f aca="false">GP22/GP$50</f>
        <v>0.0184217487465296</v>
      </c>
      <c r="GR22" s="0" t="n">
        <f aca="false">GQ22*N$6</f>
        <v>0.574918955351604</v>
      </c>
      <c r="GT22" s="46" t="n">
        <f aca="false">AVERAGE(FV22,FS22,FP22,FM22,FJ22, FY22, GB22,GE22,GH22,GK22,GN22,GQ22)</f>
        <v>0.0182765696914081</v>
      </c>
      <c r="GU22" s="0" t="n">
        <f aca="false">GT22*(SUM(A$6:N$6))</f>
        <v>8.71278952644984</v>
      </c>
      <c r="GW22" s="5" t="n">
        <v>47.208447</v>
      </c>
      <c r="GX22" s="37" t="n">
        <f aca="false">GW22/GW$50</f>
        <v>0.0186307209016971</v>
      </c>
      <c r="GY22" s="8" t="n">
        <f aca="false">GX22*W$6</f>
        <v>0.673359358064546</v>
      </c>
      <c r="GZ22" s="38" t="n">
        <v>73.230953</v>
      </c>
      <c r="HA22" s="37" t="n">
        <f aca="false">GZ22/GZ$50</f>
        <v>0.0198387120641021</v>
      </c>
      <c r="HB22" s="8" t="n">
        <f aca="false">HA22*X$6</f>
        <v>2.45889044634159</v>
      </c>
      <c r="HC22" s="11" t="n">
        <v>44.089515</v>
      </c>
      <c r="HD22" s="39" t="n">
        <f aca="false">HC22/HC$50</f>
        <v>0.0184474193247174</v>
      </c>
      <c r="HE22" s="45" t="n">
        <f aca="false">HD22*Y$6</f>
        <v>0.219465342947605</v>
      </c>
      <c r="HF22" s="41" t="n">
        <v>77.638724</v>
      </c>
      <c r="HG22" s="39" t="n">
        <f aca="false">HF22/HF$50</f>
        <v>0.0199741879083042</v>
      </c>
      <c r="HH22" s="0" t="n">
        <f aca="false">HG22*Z$6</f>
        <v>0.215992152071807</v>
      </c>
      <c r="HI22" s="0" t="n">
        <v>47.763083</v>
      </c>
      <c r="HJ22" s="39" t="n">
        <f aca="false">HI22/HI$50</f>
        <v>0.0188102878266847</v>
      </c>
      <c r="HL22" s="0" t="n">
        <v>60.404276</v>
      </c>
      <c r="HM22" s="39" t="n">
        <f aca="false">HL22/HL$50</f>
        <v>0.021640413070793</v>
      </c>
      <c r="HN22" s="0" t="n">
        <f aca="false">HM22*AB$6</f>
        <v>0.467463567344048</v>
      </c>
      <c r="HO22" s="0" t="n">
        <v>48.069207</v>
      </c>
      <c r="HP22" s="39" t="n">
        <f aca="false">HO22/HO$50</f>
        <v>0.0190125468207757</v>
      </c>
      <c r="HQ22" s="0" t="n">
        <f aca="false">HP22*AC$6</f>
        <v>0.520816937968149</v>
      </c>
      <c r="HR22" s="0" t="n">
        <v>55.335615</v>
      </c>
      <c r="HS22" s="39" t="n">
        <f aca="false">HR22/HR$50</f>
        <v>0.0194786757769023</v>
      </c>
      <c r="HT22" s="0" t="n">
        <f aca="false">HS22*AD$6</f>
        <v>0.714206426588124</v>
      </c>
      <c r="HU22" s="0" t="n">
        <v>47.365453</v>
      </c>
      <c r="HV22" s="39" t="n">
        <f aca="false">HU22/HU$50</f>
        <v>0.0189349227373074</v>
      </c>
      <c r="HW22" s="0" t="n">
        <f aca="false">HV22*AE$6</f>
        <v>0.683090352993189</v>
      </c>
      <c r="IH22" s="47" t="n">
        <f aca="false">AVERAGE(HJ22,HG22,HD22,HA22,GX22, HM22, HP22,HS22,HV22,HY22,IB22,IE22)</f>
        <v>0.0194186540479204</v>
      </c>
      <c r="II22" s="0" t="n">
        <f aca="false">IH22*AI$6</f>
        <v>7.6194736101613</v>
      </c>
      <c r="IK22" s="0" t="s">
        <v>72</v>
      </c>
      <c r="IL22" s="5" t="n">
        <v>84.563805</v>
      </c>
      <c r="IM22" s="37" t="n">
        <f aca="false">IL22/IL$50</f>
        <v>0.0188962641708649</v>
      </c>
      <c r="IN22" s="8" t="n">
        <f aca="false">IM22*W$8</f>
        <v>0.853695918360345</v>
      </c>
      <c r="IO22" s="38" t="n">
        <v>41.740891</v>
      </c>
      <c r="IP22" s="37" t="n">
        <f aca="false">IO22/IO$50</f>
        <v>0.0187779632302245</v>
      </c>
      <c r="IQ22" s="8" t="n">
        <f aca="false">IP22*X$8</f>
        <v>2.90927116635397</v>
      </c>
      <c r="IR22" s="11" t="n">
        <v>41.740891</v>
      </c>
      <c r="IS22" s="39" t="n">
        <f aca="false">IR22/IR$50</f>
        <v>0.0187779632302245</v>
      </c>
      <c r="IT22" s="40" t="n">
        <f aca="false">IS22*E$8</f>
        <v>0.0217780775546695</v>
      </c>
      <c r="IU22" s="41" t="n">
        <v>144.05624</v>
      </c>
      <c r="IV22" s="0" t="n">
        <f aca="false">IU22/IU$50</f>
        <v>0.0189482217256781</v>
      </c>
      <c r="IW22" s="0" t="n">
        <f aca="false">IV22*F$8</f>
        <v>0.0198745096186055</v>
      </c>
      <c r="IX22" s="0" t="n">
        <v>41.459092</v>
      </c>
      <c r="IY22" s="37" t="n">
        <f aca="false">IX22/IX$50</f>
        <v>0.0187319382388633</v>
      </c>
      <c r="IZ22" s="0" t="n">
        <f aca="false">IY22*G$8</f>
        <v>0.115822239723167</v>
      </c>
      <c r="JA22" s="0" t="n">
        <v>41.740891</v>
      </c>
      <c r="JB22" s="0" t="n">
        <f aca="false">JA22/JA$50</f>
        <v>0.0187779632302245</v>
      </c>
      <c r="JC22" s="0" t="n">
        <f aca="false">JB22*H$8</f>
        <v>0.286421836369108</v>
      </c>
      <c r="JD22" s="0" t="n">
        <v>99.55113</v>
      </c>
      <c r="JE22" s="0" t="n">
        <f aca="false">JD22/JD$50</f>
        <v>0.0253354880566313</v>
      </c>
      <c r="JF22" s="0" t="n">
        <f aca="false">JE22*I$8</f>
        <v>0.554595176467205</v>
      </c>
      <c r="JG22" s="0" t="n">
        <v>41.740891</v>
      </c>
      <c r="JH22" s="0" t="n">
        <f aca="false">JG22/JG$50</f>
        <v>0.0187779632302245</v>
      </c>
      <c r="JI22" s="0" t="n">
        <f aca="false">JH22*J$8</f>
        <v>0.41875477429257</v>
      </c>
      <c r="JJ22" s="0" t="n">
        <v>41.740891</v>
      </c>
      <c r="JK22" s="0" t="n">
        <f aca="false">JJ22/JJ$50</f>
        <v>0.0187779632302245</v>
      </c>
      <c r="JL22" s="0" t="n">
        <f aca="false">JK22*K$8</f>
        <v>2.53878641196347</v>
      </c>
      <c r="JM22" s="0" t="n">
        <v>86.912741</v>
      </c>
      <c r="JN22" s="0" t="n">
        <f aca="false">JM22/JM$50</f>
        <v>0.0205876106270457</v>
      </c>
      <c r="JO22" s="0" t="n">
        <f aca="false">JN22*L$8</f>
        <v>0.932360378739108</v>
      </c>
      <c r="JP22" s="0" t="n">
        <v>41.740891</v>
      </c>
      <c r="JQ22" s="0" t="n">
        <f aca="false">JP22/JP$50</f>
        <v>0.0187779632302245</v>
      </c>
      <c r="JR22" s="0" t="n">
        <f aca="false">JQ22*M$8</f>
        <v>0.712736293733679</v>
      </c>
      <c r="JS22" s="0" t="n">
        <v>41.740891</v>
      </c>
      <c r="JT22" s="0" t="n">
        <f aca="false">JS22/JS$50</f>
        <v>0.0187779632302245</v>
      </c>
      <c r="JU22" s="0" t="n">
        <f aca="false">JT22*N$8</f>
        <v>0.732544935913404</v>
      </c>
      <c r="JW22" s="43" t="n">
        <f aca="false">AVERAGE(IY22,IV22,IS22,IP22,IM22,JB22,JE22,JH22,JK22,JN22,JQ22,JT22)</f>
        <v>0.0194954387858879</v>
      </c>
      <c r="JX22" s="0" t="n">
        <f aca="false">JW22*SUM(A$8:N$8)</f>
        <v>11.6173096028983</v>
      </c>
      <c r="JZ22" s="0" t="n">
        <v>96.756522</v>
      </c>
      <c r="KA22" s="0" t="n">
        <f aca="false">JZ22/JZ$50</f>
        <v>0.0207923862678982</v>
      </c>
      <c r="KB22" s="0" t="n">
        <f aca="false">KA22*W$8</f>
        <v>0.939358972195397</v>
      </c>
      <c r="KC22" s="0" t="n">
        <v>41.740891</v>
      </c>
      <c r="KD22" s="0" t="n">
        <f aca="false">KC22/KC$50</f>
        <v>0.0187779632302245</v>
      </c>
      <c r="KE22" s="0" t="n">
        <f aca="false">KD22*X$8</f>
        <v>2.90927116635397</v>
      </c>
      <c r="KF22" s="0" t="n">
        <v>41.740891</v>
      </c>
      <c r="KG22" s="0" t="n">
        <f aca="false">KF22/KF$50</f>
        <v>0.0187779632302245</v>
      </c>
      <c r="KH22" s="0" t="n">
        <f aca="false">KG22*Y$8</f>
        <v>0.279247199000955</v>
      </c>
      <c r="KI22" s="0" t="n">
        <v>170.707486</v>
      </c>
      <c r="KJ22" s="0" t="n">
        <f aca="false">KI22/KI$50</f>
        <v>0.0221871341418597</v>
      </c>
      <c r="KK22" s="0" t="n">
        <f aca="false">KJ22*Z$8</f>
        <v>0.299902483745896</v>
      </c>
      <c r="KL22" s="0" t="n">
        <v>53.091066</v>
      </c>
      <c r="KM22" s="0" t="n">
        <f aca="false">KL22/KL$50</f>
        <v>0.0237571734170391</v>
      </c>
      <c r="KO22" s="0" t="n">
        <v>41.740891</v>
      </c>
      <c r="KP22" s="0" t="n">
        <f aca="false">KO22/KO$50</f>
        <v>0.0187779632302245</v>
      </c>
      <c r="KQ22" s="0" t="n">
        <f aca="false">KP22*AB$8</f>
        <v>0.507038246586391</v>
      </c>
      <c r="KR22" s="0" t="n">
        <v>64.85703</v>
      </c>
      <c r="KS22" s="0" t="n">
        <f aca="false">KR22/KR$50</f>
        <v>0.0121146330531395</v>
      </c>
      <c r="KT22" s="0" t="n">
        <f aca="false">KS22*AC$8</f>
        <v>0.414825151439547</v>
      </c>
      <c r="KU22" s="0" t="n">
        <v>41.740891</v>
      </c>
      <c r="KV22" s="0" t="n">
        <f aca="false">KU22/KU$50</f>
        <v>0.0189268642797337</v>
      </c>
      <c r="KW22" s="0" t="n">
        <f aca="false">KV22*AD$8</f>
        <v>0.867467086736987</v>
      </c>
      <c r="KX22" s="0" t="n">
        <v>41.740891</v>
      </c>
      <c r="KY22" s="0" t="n">
        <f aca="false">KX22/KX$50</f>
        <v>0.0189268642797337</v>
      </c>
      <c r="KZ22" s="0" t="n">
        <f aca="false">KY22*AE$8</f>
        <v>0.853499548246372</v>
      </c>
      <c r="LK22" s="48" t="n">
        <f aca="false">AVERAGE(KM22,KJ22,KG22,KD22,KA22, KP22, KS22,KV22,KY22,LB22,LE22,LH22)</f>
        <v>0.0192265494588975</v>
      </c>
      <c r="LL22" s="0" t="n">
        <f aca="false">LK22*AI$8</f>
        <v>9.43011973532086</v>
      </c>
      <c r="LN22" s="0" t="s">
        <v>72</v>
      </c>
      <c r="LO22" s="5" t="n">
        <v>8.795592</v>
      </c>
      <c r="LP22" s="37" t="n">
        <f aca="false">LO22/LO$50</f>
        <v>0.00846029119289551</v>
      </c>
      <c r="LQ22" s="8" t="n">
        <f aca="false">LP22*C$9</f>
        <v>0.0945301840948829</v>
      </c>
      <c r="LR22" s="11" t="n">
        <v>8.795592</v>
      </c>
      <c r="LS22" s="37" t="n">
        <f aca="false">LR22/LR$50</f>
        <v>0.00846029119289551</v>
      </c>
      <c r="LT22" s="8" t="n">
        <f aca="false">LS22*D$9</f>
        <v>0.467021341715333</v>
      </c>
      <c r="LU22" s="11" t="n">
        <v>8.795592</v>
      </c>
      <c r="LV22" s="39" t="n">
        <f aca="false">LU22/LU$50</f>
        <v>0.00846029119289551</v>
      </c>
      <c r="LW22" s="4" t="n">
        <f aca="false">LV22*E$9</f>
        <v>0.00240668086184376</v>
      </c>
      <c r="LX22" s="41" t="n">
        <v>8.795592</v>
      </c>
      <c r="LY22" s="0" t="n">
        <f aca="false">LX22/LX$50</f>
        <v>0.00846029119289551</v>
      </c>
      <c r="LZ22" s="0" t="n">
        <f aca="false">LY22*F$9</f>
        <v>0.0021765838997887</v>
      </c>
      <c r="MA22" s="0" t="n">
        <v>8.795592</v>
      </c>
      <c r="MB22" s="37" t="n">
        <f aca="false">MA22/MA$50</f>
        <v>0.00846029119289551</v>
      </c>
      <c r="MC22" s="0" t="n">
        <f aca="false">MB22*G$9</f>
        <v>0.0128308873003188</v>
      </c>
      <c r="MD22" s="0" t="n">
        <v>8.795592</v>
      </c>
      <c r="ME22" s="0" t="n">
        <f aca="false">MD22/MD$50</f>
        <v>0.00846029119289551</v>
      </c>
      <c r="MF22" s="0" t="n">
        <f aca="false">ME22*H$9</f>
        <v>0.0316522865837567</v>
      </c>
      <c r="MG22" s="0" t="n">
        <v>8.795592</v>
      </c>
      <c r="MH22" s="0" t="n">
        <f aca="false">MG22/MG$50</f>
        <v>0.00846029119289551</v>
      </c>
      <c r="MI22" s="0" t="n">
        <f aca="false">MH22*I$9</f>
        <v>0.0454249294916454</v>
      </c>
      <c r="MZ22" s="49" t="n">
        <f aca="false">AVERAGE(MB22,LY22,LV22,LS22,LP22,ME22,MH22)</f>
        <v>0.00846029119289551</v>
      </c>
      <c r="NA22" s="0" t="n">
        <f aca="false">MZ22*O$9</f>
        <v>1.24093385382846</v>
      </c>
      <c r="NC22" s="0" t="s">
        <v>72</v>
      </c>
      <c r="ND22" s="5" t="n">
        <v>63.765047</v>
      </c>
      <c r="NE22" s="37" t="n">
        <f aca="false">ND22/ND$50</f>
        <v>0.00846008414817657</v>
      </c>
      <c r="NF22" s="8" t="n">
        <f aca="false">NE22*C$10</f>
        <v>0.685311647087215</v>
      </c>
      <c r="NG22" s="11" t="n">
        <v>63.765047</v>
      </c>
      <c r="NH22" s="37" t="n">
        <f aca="false">NG22/NG$50</f>
        <v>0.00846008414817657</v>
      </c>
      <c r="NI22" s="8" t="n">
        <f aca="false">NH22*D$10</f>
        <v>3.38574570630865</v>
      </c>
      <c r="NJ22" s="11" t="n">
        <v>63.765047</v>
      </c>
      <c r="NK22" s="39" t="n">
        <f aca="false">NJ22/NJ$50</f>
        <v>0.00846008414817657</v>
      </c>
      <c r="NL22" s="4" t="n">
        <f aca="false">NK22*E$10</f>
        <v>0.0174476167716752</v>
      </c>
      <c r="NM22" s="41" t="n">
        <v>63.765047</v>
      </c>
      <c r="NN22" s="0" t="n">
        <f aca="false">NM22/NM$50</f>
        <v>0.00846008414817657</v>
      </c>
      <c r="NO22" s="0" t="n">
        <f aca="false">NN22*F$10</f>
        <v>0.0157794921449693</v>
      </c>
      <c r="NP22" s="0" t="n">
        <v>63.765047</v>
      </c>
      <c r="NQ22" s="37" t="n">
        <f aca="false">NP22/NP$50</f>
        <v>0.00846008414817657</v>
      </c>
      <c r="NR22" s="0" t="n">
        <f aca="false">NQ22*G$10</f>
        <v>0.0930195640002768</v>
      </c>
      <c r="NS22" s="0" t="n">
        <v>63.765047</v>
      </c>
      <c r="NT22" s="0" t="n">
        <f aca="false">NS22/NS$50</f>
        <v>0.00846008414817657</v>
      </c>
      <c r="NU22" s="0" t="n">
        <f aca="false">NT22*H$10</f>
        <v>0.229468300104211</v>
      </c>
      <c r="NV22" s="0" t="n">
        <v>63.765047</v>
      </c>
      <c r="NW22" s="0" t="n">
        <f aca="false">NV22/NV$50</f>
        <v>0.00846008414817657</v>
      </c>
      <c r="NX22" s="0" t="n">
        <f aca="false">NW22*I$10</f>
        <v>0.329315271590857</v>
      </c>
      <c r="OO22" s="49" t="n">
        <f aca="false">AVERAGE(NQ22,NN22,NK22,NH22,NE22,NT22,NW22)</f>
        <v>0.00846008414817657</v>
      </c>
      <c r="OP22" s="0" t="n">
        <f aca="false">OO22*O$10</f>
        <v>8.99634790132079</v>
      </c>
      <c r="OR22" s="0" t="s">
        <v>72</v>
      </c>
      <c r="OS22" s="5" t="n">
        <v>175.534851</v>
      </c>
      <c r="OT22" s="37" t="n">
        <f aca="false">OS22/OS$50</f>
        <v>0.0242441527226477</v>
      </c>
      <c r="OU22" s="8" t="n">
        <f aca="false">OT22*C$11</f>
        <v>2.26386241693803</v>
      </c>
      <c r="OV22" s="11" t="n">
        <v>175.534851</v>
      </c>
      <c r="OW22" s="37" t="n">
        <f aca="false">OV22/OV$50</f>
        <v>0.0242441527226477</v>
      </c>
      <c r="OX22" s="8" t="n">
        <f aca="false">OW22*D$11</f>
        <v>11.1844917424058</v>
      </c>
      <c r="OY22" s="11" t="n">
        <v>175.534851</v>
      </c>
      <c r="OZ22" s="39" t="n">
        <f aca="false">OY22/OY$50</f>
        <v>0.0242441527226477</v>
      </c>
      <c r="PA22" s="4" t="n">
        <f aca="false">OZ22*E$11</f>
        <v>0.0576365570940114</v>
      </c>
      <c r="PB22" s="41" t="n">
        <v>175.534851</v>
      </c>
      <c r="PC22" s="0" t="n">
        <f aca="false">PB22/PB$50</f>
        <v>0.0242441527226477</v>
      </c>
      <c r="PD22" s="0" t="n">
        <f aca="false">PC22*F$11</f>
        <v>0.0521260646556891</v>
      </c>
      <c r="PE22" s="0" t="n">
        <v>175.534851</v>
      </c>
      <c r="PF22" s="37" t="n">
        <f aca="false">PE22/PE$50</f>
        <v>0.0242441527226477</v>
      </c>
      <c r="PG22" s="0" t="n">
        <f aca="false">PF22*G$11</f>
        <v>0.307281360057476</v>
      </c>
      <c r="PH22" s="0" t="n">
        <v>175.534851</v>
      </c>
      <c r="PI22" s="0" t="n">
        <f aca="false">PH22/PH$50</f>
        <v>0.0242441527226477</v>
      </c>
      <c r="PJ22" s="0" t="n">
        <f aca="false">PI22*H$11</f>
        <v>0.758026895781722</v>
      </c>
      <c r="PK22" s="0" t="n">
        <v>175.534851</v>
      </c>
      <c r="PL22" s="0" t="n">
        <f aca="false">PK22/PK$50</f>
        <v>0.0242441527226477</v>
      </c>
      <c r="PM22" s="0" t="n">
        <f aca="false">PL22*I$11</f>
        <v>1.08786195280204</v>
      </c>
      <c r="QD22" s="49" t="n">
        <f aca="false">AVERAGE(PF22,PC22,OZ22,OW22,OT22,PI22,PL22)</f>
        <v>0.0242441527226477</v>
      </c>
      <c r="QE22" s="0" t="n">
        <f aca="false">QD22*O$11</f>
        <v>29.7185871421613</v>
      </c>
      <c r="QG22" s="0" t="s">
        <v>72</v>
      </c>
      <c r="QH22" s="5" t="n">
        <v>53.085081</v>
      </c>
      <c r="QI22" s="37" t="n">
        <f aca="false">QH22/QH$50</f>
        <v>0.0230108249070868</v>
      </c>
      <c r="QJ22" s="8" t="n">
        <f aca="false">QI22*C$12</f>
        <v>0.682605266522899</v>
      </c>
      <c r="QK22" s="11" t="n">
        <v>53.085081</v>
      </c>
      <c r="QL22" s="37" t="n">
        <f aca="false">QK22/QK$50</f>
        <v>0.022924372297669</v>
      </c>
      <c r="QM22" s="8" t="n">
        <f aca="false">QL22*D$12</f>
        <v>3.35970482663137</v>
      </c>
      <c r="QN22" s="11" t="n">
        <v>53.085081</v>
      </c>
      <c r="QO22" s="39" t="n">
        <f aca="false">QN22/QN$50</f>
        <v>0.0229675172480556</v>
      </c>
      <c r="QP22" s="4" t="n">
        <f aca="false">QO22*E$12</f>
        <v>0.0173460062609507</v>
      </c>
      <c r="QQ22" s="41" t="n">
        <v>53.085081</v>
      </c>
      <c r="QR22" s="0" t="n">
        <f aca="false">QQ22/QQ$50</f>
        <v>0.0229675172480556</v>
      </c>
      <c r="QS22" s="0" t="n">
        <f aca="false">QR22*F$12</f>
        <v>0.0156875963705031</v>
      </c>
      <c r="QT22" s="0" t="n">
        <v>53.085081</v>
      </c>
      <c r="QU22" s="37" t="n">
        <f aca="false">QT22/QT$50</f>
        <v>0.0229675172480556</v>
      </c>
      <c r="QV22" s="0" t="n">
        <f aca="false">QU22*G$12</f>
        <v>0.0924778415674008</v>
      </c>
      <c r="QW22" s="0" t="n">
        <v>53.085081</v>
      </c>
      <c r="QX22" s="0" t="n">
        <f aca="false">QW22/QW$50</f>
        <v>0.0229675172281816</v>
      </c>
      <c r="QY22" s="4" t="n">
        <f aca="false">QX22*H$12</f>
        <v>0.228131934518123</v>
      </c>
      <c r="QZ22" s="0" t="n">
        <v>52.837555</v>
      </c>
      <c r="RA22" s="0" t="n">
        <f aca="false">QZ22/QZ$50</f>
        <v>0.0230839370309037</v>
      </c>
      <c r="RB22" s="0" t="n">
        <f aca="false">RA22*I$12</f>
        <v>0.329056963687072</v>
      </c>
      <c r="RS22" s="49" t="n">
        <f aca="false">AVERAGE(QU22,QR22,QO22,QL22,QI22,QX22,RA22)</f>
        <v>0.0229841718868583</v>
      </c>
      <c r="RT22" s="0" t="n">
        <f aca="false">RS22*O$12</f>
        <v>8.95044105416782</v>
      </c>
      <c r="RW22" s="0" t="s">
        <v>72</v>
      </c>
      <c r="RX22" s="5" t="n">
        <v>175.534851</v>
      </c>
      <c r="RY22" s="37" t="n">
        <f aca="false">RX22/RX$50</f>
        <v>0.0242441527226477</v>
      </c>
      <c r="RZ22" s="8" t="n">
        <f aca="false">RY22*C$13</f>
        <v>1.23693844737667</v>
      </c>
      <c r="SA22" s="11" t="n">
        <v>175.534851</v>
      </c>
      <c r="SB22" s="37" t="n">
        <f aca="false">SA22/SA$50</f>
        <v>0.0242441527226477</v>
      </c>
      <c r="SC22" s="8" t="n">
        <f aca="false">SB22*D$13</f>
        <v>6.1110285444203</v>
      </c>
      <c r="SD22" s="11" t="n">
        <v>175.534851</v>
      </c>
      <c r="SE22" s="39" t="n">
        <f aca="false">SD22/SD$50</f>
        <v>0.0242441527226477</v>
      </c>
      <c r="SF22" s="4" t="n">
        <f aca="false">SE22*$E$13</f>
        <v>0.031491698837613</v>
      </c>
      <c r="SG22" s="41" t="n">
        <v>175.534851</v>
      </c>
      <c r="SH22" s="0" t="n">
        <f aca="false">SG22/SG$50</f>
        <v>0.0242441527226477</v>
      </c>
      <c r="SI22" s="0" t="n">
        <f aca="false">SH22*$F$13</f>
        <v>0.0284808533419056</v>
      </c>
      <c r="SJ22" s="0" t="n">
        <v>175.534851</v>
      </c>
      <c r="SK22" s="37" t="n">
        <f aca="false">SJ22/SJ$50</f>
        <v>0.0242441527226477</v>
      </c>
      <c r="SL22" s="0" t="n">
        <f aca="false">SK22*$G$13</f>
        <v>0.167893651828618</v>
      </c>
      <c r="SM22" s="0" t="n">
        <v>67.596455</v>
      </c>
      <c r="SN22" s="0" t="n">
        <f aca="false">SM22/SM$50</f>
        <v>0.0170871455048955</v>
      </c>
      <c r="SO22" s="0" t="n">
        <f aca="false">SN22*H$13</f>
        <v>0.291907451190115</v>
      </c>
      <c r="SP22" s="0" t="n">
        <v>67.596455</v>
      </c>
      <c r="SQ22" s="0" t="n">
        <f aca="false">SP22/SP$50</f>
        <v>0.0170871455048955</v>
      </c>
      <c r="SR22" s="0" t="n">
        <f aca="false">SQ22*I$13</f>
        <v>0.418923143303068</v>
      </c>
      <c r="TI22" s="49" t="n">
        <f aca="false">AVERAGE(SK22,SH22,SE22,SB22,RY22,SN22,SQ22)</f>
        <v>0.0221992935175756</v>
      </c>
      <c r="TJ22" s="0" t="n">
        <f aca="false">TI22*$O$13</f>
        <v>14.8681988263315</v>
      </c>
      <c r="TL22" s="0" t="s">
        <v>72</v>
      </c>
      <c r="TM22" s="5" t="n">
        <v>8661465</v>
      </c>
      <c r="TN22" s="37" t="n">
        <f aca="false">TM22/TM$50</f>
        <v>0.0273322985358712</v>
      </c>
      <c r="TO22" s="8" t="n">
        <f aca="false">TN22*$C$7</f>
        <v>8.66146504919814</v>
      </c>
      <c r="TP22" s="11" t="n">
        <v>42791509</v>
      </c>
      <c r="TQ22" s="37" t="n">
        <f aca="false">TP22/TP$50</f>
        <v>0.0273322998881876</v>
      </c>
      <c r="TR22" s="8" t="n">
        <f aca="false">TQ22*$D$7</f>
        <v>42.7915090546646</v>
      </c>
      <c r="TS22" s="11" t="n">
        <v>220516</v>
      </c>
      <c r="TT22" s="39" t="n">
        <f aca="false">TS22/TS$50</f>
        <v>0.0273323458871213</v>
      </c>
      <c r="TU22" s="4" t="n">
        <f aca="false">TT22*$E$7</f>
        <v>0.220516002186588</v>
      </c>
      <c r="TV22" s="41" t="n">
        <v>199433</v>
      </c>
      <c r="TW22" s="0" t="n">
        <f aca="false">TV22/TV$50</f>
        <v>0.0273323416377559</v>
      </c>
      <c r="TX22" s="0" t="n">
        <f aca="false">TW22*$F$7</f>
        <v>0.19943296720119</v>
      </c>
      <c r="TY22" s="50" t="n">
        <v>1175649</v>
      </c>
      <c r="TZ22" s="37" t="n">
        <f aca="false">TY22/TY$50</f>
        <v>0.0273323069188772</v>
      </c>
      <c r="UA22" s="0" t="n">
        <f aca="false">TZ22*$G$7</f>
        <v>1.17564899562683</v>
      </c>
      <c r="UB22" s="50" t="n">
        <v>3178174</v>
      </c>
      <c r="UC22" s="0" t="n">
        <f aca="false">UB22/UB$50</f>
        <v>0.0299521418684976</v>
      </c>
      <c r="UD22" s="0" t="n">
        <f aca="false">UC22*H$7</f>
        <v>3.17817400599043</v>
      </c>
      <c r="UE22" s="50" t="n">
        <v>4561072</v>
      </c>
      <c r="UF22" s="0" t="n">
        <f aca="false">UE22/UE$50</f>
        <v>0.0299521477829959</v>
      </c>
      <c r="UG22" s="0" t="n">
        <f aca="false">UF22*I$7</f>
        <v>4.56107201797129</v>
      </c>
      <c r="UH22" s="50" t="n">
        <v>4646558</v>
      </c>
      <c r="UI22" s="0" t="n">
        <f aca="false">UH22/UH$50</f>
        <v>0.0299521452365616</v>
      </c>
      <c r="UJ22" s="0" t="n">
        <f aca="false">UI22*J$7</f>
        <v>4.64655804552726</v>
      </c>
      <c r="UK22" s="50" t="n">
        <v>20304680</v>
      </c>
      <c r="UL22" s="0" t="n">
        <f aca="false">UK22/UK$50</f>
        <v>0.0299521459096947</v>
      </c>
      <c r="UM22" s="0" t="n">
        <f aca="false">UL22*SUM(A$7:N$7)</f>
        <v>124.163126119347</v>
      </c>
      <c r="UN22" s="50"/>
      <c r="UQ22" s="50" t="n">
        <v>7908616</v>
      </c>
      <c r="UR22" s="0" t="n">
        <f aca="false">UQ22/UQ$50</f>
        <v>0.0299521464621929</v>
      </c>
      <c r="US22" s="0" t="n">
        <f aca="false">UR22*M$7</f>
        <v>7.90861597004785</v>
      </c>
      <c r="UT22" s="50" t="n">
        <v>8128415</v>
      </c>
      <c r="UU22" s="0" t="n">
        <f aca="false">UT22/UT$50</f>
        <v>0.0299521452314804</v>
      </c>
      <c r="UV22" s="0" t="n">
        <f aca="false">UU22*N$7</f>
        <v>8.12841494368997</v>
      </c>
      <c r="UX22" s="49" t="n">
        <f aca="false">AVERAGE(TZ22,TW22,TT22,TQ22,TN22,UC22,UF22,UI22,UL22,UO22,UR22,UU22)</f>
        <v>0.0287613150326578</v>
      </c>
      <c r="UY22" s="0" t="n">
        <f aca="false">UX22*SUM(A$7:N$7)</f>
        <v>119.22667566207</v>
      </c>
      <c r="VA22" s="50" t="n">
        <v>9413418</v>
      </c>
      <c r="VB22" s="0" t="n">
        <f aca="false">VA22/VA$50</f>
        <v>0.0299521460542428</v>
      </c>
      <c r="VC22" s="0" t="n">
        <f aca="false">VB22*W$7</f>
        <v>9.41341801797129</v>
      </c>
      <c r="VD22" s="50" t="n">
        <v>32281656</v>
      </c>
      <c r="VE22" s="0" t="n">
        <f aca="false">VD22/VD$50</f>
        <v>0.0299521458016148</v>
      </c>
      <c r="VF22" s="0" t="n">
        <f aca="false">VE22*X$7</f>
        <v>32.2816560658947</v>
      </c>
      <c r="VG22" s="50" t="n">
        <v>3098564</v>
      </c>
      <c r="VH22" s="0" t="n">
        <f aca="false">VG22/VG$50</f>
        <v>0.0299521491796369</v>
      </c>
      <c r="VI22" s="0" t="n">
        <f aca="false">VH22*Y$7</f>
        <v>3.0985640515177</v>
      </c>
      <c r="VJ22" s="52" t="n">
        <v>2816430</v>
      </c>
      <c r="VK22" s="0" t="n">
        <f aca="false">VJ22/VJ$50</f>
        <v>0.0299521466274044</v>
      </c>
      <c r="VL22" s="0" t="n">
        <f aca="false">VK22*Z$7</f>
        <v>2.81642994488805</v>
      </c>
      <c r="VM22" s="50" t="n">
        <v>2663560</v>
      </c>
      <c r="VN22" s="0" t="n">
        <f aca="false">VM22/VM$50</f>
        <v>0.0299521423114718</v>
      </c>
      <c r="VP22" s="52" t="n">
        <v>5599418</v>
      </c>
      <c r="VQ22" s="0" t="n">
        <f aca="false">VP22/VP$50</f>
        <v>0.0298097616907963</v>
      </c>
      <c r="VR22" s="0" t="n">
        <f aca="false">VQ22*AB$7</f>
        <v>5.59941796661307</v>
      </c>
      <c r="VS22" s="50" t="n">
        <v>7100770</v>
      </c>
      <c r="VT22" s="0" t="n">
        <f aca="false">VS22/VS$50</f>
        <v>0.029809760006363</v>
      </c>
      <c r="VU22" s="0" t="n">
        <f aca="false">VT22*AC$7</f>
        <v>7.10076994872721</v>
      </c>
      <c r="VV22" s="50" t="n">
        <v>9504406</v>
      </c>
      <c r="VW22" s="0" t="n">
        <f aca="false">VV22/VV$50</f>
        <v>0.0298097614700257</v>
      </c>
      <c r="VX22" s="0" t="n">
        <f aca="false">VW22*AD$7</f>
        <v>9.504406125201</v>
      </c>
      <c r="WL22" s="46" t="n">
        <f aca="false">AVERAGE(VN22,VK22,VH22,VE22,VB22, VQ22, VT22,VW22,VZ22,WC22,WF22,WI22)</f>
        <v>0.0298987516426945</v>
      </c>
      <c r="WM22" s="40" t="n">
        <f aca="false">WL22*AI$7</f>
        <v>102.01430141486</v>
      </c>
    </row>
    <row r="23" customFormat="false" ht="14.25" hidden="false" customHeight="false" outlineLevel="0" collapsed="false">
      <c r="B23" s="0" t="s">
        <v>73</v>
      </c>
      <c r="C23" s="5" t="n">
        <v>317.229101</v>
      </c>
      <c r="D23" s="37" t="n">
        <f aca="false">C23/C$50</f>
        <v>0.00641844480269096</v>
      </c>
      <c r="E23" s="8" t="n">
        <f aca="false">C$4*D23</f>
        <v>4.67813605534253</v>
      </c>
      <c r="F23" s="38" t="n">
        <v>436.783225</v>
      </c>
      <c r="G23" s="37" t="n">
        <f aca="false">F23/F$50</f>
        <v>0.00592922254813527</v>
      </c>
      <c r="H23" s="8" t="n">
        <f aca="false">G23*D$4</f>
        <v>21.3504490000931</v>
      </c>
      <c r="I23" s="11" t="n">
        <v>331.163659</v>
      </c>
      <c r="J23" s="39" t="n">
        <f aca="false">I23/I$50</f>
        <v>0.00667833536063513</v>
      </c>
      <c r="K23" s="40" t="n">
        <f aca="false">J23*E$4</f>
        <v>0.123925095506337</v>
      </c>
      <c r="L23" s="41" t="n">
        <v>449.671676</v>
      </c>
      <c r="M23" s="0" t="n">
        <f aca="false">L23/L$50</f>
        <v>0.00616624536115562</v>
      </c>
      <c r="N23" s="0" t="n">
        <f aca="false">M23*F$4</f>
        <v>0.103482937462055</v>
      </c>
      <c r="O23" s="0" t="n">
        <v>302.846797</v>
      </c>
      <c r="P23" s="37" t="n">
        <f aca="false">O23/O$50</f>
        <v>0.00624613160691247</v>
      </c>
      <c r="Q23" s="0" t="n">
        <f aca="false">P23*G$4</f>
        <v>0.617931529000956</v>
      </c>
      <c r="R23" s="0" t="n">
        <v>256.059818</v>
      </c>
      <c r="S23" s="0" t="n">
        <f aca="false">R23/R$50</f>
        <v>0.00662175038864714</v>
      </c>
      <c r="T23" s="0" t="n">
        <f aca="false">S23*H$4</f>
        <v>1.61603375875521</v>
      </c>
      <c r="U23" s="0" t="n">
        <v>299.116019</v>
      </c>
      <c r="V23" s="0" t="n">
        <f aca="false">U23/U$50</f>
        <v>0.00646524596335668</v>
      </c>
      <c r="W23" s="42" t="n">
        <f aca="false">V23*I$4</f>
        <v>2.26439322925184</v>
      </c>
      <c r="X23" s="0" t="n">
        <v>298.817426</v>
      </c>
      <c r="Y23" s="0" t="n">
        <f aca="false">X23/X$50</f>
        <v>0.00646623951358891</v>
      </c>
      <c r="Z23" s="42" t="n">
        <f aca="false">Y23*J$4</f>
        <v>2.30718838658819</v>
      </c>
      <c r="AA23" s="0" t="n">
        <v>295.610426</v>
      </c>
      <c r="AB23" s="0" t="n">
        <f aca="false">AA23/AA$50</f>
        <v>0.00647705696121748</v>
      </c>
      <c r="AC23" s="42" t="n">
        <f aca="false">AB23*K$4</f>
        <v>14.0112015353697</v>
      </c>
      <c r="AD23" s="0" t="n">
        <v>287.556359</v>
      </c>
      <c r="AE23" s="0" t="n">
        <f aca="false">AD23/AD$50</f>
        <v>0.0064769947616395</v>
      </c>
      <c r="AF23" s="42" t="n">
        <f aca="false">AE23*L$4</f>
        <v>4.69322518164993</v>
      </c>
      <c r="AG23" s="0" t="n">
        <v>304.181567</v>
      </c>
      <c r="AH23" s="0" t="n">
        <f aca="false">AG23/AG$50</f>
        <v>0.00645815794744968</v>
      </c>
      <c r="AI23" s="42" t="n">
        <f aca="false">AH23*M$4</f>
        <v>3.92201305615782</v>
      </c>
      <c r="AJ23" s="0" t="n">
        <v>315.412335</v>
      </c>
      <c r="AK23" s="0" t="n">
        <f aca="false">AJ23/AJ$50</f>
        <v>0.00656482890315039</v>
      </c>
      <c r="AL23" s="42" t="n">
        <f aca="false">AK23*N$4</f>
        <v>4.09759640845417</v>
      </c>
      <c r="AN23" s="43" t="n">
        <f aca="false">AVERAGE(Y23,AB23,AE23,AH23,AK23,P23,M23,J23,G23,D23,S23,V23)</f>
        <v>0.0064140545098816</v>
      </c>
      <c r="AO23" s="0" t="n">
        <f aca="false">AN23*(SUM(A$4:N$4))</f>
        <v>61.1540435643633</v>
      </c>
      <c r="AQ23" s="5" t="n">
        <v>331.517883</v>
      </c>
      <c r="AR23" s="37" t="n">
        <f aca="false">AQ23/AQ$50</f>
        <v>0.00652578416057663</v>
      </c>
      <c r="AS23" s="8" t="n">
        <f aca="false">W$4*AR23</f>
        <v>4.71715276764559</v>
      </c>
      <c r="AT23" s="38" t="n">
        <v>484.262216</v>
      </c>
      <c r="AU23" s="37" t="n">
        <f aca="false">AT23/AT$50</f>
        <v>0.00654855445343951</v>
      </c>
      <c r="AV23" s="8" t="n">
        <f aca="false">AU23*X$4</f>
        <v>16.2330880461205</v>
      </c>
      <c r="AW23" s="11" t="n">
        <v>314.896341</v>
      </c>
      <c r="AX23" s="39" t="n">
        <f aca="false">AW23/AW$50</f>
        <v>0.00657083137924157</v>
      </c>
      <c r="AY23" s="40" t="n">
        <f aca="false">AX23*Y$4</f>
        <v>1.56343793862151</v>
      </c>
      <c r="AZ23" s="41" t="n">
        <v>490.246572</v>
      </c>
      <c r="BA23" s="39" t="n">
        <f aca="false">AZ23/AZ$50</f>
        <v>0.00629633439726887</v>
      </c>
      <c r="BB23" s="0" t="n">
        <f aca="false">BA23*Z$4</f>
        <v>1.36171625387028</v>
      </c>
      <c r="BC23" s="0" t="n">
        <v>380.297632</v>
      </c>
      <c r="BD23" s="39" t="n">
        <f aca="false">BC23/BC$50</f>
        <v>0.00747124778825888</v>
      </c>
      <c r="BF23" s="0" t="n">
        <v>301.924088</v>
      </c>
      <c r="BG23" s="39" t="n">
        <f aca="false">BF23/BF$50</f>
        <v>0.00539645450453942</v>
      </c>
      <c r="BH23" s="0" t="n">
        <f aca="false">BG23*AB$4</f>
        <v>2.33142118447502</v>
      </c>
      <c r="BI23" s="0" t="n">
        <v>321.879383</v>
      </c>
      <c r="BJ23" s="39" t="n">
        <f aca="false">BI23/BI$50</f>
        <v>0.00634979239977874</v>
      </c>
      <c r="BK23" s="42" t="n">
        <f aca="false">BJ23*AC$4</f>
        <v>3.47883896414384</v>
      </c>
      <c r="BL23" s="0" t="n">
        <v>354.739861</v>
      </c>
      <c r="BM23" s="39" t="n">
        <f aca="false">BL23/BL$50</f>
        <v>0.00622982808964063</v>
      </c>
      <c r="BN23" s="42" t="n">
        <f aca="false">BM23*AD$4</f>
        <v>4.5684658537585</v>
      </c>
      <c r="BO23" s="0" t="n">
        <v>317.529579</v>
      </c>
      <c r="BP23" s="39" t="n">
        <f aca="false">BO23/BO$50</f>
        <v>0.00633093030930619</v>
      </c>
      <c r="BQ23" s="42" t="n">
        <f aca="false">BP23*AE$4</f>
        <v>4.56785325164122</v>
      </c>
      <c r="BT23" s="42"/>
      <c r="BW23" s="42"/>
      <c r="BZ23" s="42"/>
      <c r="CB23" s="43" t="n">
        <f aca="false">AVERAGE(BM23,BP23,BS23,BV23,BY23,BD23,BA23,AX23,AU23,AR23,BG23,BJ23)</f>
        <v>0.00641330638689449</v>
      </c>
      <c r="CC23" s="0" t="n">
        <f aca="false">CB23*AI$4</f>
        <v>50.3289451969557</v>
      </c>
      <c r="CE23" s="0" t="s">
        <v>73</v>
      </c>
      <c r="CF23" s="5" t="n">
        <v>9.09464</v>
      </c>
      <c r="CG23" s="37" t="n">
        <f aca="false">CF23/CF$50</f>
        <v>0.0277926104276514</v>
      </c>
      <c r="CH23" s="8" t="n">
        <f aca="false">C$5*CG23</f>
        <v>0.137746727593947</v>
      </c>
      <c r="CI23" s="38" t="n">
        <v>13.568574</v>
      </c>
      <c r="CJ23" s="37" t="n">
        <f aca="false">CI23/CI$50</f>
        <v>0.0266971443547461</v>
      </c>
      <c r="CK23" s="8" t="n">
        <f aca="false">D$5*CJ23</f>
        <v>0.653706771451694</v>
      </c>
      <c r="CL23" s="11" t="n">
        <v>9.12236</v>
      </c>
      <c r="CM23" s="39" t="n">
        <f aca="false">CL23/CL$50</f>
        <v>0.0271262099434291</v>
      </c>
      <c r="CN23" s="40" t="n">
        <f aca="false">CM23*E$5</f>
        <v>0.00342285947616502</v>
      </c>
      <c r="CO23" s="41" t="n">
        <v>13.429429</v>
      </c>
      <c r="CP23" s="0" t="n">
        <f aca="false">CO23/CO$50</f>
        <v>0.0271262106772901</v>
      </c>
      <c r="CQ23" s="0" t="n">
        <f aca="false">CP23*F$5</f>
        <v>0.00309560820744026</v>
      </c>
      <c r="CR23" s="0" t="n">
        <v>8.92162</v>
      </c>
      <c r="CS23" s="37" t="n">
        <f aca="false">CR23/CR$50</f>
        <v>0.0283862322207939</v>
      </c>
      <c r="CT23" s="0" t="n">
        <f aca="false">CS23*G$5</f>
        <v>0.01909615312038</v>
      </c>
      <c r="CU23" s="0" t="n">
        <v>11.852521</v>
      </c>
      <c r="CV23" s="0" t="n">
        <f aca="false">CU23/CU$50</f>
        <v>0.0428297459095723</v>
      </c>
      <c r="CW23" s="0" t="n">
        <f aca="false">CV23*H$5</f>
        <v>0.0710774819652841</v>
      </c>
      <c r="CX23" s="0" t="n">
        <v>9.291864</v>
      </c>
      <c r="CY23" s="0" t="n">
        <f aca="false">CX23/CX$50</f>
        <v>0.0296110527784875</v>
      </c>
      <c r="CZ23" s="0" t="n">
        <f aca="false">CY23*I$5</f>
        <v>0.0705228016162178</v>
      </c>
      <c r="DA23" s="0" t="n">
        <v>9.281134</v>
      </c>
      <c r="DB23" s="0" t="n">
        <f aca="false">DA23/DA$50</f>
        <v>0.0296110511071387</v>
      </c>
      <c r="DC23" s="0" t="n">
        <f aca="false">DB23*J$5</f>
        <v>0.0718445793697119</v>
      </c>
      <c r="DD23" s="0" t="n">
        <v>9.165896</v>
      </c>
      <c r="DE23" s="0" t="n">
        <f aca="false">DD23/DD$50</f>
        <v>0.029611050369792</v>
      </c>
      <c r="DF23" s="0" t="n">
        <f aca="false">DE23*K$5</f>
        <v>0.43557243650126</v>
      </c>
      <c r="DG23" s="0" t="n">
        <v>9.735335</v>
      </c>
      <c r="DH23" s="0" t="n">
        <f aca="false">DG23/DG$50</f>
        <v>0.0322913565792828</v>
      </c>
      <c r="DI23" s="0" t="n">
        <f aca="false">DH23*L$5</f>
        <v>0.159108378389722</v>
      </c>
      <c r="DJ23" s="0" t="n">
        <v>9.460024</v>
      </c>
      <c r="DK23" s="0" t="n">
        <f aca="false">DJ23/DJ$50</f>
        <v>0.0296110522715537</v>
      </c>
      <c r="DL23" s="0" t="n">
        <f aca="false">DK23*M$5</f>
        <v>0.122282166991282</v>
      </c>
      <c r="DM23" s="0" t="n">
        <v>9.650389</v>
      </c>
      <c r="DN23" s="0" t="n">
        <f aca="false">DM23/DM$50</f>
        <v>0.0296110515035863</v>
      </c>
      <c r="DO23" s="0" t="n">
        <f aca="false">DN23*N$5</f>
        <v>0.125680676915624</v>
      </c>
      <c r="DQ23" s="43" t="n">
        <f aca="false">AVERAGE(CS23,CP23,CM23,CJ23,CG23,CV23,CY23,DB23,DE23,DH23,DK23,DN23)</f>
        <v>0.030025397345277</v>
      </c>
      <c r="DR23" s="0" t="n">
        <f aca="false">DQ23*(SUM(A$5:N$5))</f>
        <v>1.9466604610763</v>
      </c>
      <c r="DT23" s="0" t="n">
        <v>10.20429</v>
      </c>
      <c r="DU23" s="0" t="n">
        <f aca="false">DT23/DT$50</f>
        <v>0.0296240097133798</v>
      </c>
      <c r="DV23" s="0" t="n">
        <f aca="false">DU23*W$5</f>
        <v>0.145612946520131</v>
      </c>
      <c r="DW23" s="0" t="n">
        <v>14.865309</v>
      </c>
      <c r="DX23" s="0" t="n">
        <f aca="false">DW23/DW$50</f>
        <v>0.0296240093665165</v>
      </c>
      <c r="DY23" s="0" t="n">
        <f aca="false">DX23*X$5</f>
        <v>0.499353904600677</v>
      </c>
      <c r="DZ23" s="0" t="n">
        <v>9.624816</v>
      </c>
      <c r="EA23" s="0" t="n">
        <f aca="false">DZ23/DZ$50</f>
        <v>0.0296240091964532</v>
      </c>
      <c r="EB23" s="0" t="n">
        <f aca="false">EA23*Y$5</f>
        <v>0.0479306226185098</v>
      </c>
      <c r="EC23" s="0" t="n">
        <v>15.653159</v>
      </c>
      <c r="ED23" s="0" t="n">
        <f aca="false">EC23/EC$50</f>
        <v>0.0296240097107172</v>
      </c>
      <c r="EE23" s="0" t="n">
        <f aca="false">ED23*Z$5</f>
        <v>0.0435663915354732</v>
      </c>
      <c r="EF23" s="0" t="n">
        <v>10.22562</v>
      </c>
      <c r="EG23" s="0" t="n">
        <f aca="false">EF23/EF$50</f>
        <v>0.0296325943085912</v>
      </c>
      <c r="EI23" s="0" t="n">
        <v>9.771476</v>
      </c>
      <c r="EJ23" s="0" t="n">
        <f aca="false">EI23/EI$50</f>
        <v>0.0257747883750547</v>
      </c>
      <c r="EK23" s="0" t="n">
        <f aca="false">EJ23*AB$5</f>
        <v>0.0757209822909504</v>
      </c>
      <c r="EL23" s="0" t="n">
        <v>9.934639</v>
      </c>
      <c r="EM23" s="0" t="n">
        <f aca="false">EL23/EL$50</f>
        <v>0.0289009982831543</v>
      </c>
      <c r="EN23" s="0" t="n">
        <f aca="false">EM23*AC$5</f>
        <v>0.1076704568717</v>
      </c>
      <c r="EO23" s="0" t="n">
        <v>11.162739</v>
      </c>
      <c r="EP23" s="0" t="n">
        <f aca="false">EO23/EO$50</f>
        <v>0.0288701774028404</v>
      </c>
      <c r="EQ23" s="0" t="n">
        <f aca="false">EP23*AD$5</f>
        <v>0.143963595906891</v>
      </c>
      <c r="ER23" s="0" t="n">
        <v>9.829323</v>
      </c>
      <c r="ES23" s="0" t="n">
        <f aca="false">ER23/ER$50</f>
        <v>0.0288925944176621</v>
      </c>
      <c r="ET23" s="0" t="n">
        <f aca="false">ES23*AE$5</f>
        <v>0.141755547667689</v>
      </c>
      <c r="FE23" s="44" t="n">
        <f aca="false">AVERAGE(EP23,ES23,EV23,EY23,FB23,EG23,ED23,EA23,DX23,DU23,EJ23,EM23)</f>
        <v>0.028951910086041</v>
      </c>
      <c r="FF23" s="0" t="n">
        <f aca="false">FE23*AI$5</f>
        <v>1.54497684275728</v>
      </c>
      <c r="FH23" s="0" t="s">
        <v>73</v>
      </c>
      <c r="FI23" s="5" t="n">
        <v>25.863159</v>
      </c>
      <c r="FJ23" s="37" t="n">
        <f aca="false">FI23/FI$50</f>
        <v>0.0104911734300514</v>
      </c>
      <c r="FK23" s="8" t="n">
        <f aca="false">FJ23*C$6</f>
        <v>0.382328883356593</v>
      </c>
      <c r="FL23" s="38" t="n">
        <v>30.925363</v>
      </c>
      <c r="FM23" s="37" t="n">
        <f aca="false">FL23/FL$50</f>
        <v>0.00840830791887635</v>
      </c>
      <c r="FN23" s="8" t="n">
        <f aca="false">FM23*D$6</f>
        <v>1.51386752598372</v>
      </c>
      <c r="FO23" s="11" t="n">
        <v>25.898535</v>
      </c>
      <c r="FP23" s="39" t="n">
        <f aca="false">FO23/FO$50</f>
        <v>0.0104736008369481</v>
      </c>
      <c r="FQ23" s="45" t="n">
        <f aca="false">FP23*E$6</f>
        <v>0.00971755620168946</v>
      </c>
      <c r="FR23" s="41" t="n">
        <v>30.762709</v>
      </c>
      <c r="FS23" s="0" t="n">
        <f aca="false">FR23/FR$50</f>
        <v>0.00845074636548004</v>
      </c>
      <c r="FT23" s="0" t="n">
        <f aca="false">FS23*F$6</f>
        <v>0.0070910903347736</v>
      </c>
      <c r="FU23" s="0" t="n">
        <v>25.74841</v>
      </c>
      <c r="FV23" s="37" t="n">
        <f aca="false">FU23/FU$50</f>
        <v>0.0106471828605438</v>
      </c>
      <c r="FW23" s="0" t="n">
        <f aca="false">FV23*G$6</f>
        <v>0.0526664373937262</v>
      </c>
      <c r="FX23" s="0" t="n">
        <v>25.675005</v>
      </c>
      <c r="FY23" s="0" t="n">
        <f aca="false">FX23/FX$50</f>
        <v>0.0133205358607884</v>
      </c>
      <c r="FZ23" s="0" t="n">
        <f aca="false">FY23*H$6</f>
        <v>0.162543393908732</v>
      </c>
      <c r="GA23" s="0" t="n">
        <v>25.419772</v>
      </c>
      <c r="GB23" s="0" t="n">
        <f aca="false">GA23/GA$50</f>
        <v>0.011016954757005</v>
      </c>
      <c r="GC23" s="0" t="n">
        <f aca="false">GB23*I$6</f>
        <v>0.192929378867622</v>
      </c>
      <c r="GD23" s="0" t="n">
        <v>25.407612</v>
      </c>
      <c r="GE23" s="0" t="n">
        <f aca="false">GD23/GD$50</f>
        <v>0.0110244145915215</v>
      </c>
      <c r="GF23" s="0" t="n">
        <f aca="false">GE23*J$6</f>
        <v>0.196678465598427</v>
      </c>
      <c r="GG23" s="0" t="n">
        <v>25.277009</v>
      </c>
      <c r="GH23" s="0" t="n">
        <f aca="false">GG23/GG$50</f>
        <v>0.0111056372811186</v>
      </c>
      <c r="GI23" s="0" t="n">
        <f aca="false">GH23*K$6</f>
        <v>1.20118846457712</v>
      </c>
      <c r="GJ23" s="0" t="n">
        <v>25.247217</v>
      </c>
      <c r="GK23" s="0" t="n">
        <f aca="false">GJ23/GJ$50</f>
        <v>0.0114032264478709</v>
      </c>
      <c r="GL23" s="0" t="n">
        <f aca="false">GK23*L$6</f>
        <v>0.413138434464764</v>
      </c>
      <c r="GM23" s="0" t="n">
        <v>25.61746</v>
      </c>
      <c r="GN23" s="0" t="n">
        <f aca="false">GM23/GM$50</f>
        <v>0.0109052740546965</v>
      </c>
      <c r="GO23" s="0" t="n">
        <f aca="false">GN23*M$6</f>
        <v>0.331136429083381</v>
      </c>
      <c r="GP23" s="0" t="n">
        <v>25.833796</v>
      </c>
      <c r="GQ23" s="0" t="n">
        <f aca="false">GP23/GP$50</f>
        <v>0.0107804314576729</v>
      </c>
      <c r="GR23" s="0" t="n">
        <f aca="false">GQ23*N$6</f>
        <v>0.336443324527074</v>
      </c>
      <c r="GT23" s="46" t="n">
        <f aca="false">AVERAGE(FV23,FS23,FP23,FM23,FJ23, FY23, GB23,GE23,GH23,GK23,GN23,GQ23)</f>
        <v>0.0106689571552145</v>
      </c>
      <c r="GU23" s="0" t="n">
        <f aca="false">GT23*(SUM(A$6:N$6))</f>
        <v>5.08609546154571</v>
      </c>
      <c r="GW23" s="5" t="n">
        <v>26.463263</v>
      </c>
      <c r="GX23" s="37" t="n">
        <f aca="false">GW23/GW$50</f>
        <v>0.0104436747750081</v>
      </c>
      <c r="GY23" s="8" t="n">
        <f aca="false">GX23*W$6</f>
        <v>0.377459690338326</v>
      </c>
      <c r="GZ23" s="38" t="n">
        <v>31.782518</v>
      </c>
      <c r="HA23" s="37" t="n">
        <f aca="false">GZ23/GZ$50</f>
        <v>0.00861007808097408</v>
      </c>
      <c r="HB23" s="8" t="n">
        <f aca="false">HA23*X$6</f>
        <v>1.06716800300113</v>
      </c>
      <c r="HC23" s="11" t="n">
        <v>25.808586</v>
      </c>
      <c r="HD23" s="39" t="n">
        <f aca="false">HC23/HC$50</f>
        <v>0.0107985267726359</v>
      </c>
      <c r="HE23" s="45" t="n">
        <f aca="false">HD23*Y$6</f>
        <v>0.128467962904168</v>
      </c>
      <c r="HF23" s="41" t="n">
        <v>32.668771</v>
      </c>
      <c r="HG23" s="39" t="n">
        <f aca="false">HF23/HF$50</f>
        <v>0.00840472559398786</v>
      </c>
      <c r="HH23" s="0" t="n">
        <f aca="false">HG23*Z$6</f>
        <v>0.090885035073877</v>
      </c>
      <c r="HI23" s="0" t="n">
        <v>26.386211</v>
      </c>
      <c r="HJ23" s="39" t="n">
        <f aca="false">HI23/HI$50</f>
        <v>0.0103915449420556</v>
      </c>
      <c r="HL23" s="0" t="n">
        <v>25.546578</v>
      </c>
      <c r="HM23" s="39" t="n">
        <f aca="false">HL23/HL$50</f>
        <v>0.00915230737084299</v>
      </c>
      <c r="HN23" s="0" t="n">
        <f aca="false">HM23*AB$6</f>
        <v>0.197702799803659</v>
      </c>
      <c r="HO23" s="0" t="n">
        <v>26.185313</v>
      </c>
      <c r="HP23" s="39" t="n">
        <f aca="false">HO23/HO$50</f>
        <v>0.0103569316096512</v>
      </c>
      <c r="HQ23" s="0" t="n">
        <f aca="false">HP23*AC$6</f>
        <v>0.28371082835624</v>
      </c>
      <c r="HR23" s="0" t="n">
        <v>27.47052</v>
      </c>
      <c r="HS23" s="39" t="n">
        <f aca="false">HR23/HR$50</f>
        <v>0.00966989076570144</v>
      </c>
      <c r="HT23" s="0" t="n">
        <f aca="false">HS23*AD$6</f>
        <v>0.354556860454476</v>
      </c>
      <c r="HU23" s="0" t="n">
        <v>26.044429</v>
      </c>
      <c r="HV23" s="39" t="n">
        <f aca="false">HU23/HU$50</f>
        <v>0.0104115810072014</v>
      </c>
      <c r="HW23" s="0" t="n">
        <f aca="false">HV23*AE$6</f>
        <v>0.375604941414073</v>
      </c>
      <c r="IH23" s="47" t="n">
        <f aca="false">AVERAGE(HJ23,HG23,HD23,HA23,GX23, HM23, HP23,HS23,HV23,HY23,IB23,IE23)</f>
        <v>0.00980436232422873</v>
      </c>
      <c r="II23" s="0" t="n">
        <f aca="false">IH23*AI$6</f>
        <v>3.84702666876753</v>
      </c>
      <c r="IK23" s="0" t="s">
        <v>73</v>
      </c>
      <c r="IL23" s="5" t="n">
        <v>19.999061</v>
      </c>
      <c r="IM23" s="37" t="n">
        <f aca="false">IL23/IL$50</f>
        <v>0.00446890415852554</v>
      </c>
      <c r="IN23" s="8" t="n">
        <f aca="false">IM23*W$8</f>
        <v>0.201896269293223</v>
      </c>
      <c r="IO23" s="38" t="n">
        <v>11.524962</v>
      </c>
      <c r="IP23" s="37" t="n">
        <f aca="false">IO23/IO$50</f>
        <v>0.00518473150622814</v>
      </c>
      <c r="IQ23" s="8" t="n">
        <f aca="false">IP23*X$8</f>
        <v>0.803270817576107</v>
      </c>
      <c r="IR23" s="11" t="n">
        <v>11.524962</v>
      </c>
      <c r="IS23" s="39" t="n">
        <f aca="false">IR23/IR$50</f>
        <v>0.00518473150622814</v>
      </c>
      <c r="IT23" s="40" t="n">
        <f aca="false">IS23*E$8</f>
        <v>0.00601308477700245</v>
      </c>
      <c r="IU23" s="41" t="n">
        <v>31.794532</v>
      </c>
      <c r="IV23" s="0" t="n">
        <f aca="false">IU23/IU$50</f>
        <v>0.0041820461369821</v>
      </c>
      <c r="IW23" s="0" t="n">
        <f aca="false">IV23*F$8</f>
        <v>0.00438648636152839</v>
      </c>
      <c r="IX23" s="0" t="n">
        <v>11.568009</v>
      </c>
      <c r="IY23" s="37" t="n">
        <f aca="false">IX23/IX$50</f>
        <v>0.00522662749426868</v>
      </c>
      <c r="IZ23" s="0" t="n">
        <f aca="false">IY23*G$8</f>
        <v>0.0323169815566089</v>
      </c>
      <c r="JA23" s="0" t="n">
        <v>11.524962</v>
      </c>
      <c r="JB23" s="0" t="n">
        <f aca="false">JA23/JA$50</f>
        <v>0.00518473150622814</v>
      </c>
      <c r="JC23" s="0" t="n">
        <f aca="false">JB23*H$8</f>
        <v>0.0790831412804338</v>
      </c>
      <c r="JD23" s="0" t="n">
        <v>21.539595</v>
      </c>
      <c r="JE23" s="0" t="n">
        <f aca="false">JD23/JD$50</f>
        <v>0.00548176752857729</v>
      </c>
      <c r="JF23" s="0" t="n">
        <f aca="false">JE23*I$8</f>
        <v>0.119996181761645</v>
      </c>
      <c r="JG23" s="0" t="n">
        <v>11.524962</v>
      </c>
      <c r="JH23" s="0" t="n">
        <f aca="false">JG23/JG$50</f>
        <v>0.00518473150622814</v>
      </c>
      <c r="JI23" s="0" t="n">
        <f aca="false">JH23*J$8</f>
        <v>0.115621222868492</v>
      </c>
      <c r="JJ23" s="0" t="n">
        <v>11.524962</v>
      </c>
      <c r="JK23" s="0" t="n">
        <f aca="false">JJ23/JJ$50</f>
        <v>0.00518473150622814</v>
      </c>
      <c r="JL23" s="0" t="n">
        <f aca="false">JK23*K$8</f>
        <v>0.700977296435653</v>
      </c>
      <c r="JM23" s="0" t="n">
        <v>20.067821</v>
      </c>
      <c r="JN23" s="0" t="n">
        <f aca="false">JM23/JM$50</f>
        <v>0.00475360091199116</v>
      </c>
      <c r="JO23" s="0" t="n">
        <f aca="false">JN23*L$8</f>
        <v>0.215278461739328</v>
      </c>
      <c r="JP23" s="0" t="n">
        <v>11.524962</v>
      </c>
      <c r="JQ23" s="0" t="n">
        <f aca="false">JP23/JP$50</f>
        <v>0.00518473150622814</v>
      </c>
      <c r="JR23" s="0" t="n">
        <f aca="false">JQ23*M$8</f>
        <v>0.196791647339332</v>
      </c>
      <c r="JS23" s="0" t="n">
        <v>11.524962</v>
      </c>
      <c r="JT23" s="0" t="n">
        <f aca="false">JS23/JS$50</f>
        <v>0.00518473150622814</v>
      </c>
      <c r="JU23" s="0" t="n">
        <f aca="false">JT23*N$8</f>
        <v>0.202260956760468</v>
      </c>
      <c r="JW23" s="43" t="n">
        <f aca="false">AVERAGE(IY23,IV23,IS23,IP23,IM23,JB23,JE23,JH23,JK23,JN23,JQ23,JT23)</f>
        <v>0.00503383889782848</v>
      </c>
      <c r="JX23" s="0" t="n">
        <f aca="false">JW23*SUM(A$8:N$8)</f>
        <v>2.99965882324829</v>
      </c>
      <c r="JZ23" s="0" t="n">
        <v>21.868706</v>
      </c>
      <c r="KA23" s="0" t="n">
        <f aca="false">JZ23/JZ$50</f>
        <v>0.00469945149879512</v>
      </c>
      <c r="KB23" s="0" t="n">
        <f aca="false">KA23*W$8</f>
        <v>0.212311943079179</v>
      </c>
      <c r="KC23" s="0" t="n">
        <v>11.524962</v>
      </c>
      <c r="KD23" s="0" t="n">
        <f aca="false">KC23/KC$50</f>
        <v>0.00518473150622814</v>
      </c>
      <c r="KE23" s="0" t="n">
        <f aca="false">KD23*X$8</f>
        <v>0.803270817576107</v>
      </c>
      <c r="KF23" s="0" t="n">
        <v>11.524962</v>
      </c>
      <c r="KG23" s="0" t="n">
        <f aca="false">KF23/KF$50</f>
        <v>0.00518473150622814</v>
      </c>
      <c r="KH23" s="0" t="n">
        <f aca="false">KG23*Y$8</f>
        <v>0.0771021719946622</v>
      </c>
      <c r="KI23" s="0" t="n">
        <v>35.463463</v>
      </c>
      <c r="KJ23" s="0" t="n">
        <f aca="false">KI23/KI$50</f>
        <v>0.00460924490866134</v>
      </c>
      <c r="KK23" s="0" t="n">
        <f aca="false">KJ23*Z$8</f>
        <v>0.0623029539309758</v>
      </c>
      <c r="KL23" s="0" t="n">
        <v>12.724879</v>
      </c>
      <c r="KM23" s="0" t="n">
        <f aca="false">KL23/KL$50</f>
        <v>0.00569412482909722</v>
      </c>
      <c r="KO23" s="0" t="n">
        <v>11.524962</v>
      </c>
      <c r="KP23" s="0" t="n">
        <f aca="false">KO23/KO$50</f>
        <v>0.00518473150622814</v>
      </c>
      <c r="KQ23" s="0" t="n">
        <f aca="false">KP23*AB$8</f>
        <v>0.139996928298794</v>
      </c>
      <c r="KR23" s="0" t="n">
        <v>26.20863</v>
      </c>
      <c r="KS23" s="0" t="n">
        <f aca="false">KR23/KR$50</f>
        <v>0.00489550531801259</v>
      </c>
      <c r="KT23" s="0" t="n">
        <f aca="false">KS23*AC$8</f>
        <v>0.167630230813422</v>
      </c>
      <c r="KU23" s="0" t="n">
        <v>11.524962</v>
      </c>
      <c r="KV23" s="0" t="n">
        <f aca="false">KU23/KU$50</f>
        <v>0.00522584416329513</v>
      </c>
      <c r="KW23" s="0" t="n">
        <f aca="false">KV23*AD$8</f>
        <v>0.239513938763178</v>
      </c>
      <c r="KX23" s="0" t="n">
        <v>11.524962</v>
      </c>
      <c r="KY23" s="0" t="n">
        <f aca="false">KX23/KX$50</f>
        <v>0.00522584416329513</v>
      </c>
      <c r="KZ23" s="0" t="n">
        <f aca="false">KY23*AE$8</f>
        <v>0.235657400330927</v>
      </c>
      <c r="LK23" s="48" t="n">
        <f aca="false">AVERAGE(KM23,KJ23,KG23,KD23,KA23, KP23, KS23,KV23,KY23,LB23,LE23,LH23)</f>
        <v>0.00510046771109344</v>
      </c>
      <c r="LL23" s="0" t="n">
        <f aca="false">LK23*AI$8</f>
        <v>2.50164603506069</v>
      </c>
      <c r="LN23" s="0" t="s">
        <v>73</v>
      </c>
      <c r="LO23" s="5" t="n">
        <v>3.985662</v>
      </c>
      <c r="LP23" s="37" t="n">
        <f aca="false">LO23/LO$50</f>
        <v>0.00383372274617312</v>
      </c>
      <c r="LQ23" s="8" t="n">
        <f aca="false">LP23*C$9</f>
        <v>0.0428357025428168</v>
      </c>
      <c r="LR23" s="11" t="n">
        <v>3.985662</v>
      </c>
      <c r="LS23" s="37" t="n">
        <f aca="false">LR23/LR$50</f>
        <v>0.00383372274617312</v>
      </c>
      <c r="LT23" s="8" t="n">
        <f aca="false">LS23*D$9</f>
        <v>0.21162750783163</v>
      </c>
      <c r="LU23" s="11" t="n">
        <v>3.985662</v>
      </c>
      <c r="LV23" s="39" t="n">
        <f aca="false">LU23/LU$50</f>
        <v>0.00383372274617312</v>
      </c>
      <c r="LW23" s="4" t="n">
        <f aca="false">LV23*E$9</f>
        <v>0.00109057087427179</v>
      </c>
      <c r="LX23" s="41" t="n">
        <v>3.985662</v>
      </c>
      <c r="LY23" s="0" t="n">
        <f aca="false">LX23/LX$50</f>
        <v>0.00383372274617312</v>
      </c>
      <c r="LZ23" s="0" t="n">
        <f aca="false">LY23*F$9</f>
        <v>0.000986304019013119</v>
      </c>
      <c r="MA23" s="0" t="n">
        <v>3.985662</v>
      </c>
      <c r="MB23" s="37" t="n">
        <f aca="false">MA23/MA$50</f>
        <v>0.00383372274617312</v>
      </c>
      <c r="MC23" s="0" t="n">
        <f aca="false">MB23*G$9</f>
        <v>0.00581422830199072</v>
      </c>
      <c r="MD23" s="0" t="n">
        <v>3.985662</v>
      </c>
      <c r="ME23" s="0" t="n">
        <f aca="false">MD23/MD$50</f>
        <v>0.00383372274617312</v>
      </c>
      <c r="MF23" s="0" t="n">
        <f aca="false">ME23*H$9</f>
        <v>0.0143430158936418</v>
      </c>
      <c r="MG23" s="0" t="n">
        <v>3.985662</v>
      </c>
      <c r="MH23" s="0" t="n">
        <f aca="false">MG23/MG$50</f>
        <v>0.00383372274617312</v>
      </c>
      <c r="MI23" s="0" t="n">
        <f aca="false">MH23*I$9</f>
        <v>0.0205839942698036</v>
      </c>
      <c r="MZ23" s="49" t="n">
        <f aca="false">AVERAGE(MB23,LY23,LV23,LS23,LP23,ME23,MH23)</f>
        <v>0.00383372274617312</v>
      </c>
      <c r="NA23" s="0" t="n">
        <f aca="false">MZ23*O$9</f>
        <v>0.562320638078443</v>
      </c>
      <c r="NC23" s="0" t="s">
        <v>73</v>
      </c>
      <c r="ND23" s="5" t="n">
        <v>28.891524</v>
      </c>
      <c r="NE23" s="37" t="n">
        <f aca="false">ND23/ND$50</f>
        <v>0.00383320856344798</v>
      </c>
      <c r="NF23" s="8" t="n">
        <f aca="false">NE23*C$10</f>
        <v>0.310510206309419</v>
      </c>
      <c r="NG23" s="11" t="n">
        <v>28.891524</v>
      </c>
      <c r="NH23" s="37" t="n">
        <f aca="false">NG23/NG$50</f>
        <v>0.00383320856344798</v>
      </c>
      <c r="NI23" s="8" t="n">
        <f aca="false">NH23*D$10</f>
        <v>1.53405914264775</v>
      </c>
      <c r="NJ23" s="11" t="n">
        <v>28.891524</v>
      </c>
      <c r="NK23" s="39" t="n">
        <f aca="false">NJ23/NJ$50</f>
        <v>0.00383320856344798</v>
      </c>
      <c r="NL23" s="4" t="n">
        <f aca="false">NK23*E$10</f>
        <v>0.00790540056689141</v>
      </c>
      <c r="NM23" s="41" t="n">
        <v>28.891524</v>
      </c>
      <c r="NN23" s="0" t="n">
        <f aca="false">NM23/NM$50</f>
        <v>0.00383320856344798</v>
      </c>
      <c r="NO23" s="0" t="n">
        <f aca="false">NN23*F$10</f>
        <v>0.00714958425443006</v>
      </c>
      <c r="NP23" s="0" t="n">
        <v>28.891524</v>
      </c>
      <c r="NQ23" s="37" t="n">
        <f aca="false">NP23/NP$50</f>
        <v>0.00383320856344798</v>
      </c>
      <c r="NR23" s="0" t="n">
        <f aca="false">NQ23*G$10</f>
        <v>0.042146553515181</v>
      </c>
      <c r="NS23" s="0" t="n">
        <v>28.891524</v>
      </c>
      <c r="NT23" s="0" t="n">
        <f aca="false">NS23/NS$50</f>
        <v>0.00383320856344798</v>
      </c>
      <c r="NU23" s="0" t="n">
        <f aca="false">NT23*H$10</f>
        <v>0.103970579676668</v>
      </c>
      <c r="NV23" s="0" t="n">
        <v>28.891524</v>
      </c>
      <c r="NW23" s="0" t="n">
        <f aca="false">NV23/NV$50</f>
        <v>0.00383320856344798</v>
      </c>
      <c r="NX23" s="0" t="n">
        <f aca="false">NW23*I$10</f>
        <v>0.149210586682917</v>
      </c>
      <c r="OO23" s="49" t="n">
        <f aca="false">AVERAGE(NQ23,NN23,NK23,NH23,NE23,NT23,NW23)</f>
        <v>0.00383320856344798</v>
      </c>
      <c r="OP23" s="0" t="n">
        <f aca="false">OO23*O$10</f>
        <v>4.07618614792771</v>
      </c>
      <c r="OR23" s="0" t="s">
        <v>73</v>
      </c>
      <c r="OS23" s="5" t="n">
        <v>43.745081</v>
      </c>
      <c r="OT23" s="37" t="n">
        <f aca="false">OS23/OS$50</f>
        <v>0.00604189093269344</v>
      </c>
      <c r="OU23" s="8" t="n">
        <f aca="false">OT23*C$11</f>
        <v>0.564177678891869</v>
      </c>
      <c r="OV23" s="11" t="n">
        <v>43.745081</v>
      </c>
      <c r="OW23" s="37" t="n">
        <f aca="false">OV23/OV$50</f>
        <v>0.00604189093269344</v>
      </c>
      <c r="OX23" s="8" t="n">
        <f aca="false">OW23*D$11</f>
        <v>2.78728978563563</v>
      </c>
      <c r="OY23" s="11" t="n">
        <v>43.745081</v>
      </c>
      <c r="OZ23" s="39" t="n">
        <f aca="false">OY23/OY$50</f>
        <v>0.00604189093269344</v>
      </c>
      <c r="PA23" s="4" t="n">
        <f aca="false">OZ23*E$11</f>
        <v>0.0143636197841912</v>
      </c>
      <c r="PB23" s="41" t="n">
        <v>43.745081</v>
      </c>
      <c r="PC23" s="0" t="n">
        <f aca="false">PB23/PB$50</f>
        <v>0.00604189093269344</v>
      </c>
      <c r="PD23" s="0" t="n">
        <f aca="false">PC23*F$11</f>
        <v>0.0129903486833755</v>
      </c>
      <c r="PE23" s="0" t="n">
        <v>43.745081</v>
      </c>
      <c r="PF23" s="37" t="n">
        <f aca="false">PE23/PE$50</f>
        <v>0.00604189093269344</v>
      </c>
      <c r="PG23" s="0" t="n">
        <f aca="false">PF23*G$11</f>
        <v>0.0765776591310888</v>
      </c>
      <c r="PH23" s="0" t="n">
        <v>43.745081</v>
      </c>
      <c r="PI23" s="0" t="n">
        <f aca="false">PH23/PH$50</f>
        <v>0.00604189093269344</v>
      </c>
      <c r="PJ23" s="0" t="n">
        <f aca="false">PI23*H$11</f>
        <v>0.188908058811352</v>
      </c>
      <c r="PK23" s="0" t="n">
        <v>43.745081</v>
      </c>
      <c r="PL23" s="0" t="n">
        <f aca="false">PK23/PK$50</f>
        <v>0.00604189093269344</v>
      </c>
      <c r="PM23" s="0" t="n">
        <f aca="false">PL23*I$11</f>
        <v>0.271106330002488</v>
      </c>
      <c r="QD23" s="49" t="n">
        <f aca="false">AVERAGE(PF23,PC23,OZ23,OW23,OT23,PI23,PL23)</f>
        <v>0.00604189093269344</v>
      </c>
      <c r="QE23" s="0" t="n">
        <f aca="false">QD23*O$11</f>
        <v>7.40617600626445</v>
      </c>
      <c r="QG23" s="0" t="s">
        <v>73</v>
      </c>
      <c r="QH23" s="5" t="n">
        <v>21.503592</v>
      </c>
      <c r="QI23" s="37" t="n">
        <f aca="false">QH23/QH$50</f>
        <v>0.00932117613959055</v>
      </c>
      <c r="QJ23" s="8" t="n">
        <f aca="false">QI23*C$12</f>
        <v>0.276508293325571</v>
      </c>
      <c r="QK23" s="11" t="n">
        <v>21.503592</v>
      </c>
      <c r="QL23" s="37" t="n">
        <f aca="false">QK23/QK$50</f>
        <v>0.00928615609996296</v>
      </c>
      <c r="QM23" s="8" t="n">
        <f aca="false">QL23*D$12</f>
        <v>1.36094210409723</v>
      </c>
      <c r="QN23" s="11" t="n">
        <v>21.503592</v>
      </c>
      <c r="QO23" s="39" t="n">
        <f aca="false">QN23/QN$50</f>
        <v>0.00930363316494046</v>
      </c>
      <c r="QP23" s="4" t="n">
        <f aca="false">QO23*E$12</f>
        <v>0.0070264834194174</v>
      </c>
      <c r="QQ23" s="41" t="n">
        <v>21.503592</v>
      </c>
      <c r="QR23" s="0" t="n">
        <f aca="false">QQ23/QQ$50</f>
        <v>0.00930363316494046</v>
      </c>
      <c r="QS23" s="0" t="n">
        <f aca="false">QR23*F$12</f>
        <v>0.0063546982590453</v>
      </c>
      <c r="QT23" s="0" t="n">
        <v>21.503592</v>
      </c>
      <c r="QU23" s="37" t="n">
        <f aca="false">QT23/QT$50</f>
        <v>0.00930363316494046</v>
      </c>
      <c r="QV23" s="0" t="n">
        <f aca="false">QU23*G$12</f>
        <v>0.0374607278852231</v>
      </c>
      <c r="QW23" s="0" t="n">
        <v>21.503592</v>
      </c>
      <c r="QX23" s="0" t="n">
        <f aca="false">QW23/QW$50</f>
        <v>0.00930363315688994</v>
      </c>
      <c r="QY23" s="4" t="n">
        <f aca="false">QX23*H$12</f>
        <v>0.0924112000893138</v>
      </c>
      <c r="QZ23" s="0" t="n">
        <v>21.411341</v>
      </c>
      <c r="RA23" s="0" t="n">
        <f aca="false">QZ23/QZ$50</f>
        <v>0.00935429444816678</v>
      </c>
      <c r="RB23" s="0" t="n">
        <f aca="false">RA23*I$12</f>
        <v>0.13334362004314</v>
      </c>
      <c r="RS23" s="49" t="n">
        <f aca="false">AVERAGE(QU23,QR23,QO23,QL23,QI23,QX23,RA23)</f>
        <v>0.00931087990563309</v>
      </c>
      <c r="RT23" s="0" t="n">
        <f aca="false">RS23*O$12</f>
        <v>3.62582050673986</v>
      </c>
      <c r="RW23" s="0" t="s">
        <v>73</v>
      </c>
      <c r="RX23" s="5" t="n">
        <v>43.745081</v>
      </c>
      <c r="RY23" s="37" t="n">
        <f aca="false">RX23/RX$50</f>
        <v>0.00604189093269344</v>
      </c>
      <c r="RZ23" s="8" t="n">
        <f aca="false">RY23*C$13</f>
        <v>0.308257717850609</v>
      </c>
      <c r="SA23" s="11" t="n">
        <v>43.745081</v>
      </c>
      <c r="SB23" s="37" t="n">
        <f aca="false">SA23/SA$50</f>
        <v>0.00604189093269344</v>
      </c>
      <c r="SC23" s="8" t="n">
        <f aca="false">SB23*D$13</f>
        <v>1.52293084333992</v>
      </c>
      <c r="SD23" s="11" t="n">
        <v>43.745081</v>
      </c>
      <c r="SE23" s="39" t="n">
        <f aca="false">SD23/SD$50</f>
        <v>0.00604189093269344</v>
      </c>
      <c r="SF23" s="4" t="n">
        <f aca="false">SE23*$E$13</f>
        <v>0.00784805358383782</v>
      </c>
      <c r="SG23" s="41" t="n">
        <v>43.745081</v>
      </c>
      <c r="SH23" s="0" t="n">
        <f aca="false">SG23/SG$50</f>
        <v>0.00604189093269344</v>
      </c>
      <c r="SI23" s="0" t="n">
        <f aca="false">SH23*$F$13</f>
        <v>0.00709772007833807</v>
      </c>
      <c r="SJ23" s="0" t="n">
        <v>43.745081</v>
      </c>
      <c r="SK23" s="37" t="n">
        <f aca="false">SJ23/SJ$50</f>
        <v>0.00604189093269344</v>
      </c>
      <c r="SL23" s="0" t="n">
        <f aca="false">SK23*$G$13</f>
        <v>0.0418408159792079</v>
      </c>
      <c r="SM23" s="0" t="n">
        <v>23.449944</v>
      </c>
      <c r="SN23" s="0" t="n">
        <f aca="false">SM23/SM$50</f>
        <v>0.00592771625686069</v>
      </c>
      <c r="SO23" s="0" t="n">
        <f aca="false">SN23*H$13</f>
        <v>0.10126586347747</v>
      </c>
      <c r="SP23" s="0" t="n">
        <v>23.449944</v>
      </c>
      <c r="SQ23" s="0" t="n">
        <f aca="false">SP23/SP$50</f>
        <v>0.00592771625686069</v>
      </c>
      <c r="SR23" s="0" t="n">
        <f aca="false">SQ23*I$13</f>
        <v>0.145328985828634</v>
      </c>
      <c r="TI23" s="49" t="n">
        <f aca="false">AVERAGE(SK23,SH23,SE23,SB23,RY23,SN23,SQ23)</f>
        <v>0.00600926959674123</v>
      </c>
      <c r="TJ23" s="0" t="n">
        <f aca="false">TI23*$O$13</f>
        <v>4.0247684051134</v>
      </c>
      <c r="TL23" s="0" t="s">
        <v>73</v>
      </c>
      <c r="TM23" s="5" t="n">
        <v>4031777</v>
      </c>
      <c r="TN23" s="37" t="n">
        <f aca="false">TM23/TM$50</f>
        <v>0.0127227590937629</v>
      </c>
      <c r="TO23" s="8" t="n">
        <f aca="false">TN23*$C$7</f>
        <v>4.03177702290097</v>
      </c>
      <c r="TP23" s="11" t="n">
        <v>19918780</v>
      </c>
      <c r="TQ23" s="37" t="n">
        <f aca="false">TP23/TP$50</f>
        <v>0.0127227592830819</v>
      </c>
      <c r="TR23" s="8" t="n">
        <f aca="false">TQ23*$D$7</f>
        <v>19.9187800254455</v>
      </c>
      <c r="TS23" s="11" t="n">
        <v>102647</v>
      </c>
      <c r="TT23" s="39" t="n">
        <f aca="false">TS23/TS$50</f>
        <v>0.0127228106272349</v>
      </c>
      <c r="TU23" s="4" t="n">
        <f aca="false">TT23*$E$7</f>
        <v>0.102647001017825</v>
      </c>
      <c r="TV23" s="41" t="n">
        <v>92833</v>
      </c>
      <c r="TW23" s="0" t="n">
        <f aca="false">TV23/TV$50</f>
        <v>0.0127227854530484</v>
      </c>
      <c r="TX23" s="0" t="n">
        <f aca="false">TW23*$F$7</f>
        <v>0.0928329847326575</v>
      </c>
      <c r="TY23" s="50" t="n">
        <v>547246</v>
      </c>
      <c r="TZ23" s="37" t="n">
        <f aca="false">TY23/TY$50</f>
        <v>0.0127227562241178</v>
      </c>
      <c r="UA23" s="0" t="n">
        <f aca="false">TZ23*$G$7</f>
        <v>0.547245997964359</v>
      </c>
      <c r="UB23" s="50" t="n">
        <v>686087</v>
      </c>
      <c r="UC23" s="0" t="n">
        <f aca="false">UB23/UB$50</f>
        <v>0.0064659062587926</v>
      </c>
      <c r="UD23" s="0" t="n">
        <f aca="false">UC23*H$7</f>
        <v>0.686087001293181</v>
      </c>
      <c r="UE23" s="50" t="n">
        <v>984620</v>
      </c>
      <c r="UF23" s="0" t="n">
        <f aca="false">UE23/UE$50</f>
        <v>0.00646591059077633</v>
      </c>
      <c r="UG23" s="0" t="n">
        <f aca="false">UF23*I$7</f>
        <v>0.984620003879546</v>
      </c>
      <c r="UH23" s="50" t="n">
        <v>1003074</v>
      </c>
      <c r="UI23" s="0" t="n">
        <f aca="false">UH23/UH$50</f>
        <v>0.00646590834140427</v>
      </c>
      <c r="UJ23" s="0" t="n">
        <f aca="false">UI23*J$7</f>
        <v>1.00307400982818</v>
      </c>
      <c r="UK23" s="50" t="n">
        <v>4383265</v>
      </c>
      <c r="UL23" s="0" t="n">
        <f aca="false">UK23/UK$50</f>
        <v>0.00646590799957733</v>
      </c>
      <c r="UM23" s="0" t="n">
        <f aca="false">UL23*SUM(A$7:N$7)</f>
        <v>26.8036671845861</v>
      </c>
      <c r="UN23" s="50"/>
      <c r="UQ23" s="50" t="n">
        <v>1707269</v>
      </c>
      <c r="UR23" s="0" t="n">
        <f aca="false">UQ23/UQ$50</f>
        <v>0.00646590644157733</v>
      </c>
      <c r="US23" s="0" t="n">
        <f aca="false">UR23*M$7</f>
        <v>1.70726899353409</v>
      </c>
      <c r="UT23" s="50" t="n">
        <v>1754719</v>
      </c>
      <c r="UU23" s="0" t="n">
        <f aca="false">UT23/UT$50</f>
        <v>0.006465909814944</v>
      </c>
      <c r="UV23" s="0" t="n">
        <f aca="false">UU23*N$7</f>
        <v>1.75471898784409</v>
      </c>
      <c r="UX23" s="49" t="n">
        <f aca="false">AVERAGE(TZ23,TW23,TT23,TQ23,TN23,UC23,UF23,UI23,UL23,UO23,UR23,UU23)</f>
        <v>0.00930993819348343</v>
      </c>
      <c r="UY23" s="0" t="n">
        <f aca="false">UX23*SUM(A$7:N$7)</f>
        <v>38.5932625183514</v>
      </c>
      <c r="VA23" s="50" t="n">
        <v>2032118</v>
      </c>
      <c r="VB23" s="0" t="n">
        <f aca="false">VA23/VA$50</f>
        <v>0.006465908040571</v>
      </c>
      <c r="VC23" s="0" t="n">
        <f aca="false">VB23*W$7</f>
        <v>2.03211800387954</v>
      </c>
      <c r="VD23" s="50" t="n">
        <v>6968790</v>
      </c>
      <c r="VE23" s="0" t="n">
        <f aca="false">VD23/VD$50</f>
        <v>0.00646590788715532</v>
      </c>
      <c r="VF23" s="0" t="n">
        <f aca="false">VE23*X$7</f>
        <v>6.968790014225</v>
      </c>
      <c r="VG23" s="50" t="n">
        <v>668901</v>
      </c>
      <c r="VH23" s="0" t="n">
        <f aca="false">VG23/VG$50</f>
        <v>0.00646590567062946</v>
      </c>
      <c r="VI23" s="0" t="n">
        <f aca="false">VH23*Y$7</f>
        <v>0.668901011121358</v>
      </c>
      <c r="VJ23" s="50" t="n">
        <v>607996</v>
      </c>
      <c r="VK23" s="0" t="n">
        <f aca="false">VJ23/VJ$50</f>
        <v>0.00646591086619422</v>
      </c>
      <c r="VL23" s="0" t="n">
        <f aca="false">VK23*Z$7</f>
        <v>0.607995988102724</v>
      </c>
      <c r="VM23" s="50" t="n">
        <v>574995</v>
      </c>
      <c r="VN23" s="0" t="n">
        <f aca="false">VM23/VM$50</f>
        <v>0.00646590730765769</v>
      </c>
      <c r="VP23" s="50" t="n">
        <v>1716277</v>
      </c>
      <c r="VQ23" s="0" t="n">
        <f aca="false">VP23/VP$50</f>
        <v>0.00913698680209173</v>
      </c>
      <c r="VR23" s="0" t="n">
        <f aca="false">VQ23*AB$7</f>
        <v>1.71627698976658</v>
      </c>
      <c r="VS23" s="50" t="n">
        <v>2176456</v>
      </c>
      <c r="VT23" s="0" t="n">
        <f aca="false">VS23/VS$50</f>
        <v>0.00913698528813196</v>
      </c>
      <c r="VU23" s="0" t="n">
        <f aca="false">VT23*AC$7</f>
        <v>2.17645598428439</v>
      </c>
      <c r="VV23" s="50" t="n">
        <v>2913194</v>
      </c>
      <c r="VW23" s="0" t="n">
        <f aca="false">VV23/VV$50</f>
        <v>0.00913698533668595</v>
      </c>
      <c r="VX23" s="0" t="n">
        <f aca="false">VW23*AD$7</f>
        <v>2.91319403837534</v>
      </c>
      <c r="WL23" s="46" t="n">
        <f aca="false">AVERAGE(VN23,VK23,VH23,VE23,VB23, VQ23, VT23,VW23,VZ23,WC23,WF23,WI23)</f>
        <v>0.00746756214988966</v>
      </c>
      <c r="WM23" s="40" t="n">
        <f aca="false">WL23*AI$7</f>
        <v>25.4792623149263</v>
      </c>
    </row>
    <row r="24" customFormat="false" ht="14.25" hidden="false" customHeight="false" outlineLevel="0" collapsed="false">
      <c r="B24" s="0" t="s">
        <v>74</v>
      </c>
      <c r="C24" s="5" t="n">
        <v>2047.076461</v>
      </c>
      <c r="D24" s="37" t="n">
        <f aca="false">C24/C$50</f>
        <v>0.0414181650750145</v>
      </c>
      <c r="E24" s="8" t="n">
        <f aca="false">C$4*D24</f>
        <v>30.1879687899349</v>
      </c>
      <c r="F24" s="38" t="n">
        <v>3019.168927</v>
      </c>
      <c r="G24" s="37" t="n">
        <f aca="false">F24/F$50</f>
        <v>0.0409844596907259</v>
      </c>
      <c r="H24" s="8" t="n">
        <f aca="false">G24*D$4</f>
        <v>147.580329346621</v>
      </c>
      <c r="I24" s="11" t="n">
        <v>2053.281476</v>
      </c>
      <c r="J24" s="39" t="n">
        <f aca="false">I24/I$50</f>
        <v>0.0414070261450635</v>
      </c>
      <c r="K24" s="40" t="n">
        <f aca="false">J24*E$4</f>
        <v>0.768360585769142</v>
      </c>
      <c r="L24" s="41" t="n">
        <v>2942.060679</v>
      </c>
      <c r="M24" s="0" t="n">
        <f aca="false">L24/L$50</f>
        <v>0.0403438085660572</v>
      </c>
      <c r="N24" s="0" t="n">
        <f aca="false">M24*F$4</f>
        <v>0.677056389147644</v>
      </c>
      <c r="O24" s="0" t="n">
        <v>2181.853234</v>
      </c>
      <c r="P24" s="37" t="n">
        <f aca="false">O24/O$50</f>
        <v>0.0450001207922024</v>
      </c>
      <c r="Q24" s="0" t="n">
        <f aca="false">P24*G$4</f>
        <v>4.45187440744602</v>
      </c>
      <c r="R24" s="0" t="n">
        <v>1740.472604</v>
      </c>
      <c r="S24" s="0" t="n">
        <f aca="false">R24/R$50</f>
        <v>0.04500891718187</v>
      </c>
      <c r="T24" s="0" t="n">
        <f aca="false">S24*H$4</f>
        <v>10.9843961704783</v>
      </c>
      <c r="U24" s="0" t="n">
        <v>1941.352295</v>
      </c>
      <c r="V24" s="0" t="n">
        <f aca="false">U24/U$50</f>
        <v>0.0419613771628258</v>
      </c>
      <c r="W24" s="42" t="n">
        <f aca="false">V24*I$4</f>
        <v>14.6965883241129</v>
      </c>
      <c r="X24" s="0" t="n">
        <v>1939.292705</v>
      </c>
      <c r="Y24" s="0" t="n">
        <f aca="false">X24/X$50</f>
        <v>0.0419651935476002</v>
      </c>
      <c r="Z24" s="42" t="n">
        <f aca="false">Y24*J$4</f>
        <v>14.9734025457109</v>
      </c>
      <c r="AA24" s="0" t="n">
        <v>1917.171923</v>
      </c>
      <c r="AB24" s="0" t="n">
        <f aca="false">AA24/AA$50</f>
        <v>0.0420067448829354</v>
      </c>
      <c r="AC24" s="42" t="n">
        <f aca="false">AB24*K$4</f>
        <v>90.8691975265625</v>
      </c>
      <c r="AD24" s="0" t="n">
        <v>1883.812925</v>
      </c>
      <c r="AE24" s="0" t="n">
        <f aca="false">AD24/AD$50</f>
        <v>0.0424314958276884</v>
      </c>
      <c r="AF24" s="42" t="n">
        <f aca="false">AE24*L$4</f>
        <v>30.7458276627004</v>
      </c>
      <c r="AG24" s="0" t="n">
        <v>1974.533404</v>
      </c>
      <c r="AH24" s="0" t="n">
        <f aca="false">AG24/AG$50</f>
        <v>0.0419218321521352</v>
      </c>
      <c r="AI24" s="42" t="n">
        <f aca="false">AH24*M$4</f>
        <v>25.4589581699004</v>
      </c>
      <c r="AJ24" s="0" t="n">
        <v>2026.995684</v>
      </c>
      <c r="AK24" s="0" t="n">
        <f aca="false">AJ24/AJ$50</f>
        <v>0.0421888378363018</v>
      </c>
      <c r="AL24" s="42" t="n">
        <f aca="false">AK24*N$4</f>
        <v>26.3331814043052</v>
      </c>
      <c r="AN24" s="43" t="n">
        <f aca="false">AVERAGE(Y24,AB24,AE24,AH24,AK24,P24,M24,J24,G24,D24,S24,V24)</f>
        <v>0.0422198315717017</v>
      </c>
      <c r="AO24" s="0" t="n">
        <f aca="false">AN24*(SUM(A$4:N$4))</f>
        <v>402.539987029762</v>
      </c>
      <c r="AQ24" s="5" t="n">
        <v>2135.486337</v>
      </c>
      <c r="AR24" s="37" t="n">
        <f aca="false">AQ24/AQ$50</f>
        <v>0.0420361121608707</v>
      </c>
      <c r="AS24" s="8" t="n">
        <f aca="false">W$4*AR24</f>
        <v>30.3857372449766</v>
      </c>
      <c r="AT24" s="38" t="n">
        <v>3091.500141</v>
      </c>
      <c r="AU24" s="37" t="n">
        <f aca="false">AT24/AT$50</f>
        <v>0.0418055680316683</v>
      </c>
      <c r="AV24" s="8" t="n">
        <f aca="false">AU24*X$4</f>
        <v>103.631033612267</v>
      </c>
      <c r="AW24" s="11" t="n">
        <v>2022.85545</v>
      </c>
      <c r="AX24" s="39" t="n">
        <f aca="false">AW24/AW$50</f>
        <v>0.0422102143972827</v>
      </c>
      <c r="AY24" s="40" t="n">
        <f aca="false">AX24*Y$4</f>
        <v>10.0433334500933</v>
      </c>
      <c r="AZ24" s="41" t="n">
        <v>3200.142863</v>
      </c>
      <c r="BA24" s="39" t="n">
        <f aca="false">AZ24/AZ$50</f>
        <v>0.0411000723621202</v>
      </c>
      <c r="BB24" s="0" t="n">
        <f aca="false">BA24*Z$4</f>
        <v>8.88876496061264</v>
      </c>
      <c r="BC24" s="0" t="n">
        <v>2299.040996</v>
      </c>
      <c r="BD24" s="39" t="n">
        <f aca="false">BC24/BC$50</f>
        <v>0.0451664788606453</v>
      </c>
      <c r="BF24" s="0" t="n">
        <v>2512.792789</v>
      </c>
      <c r="BG24" s="39" t="n">
        <f aca="false">BF24/BF$50</f>
        <v>0.044912521074414</v>
      </c>
      <c r="BH24" s="0" t="n">
        <f aca="false">BG24*AB$4</f>
        <v>19.4034811176466</v>
      </c>
      <c r="BI24" s="0" t="n">
        <v>2159.376843</v>
      </c>
      <c r="BJ24" s="39" t="n">
        <f aca="false">BI24/BI$50</f>
        <v>0.042598548991066</v>
      </c>
      <c r="BK24" s="42" t="n">
        <f aca="false">BJ24*AC$4</f>
        <v>23.3383208010509</v>
      </c>
      <c r="BL24" s="0" t="n">
        <v>2400.802984</v>
      </c>
      <c r="BM24" s="39" t="n">
        <f aca="false">BL24/BL$50</f>
        <v>0.0421621348817528</v>
      </c>
      <c r="BN24" s="42" t="n">
        <f aca="false">BM24*AD$4</f>
        <v>30.9183930531154</v>
      </c>
      <c r="BO24" s="0" t="n">
        <v>2129.379359</v>
      </c>
      <c r="BP24" s="39" t="n">
        <f aca="false">BO24/BO$50</f>
        <v>0.0424557370886826</v>
      </c>
      <c r="BQ24" s="42" t="n">
        <f aca="false">BP24*AE$4</f>
        <v>30.632397963107</v>
      </c>
      <c r="BT24" s="42"/>
      <c r="BW24" s="42"/>
      <c r="BZ24" s="42"/>
      <c r="CB24" s="43" t="n">
        <f aca="false">AVERAGE(BM24,BP24,BS24,BV24,BY24,BD24,BA24,AX24,AU24,AR24,BG24,BJ24)</f>
        <v>0.0427163764276114</v>
      </c>
      <c r="CC24" s="0" t="n">
        <f aca="false">CB24*AI$4</f>
        <v>335.220249671997</v>
      </c>
      <c r="CE24" s="0" t="s">
        <v>74</v>
      </c>
      <c r="CF24" s="5" t="n">
        <v>0.362776</v>
      </c>
      <c r="CG24" s="37" t="n">
        <f aca="false">CF24/CF$50</f>
        <v>0.00110861914715719</v>
      </c>
      <c r="CH24" s="8" t="n">
        <f aca="false">C$5*CG24</f>
        <v>0.00549457777873799</v>
      </c>
      <c r="CI24" s="38" t="n">
        <v>0.541237</v>
      </c>
      <c r="CJ24" s="37" t="n">
        <f aca="false">CI24/CI$50</f>
        <v>0.00106492268967466</v>
      </c>
      <c r="CK24" s="8" t="n">
        <f aca="false">D$5*CJ24</f>
        <v>0.0260757167157138</v>
      </c>
      <c r="CL24" s="11" t="n">
        <v>0.363881</v>
      </c>
      <c r="CM24" s="39" t="n">
        <f aca="false">CL24/CL$50</f>
        <v>0.00108203495591326</v>
      </c>
      <c r="CN24" s="40" t="n">
        <f aca="false">CM24*E$5</f>
        <v>0.000136534134702687</v>
      </c>
      <c r="CO24" s="41" t="n">
        <v>0.535686</v>
      </c>
      <c r="CP24" s="0" t="n">
        <f aca="false">CO24/CO$50</f>
        <v>0.00108203642112221</v>
      </c>
      <c r="CQ24" s="0" t="n">
        <f aca="false">CP24*F$5</f>
        <v>0.000123480602057678</v>
      </c>
      <c r="CR24" s="0" t="n">
        <v>0.355874</v>
      </c>
      <c r="CS24" s="37" t="n">
        <f aca="false">CR24/CR$50</f>
        <v>0.00113229682561495</v>
      </c>
      <c r="CT24" s="0" t="n">
        <f aca="false">CS24*G$5</f>
        <v>0.000761725381215754</v>
      </c>
      <c r="CU24" s="0" t="n">
        <v>0.829491</v>
      </c>
      <c r="CV24" s="0" t="n">
        <f aca="false">CU24/CU$50</f>
        <v>0.00299741200747731</v>
      </c>
      <c r="CW24" s="0" t="n">
        <f aca="false">CV24*H$5</f>
        <v>0.00497431150662931</v>
      </c>
      <c r="CX24" s="0" t="n">
        <v>0.4293</v>
      </c>
      <c r="CY24" s="0" t="n">
        <f aca="false">CX24/CX$50</f>
        <v>0.00136808125450444</v>
      </c>
      <c r="CZ24" s="0" t="n">
        <f aca="false">CY24*I$5</f>
        <v>0.00325827398397591</v>
      </c>
      <c r="DA24" s="0" t="n">
        <v>0.428804</v>
      </c>
      <c r="DB24" s="0" t="n">
        <f aca="false">DA24/DA$50</f>
        <v>0.00136808036161804</v>
      </c>
      <c r="DC24" s="0" t="n">
        <f aca="false">DB24*J$5</f>
        <v>0.00331934039655606</v>
      </c>
      <c r="DD24" s="0" t="n">
        <v>0.42348</v>
      </c>
      <c r="DE24" s="0" t="n">
        <f aca="false">DD24/DD$50</f>
        <v>0.00136808093945202</v>
      </c>
      <c r="DF24" s="0" t="n">
        <f aca="false">DE24*K$5</f>
        <v>0.0201241881218763</v>
      </c>
      <c r="DG24" s="0" t="n">
        <v>0.506241</v>
      </c>
      <c r="DH24" s="0" t="n">
        <f aca="false">DG24/DG$50</f>
        <v>0.00167916241670705</v>
      </c>
      <c r="DI24" s="0" t="n">
        <f aca="false">DH24*L$5</f>
        <v>0.00827369418560237</v>
      </c>
      <c r="DJ24" s="0" t="n">
        <v>0.437069</v>
      </c>
      <c r="DK24" s="0" t="n">
        <f aca="false">DJ24/DJ$50</f>
        <v>0.00136808035637919</v>
      </c>
      <c r="DL24" s="0" t="n">
        <f aca="false">DK24*M$5</f>
        <v>0.00564964152783466</v>
      </c>
      <c r="DM24" s="0" t="n">
        <v>0.445864</v>
      </c>
      <c r="DN24" s="0" t="n">
        <f aca="false">DM24/DM$50</f>
        <v>0.00136807976005889</v>
      </c>
      <c r="DO24" s="0" t="n">
        <f aca="false">DN24*N$5</f>
        <v>0.00580665601483089</v>
      </c>
      <c r="DQ24" s="43" t="n">
        <f aca="false">AVERAGE(CS24,CP24,CM24,CJ24,CG24,CV24,CY24,DB24,DE24,DH24,DK24,DN24)</f>
        <v>0.00141557392797327</v>
      </c>
      <c r="DR24" s="0" t="n">
        <f aca="false">DQ24*(SUM(A$5:N$5))</f>
        <v>0.0917770300798199</v>
      </c>
      <c r="DT24" s="0" t="n">
        <v>0.471455</v>
      </c>
      <c r="DU24" s="0" t="n">
        <f aca="false">DT24/DT$50</f>
        <v>0.001368678026538</v>
      </c>
      <c r="DV24" s="0" t="n">
        <f aca="false">DU24*W$5</f>
        <v>0.00672755789002941</v>
      </c>
      <c r="DW24" s="0" t="n">
        <v>0.686802</v>
      </c>
      <c r="DX24" s="0" t="n">
        <f aca="false">DW24/DW$50</f>
        <v>0.00136867850382002</v>
      </c>
      <c r="DY24" s="0" t="n">
        <f aca="false">DX24*X$5</f>
        <v>0.0230709809252908</v>
      </c>
      <c r="DZ24" s="0" t="n">
        <v>0.444683</v>
      </c>
      <c r="EA24" s="0" t="n">
        <f aca="false">DZ24/DZ$50</f>
        <v>0.00136868001232505</v>
      </c>
      <c r="EB24" s="0" t="n">
        <f aca="false">EA24*Y$5</f>
        <v>0.00221447693731151</v>
      </c>
      <c r="EC24" s="0" t="n">
        <v>0.723202</v>
      </c>
      <c r="ED24" s="0" t="n">
        <f aca="false">EC24/EC$50</f>
        <v>0.00136867855688492</v>
      </c>
      <c r="EE24" s="0" t="n">
        <f aca="false">ED24*Z$5</f>
        <v>0.00201283980385284</v>
      </c>
      <c r="EF24" s="0" t="n">
        <v>0.47244</v>
      </c>
      <c r="EG24" s="0" t="n">
        <f aca="false">EF24/EF$50</f>
        <v>0.0013690732547416</v>
      </c>
      <c r="EI24" s="0" t="n">
        <v>0.278777</v>
      </c>
      <c r="EJ24" s="0" t="n">
        <f aca="false">EI24/EI$50</f>
        <v>0.000735346244398761</v>
      </c>
      <c r="EK24" s="0" t="n">
        <f aca="false">EJ24*AB$5</f>
        <v>0.00216029474770488</v>
      </c>
      <c r="EL24" s="0" t="n">
        <v>0.429962</v>
      </c>
      <c r="EM24" s="0" t="n">
        <f aca="false">EL24/EL$50</f>
        <v>0.00125080851189677</v>
      </c>
      <c r="EN24" s="0" t="n">
        <f aca="false">EM24*AC$5</f>
        <v>0.00465987792585817</v>
      </c>
      <c r="EO24" s="0" t="n">
        <v>0.483114</v>
      </c>
      <c r="EP24" s="0" t="n">
        <f aca="false">EO24/EO$50</f>
        <v>0.00124947711182675</v>
      </c>
      <c r="EQ24" s="0" t="n">
        <f aca="false">EP24*AD$5</f>
        <v>0.00623062392419654</v>
      </c>
      <c r="ER24" s="0" t="n">
        <v>0.425404</v>
      </c>
      <c r="ES24" s="0" t="n">
        <f aca="false">ER24/ER$50</f>
        <v>0.00125044473924106</v>
      </c>
      <c r="ET24" s="0" t="n">
        <f aca="false">ES24*AE$5</f>
        <v>0.00613504887366357</v>
      </c>
      <c r="FE24" s="44" t="n">
        <f aca="false">AVERAGE(EP24,ES24,EV24,EY24,FB24,EG24,ED24,EA24,DX24,DU24,EJ24,EM24)</f>
        <v>0.00125887388463033</v>
      </c>
      <c r="FF24" s="0" t="n">
        <f aca="false">FE24*AI$5</f>
        <v>0.0671779856294692</v>
      </c>
      <c r="FH24" s="0" t="s">
        <v>74</v>
      </c>
      <c r="FI24" s="5" t="n">
        <v>62.831657</v>
      </c>
      <c r="FJ24" s="37" t="n">
        <f aca="false">FI24/FI$50</f>
        <v>0.0254871344403252</v>
      </c>
      <c r="FK24" s="8" t="n">
        <f aca="false">FJ24*C$6</f>
        <v>0.928825332599721</v>
      </c>
      <c r="FL24" s="38" t="n">
        <v>103.114609</v>
      </c>
      <c r="FM24" s="37" t="n">
        <f aca="false">FL24/FL$50</f>
        <v>0.0280358676276989</v>
      </c>
      <c r="FN24" s="8" t="n">
        <f aca="false">FM24*D$6</f>
        <v>5.04769687002894</v>
      </c>
      <c r="FO24" s="11" t="n">
        <v>63.092455</v>
      </c>
      <c r="FP24" s="39" t="n">
        <f aca="false">FO24/FO$50</f>
        <v>0.0255151571119026</v>
      </c>
      <c r="FQ24" s="45" t="n">
        <f aca="false">FP24*E$6</f>
        <v>0.0236733265941515</v>
      </c>
      <c r="FR24" s="41" t="n">
        <v>102.128457</v>
      </c>
      <c r="FS24" s="0" t="n">
        <f aca="false">FR24/FR$50</f>
        <v>0.0280554513844939</v>
      </c>
      <c r="FT24" s="0" t="n">
        <f aca="false">FS24*F$6</f>
        <v>0.0235415585258776</v>
      </c>
      <c r="FU24" s="0" t="n">
        <v>58.982083</v>
      </c>
      <c r="FV24" s="37" t="n">
        <f aca="false">FU24/FU$50</f>
        <v>0.0243895845683975</v>
      </c>
      <c r="FW24" s="0" t="n">
        <f aca="false">FV24*G$6</f>
        <v>0.120643417658452</v>
      </c>
      <c r="FX24" s="0" t="n">
        <v>66.581191</v>
      </c>
      <c r="FY24" s="0" t="n">
        <f aca="false">FX24/FX$50</f>
        <v>0.0345432120605041</v>
      </c>
      <c r="FZ24" s="0" t="n">
        <f aca="false">FY24*H$6</f>
        <v>0.421512391355932</v>
      </c>
      <c r="GA24" s="0" t="n">
        <v>59.79639</v>
      </c>
      <c r="GB24" s="0" t="n">
        <f aca="false">GA24/GA$50</f>
        <v>0.025915815580967</v>
      </c>
      <c r="GC24" s="0" t="n">
        <f aca="false">GB24*I$6</f>
        <v>0.453838861388138</v>
      </c>
      <c r="GD24" s="0" t="n">
        <v>59.696054</v>
      </c>
      <c r="GE24" s="0" t="n">
        <f aca="false">GD24/GD$50</f>
        <v>0.0259022394065942</v>
      </c>
      <c r="GF24" s="0" t="n">
        <f aca="false">GE24*J$6</f>
        <v>0.462102786479928</v>
      </c>
      <c r="GG24" s="0" t="n">
        <v>58.618399</v>
      </c>
      <c r="GH24" s="0" t="n">
        <f aca="false">GG24/GG$50</f>
        <v>0.0257544188592045</v>
      </c>
      <c r="GI24" s="0" t="n">
        <f aca="false">GH24*K$6</f>
        <v>2.7856042892883</v>
      </c>
      <c r="GJ24" s="0" t="n">
        <v>59.001373</v>
      </c>
      <c r="GK24" s="0" t="n">
        <f aca="false">GJ24/GJ$50</f>
        <v>0.0266487200175092</v>
      </c>
      <c r="GL24" s="0" t="n">
        <f aca="false">GK24*L$6</f>
        <v>0.965482051843243</v>
      </c>
      <c r="GM24" s="0" t="n">
        <v>61.385562</v>
      </c>
      <c r="GN24" s="0" t="n">
        <f aca="false">GM24/GM$50</f>
        <v>0.0261316452377232</v>
      </c>
      <c r="GO24" s="0" t="n">
        <f aca="false">GN24*M$6</f>
        <v>0.793482093773406</v>
      </c>
      <c r="GP24" s="0" t="n">
        <v>63.167152</v>
      </c>
      <c r="GQ24" s="0" t="n">
        <f aca="false">GP24/GP$50</f>
        <v>0.0263596241339216</v>
      </c>
      <c r="GR24" s="0" t="n">
        <f aca="false">GQ24*N$6</f>
        <v>0.822649780922132</v>
      </c>
      <c r="GT24" s="46" t="n">
        <f aca="false">AVERAGE(FV24,FS24,FP24,FM24,FJ24, FY24, GB24,GE24,GH24,GK24,GN24,GQ24)</f>
        <v>0.0268949058691035</v>
      </c>
      <c r="GU24" s="0" t="n">
        <f aca="false">GT24*(SUM(A$6:N$6))</f>
        <v>12.8213148379446</v>
      </c>
      <c r="GW24" s="5" t="n">
        <v>68.350994</v>
      </c>
      <c r="GX24" s="37" t="n">
        <f aca="false">GW24/GW$50</f>
        <v>0.0269745855560039</v>
      </c>
      <c r="GY24" s="8" t="n">
        <f aca="false">GX24*W$6</f>
        <v>0.974926827034019</v>
      </c>
      <c r="GZ24" s="38" t="n">
        <v>112.435475</v>
      </c>
      <c r="HA24" s="37" t="n">
        <f aca="false">GZ24/GZ$50</f>
        <v>0.0304594563219128</v>
      </c>
      <c r="HB24" s="8" t="n">
        <f aca="false">HA24*X$6</f>
        <v>3.7752685713018</v>
      </c>
      <c r="HC24" s="11" t="n">
        <v>63.087602</v>
      </c>
      <c r="HD24" s="39" t="n">
        <f aca="false">HC24/HC$50</f>
        <v>0.0263963767413835</v>
      </c>
      <c r="HE24" s="45" t="n">
        <f aca="false">HD24*Y$6</f>
        <v>0.31403253605017</v>
      </c>
      <c r="HF24" s="41" t="n">
        <v>119.896603</v>
      </c>
      <c r="HG24" s="39" t="n">
        <f aca="false">HF24/HF$50</f>
        <v>0.0308459123811637</v>
      </c>
      <c r="HH24" s="0" t="n">
        <f aca="false">HG24*Z$6</f>
        <v>0.333554236518224</v>
      </c>
      <c r="HI24" s="0" t="n">
        <v>69.007927</v>
      </c>
      <c r="HJ24" s="39" t="n">
        <f aca="false">HI24/HI$50</f>
        <v>0.0271770348072557</v>
      </c>
      <c r="HL24" s="0" t="n">
        <v>75.025296</v>
      </c>
      <c r="HM24" s="39" t="n">
        <f aca="false">HL24/HL$50</f>
        <v>0.0268785341653382</v>
      </c>
      <c r="HN24" s="0" t="n">
        <f aca="false">HM24*AB$6</f>
        <v>0.580614400695791</v>
      </c>
      <c r="HO24" s="0" t="n">
        <v>67.90966</v>
      </c>
      <c r="HP24" s="39" t="n">
        <f aca="false">HO24/HO$50</f>
        <v>0.0268599311474591</v>
      </c>
      <c r="HQ24" s="0" t="n">
        <f aca="false">HP24*AC$6</f>
        <v>0.735782913574132</v>
      </c>
      <c r="HR24" s="0" t="n">
        <v>79.34048</v>
      </c>
      <c r="HS24" s="39" t="n">
        <f aca="false">HR24/HR$50</f>
        <v>0.0279286222065807</v>
      </c>
      <c r="HT24" s="0" t="n">
        <f aca="false">HS24*AD$6</f>
        <v>1.02403272656474</v>
      </c>
      <c r="HU24" s="0" t="n">
        <v>66.735679</v>
      </c>
      <c r="HV24" s="39" t="n">
        <f aca="false">HU24/HU$50</f>
        <v>0.0266784089595163</v>
      </c>
      <c r="HW24" s="0" t="n">
        <f aca="false">HV24*AE$6</f>
        <v>0.962441941077818</v>
      </c>
      <c r="IH24" s="47" t="n">
        <f aca="false">AVERAGE(HJ24,HG24,HD24,HA24,GX24, HM24, HP24,HS24,HV24,HY24,IB24,IE24)</f>
        <v>0.0277998735874016</v>
      </c>
      <c r="II24" s="0" t="n">
        <f aca="false">IH24*AI$6</f>
        <v>10.9080888223409</v>
      </c>
      <c r="IK24" s="0" t="s">
        <v>74</v>
      </c>
      <c r="IL24" s="5" t="n">
        <v>134.359561</v>
      </c>
      <c r="IM24" s="37" t="n">
        <f aca="false">IL24/IL$50</f>
        <v>0.030023409643611</v>
      </c>
      <c r="IN24" s="8" t="n">
        <f aca="false">IM24*W$8</f>
        <v>1.35639838839309</v>
      </c>
      <c r="IO24" s="38" t="n">
        <v>74.737042</v>
      </c>
      <c r="IP24" s="37" t="n">
        <f aca="false">IO24/IO$50</f>
        <v>0.0336219326657819</v>
      </c>
      <c r="IQ24" s="8" t="n">
        <f aca="false">IP24*X$8</f>
        <v>5.20904839691097</v>
      </c>
      <c r="IR24" s="11" t="n">
        <v>74.737042</v>
      </c>
      <c r="IS24" s="39" t="n">
        <f aca="false">IR24/IR$50</f>
        <v>0.0336219326657819</v>
      </c>
      <c r="IT24" s="40" t="n">
        <f aca="false">IS24*E$8</f>
        <v>0.0389936356864684</v>
      </c>
      <c r="IU24" s="41" t="n">
        <v>217.203692</v>
      </c>
      <c r="IV24" s="0" t="n">
        <f aca="false">IU24/IU$50</f>
        <v>0.0285695622463274</v>
      </c>
      <c r="IW24" s="0" t="n">
        <f aca="false">IV24*F$8</f>
        <v>0.029966191439195</v>
      </c>
      <c r="IX24" s="0" t="n">
        <v>77.959696</v>
      </c>
      <c r="IY24" s="37" t="n">
        <f aca="false">IX24/IX$50</f>
        <v>0.0352235454310615</v>
      </c>
      <c r="IZ24" s="0" t="n">
        <f aca="false">IY24*G$8</f>
        <v>0.217792193781215</v>
      </c>
      <c r="JA24" s="0" t="n">
        <v>74.737042</v>
      </c>
      <c r="JB24" s="0" t="n">
        <f aca="false">JA24/JA$50</f>
        <v>0.0336219326657819</v>
      </c>
      <c r="JC24" s="0" t="n">
        <f aca="false">JB24*H$8</f>
        <v>0.512838137893011</v>
      </c>
      <c r="JD24" s="0" t="n">
        <v>187.709527</v>
      </c>
      <c r="JE24" s="0" t="n">
        <f aca="false">JD24/JD$50</f>
        <v>0.0477715569820696</v>
      </c>
      <c r="JF24" s="0" t="n">
        <f aca="false">JE24*I$8</f>
        <v>1.04572191446888</v>
      </c>
      <c r="JG24" s="0" t="n">
        <v>74.737042</v>
      </c>
      <c r="JH24" s="0" t="n">
        <f aca="false">JG24/JG$50</f>
        <v>0.0336219326657819</v>
      </c>
      <c r="JI24" s="0" t="n">
        <f aca="false">JH24*J$8</f>
        <v>0.749780189263433</v>
      </c>
      <c r="JJ24" s="0" t="n">
        <v>74.737042</v>
      </c>
      <c r="JK24" s="0" t="n">
        <f aca="false">JJ24/JJ$50</f>
        <v>0.0336219326657819</v>
      </c>
      <c r="JL24" s="0" t="n">
        <f aca="false">JK24*K$8</f>
        <v>4.54569565129654</v>
      </c>
      <c r="JM24" s="0" t="n">
        <v>146.818217</v>
      </c>
      <c r="JN24" s="0" t="n">
        <f aca="false">JM24/JM$50</f>
        <v>0.0347778271606128</v>
      </c>
      <c r="JO24" s="0" t="n">
        <f aca="false">JN24*L$8</f>
        <v>1.57499909487288</v>
      </c>
      <c r="JP24" s="0" t="n">
        <v>74.737042</v>
      </c>
      <c r="JQ24" s="0" t="n">
        <f aca="false">JP24/JP$50</f>
        <v>0.0336219326657819</v>
      </c>
      <c r="JR24" s="0" t="n">
        <f aca="false">JQ24*M$8</f>
        <v>1.27615393547058</v>
      </c>
      <c r="JS24" s="0" t="n">
        <v>74.737042</v>
      </c>
      <c r="JT24" s="0" t="n">
        <f aca="false">JS24/JS$50</f>
        <v>0.0336219326657819</v>
      </c>
      <c r="JU24" s="0" t="n">
        <f aca="false">JT24*N$8</f>
        <v>1.31162129821923</v>
      </c>
      <c r="JW24" s="43" t="n">
        <f aca="false">AVERAGE(IY24,IV24,IS24,IP24,IM24,JB24,JE24,JH24,JK24,JN24,JQ24,JT24)</f>
        <v>0.0343099525103463</v>
      </c>
      <c r="JX24" s="0" t="n">
        <f aca="false">JW24*SUM(A$8:N$8)</f>
        <v>20.4452613327152</v>
      </c>
      <c r="JZ24" s="0" t="n">
        <v>164.237825</v>
      </c>
      <c r="KA24" s="0" t="n">
        <f aca="false">JZ24/JZ$50</f>
        <v>0.0352937065803116</v>
      </c>
      <c r="KB24" s="0" t="n">
        <f aca="false">KA24*W$8</f>
        <v>1.59450000163924</v>
      </c>
      <c r="KC24" s="0" t="n">
        <v>74.737042</v>
      </c>
      <c r="KD24" s="0" t="n">
        <f aca="false">KC24/KC$50</f>
        <v>0.0336219326657819</v>
      </c>
      <c r="KE24" s="0" t="n">
        <f aca="false">KD24*X$8</f>
        <v>5.20904839691097</v>
      </c>
      <c r="KF24" s="0" t="n">
        <v>74.737042</v>
      </c>
      <c r="KG24" s="0" t="n">
        <f aca="false">KF24/KF$50</f>
        <v>0.0336219326657819</v>
      </c>
      <c r="KH24" s="0" t="n">
        <f aca="false">KG24*Y$8</f>
        <v>0.499991953696359</v>
      </c>
      <c r="KI24" s="0" t="n">
        <v>301.10025</v>
      </c>
      <c r="KJ24" s="0" t="n">
        <f aca="false">KI24/KI$50</f>
        <v>0.039134497223499</v>
      </c>
      <c r="KK24" s="0" t="n">
        <f aca="false">KJ24*Z$8</f>
        <v>0.528979220228868</v>
      </c>
      <c r="KL24" s="0" t="n">
        <v>134.570134</v>
      </c>
      <c r="KM24" s="0" t="n">
        <f aca="false">KL24/KL$50</f>
        <v>0.0602174009878082</v>
      </c>
      <c r="KO24" s="0" t="n">
        <v>74.737042</v>
      </c>
      <c r="KP24" s="0" t="n">
        <f aca="false">KO24/KO$50</f>
        <v>0.0336219326657819</v>
      </c>
      <c r="KQ24" s="0" t="n">
        <f aca="false">KP24*AB$8</f>
        <v>0.907851697050105</v>
      </c>
      <c r="KR24" s="0" t="n">
        <v>61.289976</v>
      </c>
      <c r="KS24" s="0" t="n">
        <f aca="false">KR24/KR$50</f>
        <v>0.0114483436733955</v>
      </c>
      <c r="KT24" s="0" t="n">
        <f aca="false">KS24*AC$8</f>
        <v>0.392010296739246</v>
      </c>
      <c r="KU24" s="0" t="n">
        <v>74.737042</v>
      </c>
      <c r="KV24" s="0" t="n">
        <f aca="false">KU24/KU$50</f>
        <v>0.0338885399116841</v>
      </c>
      <c r="KW24" s="0" t="n">
        <f aca="false">KV24*AD$8</f>
        <v>1.5531993338398</v>
      </c>
      <c r="KX24" s="0" t="n">
        <v>74.737042</v>
      </c>
      <c r="KY24" s="0" t="n">
        <f aca="false">KX24/KX$50</f>
        <v>0.0338885399116841</v>
      </c>
      <c r="KZ24" s="0" t="n">
        <f aca="false">KY24*AE$8</f>
        <v>1.52819046398099</v>
      </c>
      <c r="LK24" s="48" t="n">
        <f aca="false">AVERAGE(KM24,KJ24,KG24,KD24,KA24, KP24, KS24,KV24,KY24,LB24,LE24,LH24)</f>
        <v>0.034970758476192</v>
      </c>
      <c r="LL24" s="0" t="n">
        <f aca="false">LK24*AI$8</f>
        <v>17.152242547238</v>
      </c>
      <c r="LN24" s="0" t="s">
        <v>74</v>
      </c>
      <c r="LO24" s="5" t="n">
        <v>173.853866</v>
      </c>
      <c r="LP24" s="37" t="n">
        <f aca="false">LO24/LO$50</f>
        <v>0.167226302831081</v>
      </c>
      <c r="LQ24" s="8" t="n">
        <f aca="false">LP24*C$9</f>
        <v>1.86848570949938</v>
      </c>
      <c r="LR24" s="11" t="n">
        <v>173.853866</v>
      </c>
      <c r="LS24" s="37" t="n">
        <f aca="false">LR24/LR$50</f>
        <v>0.167226302831081</v>
      </c>
      <c r="LT24" s="8" t="n">
        <f aca="false">LS24*D$9</f>
        <v>9.23115416923816</v>
      </c>
      <c r="LU24" s="11" t="n">
        <v>173.853866</v>
      </c>
      <c r="LV24" s="39" t="n">
        <f aca="false">LU24/LU$50</f>
        <v>0.167226302831081</v>
      </c>
      <c r="LW24" s="4" t="n">
        <f aca="false">LV24*E$9</f>
        <v>0.0475705071426402</v>
      </c>
      <c r="LX24" s="41" t="n">
        <v>173.853866</v>
      </c>
      <c r="LY24" s="0" t="n">
        <f aca="false">LX24/LX$50</f>
        <v>0.167226302831081</v>
      </c>
      <c r="LZ24" s="0" t="n">
        <f aca="false">LY24*F$9</f>
        <v>0.0430224055017129</v>
      </c>
      <c r="MA24" s="0" t="n">
        <v>173.853866</v>
      </c>
      <c r="MB24" s="37" t="n">
        <f aca="false">MA24/MA$50</f>
        <v>0.167226302831081</v>
      </c>
      <c r="MC24" s="0" t="n">
        <f aca="false">MB24*G$9</f>
        <v>0.253615602152843</v>
      </c>
      <c r="MD24" s="0" t="n">
        <v>173.853866</v>
      </c>
      <c r="ME24" s="0" t="n">
        <f aca="false">MD24/MD$50</f>
        <v>0.167226302831081</v>
      </c>
      <c r="MF24" s="0" t="n">
        <f aca="false">ME24*H$9</f>
        <v>0.625639796653373</v>
      </c>
      <c r="MG24" s="0" t="n">
        <v>173.853866</v>
      </c>
      <c r="MH24" s="0" t="n">
        <f aca="false">MG24/MG$50</f>
        <v>0.167226302831081</v>
      </c>
      <c r="MI24" s="0" t="n">
        <f aca="false">MH24*I$9</f>
        <v>0.89787016097381</v>
      </c>
      <c r="MZ24" s="49" t="n">
        <f aca="false">AVERAGE(MB24,LY24,LV24,LS24,LP24,ME24,MH24)</f>
        <v>0.167226302831081</v>
      </c>
      <c r="NA24" s="0" t="n">
        <f aca="false">MZ24*O$9</f>
        <v>24.5283259999278</v>
      </c>
      <c r="NC24" s="0" t="s">
        <v>74</v>
      </c>
      <c r="ND24" s="5" t="n">
        <v>1260.430501</v>
      </c>
      <c r="NE24" s="37" t="n">
        <f aca="false">ND24/ND$50</f>
        <v>0.167228734284291</v>
      </c>
      <c r="NF24" s="8" t="n">
        <f aca="false">NE24*C$10</f>
        <v>13.5464136438145</v>
      </c>
      <c r="NG24" s="11" t="n">
        <v>1260.430501</v>
      </c>
      <c r="NH24" s="37" t="n">
        <f aca="false">NG24/NG$50</f>
        <v>0.167228734284291</v>
      </c>
      <c r="NI24" s="8" t="n">
        <f aca="false">NH24*D$10</f>
        <v>66.9253353935615</v>
      </c>
      <c r="NJ24" s="11" t="n">
        <v>1260.430501</v>
      </c>
      <c r="NK24" s="39" t="n">
        <f aca="false">NJ24/NJ$50</f>
        <v>0.167228734284291</v>
      </c>
      <c r="NL24" s="4" t="n">
        <f aca="false">NK24*E$10</f>
        <v>0.3448834335334</v>
      </c>
      <c r="NM24" s="41" t="n">
        <v>1260.430501</v>
      </c>
      <c r="NN24" s="0" t="n">
        <f aca="false">NM24/NM$50</f>
        <v>0.167228734284291</v>
      </c>
      <c r="NO24" s="0" t="n">
        <f aca="false">NN24*F$10</f>
        <v>0.311909958912274</v>
      </c>
      <c r="NP24" s="0" t="n">
        <v>1260.430501</v>
      </c>
      <c r="NQ24" s="37" t="n">
        <f aca="false">NP24/NP$50</f>
        <v>0.167228734284291</v>
      </c>
      <c r="NR24" s="0" t="n">
        <f aca="false">NQ24*G$10</f>
        <v>1.83869849034488</v>
      </c>
      <c r="NS24" s="0" t="n">
        <v>1260.430501</v>
      </c>
      <c r="NT24" s="0" t="n">
        <f aca="false">NS24/NS$50</f>
        <v>0.167228734284291</v>
      </c>
      <c r="NU24" s="0" t="n">
        <f aca="false">NT24*H$10</f>
        <v>4.53585244693646</v>
      </c>
      <c r="NV24" s="0" t="n">
        <v>1260.430501</v>
      </c>
      <c r="NW24" s="0" t="n">
        <f aca="false">NV24/NV$50</f>
        <v>0.167228734284291</v>
      </c>
      <c r="NX24" s="0" t="n">
        <f aca="false">NW24*I$10</f>
        <v>6.50950688953801</v>
      </c>
      <c r="OO24" s="49" t="n">
        <f aca="false">AVERAGE(NQ24,NN24,NK24,NH24,NE24,NT24,NW24)</f>
        <v>0.167228734284291</v>
      </c>
      <c r="OP24" s="0" t="n">
        <f aca="false">OO24*O$10</f>
        <v>177.828949023312</v>
      </c>
      <c r="OR24" s="0" t="s">
        <v>74</v>
      </c>
      <c r="OS24" s="5" t="n">
        <v>312.174199</v>
      </c>
      <c r="OT24" s="37" t="n">
        <f aca="false">OS24/OS$50</f>
        <v>0.0431162183094126</v>
      </c>
      <c r="OU24" s="8" t="n">
        <f aca="false">OT24*C$11</f>
        <v>4.02609187080368</v>
      </c>
      <c r="OV24" s="11" t="n">
        <v>312.174199</v>
      </c>
      <c r="OW24" s="37" t="n">
        <f aca="false">OV24/OV$50</f>
        <v>0.0431162183094126</v>
      </c>
      <c r="OX24" s="8" t="n">
        <f aca="false">OW24*D$11</f>
        <v>19.8906925377892</v>
      </c>
      <c r="OY24" s="11" t="n">
        <v>312.174199</v>
      </c>
      <c r="OZ24" s="39" t="n">
        <f aca="false">OY24/OY$50</f>
        <v>0.0431162183094126</v>
      </c>
      <c r="PA24" s="4" t="n">
        <f aca="false">OZ24*E$11</f>
        <v>0.102501844741594</v>
      </c>
      <c r="PB24" s="41" t="n">
        <v>312.174199</v>
      </c>
      <c r="PC24" s="0" t="n">
        <f aca="false">PB24/PB$50</f>
        <v>0.0431162183094126</v>
      </c>
      <c r="PD24" s="0" t="n">
        <f aca="false">PC24*F$11</f>
        <v>0.0927018901842573</v>
      </c>
      <c r="PE24" s="0" t="n">
        <v>312.174199</v>
      </c>
      <c r="PF24" s="37" t="n">
        <f aca="false">PE24/PE$50</f>
        <v>0.0431162183094126</v>
      </c>
      <c r="PG24" s="0" t="n">
        <f aca="false">PF24*G$11</f>
        <v>0.546474457334819</v>
      </c>
      <c r="PH24" s="0" t="n">
        <v>312.174199</v>
      </c>
      <c r="PI24" s="0" t="n">
        <f aca="false">PH24/PH$50</f>
        <v>0.0431162183094126</v>
      </c>
      <c r="PJ24" s="0" t="n">
        <f aca="false">PI24*H$11</f>
        <v>1.3480880728985</v>
      </c>
      <c r="PK24" s="0" t="n">
        <v>312.174199</v>
      </c>
      <c r="PL24" s="0" t="n">
        <f aca="false">PK24/PK$50</f>
        <v>0.0431162183094126</v>
      </c>
      <c r="PM24" s="0" t="n">
        <f aca="false">PL24*I$11</f>
        <v>1.93467241293613</v>
      </c>
      <c r="QD24" s="49" t="n">
        <f aca="false">AVERAGE(PF24,PC24,OZ24,OW24,OT24,PI24,PL24)</f>
        <v>0.0431162183094126</v>
      </c>
      <c r="QE24" s="0" t="n">
        <f aca="false">QD24*O$11</f>
        <v>52.8520466657411</v>
      </c>
      <c r="QG24" s="0" t="s">
        <v>74</v>
      </c>
      <c r="QH24" s="5" t="n">
        <v>168.195785</v>
      </c>
      <c r="QI24" s="37" t="n">
        <f aca="false">QH24/QH$50</f>
        <v>0.0729079373307354</v>
      </c>
      <c r="QJ24" s="8" t="n">
        <f aca="false">QI24*C$12</f>
        <v>2.16277956979953</v>
      </c>
      <c r="QK24" s="11" t="n">
        <v>168.195785</v>
      </c>
      <c r="QL24" s="37" t="n">
        <f aca="false">QK24/QK$50</f>
        <v>0.0726340192311037</v>
      </c>
      <c r="QM24" s="8" t="n">
        <f aca="false">QL24*D$12</f>
        <v>10.6449529705635</v>
      </c>
      <c r="QN24" s="11" t="n">
        <v>168.195785</v>
      </c>
      <c r="QO24" s="39" t="n">
        <f aca="false">QN24/QN$50</f>
        <v>0.0727707205163303</v>
      </c>
      <c r="QP24" s="4" t="n">
        <f aca="false">QO24*E$12</f>
        <v>0.0549594176879097</v>
      </c>
      <c r="QQ24" s="41" t="n">
        <v>168.195785</v>
      </c>
      <c r="QR24" s="0" t="n">
        <f aca="false">QQ24/QQ$50</f>
        <v>0.0727707205163303</v>
      </c>
      <c r="QS24" s="0" t="n">
        <f aca="false">QR24*F$12</f>
        <v>0.0497048801018108</v>
      </c>
      <c r="QT24" s="0" t="n">
        <v>168.195785</v>
      </c>
      <c r="QU24" s="37" t="n">
        <f aca="false">QT24/QT$50</f>
        <v>0.0727707205163303</v>
      </c>
      <c r="QV24" s="0" t="n">
        <f aca="false">QU24*G$12</f>
        <v>0.293008560305947</v>
      </c>
      <c r="QW24" s="0" t="n">
        <v>168.195785</v>
      </c>
      <c r="QX24" s="0" t="n">
        <f aca="false">QW24/QW$50</f>
        <v>0.0727707204533611</v>
      </c>
      <c r="QY24" s="4" t="n">
        <f aca="false">QX24*H$12</f>
        <v>0.722817580514651</v>
      </c>
      <c r="QZ24" s="0" t="n">
        <v>167.862744</v>
      </c>
      <c r="RA24" s="0" t="n">
        <f aca="false">QZ24/QZ$50</f>
        <v>0.0733367206777586</v>
      </c>
      <c r="RB24" s="0" t="n">
        <f aca="false">RA24*I$12</f>
        <v>1.04540047049528</v>
      </c>
      <c r="RS24" s="49" t="n">
        <f aca="false">AVERAGE(QU24,QR24,QO24,QL24,QI24,QX24,RA24)</f>
        <v>0.0728516513202785</v>
      </c>
      <c r="RT24" s="0" t="n">
        <f aca="false">RS24*O$12</f>
        <v>28.3697152131797</v>
      </c>
      <c r="RW24" s="0" t="s">
        <v>74</v>
      </c>
      <c r="RX24" s="5" t="n">
        <v>312.174199</v>
      </c>
      <c r="RY24" s="37" t="n">
        <f aca="false">RX24/RX$50</f>
        <v>0.0431162183094126</v>
      </c>
      <c r="RZ24" s="8" t="n">
        <f aca="false">RY24*C$13</f>
        <v>2.19979261566762</v>
      </c>
      <c r="SA24" s="11" t="n">
        <v>312.174199</v>
      </c>
      <c r="SB24" s="37" t="n">
        <f aca="false">SA24/SA$50</f>
        <v>0.0431162183094126</v>
      </c>
      <c r="SC24" s="8" t="n">
        <f aca="false">SB24*D$13</f>
        <v>10.8679583003181</v>
      </c>
      <c r="SD24" s="11" t="n">
        <v>312.174199</v>
      </c>
      <c r="SE24" s="39" t="n">
        <f aca="false">SD24/SD$50</f>
        <v>0.0431162183094126</v>
      </c>
      <c r="SF24" s="4" t="n">
        <f aca="false">SE24*$E$13</f>
        <v>0.0560053790103544</v>
      </c>
      <c r="SG24" s="41" t="n">
        <v>312.174199</v>
      </c>
      <c r="SH24" s="0" t="n">
        <f aca="false">SG24/SG$50</f>
        <v>0.0431162183094126</v>
      </c>
      <c r="SI24" s="0" t="n">
        <f aca="false">SH24*$F$13</f>
        <v>0.0506508395808298</v>
      </c>
      <c r="SJ24" s="0" t="n">
        <v>312.174199</v>
      </c>
      <c r="SK24" s="37" t="n">
        <f aca="false">SJ24/SJ$50</f>
        <v>0.0431162183094126</v>
      </c>
      <c r="SL24" s="0" t="n">
        <f aca="false">SK24*$G$13</f>
        <v>0.298584958930939</v>
      </c>
      <c r="SM24" s="0" t="n">
        <v>310.032045</v>
      </c>
      <c r="SN24" s="0" t="n">
        <f aca="false">SM24/SM$50</f>
        <v>0.0783704214088642</v>
      </c>
      <c r="SO24" s="0" t="n">
        <f aca="false">SN24*H$13</f>
        <v>1.33883742931799</v>
      </c>
      <c r="SP24" s="0" t="n">
        <v>310.032045</v>
      </c>
      <c r="SQ24" s="0" t="n">
        <f aca="false">SP24/SP$50</f>
        <v>0.0783704214088642</v>
      </c>
      <c r="SR24" s="0" t="n">
        <f aca="false">SQ24*I$13</f>
        <v>1.92139660010393</v>
      </c>
      <c r="TI24" s="49" t="n">
        <f aca="false">AVERAGE(SK24,SH24,SE24,SB24,RY24,SN24,SQ24)</f>
        <v>0.0531888477663988</v>
      </c>
      <c r="TJ24" s="0" t="n">
        <f aca="false">TI24*$O$13</f>
        <v>35.6237626800232</v>
      </c>
      <c r="TL24" s="0" t="s">
        <v>74</v>
      </c>
      <c r="TM24" s="5" t="n">
        <v>1613153</v>
      </c>
      <c r="TN24" s="37" t="n">
        <f aca="false">TM24/TM$50</f>
        <v>0.00509049905299348</v>
      </c>
      <c r="TO24" s="8" t="n">
        <f aca="false">TN24*$C$7</f>
        <v>1.6131530091629</v>
      </c>
      <c r="TP24" s="11" t="n">
        <v>7969699</v>
      </c>
      <c r="TQ24" s="37" t="n">
        <f aca="false">TP24/TP$50</f>
        <v>0.00509050061979793</v>
      </c>
      <c r="TR24" s="8" t="n">
        <f aca="false">TQ24*$D$7</f>
        <v>7.969699010181</v>
      </c>
      <c r="TS24" s="11" t="n">
        <v>41070</v>
      </c>
      <c r="TT24" s="39" t="n">
        <f aca="false">TS24/TS$50</f>
        <v>0.00509051245979462</v>
      </c>
      <c r="TU24" s="4" t="n">
        <f aca="false">TT24*$E$7</f>
        <v>0.041070000407241</v>
      </c>
      <c r="TV24" s="41" t="n">
        <v>37143</v>
      </c>
      <c r="TW24" s="0" t="n">
        <f aca="false">TV24/TV$50</f>
        <v>0.00509045727362657</v>
      </c>
      <c r="TX24" s="0" t="n">
        <f aca="false">TW24*$F$7</f>
        <v>0.0371429938914513</v>
      </c>
      <c r="TY24" s="50" t="n">
        <v>218959</v>
      </c>
      <c r="TZ24" s="37" t="n">
        <f aca="false">TY24/TY$50</f>
        <v>0.00509051136066159</v>
      </c>
      <c r="UA24" s="0" t="n">
        <f aca="false">TZ24*$G$7</f>
        <v>0.218958999185518</v>
      </c>
      <c r="UB24" s="50" t="n">
        <v>497235</v>
      </c>
      <c r="UC24" s="0" t="n">
        <f aca="false">UB24/UB$50</f>
        <v>0.00468610380110793</v>
      </c>
      <c r="UD24" s="0" t="n">
        <f aca="false">UC24*H$7</f>
        <v>0.497235000937221</v>
      </c>
      <c r="UE24" s="50" t="n">
        <v>713593</v>
      </c>
      <c r="UF24" s="0" t="n">
        <f aca="false">UE24/UE$50</f>
        <v>0.0046861007659847</v>
      </c>
      <c r="UG24" s="0" t="n">
        <f aca="false">UF24*I$7</f>
        <v>0.713593002811661</v>
      </c>
      <c r="UH24" s="50" t="n">
        <v>726968</v>
      </c>
      <c r="UI24" s="0" t="n">
        <f aca="false">UH24/UH$50</f>
        <v>0.00468610337336426</v>
      </c>
      <c r="UJ24" s="0" t="n">
        <f aca="false">UI24*J$7</f>
        <v>0.726968007122877</v>
      </c>
      <c r="UK24" s="50" t="n">
        <v>3176727</v>
      </c>
      <c r="UL24" s="0" t="n">
        <f aca="false">UK24/UK$50</f>
        <v>0.00468610146130186</v>
      </c>
      <c r="UM24" s="0" t="n">
        <f aca="false">UL24*SUM(A$7:N$7)</f>
        <v>19.4256868440052</v>
      </c>
      <c r="UN24" s="50"/>
      <c r="UQ24" s="50" t="n">
        <v>1237326</v>
      </c>
      <c r="UR24" s="0" t="n">
        <f aca="false">UQ24/UQ$50</f>
        <v>0.00468610052295866</v>
      </c>
      <c r="US24" s="0" t="n">
        <f aca="false">UR24*M$7</f>
        <v>1.2373259953139</v>
      </c>
      <c r="UT24" s="50" t="n">
        <v>1271715</v>
      </c>
      <c r="UU24" s="0" t="n">
        <f aca="false">UT24/UT$50</f>
        <v>0.0046861033021877</v>
      </c>
      <c r="UV24" s="0" t="n">
        <f aca="false">UU24*N$7</f>
        <v>1.27171499119013</v>
      </c>
      <c r="UX24" s="49" t="n">
        <f aca="false">AVERAGE(TZ24,TW24,TT24,TQ24,TN24,UC24,UF24,UI24,UL24,UO24,UR24,UU24)</f>
        <v>0.00486991763579812</v>
      </c>
      <c r="UY24" s="0" t="n">
        <f aca="false">UX24*SUM(A$7:N$7)</f>
        <v>20.18767534812</v>
      </c>
      <c r="VA24" s="50" t="n">
        <v>1472757</v>
      </c>
      <c r="VB24" s="0" t="n">
        <f aca="false">VA24/VA$50</f>
        <v>0.00468610155911577</v>
      </c>
      <c r="VC24" s="0" t="n">
        <f aca="false">VB24*W$7</f>
        <v>1.47275700281166</v>
      </c>
      <c r="VD24" s="50" t="n">
        <v>5050561</v>
      </c>
      <c r="VE24" s="0" t="n">
        <f aca="false">VD24/VD$50</f>
        <v>0.00468610220776621</v>
      </c>
      <c r="VF24" s="0" t="n">
        <f aca="false">VE24*X$7</f>
        <v>5.05056101030942</v>
      </c>
      <c r="VG24" s="50" t="n">
        <v>484779</v>
      </c>
      <c r="VH24" s="0" t="n">
        <f aca="false">VG24/VG$50</f>
        <v>0.00468609747197579</v>
      </c>
      <c r="VI24" s="0" t="n">
        <f aca="false">VH24*Y$7</f>
        <v>0.484779008060088</v>
      </c>
      <c r="VJ24" s="50" t="n">
        <v>440639</v>
      </c>
      <c r="VK24" s="0" t="n">
        <f aca="false">VJ24/VJ$50</f>
        <v>0.00468610401740958</v>
      </c>
      <c r="VL24" s="0" t="n">
        <f aca="false">VK24*Z$7</f>
        <v>0.440638991377569</v>
      </c>
      <c r="VM24" s="50" t="n">
        <v>416722</v>
      </c>
      <c r="VN24" s="0" t="n">
        <f aca="false">VM24/VM$50</f>
        <v>0.00468610305317738</v>
      </c>
      <c r="VP24" s="50" t="n">
        <v>986255</v>
      </c>
      <c r="VQ24" s="0" t="n">
        <f aca="false">VP24/VP$50</f>
        <v>0.00525055041726771</v>
      </c>
      <c r="VR24" s="0" t="n">
        <f aca="false">VQ24*AB$7</f>
        <v>0.986254994119384</v>
      </c>
      <c r="VS24" s="50" t="n">
        <v>1250696</v>
      </c>
      <c r="VT24" s="0" t="n">
        <f aca="false">VS24/VS$50</f>
        <v>0.00525054995457086</v>
      </c>
      <c r="VU24" s="0" t="n">
        <f aca="false">VT24*AC$7</f>
        <v>1.25069599096905</v>
      </c>
      <c r="VV24" s="50" t="n">
        <v>1674062</v>
      </c>
      <c r="VW24" s="0" t="n">
        <f aca="false">VV24/VV$50</f>
        <v>0.0052505531546142</v>
      </c>
      <c r="VX24" s="0" t="n">
        <f aca="false">VW24*AD$7</f>
        <v>1.67406202205232</v>
      </c>
      <c r="WL24" s="46" t="n">
        <f aca="false">AVERAGE(VN24,VK24,VH24,VE24,VB24, VQ24, VT24,VW24,VZ24,WC24,WF24,WI24)</f>
        <v>0.00489777022948719</v>
      </c>
      <c r="WM24" s="40" t="n">
        <f aca="false">WL24*AI$7</f>
        <v>16.7111528408485</v>
      </c>
    </row>
    <row r="25" customFormat="false" ht="14.25" hidden="false" customHeight="false" outlineLevel="0" collapsed="false">
      <c r="B25" s="0" t="s">
        <v>75</v>
      </c>
      <c r="C25" s="5" t="n">
        <v>1449.138743</v>
      </c>
      <c r="D25" s="37" t="n">
        <f aca="false">C25/C$50</f>
        <v>0.029320188482287</v>
      </c>
      <c r="E25" s="8" t="n">
        <f aca="false">C$4*D25</f>
        <v>21.3702594795112</v>
      </c>
      <c r="F25" s="38" t="n">
        <v>2156.265298</v>
      </c>
      <c r="G25" s="37" t="n">
        <f aca="false">F25/F$50</f>
        <v>0.0292707597107541</v>
      </c>
      <c r="H25" s="8" t="n">
        <f aca="false">G25*D$4</f>
        <v>105.400641875886</v>
      </c>
      <c r="I25" s="11" t="n">
        <v>1453.471116</v>
      </c>
      <c r="J25" s="39" t="n">
        <f aca="false">I25/I$50</f>
        <v>0.0293110892027093</v>
      </c>
      <c r="K25" s="40" t="n">
        <f aca="false">J25*E$4</f>
        <v>0.543904930299137</v>
      </c>
      <c r="L25" s="41" t="n">
        <v>2148.467605</v>
      </c>
      <c r="M25" s="0" t="n">
        <f aca="false">L25/L$50</f>
        <v>0.0294614473403576</v>
      </c>
      <c r="N25" s="0" t="n">
        <f aca="false">M25*F$4</f>
        <v>0.494426824444835</v>
      </c>
      <c r="O25" s="0" t="n">
        <v>1380.708404</v>
      </c>
      <c r="P25" s="37" t="n">
        <f aca="false">O25/O$50</f>
        <v>0.0284767297775121</v>
      </c>
      <c r="Q25" s="0" t="n">
        <f aca="false">P25*G$4</f>
        <v>2.81721076015933</v>
      </c>
      <c r="R25" s="0" t="n">
        <v>1217.301182</v>
      </c>
      <c r="S25" s="0" t="n">
        <f aca="false">R25/R$50</f>
        <v>0.0314796153413228</v>
      </c>
      <c r="T25" s="0" t="n">
        <f aca="false">S25*H$4</f>
        <v>7.6825790944076</v>
      </c>
      <c r="U25" s="0" t="n">
        <v>1368.33759</v>
      </c>
      <c r="V25" s="0" t="n">
        <f aca="false">U25/U$50</f>
        <v>0.0295759455138265</v>
      </c>
      <c r="W25" s="42" t="n">
        <f aca="false">V25*I$4</f>
        <v>10.3587042395305</v>
      </c>
      <c r="X25" s="0" t="n">
        <v>1366.721661</v>
      </c>
      <c r="Y25" s="0" t="n">
        <f aca="false">X25/X$50</f>
        <v>0.0295750811013146</v>
      </c>
      <c r="Z25" s="42" t="n">
        <f aca="false">Y25*J$4</f>
        <v>10.5525450311513</v>
      </c>
      <c r="AA25" s="0" t="n">
        <v>1349.365967</v>
      </c>
      <c r="AB25" s="0" t="n">
        <f aca="false">AA25/AA$50</f>
        <v>0.029565669750049</v>
      </c>
      <c r="AC25" s="42" t="n">
        <f aca="false">AB25*K$4</f>
        <v>63.9566024934656</v>
      </c>
      <c r="AD25" s="0" t="n">
        <v>1327.08868</v>
      </c>
      <c r="AE25" s="0" t="n">
        <f aca="false">AD25/AD$50</f>
        <v>0.0298916930875143</v>
      </c>
      <c r="AF25" s="42" t="n">
        <f aca="false">AE25*L$4</f>
        <v>21.6594967084646</v>
      </c>
      <c r="AG25" s="0" t="n">
        <v>1393.406436</v>
      </c>
      <c r="AH25" s="0" t="n">
        <f aca="false">AG25/AG$50</f>
        <v>0.0295837743799937</v>
      </c>
      <c r="AI25" s="42" t="n">
        <f aca="false">AH25*M$4</f>
        <v>17.9661058637598</v>
      </c>
      <c r="AJ25" s="0" t="n">
        <v>1433.831082</v>
      </c>
      <c r="AK25" s="0" t="n">
        <f aca="false">AJ25/AJ$50</f>
        <v>0.0298430171709962</v>
      </c>
      <c r="AL25" s="42" t="n">
        <f aca="false">AK25*N$4</f>
        <v>18.6272394576235</v>
      </c>
      <c r="AN25" s="43" t="n">
        <f aca="false">AVERAGE(Y25,AB25,AE25,AH25,AK25,P25,M25,J25,G25,D25,S25,V25)</f>
        <v>0.0296129175715531</v>
      </c>
      <c r="AO25" s="0" t="n">
        <f aca="false">AN25*(SUM(A$4:N$4))</f>
        <v>282.340857635163</v>
      </c>
      <c r="AQ25" s="5" t="n">
        <v>1518.893451</v>
      </c>
      <c r="AR25" s="37" t="n">
        <f aca="false">AQ25/AQ$50</f>
        <v>0.0298987515679188</v>
      </c>
      <c r="AS25" s="8" t="n">
        <f aca="false">W$4*AR25</f>
        <v>21.612265321275</v>
      </c>
      <c r="AT25" s="38" t="n">
        <v>2262.798224</v>
      </c>
      <c r="AU25" s="37" t="n">
        <f aca="false">AT25/AT$50</f>
        <v>0.030599243338469</v>
      </c>
      <c r="AV25" s="8" t="n">
        <f aca="false">AU25*X$4</f>
        <v>75.8518868232269</v>
      </c>
      <c r="AW25" s="11" t="n">
        <v>1430.199573</v>
      </c>
      <c r="AX25" s="39" t="n">
        <f aca="false">AW25/AW$50</f>
        <v>0.0298434723090234</v>
      </c>
      <c r="AY25" s="40" t="n">
        <f aca="false">AX25*Y$4</f>
        <v>7.10083916862179</v>
      </c>
      <c r="AZ25" s="41" t="n">
        <v>2351.307509</v>
      </c>
      <c r="BA25" s="39" t="n">
        <f aca="false">AZ25/AZ$50</f>
        <v>0.0301983107950692</v>
      </c>
      <c r="BB25" s="0" t="n">
        <f aca="false">BA25*Z$4</f>
        <v>6.53102711109326</v>
      </c>
      <c r="BC25" s="0" t="n">
        <v>1608.31621</v>
      </c>
      <c r="BD25" s="39" t="n">
        <f aca="false">BC25/BC$50</f>
        <v>0.0315966440905511</v>
      </c>
      <c r="BF25" s="0" t="n">
        <v>1505.393933</v>
      </c>
      <c r="BG25" s="39" t="n">
        <f aca="false">BF25/BF$50</f>
        <v>0.0269067298494056</v>
      </c>
      <c r="BH25" s="0" t="n">
        <f aca="false">BG25*AB$4</f>
        <v>11.6244693479918</v>
      </c>
      <c r="BI25" s="0" t="n">
        <v>1489.534944</v>
      </c>
      <c r="BJ25" s="39" t="n">
        <f aca="false">BI25/BI$50</f>
        <v>0.0293844159214635</v>
      </c>
      <c r="BK25" s="42" t="n">
        <f aca="false">BJ25*AC$4</f>
        <v>16.0987390784237</v>
      </c>
      <c r="BL25" s="0" t="n">
        <v>1665.448785</v>
      </c>
      <c r="BM25" s="39" t="n">
        <f aca="false">BL25/BL$50</f>
        <v>0.0292480794050118</v>
      </c>
      <c r="BN25" s="42" t="n">
        <f aca="false">BM25*AD$4</f>
        <v>21.4482406459986</v>
      </c>
      <c r="BO25" s="0" t="n">
        <v>1464.936686</v>
      </c>
      <c r="BP25" s="39" t="n">
        <f aca="false">BO25/BO$50</f>
        <v>0.0292080255824355</v>
      </c>
      <c r="BQ25" s="42" t="n">
        <f aca="false">BP25*AE$4</f>
        <v>21.0739919905024</v>
      </c>
      <c r="BT25" s="42"/>
      <c r="BW25" s="42"/>
      <c r="BZ25" s="42"/>
      <c r="CB25" s="43" t="n">
        <f aca="false">AVERAGE(BM25,BP25,BS25,BV25,BY25,BD25,BA25,AX25,AU25,AR25,BG25,BJ25)</f>
        <v>0.0296537414288164</v>
      </c>
      <c r="CC25" s="0" t="n">
        <f aca="false">CB25*AI$4</f>
        <v>232.710155607938</v>
      </c>
      <c r="CE25" s="0" t="s">
        <v>75</v>
      </c>
      <c r="CF25" s="5" t="n">
        <v>15.363264</v>
      </c>
      <c r="CG25" s="37" t="n">
        <f aca="false">CF25/CF$50</f>
        <v>0.0469491053245825</v>
      </c>
      <c r="CH25" s="8" t="n">
        <f aca="false">C$5*CG25</f>
        <v>0.232690831210679</v>
      </c>
      <c r="CI25" s="38" t="n">
        <v>22.920928</v>
      </c>
      <c r="CJ25" s="37" t="n">
        <f aca="false">CI25/CI$50</f>
        <v>0.0450985728906179</v>
      </c>
      <c r="CK25" s="8" t="n">
        <f aca="false">D$5*CJ25</f>
        <v>1.10428449161693</v>
      </c>
      <c r="CL25" s="11" t="n">
        <v>15.410089</v>
      </c>
      <c r="CM25" s="39" t="n">
        <f aca="false">CL25/CL$50</f>
        <v>0.0458233734977491</v>
      </c>
      <c r="CN25" s="40" t="n">
        <f aca="false">CM25*E$5</f>
        <v>0.00578211878967683</v>
      </c>
      <c r="CO25" s="41" t="n">
        <v>22.685873</v>
      </c>
      <c r="CP25" s="0" t="n">
        <f aca="false">CO25/CO$50</f>
        <v>0.0458233756920154</v>
      </c>
      <c r="CQ25" s="0" t="n">
        <f aca="false">CP25*F$5</f>
        <v>0.0052293045856043</v>
      </c>
      <c r="CR25" s="0" t="n">
        <v>15.070986</v>
      </c>
      <c r="CS25" s="37" t="n">
        <f aca="false">CR25/CR$50</f>
        <v>0.0479518863605863</v>
      </c>
      <c r="CT25" s="0" t="n">
        <f aca="false">CS25*G$5</f>
        <v>0.032258475067432</v>
      </c>
      <c r="CU25" s="0" t="n">
        <v>10.490597</v>
      </c>
      <c r="CV25" s="0" t="n">
        <f aca="false">CU25/CU$50</f>
        <v>0.0379083575510831</v>
      </c>
      <c r="CW25" s="0" t="n">
        <f aca="false">CV25*H$5</f>
        <v>0.0629102634850901</v>
      </c>
      <c r="CX25" s="0" t="n">
        <v>14.129067</v>
      </c>
      <c r="CY25" s="0" t="n">
        <f aca="false">CX25/CX$50</f>
        <v>0.0450261162504946</v>
      </c>
      <c r="CZ25" s="0" t="n">
        <f aca="false">CY25*I$5</f>
        <v>0.107235898960989</v>
      </c>
      <c r="DA25" s="0" t="n">
        <v>14.112751</v>
      </c>
      <c r="DB25" s="0" t="n">
        <f aca="false">DA25/DA$50</f>
        <v>0.0450261133093567</v>
      </c>
      <c r="DC25" s="0" t="n">
        <f aca="false">DB25*J$5</f>
        <v>0.109245773129068</v>
      </c>
      <c r="DD25" s="0" t="n">
        <v>13.937523</v>
      </c>
      <c r="DE25" s="0" t="n">
        <f aca="false">DD25/DD$50</f>
        <v>0.0450261158956128</v>
      </c>
      <c r="DF25" s="0" t="n">
        <f aca="false">DE25*K$5</f>
        <v>0.662324867301827</v>
      </c>
      <c r="DG25" s="0" t="n">
        <v>13.29497</v>
      </c>
      <c r="DH25" s="0" t="n">
        <f aca="false">DG25/DG$50</f>
        <v>0.0440983917842444</v>
      </c>
      <c r="DI25" s="0" t="n">
        <f aca="false">DH25*L$5</f>
        <v>0.21728488207545</v>
      </c>
      <c r="DJ25" s="0" t="n">
        <v>14.384768</v>
      </c>
      <c r="DK25" s="0" t="n">
        <f aca="false">DJ25/DJ$50</f>
        <v>0.0450261137986725</v>
      </c>
      <c r="DL25" s="0" t="n">
        <f aca="false">DK25*M$5</f>
        <v>0.185940395363357</v>
      </c>
      <c r="DM25" s="0" t="n">
        <v>14.674234</v>
      </c>
      <c r="DN25" s="0" t="n">
        <f aca="false">DM25/DM$50</f>
        <v>0.0450261122893261</v>
      </c>
      <c r="DO25" s="0" t="n">
        <f aca="false">DN25*N$5</f>
        <v>0.191108116194929</v>
      </c>
      <c r="DQ25" s="43" t="n">
        <f aca="false">AVERAGE(CS25,CP25,CM25,CJ25,CG25,CV25,CY25,DB25,DE25,DH25,DK25,DN25)</f>
        <v>0.0448986362203618</v>
      </c>
      <c r="DR25" s="0" t="n">
        <f aca="false">DQ25*(SUM(A$5:N$5))</f>
        <v>2.91094898366682</v>
      </c>
      <c r="DT25" s="0" t="n">
        <v>15.516488</v>
      </c>
      <c r="DU25" s="0" t="n">
        <f aca="false">DT25/DT$50</f>
        <v>0.0450458181048894</v>
      </c>
      <c r="DV25" s="0" t="n">
        <f aca="false">DU25*W$5</f>
        <v>0.221416829326122</v>
      </c>
      <c r="DW25" s="0" t="n">
        <v>22.603963</v>
      </c>
      <c r="DX25" s="0" t="n">
        <f aca="false">DW25/DW$50</f>
        <v>0.0450458185317502</v>
      </c>
      <c r="DY25" s="0" t="n">
        <f aca="false">DX25*X$5</f>
        <v>0.759309960088904</v>
      </c>
      <c r="DZ25" s="0" t="n">
        <v>14.635348</v>
      </c>
      <c r="EA25" s="0" t="n">
        <f aca="false">DZ25/DZ$50</f>
        <v>0.0450458152909409</v>
      </c>
      <c r="EB25" s="0" t="n">
        <f aca="false">EA25*Y$5</f>
        <v>0.0728825716645973</v>
      </c>
      <c r="EC25" s="0" t="n">
        <v>23.801955</v>
      </c>
      <c r="ED25" s="0" t="n">
        <f aca="false">EC25/EC$50</f>
        <v>0.0450458176559795</v>
      </c>
      <c r="EE25" s="0" t="n">
        <f aca="false">ED25*Z$5</f>
        <v>0.0662463909578708</v>
      </c>
      <c r="EF25" s="0" t="n">
        <v>15.548922</v>
      </c>
      <c r="EG25" s="0" t="n">
        <f aca="false">EF25/EF$50</f>
        <v>0.0450588714974669</v>
      </c>
      <c r="EI25" s="0" t="n">
        <v>13.638181</v>
      </c>
      <c r="EJ25" s="0" t="n">
        <f aca="false">EI25/EI$50</f>
        <v>0.0359742201787828</v>
      </c>
      <c r="EK25" s="0" t="n">
        <f aca="false">EJ25*AB$5</f>
        <v>0.105684797463738</v>
      </c>
      <c r="EL25" s="0" t="n">
        <v>14.901302</v>
      </c>
      <c r="EM25" s="0" t="n">
        <f aca="false">EL25/EL$50</f>
        <v>0.0433495875913321</v>
      </c>
      <c r="EN25" s="0" t="n">
        <f aca="false">EM25*AC$5</f>
        <v>0.161498570237245</v>
      </c>
      <c r="EO25" s="0" t="n">
        <v>16.743371</v>
      </c>
      <c r="EP25" s="0" t="n">
        <f aca="false">EO25/EO$50</f>
        <v>0.0433033587089669</v>
      </c>
      <c r="EQ25" s="0" t="n">
        <f aca="false">EP25*AD$5</f>
        <v>0.215935882471422</v>
      </c>
      <c r="ER25" s="0" t="n">
        <v>14.743335</v>
      </c>
      <c r="ES25" s="0" t="n">
        <f aca="false">ER25/ER$50</f>
        <v>0.0433369824675334</v>
      </c>
      <c r="ET25" s="0" t="n">
        <f aca="false">ES25*AE$5</f>
        <v>0.212623954607372</v>
      </c>
      <c r="FE25" s="44" t="n">
        <f aca="false">AVERAGE(EP25,ES25,EV25,EY25,FB25,EG25,ED25,EA25,DX25,DU25,EJ25,EM25)</f>
        <v>0.0434673655586269</v>
      </c>
      <c r="FF25" s="0" t="n">
        <f aca="false">FE25*AI$5</f>
        <v>2.31957314747681</v>
      </c>
      <c r="FH25" s="0" t="s">
        <v>75</v>
      </c>
      <c r="FI25" s="5" t="n">
        <v>69.733678</v>
      </c>
      <c r="FJ25" s="37" t="n">
        <f aca="false">FI25/FI$50</f>
        <v>0.0282868813439751</v>
      </c>
      <c r="FK25" s="8" t="n">
        <f aca="false">FJ25*C$6</f>
        <v>1.03085625549795</v>
      </c>
      <c r="FL25" s="38" t="n">
        <v>120.819003</v>
      </c>
      <c r="FM25" s="37" t="n">
        <f aca="false">FL25/FL$50</f>
        <v>0.032849521594157</v>
      </c>
      <c r="FN25" s="8" t="n">
        <f aca="false">FM25*D$6</f>
        <v>5.91436760704894</v>
      </c>
      <c r="FO25" s="11" t="n">
        <v>70.055826</v>
      </c>
      <c r="FP25" s="39" t="n">
        <f aca="false">FO25/FO$50</f>
        <v>0.0283312070673761</v>
      </c>
      <c r="FQ25" s="45" t="n">
        <f aca="false">FP25*E$6</f>
        <v>0.0262860978974594</v>
      </c>
      <c r="FR25" s="41" t="n">
        <v>120.591186</v>
      </c>
      <c r="FS25" s="0" t="n">
        <f aca="false">FR25/FR$50</f>
        <v>0.0331273012008932</v>
      </c>
      <c r="FT25" s="0" t="n">
        <f aca="false">FS25*F$6</f>
        <v>0.0277973891539749</v>
      </c>
      <c r="FU25" s="0" t="n">
        <v>55.642104</v>
      </c>
      <c r="FV25" s="37" t="n">
        <f aca="false">FU25/FU$50</f>
        <v>0.0230084753207439</v>
      </c>
      <c r="FW25" s="0" t="n">
        <f aca="false">FV25*G$6</f>
        <v>0.113811741648172</v>
      </c>
      <c r="FX25" s="0" t="n">
        <v>37.278027</v>
      </c>
      <c r="FY25" s="0" t="n">
        <f aca="false">FX25/FX$50</f>
        <v>0.0193403388031644</v>
      </c>
      <c r="FZ25" s="0" t="n">
        <f aca="false">FY25*H$6</f>
        <v>0.235999838239616</v>
      </c>
      <c r="GA25" s="0" t="n">
        <v>61.951788</v>
      </c>
      <c r="GB25" s="0" t="n">
        <f aca="false">GA25/GA$50</f>
        <v>0.0268499672424901</v>
      </c>
      <c r="GC25" s="0" t="n">
        <f aca="false">GB25*I$6</f>
        <v>0.470197764896498</v>
      </c>
      <c r="GD25" s="0" t="n">
        <v>61.841217</v>
      </c>
      <c r="GE25" s="0" t="n">
        <f aca="false">GD25/GD$50</f>
        <v>0.0268330300010976</v>
      </c>
      <c r="GF25" s="0" t="n">
        <f aca="false">GE25*J$6</f>
        <v>0.478708336316667</v>
      </c>
      <c r="GG25" s="0" t="n">
        <v>60.653646</v>
      </c>
      <c r="GH25" s="0" t="n">
        <f aca="false">GG25/GG$50</f>
        <v>0.026648619393749</v>
      </c>
      <c r="GI25" s="0" t="n">
        <f aca="false">GH25*K$6</f>
        <v>2.88232123942133</v>
      </c>
      <c r="GJ25" s="0" t="n">
        <v>56.930527</v>
      </c>
      <c r="GK25" s="0" t="n">
        <f aca="false">GJ25/GJ$50</f>
        <v>0.0257133961013458</v>
      </c>
      <c r="GL25" s="0" t="n">
        <f aca="false">GK25*L$6</f>
        <v>0.931595304069909</v>
      </c>
      <c r="GM25" s="0" t="n">
        <v>63.678818</v>
      </c>
      <c r="GN25" s="0" t="n">
        <f aca="false">GM25/GM$50</f>
        <v>0.0271078772746846</v>
      </c>
      <c r="GO25" s="0" t="n">
        <f aca="false">GN25*M$6</f>
        <v>0.823125181058954</v>
      </c>
      <c r="GP25" s="0" t="n">
        <v>65.640117</v>
      </c>
      <c r="GQ25" s="0" t="n">
        <f aca="false">GP25/GP$50</f>
        <v>0.0273915913167438</v>
      </c>
      <c r="GR25" s="0" t="n">
        <f aca="false">GQ25*N$6</f>
        <v>0.854856142156814</v>
      </c>
      <c r="GT25" s="46" t="n">
        <f aca="false">AVERAGE(FV25,FS25,FP25,FM25,FJ25, FY25, GB25,GE25,GH25,GK25,GN25,GQ25)</f>
        <v>0.0271240172217017</v>
      </c>
      <c r="GU25" s="0" t="n">
        <f aca="false">GT25*(SUM(A$6:N$6))</f>
        <v>12.9305365916442</v>
      </c>
      <c r="GW25" s="5" t="n">
        <v>71.346853</v>
      </c>
      <c r="GX25" s="37" t="n">
        <f aca="false">GW25/GW$50</f>
        <v>0.0281568954271555</v>
      </c>
      <c r="GY25" s="8" t="n">
        <f aca="false">GX25*W$6</f>
        <v>1.01765836813072</v>
      </c>
      <c r="GZ25" s="38" t="n">
        <v>119.336473</v>
      </c>
      <c r="HA25" s="37" t="n">
        <f aca="false">GZ25/GZ$50</f>
        <v>0.0323289787938783</v>
      </c>
      <c r="HB25" s="8" t="n">
        <f aca="false">HA25*X$6</f>
        <v>4.00698476994833</v>
      </c>
      <c r="HC25" s="11" t="n">
        <v>65.364959</v>
      </c>
      <c r="HD25" s="39" t="n">
        <f aca="false">HC25/HC$50</f>
        <v>0.0273492418280391</v>
      </c>
      <c r="HE25" s="45" t="n">
        <f aca="false">HD25*Y$6</f>
        <v>0.325368585789414</v>
      </c>
      <c r="HF25" s="41" t="n">
        <v>127.445235</v>
      </c>
      <c r="HG25" s="39" t="n">
        <f aca="false">HF25/HF$50</f>
        <v>0.0327879560708389</v>
      </c>
      <c r="HH25" s="0" t="n">
        <f aca="false">HG25*Z$6</f>
        <v>0.354554649545081</v>
      </c>
      <c r="HI25" s="0" t="n">
        <v>70.979005</v>
      </c>
      <c r="HJ25" s="39" t="n">
        <f aca="false">HI25/HI$50</f>
        <v>0.0279532942566059</v>
      </c>
      <c r="HL25" s="0" t="n">
        <v>72.234786</v>
      </c>
      <c r="HM25" s="39" t="n">
        <f aca="false">HL25/HL$50</f>
        <v>0.0258788071082971</v>
      </c>
      <c r="HN25" s="0" t="n">
        <f aca="false">HM25*AB$6</f>
        <v>0.559018880549018</v>
      </c>
      <c r="HO25" s="0" t="n">
        <v>69.90887</v>
      </c>
      <c r="HP25" s="39" t="n">
        <f aca="false">HO25/HO$50</f>
        <v>0.0276506675898049</v>
      </c>
      <c r="HQ25" s="0" t="n">
        <f aca="false">HP25*AC$6</f>
        <v>0.757443816583314</v>
      </c>
      <c r="HR25" s="0" t="n">
        <v>82.159888</v>
      </c>
      <c r="HS25" s="39" t="n">
        <f aca="false">HR25/HR$50</f>
        <v>0.0289210813003272</v>
      </c>
      <c r="HT25" s="0" t="n">
        <f aca="false">HS25*AD$6</f>
        <v>1.06042229796055</v>
      </c>
      <c r="HU25" s="0" t="n">
        <v>68.694021</v>
      </c>
      <c r="HV25" s="39" t="n">
        <f aca="false">HU25/HU$50</f>
        <v>0.0274612802742533</v>
      </c>
      <c r="HW25" s="0" t="n">
        <f aca="false">HV25*AE$6</f>
        <v>0.990684561877019</v>
      </c>
      <c r="IH25" s="47" t="n">
        <f aca="false">AVERAGE(HJ25,HG25,HD25,HA25,GX25, HM25, HP25,HS25,HV25,HY25,IB25,IE25)</f>
        <v>0.0287209114054667</v>
      </c>
      <c r="II25" s="0" t="n">
        <f aca="false">IH25*AI$6</f>
        <v>11.2694847940385</v>
      </c>
      <c r="IK25" s="0" t="s">
        <v>75</v>
      </c>
      <c r="IL25" s="5" t="n">
        <v>127.499336</v>
      </c>
      <c r="IM25" s="37" t="n">
        <f aca="false">IL25/IL$50</f>
        <v>0.0284904532697632</v>
      </c>
      <c r="IN25" s="8" t="n">
        <f aca="false">IM25*W$8</f>
        <v>1.28714244512595</v>
      </c>
      <c r="IO25" s="38" t="n">
        <v>55.166569</v>
      </c>
      <c r="IP25" s="37" t="n">
        <f aca="false">IO25/IO$50</f>
        <v>0.0248177693240818</v>
      </c>
      <c r="IQ25" s="8" t="n">
        <f aca="false">IP25*X$8</f>
        <v>3.84501875004002</v>
      </c>
      <c r="IR25" s="11" t="n">
        <v>55.166569</v>
      </c>
      <c r="IS25" s="39" t="n">
        <f aca="false">IR25/IR$50</f>
        <v>0.0248177693240818</v>
      </c>
      <c r="IT25" s="40" t="n">
        <f aca="false">IS25*E$8</f>
        <v>0.0287828503255243</v>
      </c>
      <c r="IU25" s="41" t="n">
        <v>227.895097</v>
      </c>
      <c r="IV25" s="0" t="n">
        <f aca="false">IU25/IU$50</f>
        <v>0.0299758401867972</v>
      </c>
      <c r="IW25" s="0" t="n">
        <f aca="false">IV25*F$8</f>
        <v>0.0314412155791344</v>
      </c>
      <c r="IX25" s="0" t="n">
        <v>55.628053</v>
      </c>
      <c r="IY25" s="37" t="n">
        <f aca="false">IX25/IX$50</f>
        <v>0.0251337210458978</v>
      </c>
      <c r="IZ25" s="0" t="n">
        <f aca="false">IY25*G$8</f>
        <v>0.155405373805558</v>
      </c>
      <c r="JA25" s="0" t="n">
        <v>55.166569</v>
      </c>
      <c r="JB25" s="0" t="n">
        <f aca="false">JA25/JA$50</f>
        <v>0.0248177693240818</v>
      </c>
      <c r="JC25" s="0" t="n">
        <f aca="false">JB25*H$8</f>
        <v>0.378547501517472</v>
      </c>
      <c r="JD25" s="0" t="n">
        <v>163.746712</v>
      </c>
      <c r="JE25" s="0" t="n">
        <f aca="false">JD25/JD$50</f>
        <v>0.041673086645914</v>
      </c>
      <c r="JF25" s="0" t="n">
        <f aca="false">JE25*I$8</f>
        <v>0.912226075561016</v>
      </c>
      <c r="JG25" s="0" t="n">
        <v>55.166569</v>
      </c>
      <c r="JH25" s="0" t="n">
        <f aca="false">JG25/JG$50</f>
        <v>0.0248177693240818</v>
      </c>
      <c r="JI25" s="0" t="n">
        <f aca="false">JH25*J$8</f>
        <v>0.553444442527364</v>
      </c>
      <c r="JJ25" s="0" t="n">
        <v>55.166569</v>
      </c>
      <c r="JK25" s="0" t="n">
        <f aca="false">JJ25/JJ$50</f>
        <v>0.0248177693240818</v>
      </c>
      <c r="JL25" s="0" t="n">
        <f aca="false">JK25*K$8</f>
        <v>3.35537005599246</v>
      </c>
      <c r="JM25" s="0" t="n">
        <v>134.53406</v>
      </c>
      <c r="JN25" s="0" t="n">
        <f aca="false">JM25/JM$50</f>
        <v>0.0318679955491866</v>
      </c>
      <c r="JO25" s="0" t="n">
        <f aca="false">JN25*L$8</f>
        <v>1.44322024241429</v>
      </c>
      <c r="JP25" s="0" t="n">
        <v>55.166569</v>
      </c>
      <c r="JQ25" s="0" t="n">
        <f aca="false">JP25/JP$50</f>
        <v>0.0248177693240818</v>
      </c>
      <c r="JR25" s="0" t="n">
        <f aca="false">JQ25*M$8</f>
        <v>0.94198314854044</v>
      </c>
      <c r="JS25" s="0" t="n">
        <v>55.166569</v>
      </c>
      <c r="JT25" s="0" t="n">
        <f aca="false">JS25/JS$50</f>
        <v>0.0248177693240818</v>
      </c>
      <c r="JU25" s="0" t="n">
        <f aca="false">JT25*N$8</f>
        <v>0.968163107794402</v>
      </c>
      <c r="JW25" s="43" t="n">
        <f aca="false">AVERAGE(IY25,IV25,IS25,IP25,IM25,JB25,JE25,JH25,JK25,JN25,JQ25,JT25)</f>
        <v>0.0275721234971776</v>
      </c>
      <c r="JX25" s="0" t="n">
        <f aca="false">JW25*SUM(A$8:N$8)</f>
        <v>16.4301967549416</v>
      </c>
      <c r="JZ25" s="0" t="n">
        <v>151.32609</v>
      </c>
      <c r="KA25" s="0" t="n">
        <f aca="false">JZ25/JZ$50</f>
        <v>0.0325190535030882</v>
      </c>
      <c r="KB25" s="0" t="n">
        <f aca="false">KA25*W$8</f>
        <v>1.46914665213729</v>
      </c>
      <c r="KC25" s="0" t="n">
        <v>55.166569</v>
      </c>
      <c r="KD25" s="0" t="n">
        <f aca="false">KC25/KC$50</f>
        <v>0.0248177693240818</v>
      </c>
      <c r="KE25" s="0" t="n">
        <f aca="false">KD25*X$8</f>
        <v>3.84501875004002</v>
      </c>
      <c r="KF25" s="0" t="n">
        <v>55.166569</v>
      </c>
      <c r="KG25" s="0" t="n">
        <f aca="false">KF25/KF$50</f>
        <v>0.0248177693240818</v>
      </c>
      <c r="KH25" s="0" t="n">
        <f aca="false">KG25*Y$8</f>
        <v>0.369065190097234</v>
      </c>
      <c r="KI25" s="0" t="n">
        <v>292.353853</v>
      </c>
      <c r="KJ25" s="0" t="n">
        <f aca="false">KI25/KI$50</f>
        <v>0.0379977135472578</v>
      </c>
      <c r="KK25" s="0" t="n">
        <f aca="false">KJ25*Z$8</f>
        <v>0.513613366946208</v>
      </c>
      <c r="KL25" s="0" t="n">
        <v>98.273683</v>
      </c>
      <c r="KM25" s="0" t="n">
        <f aca="false">KL25/KL$50</f>
        <v>0.043975476577587</v>
      </c>
      <c r="KO25" s="0" t="n">
        <v>55.166569</v>
      </c>
      <c r="KP25" s="0" t="n">
        <f aca="false">KO25/KO$50</f>
        <v>0.0248177693240818</v>
      </c>
      <c r="KQ25" s="0" t="n">
        <f aca="false">KP25*AB$8</f>
        <v>0.67012370234136</v>
      </c>
      <c r="KR25" s="0" t="n">
        <v>470.052363</v>
      </c>
      <c r="KS25" s="0" t="n">
        <f aca="false">KR25/KR$50</f>
        <v>0.0878009969544721</v>
      </c>
      <c r="KT25" s="0" t="n">
        <f aca="false">KS25*AC$8</f>
        <v>3.00645192457922</v>
      </c>
      <c r="KU25" s="0" t="n">
        <v>55.166569</v>
      </c>
      <c r="KV25" s="0" t="n">
        <f aca="false">KU25/KU$50</f>
        <v>0.0250145633987919</v>
      </c>
      <c r="KW25" s="0" t="n">
        <f aca="false">KV25*AD$8</f>
        <v>1.14648206469059</v>
      </c>
      <c r="KX25" s="0" t="n">
        <v>55.166569</v>
      </c>
      <c r="KY25" s="0" t="n">
        <f aca="false">KX25/KX$50</f>
        <v>0.0250145633987919</v>
      </c>
      <c r="KZ25" s="0" t="n">
        <f aca="false">KY25*AE$8</f>
        <v>1.12802196100228</v>
      </c>
      <c r="LK25" s="48" t="n">
        <f aca="false">AVERAGE(KM25,KJ25,KG25,KD25,KA25, KP25, KS25,KV25,KY25,LB25,LE25,LH25)</f>
        <v>0.0363084083724705</v>
      </c>
      <c r="LL25" s="0" t="n">
        <f aca="false">LK25*AI$8</f>
        <v>17.8083248418178</v>
      </c>
      <c r="LN25" s="0" t="s">
        <v>75</v>
      </c>
      <c r="LO25" s="5" t="n">
        <v>18.587157</v>
      </c>
      <c r="LP25" s="37" t="n">
        <f aca="false">LO25/LO$50</f>
        <v>0.0178785874410803</v>
      </c>
      <c r="LQ25" s="8" t="n">
        <f aca="false">LP25*C$9</f>
        <v>0.199764538078903</v>
      </c>
      <c r="LR25" s="11" t="n">
        <v>18.587157</v>
      </c>
      <c r="LS25" s="37" t="n">
        <f aca="false">LR25/LR$50</f>
        <v>0.0178785874410803</v>
      </c>
      <c r="LT25" s="8" t="n">
        <f aca="false">LS25*D$9</f>
        <v>0.986926064875855</v>
      </c>
      <c r="LU25" s="11" t="n">
        <v>18.587157</v>
      </c>
      <c r="LV25" s="39" t="n">
        <f aca="false">LU25/LU$50</f>
        <v>0.0178785874410803</v>
      </c>
      <c r="LW25" s="4" t="n">
        <f aca="false">LV25*E$9</f>
        <v>0.00508588336384694</v>
      </c>
      <c r="LX25" s="41" t="n">
        <v>18.587157</v>
      </c>
      <c r="LY25" s="0" t="n">
        <f aca="false">LX25/LX$50</f>
        <v>0.0178785874410803</v>
      </c>
      <c r="LZ25" s="0" t="n">
        <f aca="false">LY25*F$9</f>
        <v>0.00459963430193725</v>
      </c>
      <c r="MA25" s="0" t="n">
        <v>18.587157</v>
      </c>
      <c r="MB25" s="37" t="n">
        <f aca="false">MA25/MA$50</f>
        <v>0.0178785874410803</v>
      </c>
      <c r="MC25" s="0" t="n">
        <f aca="false">MB25*G$9</f>
        <v>0.0271146861632886</v>
      </c>
      <c r="MD25" s="0" t="n">
        <v>18.587157</v>
      </c>
      <c r="ME25" s="0" t="n">
        <f aca="false">MD25/MD$50</f>
        <v>0.0178785874410803</v>
      </c>
      <c r="MF25" s="0" t="n">
        <f aca="false">ME25*H$9</f>
        <v>0.0668887347368181</v>
      </c>
      <c r="MG25" s="0" t="n">
        <v>18.587157</v>
      </c>
      <c r="MH25" s="0" t="n">
        <f aca="false">MG25/MG$50</f>
        <v>0.0178785874410803</v>
      </c>
      <c r="MI25" s="0" t="n">
        <f aca="false">MH25*I$9</f>
        <v>0.095993572254732</v>
      </c>
      <c r="MZ25" s="49" t="n">
        <f aca="false">AVERAGE(MB25,LY25,LV25,LS25,LP25,ME25,MH25)</f>
        <v>0.0178785874410803</v>
      </c>
      <c r="NA25" s="0" t="n">
        <f aca="false">MZ25*O$9</f>
        <v>2.62238543667381</v>
      </c>
      <c r="NC25" s="0" t="s">
        <v>75</v>
      </c>
      <c r="ND25" s="5" t="n">
        <v>134.756354</v>
      </c>
      <c r="NE25" s="37" t="n">
        <f aca="false">ND25/ND$50</f>
        <v>0.0178789187490361</v>
      </c>
      <c r="NF25" s="8" t="n">
        <f aca="false">NE25*C$10</f>
        <v>1.44828716138495</v>
      </c>
      <c r="NG25" s="11" t="n">
        <v>134.756354</v>
      </c>
      <c r="NH25" s="37" t="n">
        <f aca="false">NG25/NG$50</f>
        <v>0.0178789187490361</v>
      </c>
      <c r="NI25" s="8" t="n">
        <f aca="false">NH25*D$10</f>
        <v>7.15518561373144</v>
      </c>
      <c r="NJ25" s="11" t="n">
        <v>134.756354</v>
      </c>
      <c r="NK25" s="39" t="n">
        <f aca="false">NJ25/NJ$50</f>
        <v>0.0178789187490361</v>
      </c>
      <c r="NL25" s="4" t="n">
        <f aca="false">NK25*E$10</f>
        <v>0.0368725082589558</v>
      </c>
      <c r="NM25" s="41" t="n">
        <v>134.756354</v>
      </c>
      <c r="NN25" s="0" t="n">
        <f aca="false">NM25/NM$50</f>
        <v>0.0178789187490361</v>
      </c>
      <c r="NO25" s="0" t="n">
        <f aca="false">NN25*F$10</f>
        <v>0.0333472165311461</v>
      </c>
      <c r="NP25" s="0" t="n">
        <v>134.756354</v>
      </c>
      <c r="NQ25" s="37" t="n">
        <f aca="false">NP25/NP$50</f>
        <v>0.0178789187490361</v>
      </c>
      <c r="NR25" s="0" t="n">
        <f aca="false">NQ25*G$10</f>
        <v>0.196580695617568</v>
      </c>
      <c r="NS25" s="0" t="n">
        <v>134.756354</v>
      </c>
      <c r="NT25" s="0" t="n">
        <f aca="false">NS25/NS$50</f>
        <v>0.0178789187490361</v>
      </c>
      <c r="NU25" s="0" t="n">
        <f aca="false">NT25*H$10</f>
        <v>0.484941404977263</v>
      </c>
      <c r="NV25" s="0" t="n">
        <v>134.756354</v>
      </c>
      <c r="NW25" s="0" t="n">
        <f aca="false">NV25/NV$50</f>
        <v>0.0178789187490361</v>
      </c>
      <c r="NX25" s="0" t="n">
        <f aca="false">NW25*I$10</f>
        <v>0.695950640734315</v>
      </c>
      <c r="OO25" s="49" t="n">
        <f aca="false">AVERAGE(NQ25,NN25,NK25,NH25,NE25,NT25,NW25)</f>
        <v>0.0178789187490361</v>
      </c>
      <c r="OP25" s="0" t="n">
        <f aca="false">OO25*O$10</f>
        <v>19.012219068819</v>
      </c>
      <c r="OR25" s="0" t="s">
        <v>75</v>
      </c>
      <c r="OS25" s="5" t="n">
        <v>218.177558</v>
      </c>
      <c r="OT25" s="37" t="n">
        <f aca="false">OS25/OS$50</f>
        <v>0.0301337882857594</v>
      </c>
      <c r="OU25" s="8" t="n">
        <f aca="false">OT25*C$11</f>
        <v>2.81382284464706</v>
      </c>
      <c r="OV25" s="11" t="n">
        <v>218.177558</v>
      </c>
      <c r="OW25" s="37" t="n">
        <f aca="false">OV25/OV$50</f>
        <v>0.0301337882857594</v>
      </c>
      <c r="OX25" s="8" t="n">
        <f aca="false">OW25*D$11</f>
        <v>13.9015419555018</v>
      </c>
      <c r="OY25" s="11" t="n">
        <v>218.177558</v>
      </c>
      <c r="OZ25" s="39" t="n">
        <f aca="false">OY25/OY$50</f>
        <v>0.0301337882857594</v>
      </c>
      <c r="PA25" s="4" t="n">
        <f aca="false">OZ25*E$11</f>
        <v>0.0716382143298653</v>
      </c>
      <c r="PB25" s="41" t="n">
        <v>218.177558</v>
      </c>
      <c r="PC25" s="0" t="n">
        <f aca="false">PB25/PB$50</f>
        <v>0.0301337882857594</v>
      </c>
      <c r="PD25" s="0" t="n">
        <f aca="false">PC25*F$11</f>
        <v>0.0647890571583894</v>
      </c>
      <c r="PE25" s="0" t="n">
        <v>218.177558</v>
      </c>
      <c r="PF25" s="37" t="n">
        <f aca="false">PE25/PE$50</f>
        <v>0.0301337882857594</v>
      </c>
      <c r="PG25" s="0" t="n">
        <f aca="false">PF25*G$11</f>
        <v>0.381929265751671</v>
      </c>
      <c r="PH25" s="0" t="n">
        <v>218.177558</v>
      </c>
      <c r="PI25" s="0" t="n">
        <f aca="false">PH25/PH$50</f>
        <v>0.0301337882857594</v>
      </c>
      <c r="PJ25" s="0" t="n">
        <f aca="false">PI25*H$11</f>
        <v>0.942174480325713</v>
      </c>
      <c r="PK25" s="0" t="n">
        <v>218.177558</v>
      </c>
      <c r="PL25" s="0" t="n">
        <f aca="false">PK25/PK$50</f>
        <v>0.0301337882857594</v>
      </c>
      <c r="PM25" s="0" t="n">
        <f aca="false">PL25*I$11</f>
        <v>1.35213641593863</v>
      </c>
      <c r="QD25" s="49" t="n">
        <f aca="false">AVERAGE(PF25,PC25,OZ25,OW25,OT25,PI25,PL25)</f>
        <v>0.0301337882857594</v>
      </c>
      <c r="QE25" s="0" t="n">
        <f aca="false">QD25*O$11</f>
        <v>36.9381278586493</v>
      </c>
      <c r="QG25" s="0" t="s">
        <v>75</v>
      </c>
      <c r="QH25" s="5" t="n">
        <v>70.671237</v>
      </c>
      <c r="QI25" s="37" t="n">
        <f aca="false">QH25/QH$50</f>
        <v>0.0306339074922808</v>
      </c>
      <c r="QJ25" s="8" t="n">
        <f aca="false">QI25*C$12</f>
        <v>0.908740415558336</v>
      </c>
      <c r="QK25" s="11" t="n">
        <v>70.671237</v>
      </c>
      <c r="QL25" s="37" t="n">
        <f aca="false">QK25/QK$50</f>
        <v>0.0305188146501049</v>
      </c>
      <c r="QM25" s="8" t="n">
        <f aca="false">QL25*D$12</f>
        <v>4.47271609235953</v>
      </c>
      <c r="QN25" s="11" t="n">
        <v>70.671237</v>
      </c>
      <c r="QO25" s="39" t="n">
        <f aca="false">QN25/QN$50</f>
        <v>0.0305762527656109</v>
      </c>
      <c r="QP25" s="4" t="n">
        <f aca="false">QO25*E$12</f>
        <v>0.0230924338133935</v>
      </c>
      <c r="QQ25" s="41" t="n">
        <v>70.671237</v>
      </c>
      <c r="QR25" s="0" t="n">
        <f aca="false">QQ25/QQ$50</f>
        <v>0.0305762527656109</v>
      </c>
      <c r="QS25" s="0" t="n">
        <f aca="false">QR25*F$12</f>
        <v>0.020884621821716</v>
      </c>
      <c r="QT25" s="0" t="n">
        <v>70.671237</v>
      </c>
      <c r="QU25" s="37" t="n">
        <f aca="false">QT25/QT$50</f>
        <v>0.0305762527656109</v>
      </c>
      <c r="QV25" s="0" t="n">
        <f aca="false">QU25*G$12</f>
        <v>0.123114128028894</v>
      </c>
      <c r="QW25" s="0" t="n">
        <v>70.671237</v>
      </c>
      <c r="QX25" s="0" t="n">
        <f aca="false">QW25/QW$50</f>
        <v>0.0305762527391529</v>
      </c>
      <c r="QY25" s="4" t="n">
        <f aca="false">QX25*H$12</f>
        <v>0.303708042031597</v>
      </c>
      <c r="QZ25" s="0" t="n">
        <v>70.263083</v>
      </c>
      <c r="RA25" s="0" t="n">
        <f aca="false">QZ25/QZ$50</f>
        <v>0.030696889429671</v>
      </c>
      <c r="RB25" s="0" t="n">
        <f aca="false">RA25*I$12</f>
        <v>0.437578096701725</v>
      </c>
      <c r="RS25" s="49" t="n">
        <f aca="false">AVERAGE(QU25,QR25,QO25,QL25,QI25,QX25,RA25)</f>
        <v>0.0305935175154346</v>
      </c>
      <c r="RT25" s="0" t="n">
        <f aca="false">RS25*O$12</f>
        <v>11.9136541664185</v>
      </c>
      <c r="RW25" s="0" t="s">
        <v>75</v>
      </c>
      <c r="RX25" s="5" t="n">
        <v>218.177558</v>
      </c>
      <c r="RY25" s="37" t="n">
        <f aca="false">RX25/RX$50</f>
        <v>0.0301337882857594</v>
      </c>
      <c r="RZ25" s="8" t="n">
        <f aca="false">RY25*C$13</f>
        <v>1.53742808512114</v>
      </c>
      <c r="SA25" s="11" t="n">
        <v>218.177558</v>
      </c>
      <c r="SB25" s="37" t="n">
        <f aca="false">SA25/SA$50</f>
        <v>0.0301337882857594</v>
      </c>
      <c r="SC25" s="8" t="n">
        <f aca="false">SB25*D$13</f>
        <v>7.59558160156991</v>
      </c>
      <c r="SD25" s="11" t="n">
        <v>218.177558</v>
      </c>
      <c r="SE25" s="39" t="n">
        <f aca="false">SD25/SD$50</f>
        <v>0.0301337882857594</v>
      </c>
      <c r="SF25" s="4" t="n">
        <f aca="false">SE25*$E$13</f>
        <v>0.0391419818373381</v>
      </c>
      <c r="SG25" s="41" t="n">
        <v>218.177558</v>
      </c>
      <c r="SH25" s="0" t="n">
        <f aca="false">SG25/SG$50</f>
        <v>0.0301337882857594</v>
      </c>
      <c r="SI25" s="0" t="n">
        <f aca="false">SH25*$F$13</f>
        <v>0.035399711205458</v>
      </c>
      <c r="SJ25" s="0" t="n">
        <v>218.177558</v>
      </c>
      <c r="SK25" s="37" t="n">
        <f aca="false">SJ25/SJ$50</f>
        <v>0.0301337882857594</v>
      </c>
      <c r="SL25" s="0" t="n">
        <f aca="false">SK25*$G$13</f>
        <v>0.208680081197494</v>
      </c>
      <c r="SM25" s="0" t="n">
        <v>115.856635</v>
      </c>
      <c r="SN25" s="0" t="n">
        <f aca="false">SM25/SM$50</f>
        <v>0.0292864349166324</v>
      </c>
      <c r="SO25" s="0" t="n">
        <f aca="false">SN25*H$13</f>
        <v>0.500313441382592</v>
      </c>
      <c r="SP25" s="0" t="n">
        <v>115.856635</v>
      </c>
      <c r="SQ25" s="0" t="n">
        <f aca="false">SP25/SP$50</f>
        <v>0.0292864349166324</v>
      </c>
      <c r="SR25" s="0" t="n">
        <f aca="false">SQ25*I$13</f>
        <v>0.718011406170875</v>
      </c>
      <c r="TI25" s="49" t="n">
        <f aca="false">AVERAGE(SK25,SH25,SE25,SB25,RY25,SN25,SQ25)</f>
        <v>0.0298916873231517</v>
      </c>
      <c r="TJ25" s="0" t="n">
        <f aca="false">TI25*$O$13</f>
        <v>20.0202565015541</v>
      </c>
      <c r="TL25" s="0" t="s">
        <v>75</v>
      </c>
      <c r="TM25" s="5" t="n">
        <v>11765098</v>
      </c>
      <c r="TN25" s="37" t="n">
        <f aca="false">TM25/TM$50</f>
        <v>0.0371261871796262</v>
      </c>
      <c r="TO25" s="8" t="n">
        <f aca="false">TN25*$C$7</f>
        <v>11.7650980668271</v>
      </c>
      <c r="TP25" s="11" t="n">
        <v>58124842</v>
      </c>
      <c r="TQ25" s="37" t="n">
        <f aca="false">TP25/TP$50</f>
        <v>0.0371261881065592</v>
      </c>
      <c r="TR25" s="8" t="n">
        <f aca="false">TQ25*$D$7</f>
        <v>58.1248420742524</v>
      </c>
      <c r="TS25" s="11" t="n">
        <v>299532</v>
      </c>
      <c r="TT25" s="39" t="n">
        <f aca="false">TS25/TS$50</f>
        <v>0.0371261596812077</v>
      </c>
      <c r="TU25" s="4" t="n">
        <f aca="false">TT25*$E$7</f>
        <v>0.299532002970093</v>
      </c>
      <c r="TV25" s="41" t="n">
        <v>270895</v>
      </c>
      <c r="TW25" s="0" t="n">
        <f aca="false">TV25/TV$50</f>
        <v>0.0371262262913354</v>
      </c>
      <c r="TX25" s="0" t="n">
        <f aca="false">TW25*$F$7</f>
        <v>0.270894955448528</v>
      </c>
      <c r="TY25" s="50" t="n">
        <v>1596915</v>
      </c>
      <c r="TZ25" s="37" t="n">
        <f aca="false">TY25/TY$50</f>
        <v>0.0371261923442786</v>
      </c>
      <c r="UA25" s="0" t="n">
        <f aca="false">TZ25*$G$7</f>
        <v>1.59691499405981</v>
      </c>
      <c r="UB25" s="50" t="n">
        <v>4258873</v>
      </c>
      <c r="UC25" s="0" t="n">
        <f aca="false">UB25/UB$50</f>
        <v>0.0401369995147887</v>
      </c>
      <c r="UD25" s="0" t="n">
        <f aca="false">UC25*H$7</f>
        <v>4.2588730080274</v>
      </c>
      <c r="UE25" s="50" t="n">
        <v>6112007</v>
      </c>
      <c r="UF25" s="0" t="n">
        <f aca="false">UE25/UE$50</f>
        <v>0.0401369978186499</v>
      </c>
      <c r="UG25" s="0" t="n">
        <f aca="false">UF25*I$7</f>
        <v>6.1120070240822</v>
      </c>
      <c r="UH25" s="50" t="n">
        <v>6226562</v>
      </c>
      <c r="UI25" s="0" t="n">
        <f aca="false">UH25/UH$50</f>
        <v>0.0401369980420895</v>
      </c>
      <c r="UJ25" s="0" t="n">
        <f aca="false">UI25*J$7</f>
        <v>6.22656206100824</v>
      </c>
      <c r="UK25" s="50" t="n">
        <v>27209034</v>
      </c>
      <c r="UL25" s="0" t="n">
        <f aca="false">UK25/UK$50</f>
        <v>0.0401370007520357</v>
      </c>
      <c r="UM25" s="0" t="n">
        <f aca="false">UL25*SUM(A$7:N$7)</f>
        <v>166.383253522223</v>
      </c>
      <c r="UN25" s="50"/>
      <c r="UQ25" s="50" t="n">
        <v>10597842</v>
      </c>
      <c r="UR25" s="0" t="n">
        <f aca="false">UQ25/UQ$50</f>
        <v>0.0401369994152174</v>
      </c>
      <c r="US25" s="0" t="n">
        <f aca="false">UR25*M$7</f>
        <v>10.597841959863</v>
      </c>
      <c r="UT25" s="50" t="n">
        <v>10892382</v>
      </c>
      <c r="UU25" s="0" t="n">
        <f aca="false">UT25/UT$50</f>
        <v>0.0401370018116401</v>
      </c>
      <c r="UV25" s="0" t="n">
        <f aca="false">UU25*N$7</f>
        <v>10.8923819245424</v>
      </c>
      <c r="UX25" s="49" t="n">
        <f aca="false">AVERAGE(TZ25,TW25,TT25,TQ25,TN25,UC25,UF25,UI25,UL25,UO25,UR25,UU25)</f>
        <v>0.0387684500870389</v>
      </c>
      <c r="UY25" s="0" t="n">
        <f aca="false">UX25*SUM(A$7:N$7)</f>
        <v>160.710086419905</v>
      </c>
      <c r="VA25" s="50" t="n">
        <v>12614334</v>
      </c>
      <c r="VB25" s="0" t="n">
        <f aca="false">VA25/VA$50</f>
        <v>0.0401370017080938</v>
      </c>
      <c r="VC25" s="0" t="n">
        <f aca="false">VB25*W$7</f>
        <v>12.6143340240822</v>
      </c>
      <c r="VD25" s="50" t="n">
        <v>43258632</v>
      </c>
      <c r="VE25" s="0" t="n">
        <f aca="false">VD25/VD$50</f>
        <v>0.040137000804494</v>
      </c>
      <c r="VF25" s="0" t="n">
        <f aca="false">VE25*X$7</f>
        <v>43.2586320883014</v>
      </c>
      <c r="VG25" s="50" t="n">
        <v>4152192</v>
      </c>
      <c r="VH25" s="0" t="n">
        <f aca="false">VG25/VG$50</f>
        <v>0.040137003530182</v>
      </c>
      <c r="VI25" s="0" t="n">
        <f aca="false">VH25*Y$7</f>
        <v>4.15219206903565</v>
      </c>
      <c r="VJ25" s="50" t="n">
        <v>3774122</v>
      </c>
      <c r="VK25" s="0" t="n">
        <f aca="false">VJ25/VJ$50</f>
        <v>0.0401370016416928</v>
      </c>
      <c r="VL25" s="0" t="n">
        <f aca="false">VK25*Z$7</f>
        <v>3.77412192614792</v>
      </c>
      <c r="VM25" s="50" t="n">
        <v>3569271</v>
      </c>
      <c r="VN25" s="0" t="n">
        <f aca="false">VM25/VM$50</f>
        <v>0.0401370019598617</v>
      </c>
      <c r="VP25" s="50" t="n">
        <v>7247511</v>
      </c>
      <c r="VQ25" s="0" t="n">
        <f aca="false">VP25/VP$50</f>
        <v>0.0385837556262856</v>
      </c>
      <c r="VR25" s="0" t="n">
        <f aca="false">VQ25*AB$7</f>
        <v>7.24751095678619</v>
      </c>
      <c r="VS25" s="50" t="n">
        <v>9190761</v>
      </c>
      <c r="VT25" s="0" t="n">
        <f aca="false">VS25/VS$50</f>
        <v>0.0385837563652731</v>
      </c>
      <c r="VU25" s="0" t="n">
        <f aca="false">VT25*AC$7</f>
        <v>9.19076093363594</v>
      </c>
      <c r="VV25" s="50" t="n">
        <v>12301866</v>
      </c>
      <c r="VW25" s="0" t="n">
        <f aca="false">VV25/VV$50</f>
        <v>0.0385837569540084</v>
      </c>
      <c r="VX25" s="0" t="n">
        <f aca="false">VW25*AD$7</f>
        <v>12.3018661620518</v>
      </c>
      <c r="WL25" s="46" t="n">
        <f aca="false">AVERAGE(VN25,VK25,VH25,VE25,VB25, VQ25, VT25,VW25,VZ25,WC25,WF25,WI25)</f>
        <v>0.0395545348237364</v>
      </c>
      <c r="WM25" s="40" t="n">
        <f aca="false">WL25*AI$7</f>
        <v>134.95975638231</v>
      </c>
    </row>
    <row r="26" customFormat="false" ht="14.25" hidden="false" customHeight="false" outlineLevel="0" collapsed="false">
      <c r="B26" s="0" t="s">
        <v>76</v>
      </c>
      <c r="C26" s="5" t="n">
        <v>5202.314202</v>
      </c>
      <c r="D26" s="37" t="n">
        <f aca="false">C26/C$50</f>
        <v>0.10525757708399</v>
      </c>
      <c r="E26" s="8" t="n">
        <f aca="false">C$4*D26</f>
        <v>76.717847016175</v>
      </c>
      <c r="F26" s="38" t="n">
        <v>7421.41897</v>
      </c>
      <c r="G26" s="37" t="n">
        <f aca="false">F26/F$50</f>
        <v>0.100743898065414</v>
      </c>
      <c r="H26" s="8" t="n">
        <f aca="false">G26*D$4</f>
        <v>362.767199283601</v>
      </c>
      <c r="I26" s="11" t="n">
        <v>5208.848977</v>
      </c>
      <c r="J26" s="39" t="n">
        <f aca="false">I26/I$50</f>
        <v>0.105043048552943</v>
      </c>
      <c r="K26" s="40" t="n">
        <f aca="false">J26*E$4</f>
        <v>1.94920876554517</v>
      </c>
      <c r="L26" s="41" t="n">
        <v>7315.135662</v>
      </c>
      <c r="M26" s="0" t="n">
        <f aca="false">L26/L$50</f>
        <v>0.100310790626785</v>
      </c>
      <c r="N26" s="0" t="n">
        <f aca="false">M26*F$4</f>
        <v>1.68343208309433</v>
      </c>
      <c r="O26" s="0" t="n">
        <v>5188.326035</v>
      </c>
      <c r="P26" s="37" t="n">
        <f aca="false">O26/O$50</f>
        <v>0.107007792571042</v>
      </c>
      <c r="Q26" s="0" t="n">
        <f aca="false">P26*G$4</f>
        <v>10.5863105422344</v>
      </c>
      <c r="R26" s="0" t="n">
        <v>3817.809826</v>
      </c>
      <c r="S26" s="0" t="n">
        <f aca="false">R26/R$50</f>
        <v>0.0987292106061576</v>
      </c>
      <c r="T26" s="0" t="n">
        <f aca="false">S26*H$4</f>
        <v>24.0947978933709</v>
      </c>
      <c r="U26" s="0" t="n">
        <v>4853.269616</v>
      </c>
      <c r="V26" s="0" t="n">
        <f aca="false">U26/U$50</f>
        <v>0.104901041070373</v>
      </c>
      <c r="W26" s="42" t="n">
        <f aca="false">V26*I$4</f>
        <v>36.7406295889625</v>
      </c>
      <c r="X26" s="0" t="n">
        <v>4848.58982</v>
      </c>
      <c r="Y26" s="0" t="n">
        <f aca="false">X26/X$50</f>
        <v>0.104920732030096</v>
      </c>
      <c r="Z26" s="42" t="n">
        <f aca="false">Y26*J$4</f>
        <v>37.43627094905</v>
      </c>
      <c r="AA26" s="0" t="n">
        <v>4798.327026</v>
      </c>
      <c r="AB26" s="0" t="n">
        <f aca="false">AA26/AA$50</f>
        <v>0.105135119510133</v>
      </c>
      <c r="AC26" s="42" t="n">
        <f aca="false">AB26*K$4</f>
        <v>227.428808596545</v>
      </c>
      <c r="AD26" s="0" t="n">
        <v>4633.010603</v>
      </c>
      <c r="AE26" s="0" t="n">
        <f aca="false">AD26/AD$50</f>
        <v>0.104355144537949</v>
      </c>
      <c r="AF26" s="42" t="n">
        <f aca="false">AE26*L$4</f>
        <v>75.6156535868877</v>
      </c>
      <c r="AG26" s="0" t="n">
        <v>4914.132714</v>
      </c>
      <c r="AH26" s="0" t="n">
        <f aca="false">AG26/AG$50</f>
        <v>0.104333229507433</v>
      </c>
      <c r="AI26" s="42" t="n">
        <f aca="false">AH26*M$4</f>
        <v>63.3611459566196</v>
      </c>
      <c r="AJ26" s="0" t="n">
        <v>4995.512241</v>
      </c>
      <c r="AK26" s="0" t="n">
        <f aca="false">AJ26/AJ$50</f>
        <v>0.10397400325437</v>
      </c>
      <c r="AL26" s="42" t="n">
        <f aca="false">AK26*N$4</f>
        <v>64.8978836452621</v>
      </c>
      <c r="AN26" s="43" t="n">
        <f aca="false">AVERAGE(Y26,AB26,AE26,AH26,AK26,P26,M26,J26,G26,D26,S26,V26)</f>
        <v>0.103725965618057</v>
      </c>
      <c r="AO26" s="0" t="n">
        <f aca="false">AN26*(SUM(A$4:N$4))</f>
        <v>988.962942299566</v>
      </c>
      <c r="AQ26" s="5" t="n">
        <v>5235.645631</v>
      </c>
      <c r="AR26" s="37" t="n">
        <f aca="false">AQ26/AQ$50</f>
        <v>0.103061388483746</v>
      </c>
      <c r="AS26" s="8" t="n">
        <f aca="false">W$4*AR26</f>
        <v>74.4977617955023</v>
      </c>
      <c r="AT26" s="38" t="n">
        <v>7217.995991</v>
      </c>
      <c r="AU26" s="37" t="n">
        <f aca="false">AT26/AT$50</f>
        <v>0.0976071190979962</v>
      </c>
      <c r="AV26" s="8" t="n">
        <f aca="false">AU26*X$4</f>
        <v>241.956445428003</v>
      </c>
      <c r="AW26" s="11" t="n">
        <v>4978.094295</v>
      </c>
      <c r="AX26" s="39" t="n">
        <f aca="false">AW26/AW$50</f>
        <v>0.103876145713644</v>
      </c>
      <c r="AY26" s="40" t="n">
        <f aca="false">AX26*Y$4</f>
        <v>24.7158841481689</v>
      </c>
      <c r="AZ26" s="41" t="n">
        <v>7583.581434</v>
      </c>
      <c r="BA26" s="39" t="n">
        <f aca="false">AZ26/AZ$50</f>
        <v>0.0973974472531014</v>
      </c>
      <c r="BB26" s="0" t="n">
        <f aca="false">BA26*Z$4</f>
        <v>21.0642698817824</v>
      </c>
      <c r="BC26" s="0" t="n">
        <v>5247.901156</v>
      </c>
      <c r="BD26" s="39" t="n">
        <f aca="false">BC26/BC$50</f>
        <v>0.103099169191688</v>
      </c>
      <c r="BF26" s="0" t="n">
        <v>6507.748862</v>
      </c>
      <c r="BG26" s="39" t="n">
        <f aca="false">BF26/BF$50</f>
        <v>0.116316557891702</v>
      </c>
      <c r="BH26" s="0" t="n">
        <f aca="false">BG26*AB$4</f>
        <v>50.2520473295593</v>
      </c>
      <c r="BI26" s="0" t="n">
        <v>5342.483445</v>
      </c>
      <c r="BJ26" s="39" t="n">
        <f aca="false">BI26/BI$50</f>
        <v>0.105392462415043</v>
      </c>
      <c r="BK26" s="42" t="n">
        <f aca="false">BJ26*AC$4</f>
        <v>57.7410065861827</v>
      </c>
      <c r="BL26" s="0" t="n">
        <v>5872.938463</v>
      </c>
      <c r="BM26" s="39" t="n">
        <f aca="false">BL26/BL$50</f>
        <v>0.103138668720198</v>
      </c>
      <c r="BN26" s="42" t="n">
        <f aca="false">BM26*AD$4</f>
        <v>75.6337862731486</v>
      </c>
      <c r="BO26" s="0" t="n">
        <v>5260.731364</v>
      </c>
      <c r="BP26" s="39" t="n">
        <f aca="false">BO26/BO$50</f>
        <v>0.104888885458653</v>
      </c>
      <c r="BQ26" s="42" t="n">
        <f aca="false">BP26*AE$4</f>
        <v>75.6787728020083</v>
      </c>
      <c r="BT26" s="42"/>
      <c r="BW26" s="42"/>
      <c r="BZ26" s="42"/>
      <c r="CB26" s="43" t="n">
        <f aca="false">AVERAGE(BM26,BP26,BS26,BV26,BY26,BD26,BA26,AX26,AU26,AR26,BG26,BJ26)</f>
        <v>0.103864204913975</v>
      </c>
      <c r="CC26" s="0" t="n">
        <f aca="false">CB26*AI$4</f>
        <v>815.082823381537</v>
      </c>
      <c r="CE26" s="0" t="s">
        <v>76</v>
      </c>
      <c r="CF26" s="5" t="n">
        <v>0</v>
      </c>
      <c r="CG26" s="37" t="n">
        <f aca="false">CF26/CF$50</f>
        <v>0</v>
      </c>
      <c r="CH26" s="8" t="n">
        <f aca="false">C$5*CG26</f>
        <v>0</v>
      </c>
      <c r="CI26" s="38" t="n">
        <v>0</v>
      </c>
      <c r="CJ26" s="37" t="n">
        <f aca="false">CI26/CI$50</f>
        <v>0</v>
      </c>
      <c r="CK26" s="8" t="n">
        <f aca="false">D$5*CJ26</f>
        <v>0</v>
      </c>
      <c r="CL26" s="11" t="n">
        <v>0</v>
      </c>
      <c r="CM26" s="39" t="n">
        <f aca="false">CL26/CL$50</f>
        <v>0</v>
      </c>
      <c r="CN26" s="40" t="n">
        <f aca="false">CM26*E$5</f>
        <v>0</v>
      </c>
      <c r="CO26" s="41" t="n">
        <v>0</v>
      </c>
      <c r="CP26" s="0" t="n">
        <f aca="false">CO26/CO$50</f>
        <v>0</v>
      </c>
      <c r="CQ26" s="0" t="n">
        <f aca="false">CP26*F$5</f>
        <v>0</v>
      </c>
      <c r="CR26" s="0" t="n">
        <v>0</v>
      </c>
      <c r="CS26" s="37" t="n">
        <f aca="false">CR26/CR$50</f>
        <v>0</v>
      </c>
      <c r="CT26" s="0" t="n">
        <f aca="false">CS26*G$5</f>
        <v>0</v>
      </c>
      <c r="CU26" s="0" t="n">
        <v>0</v>
      </c>
      <c r="CV26" s="0" t="n">
        <f aca="false">CU26/CU$50</f>
        <v>0</v>
      </c>
      <c r="CW26" s="0" t="n">
        <f aca="false">CV26*H$5</f>
        <v>0</v>
      </c>
      <c r="CX26" s="0" t="n">
        <v>0</v>
      </c>
      <c r="CY26" s="0" t="n">
        <f aca="false">CX26/CX$50</f>
        <v>0</v>
      </c>
      <c r="CZ26" s="0" t="n">
        <f aca="false">CY26*I$5</f>
        <v>0</v>
      </c>
      <c r="DA26" s="0" t="n">
        <v>0</v>
      </c>
      <c r="DB26" s="0" t="n">
        <f aca="false">DA26/DA$50</f>
        <v>0</v>
      </c>
      <c r="DC26" s="0" t="n">
        <f aca="false">DB26*J$5</f>
        <v>0</v>
      </c>
      <c r="DD26" s="0" t="n">
        <v>0</v>
      </c>
      <c r="DE26" s="0" t="n">
        <f aca="false">DD26/DD$50</f>
        <v>0</v>
      </c>
      <c r="DF26" s="0" t="n">
        <f aca="false">DE26*K$5</f>
        <v>0</v>
      </c>
      <c r="DG26" s="0" t="n">
        <v>0</v>
      </c>
      <c r="DH26" s="0" t="n">
        <f aca="false">DG26/DG$50</f>
        <v>0</v>
      </c>
      <c r="DI26" s="0" t="n">
        <f aca="false">DH26*L$5</f>
        <v>0</v>
      </c>
      <c r="DJ26" s="0" t="n">
        <v>0</v>
      </c>
      <c r="DK26" s="0" t="n">
        <f aca="false">DJ26/DJ$50</f>
        <v>0</v>
      </c>
      <c r="DL26" s="0" t="n">
        <f aca="false">DK26*M$5</f>
        <v>0</v>
      </c>
      <c r="DM26" s="0" t="n">
        <v>0</v>
      </c>
      <c r="DN26" s="0" t="n">
        <f aca="false">DM26/DM$50</f>
        <v>0</v>
      </c>
      <c r="DO26" s="0" t="n">
        <f aca="false">DN26*N$5</f>
        <v>0</v>
      </c>
      <c r="DQ26" s="43" t="n">
        <f aca="false">AVERAGE(CS26,CP26,CM26,CJ26,CG26,CV26,CY26,DB26,DE26,DH26,DK26,DN26)</f>
        <v>0</v>
      </c>
      <c r="DR26" s="0" t="n">
        <f aca="false">DQ26*(SUM(A$5:N$5))</f>
        <v>0</v>
      </c>
      <c r="DT26" s="0" t="n">
        <v>0</v>
      </c>
      <c r="DU26" s="0" t="n">
        <f aca="false">DT26/DT$50</f>
        <v>0</v>
      </c>
      <c r="DV26" s="0" t="n">
        <f aca="false">DU26*W$5</f>
        <v>0</v>
      </c>
      <c r="DW26" s="0" t="n">
        <v>0</v>
      </c>
      <c r="DX26" s="0" t="n">
        <f aca="false">DW26/DW$50</f>
        <v>0</v>
      </c>
      <c r="DY26" s="0" t="n">
        <f aca="false">DX26*X$5</f>
        <v>0</v>
      </c>
      <c r="DZ26" s="0" t="n">
        <v>0</v>
      </c>
      <c r="EA26" s="0" t="n">
        <f aca="false">DZ26/DZ$50</f>
        <v>0</v>
      </c>
      <c r="EB26" s="0" t="n">
        <f aca="false">EA26*Y$5</f>
        <v>0</v>
      </c>
      <c r="EC26" s="0" t="n">
        <v>0</v>
      </c>
      <c r="ED26" s="0" t="n">
        <f aca="false">EC26/EC$50</f>
        <v>0</v>
      </c>
      <c r="EE26" s="0" t="n">
        <f aca="false">ED26*Z$5</f>
        <v>0</v>
      </c>
      <c r="EF26" s="0" t="n">
        <v>0</v>
      </c>
      <c r="EG26" s="0" t="n">
        <f aca="false">EF26/EF$50</f>
        <v>0</v>
      </c>
      <c r="EI26" s="0" t="n">
        <v>0</v>
      </c>
      <c r="EJ26" s="0" t="n">
        <f aca="false">EI26/EI$50</f>
        <v>0</v>
      </c>
      <c r="EK26" s="0" t="n">
        <f aca="false">EJ26*AB$5</f>
        <v>0</v>
      </c>
      <c r="EL26" s="0" t="n">
        <v>0</v>
      </c>
      <c r="EM26" s="0" t="n">
        <f aca="false">EL26/EL$50</f>
        <v>0</v>
      </c>
      <c r="EN26" s="0" t="n">
        <f aca="false">EM26*AC$5</f>
        <v>0</v>
      </c>
      <c r="EO26" s="0" t="n">
        <v>0</v>
      </c>
      <c r="EP26" s="0" t="n">
        <f aca="false">EO26/EO$50</f>
        <v>0</v>
      </c>
      <c r="EQ26" s="0" t="n">
        <f aca="false">EP26*AD$5</f>
        <v>0</v>
      </c>
      <c r="ER26" s="0" t="n">
        <v>0</v>
      </c>
      <c r="ES26" s="0" t="n">
        <f aca="false">ER26/ER$50</f>
        <v>0</v>
      </c>
      <c r="ET26" s="0" t="n">
        <f aca="false">ES26*AE$5</f>
        <v>0</v>
      </c>
      <c r="FE26" s="44" t="n">
        <f aca="false">AVERAGE(EP26,ES26,EV26,EY26,FB26,EG26,ED26,EA26,DX26,DU26,EJ26,EM26)</f>
        <v>0</v>
      </c>
      <c r="FF26" s="0" t="n">
        <f aca="false">FE26*AI$5</f>
        <v>0</v>
      </c>
      <c r="FH26" s="0" t="s">
        <v>76</v>
      </c>
      <c r="FI26" s="5" t="n">
        <v>296.677398</v>
      </c>
      <c r="FJ26" s="37" t="n">
        <f aca="false">FI26/FI$50</f>
        <v>0.120344697072558</v>
      </c>
      <c r="FK26" s="8" t="n">
        <f aca="false">FJ26*C$6</f>
        <v>4.38571089844359</v>
      </c>
      <c r="FL26" s="38" t="n">
        <v>427.460336</v>
      </c>
      <c r="FM26" s="37" t="n">
        <f aca="false">FL26/FL$50</f>
        <v>0.116222342424706</v>
      </c>
      <c r="FN26" s="8" t="n">
        <f aca="false">FM26*D$6</f>
        <v>20.925164930691</v>
      </c>
      <c r="FO26" s="11" t="n">
        <v>297.407304</v>
      </c>
      <c r="FP26" s="39" t="n">
        <f aca="false">FO26/FO$50</f>
        <v>0.120274192655641</v>
      </c>
      <c r="FQ26" s="45" t="n">
        <f aca="false">FP26*E$6</f>
        <v>0.111592110959672</v>
      </c>
      <c r="FR26" s="41" t="n">
        <v>427.40176</v>
      </c>
      <c r="FS26" s="0" t="n">
        <f aca="false">FR26/FR$50</f>
        <v>0.11741046180035</v>
      </c>
      <c r="FT26" s="0" t="n">
        <f aca="false">FS26*F$6</f>
        <v>0.0985200779749672</v>
      </c>
      <c r="FU26" s="0" t="n">
        <v>255.118158</v>
      </c>
      <c r="FV26" s="37" t="n">
        <f aca="false">FU26/FU$50</f>
        <v>0.105493491802838</v>
      </c>
      <c r="FW26" s="0" t="n">
        <f aca="false">FV26*G$6</f>
        <v>0.521825017401453</v>
      </c>
      <c r="FX26" s="0" t="n">
        <v>156.770377</v>
      </c>
      <c r="FY26" s="0" t="n">
        <f aca="false">FX26/FX$50</f>
        <v>0.0813345675585193</v>
      </c>
      <c r="FZ26" s="0" t="n">
        <f aca="false">FY26*H$6</f>
        <v>0.992482343895606</v>
      </c>
      <c r="GA26" s="0" t="n">
        <v>270.774097</v>
      </c>
      <c r="GB26" s="0" t="n">
        <f aca="false">GA26/GA$50</f>
        <v>0.11735376603763</v>
      </c>
      <c r="GC26" s="0" t="n">
        <f aca="false">GB26*I$6</f>
        <v>2.05510412712007</v>
      </c>
      <c r="GD26" s="0" t="n">
        <v>270.518814</v>
      </c>
      <c r="GE26" s="0" t="n">
        <f aca="false">GD26/GD$50</f>
        <v>0.117378664328733</v>
      </c>
      <c r="GF26" s="0" t="n">
        <f aca="false">GE26*J$6</f>
        <v>2.09406634724375</v>
      </c>
      <c r="GG26" s="0" t="n">
        <v>267.776977</v>
      </c>
      <c r="GH26" s="0" t="n">
        <f aca="false">GG26/GG$50</f>
        <v>0.11764975748501</v>
      </c>
      <c r="GI26" s="0" t="n">
        <f aca="false">GH26*K$6</f>
        <v>12.7250267565966</v>
      </c>
      <c r="GJ26" s="0" t="n">
        <v>251.908024</v>
      </c>
      <c r="GK26" s="0" t="n">
        <f aca="false">GJ26/GJ$50</f>
        <v>0.113777460767565</v>
      </c>
      <c r="GL26" s="0" t="n">
        <f aca="false">GK26*L$6</f>
        <v>4.12215281646576</v>
      </c>
      <c r="GM26" s="0" t="n">
        <v>274.615648</v>
      </c>
      <c r="GN26" s="0" t="n">
        <f aca="false">GM26/GM$50</f>
        <v>0.116903038050926</v>
      </c>
      <c r="GO26" s="0" t="n">
        <f aca="false">GN26*M$6</f>
        <v>3.54973697818358</v>
      </c>
      <c r="GP26" s="0" t="n">
        <v>279.131776</v>
      </c>
      <c r="GQ26" s="0" t="n">
        <f aca="false">GP26/GP$50</f>
        <v>0.116481564646036</v>
      </c>
      <c r="GR26" s="0" t="n">
        <f aca="false">GQ26*N$6</f>
        <v>3.63523899850361</v>
      </c>
      <c r="GT26" s="46" t="n">
        <f aca="false">AVERAGE(FV26,FS26,FP26,FM26,FJ26, FY26, GB26,GE26,GH26,GK26,GN26,GQ26)</f>
        <v>0.113385333719209</v>
      </c>
      <c r="GU26" s="0" t="n">
        <f aca="false">GT26*(SUM(A$6:N$6))</f>
        <v>54.0529522094162</v>
      </c>
      <c r="GW26" s="5" t="n">
        <v>292.272232</v>
      </c>
      <c r="GX26" s="37" t="n">
        <f aca="false">GW26/GW$50</f>
        <v>0.115344662401372</v>
      </c>
      <c r="GY26" s="8" t="n">
        <f aca="false">GX26*W$6</f>
        <v>4.16883534676775</v>
      </c>
      <c r="GZ26" s="38" t="n">
        <v>400.743466</v>
      </c>
      <c r="HA26" s="37" t="n">
        <f aca="false">GZ26/GZ$50</f>
        <v>0.108563850501089</v>
      </c>
      <c r="HB26" s="8" t="n">
        <f aca="false">HA26*X$6</f>
        <v>13.4558440060341</v>
      </c>
      <c r="HC26" s="11" t="n">
        <v>277.837541</v>
      </c>
      <c r="HD26" s="39" t="n">
        <f aca="false">HC26/HC$50</f>
        <v>0.116249535132681</v>
      </c>
      <c r="HE26" s="45" t="n">
        <f aca="false">HD26*Y$6</f>
        <v>1.38299800347734</v>
      </c>
      <c r="HF26" s="41" t="n">
        <v>419.168248</v>
      </c>
      <c r="HG26" s="39" t="n">
        <f aca="false">HF26/HF$50</f>
        <v>0.10783981136458</v>
      </c>
      <c r="HH26" s="0" t="n">
        <f aca="false">HG26*Z$6</f>
        <v>1.16613266294393</v>
      </c>
      <c r="HI26" s="0" t="n">
        <v>292.245718</v>
      </c>
      <c r="HJ26" s="39" t="n">
        <f aca="false">HI26/HI$50</f>
        <v>0.115093618887544</v>
      </c>
      <c r="HL26" s="0" t="n">
        <v>295.396626</v>
      </c>
      <c r="HM26" s="39" t="n">
        <f aca="false">HL26/HL$50</f>
        <v>0.105828683491854</v>
      </c>
      <c r="HN26" s="0" t="n">
        <f aca="false">HM26*AB$6</f>
        <v>2.28604942754972</v>
      </c>
      <c r="HO26" s="0" t="n">
        <v>288.515995</v>
      </c>
      <c r="HP26" s="39" t="n">
        <f aca="false">HO26/HO$50</f>
        <v>0.114115131199901</v>
      </c>
      <c r="HQ26" s="0" t="n">
        <f aca="false">HP26*AC$6</f>
        <v>3.12599325948384</v>
      </c>
      <c r="HR26" s="0" t="n">
        <v>316.516481</v>
      </c>
      <c r="HS26" s="39" t="n">
        <f aca="false">HR26/HR$50</f>
        <v>0.111416886058736</v>
      </c>
      <c r="HT26" s="0" t="n">
        <f aca="false">HS26*AD$6</f>
        <v>4.08521898331225</v>
      </c>
      <c r="HU26" s="0" t="n">
        <v>285.718577</v>
      </c>
      <c r="HV26" s="39" t="n">
        <f aca="false">HU26/HU$50</f>
        <v>0.114219517337001</v>
      </c>
      <c r="HW26" s="0" t="n">
        <f aca="false">HV26*AE$6</f>
        <v>4.12054759868214</v>
      </c>
      <c r="IH26" s="47" t="n">
        <f aca="false">AVERAGE(HJ26,HG26,HD26,HA26,GX26, HM26, HP26,HS26,HV26,HY26,IB26,IE26)</f>
        <v>0.112074632930529</v>
      </c>
      <c r="II26" s="0" t="n">
        <f aca="false">IH26*AI$6</f>
        <v>43.9757413606185</v>
      </c>
      <c r="IK26" s="0" t="s">
        <v>76</v>
      </c>
      <c r="IL26" s="5" t="n">
        <v>375.623708</v>
      </c>
      <c r="IM26" s="37" t="n">
        <f aca="false">IL26/IL$50</f>
        <v>0.0839352582964761</v>
      </c>
      <c r="IN26" s="8" t="n">
        <f aca="false">IM26*W$8</f>
        <v>3.79202930094002</v>
      </c>
      <c r="IO26" s="38" t="n">
        <v>208.145473</v>
      </c>
      <c r="IP26" s="37" t="n">
        <f aca="false">IO26/IO$50</f>
        <v>0.0936383470715008</v>
      </c>
      <c r="IQ26" s="8" t="n">
        <f aca="false">IP26*X$8</f>
        <v>14.5073957095456</v>
      </c>
      <c r="IR26" s="11" t="n">
        <v>208.145473</v>
      </c>
      <c r="IS26" s="39" t="n">
        <f aca="false">IR26/IR$50</f>
        <v>0.0936383470715008</v>
      </c>
      <c r="IT26" s="40" t="n">
        <f aca="false">IS26*E$8</f>
        <v>0.108598742026071</v>
      </c>
      <c r="IU26" s="41" t="n">
        <v>607.001527</v>
      </c>
      <c r="IV26" s="0" t="n">
        <f aca="false">IU26/IU$50</f>
        <v>0.0798410365383766</v>
      </c>
      <c r="IW26" s="0" t="n">
        <f aca="false">IV26*F$8</f>
        <v>0.083744082775378</v>
      </c>
      <c r="IX26" s="0" t="n">
        <v>203.525049</v>
      </c>
      <c r="IY26" s="37" t="n">
        <f aca="false">IX26/IX$50</f>
        <v>0.0919561539825721</v>
      </c>
      <c r="IZ26" s="0" t="n">
        <f aca="false">IY26*G$8</f>
        <v>0.568577985618867</v>
      </c>
      <c r="JA26" s="0" t="n">
        <v>208.145473</v>
      </c>
      <c r="JB26" s="0" t="n">
        <f aca="false">JA26/JA$50</f>
        <v>0.0936383470715008</v>
      </c>
      <c r="JC26" s="0" t="n">
        <f aca="false">JB26*H$8</f>
        <v>1.4282735030399</v>
      </c>
      <c r="JD26" s="0" t="n">
        <v>281.527153</v>
      </c>
      <c r="JE26" s="0" t="n">
        <f aca="false">JD26/JD$50</f>
        <v>0.0716478840817671</v>
      </c>
      <c r="JF26" s="0" t="n">
        <f aca="false">JE26*I$8</f>
        <v>1.56837598024598</v>
      </c>
      <c r="JG26" s="0" t="n">
        <v>208.145473</v>
      </c>
      <c r="JH26" s="0" t="n">
        <f aca="false">JG26/JG$50</f>
        <v>0.0936383470715008</v>
      </c>
      <c r="JI26" s="0" t="n">
        <f aca="false">JH26*J$8</f>
        <v>2.08816602803556</v>
      </c>
      <c r="JJ26" s="0" t="n">
        <v>208.145473</v>
      </c>
      <c r="JK26" s="0" t="n">
        <f aca="false">JJ26/JJ$50</f>
        <v>0.0936383470715008</v>
      </c>
      <c r="JL26" s="0" t="n">
        <f aca="false">JK26*K$8</f>
        <v>12.659933362805</v>
      </c>
      <c r="JM26" s="0" t="n">
        <v>341.346175</v>
      </c>
      <c r="JN26" s="0" t="n">
        <f aca="false">JM26/JM$50</f>
        <v>0.0808569843624126</v>
      </c>
      <c r="JO26" s="0" t="n">
        <f aca="false">JN26*L$8</f>
        <v>3.66180660444417</v>
      </c>
      <c r="JP26" s="0" t="n">
        <v>208.145473</v>
      </c>
      <c r="JQ26" s="0" t="n">
        <f aca="false">JP26/JP$50</f>
        <v>0.0936383470715008</v>
      </c>
      <c r="JR26" s="0" t="n">
        <f aca="false">JQ26*M$8</f>
        <v>3.55413670933531</v>
      </c>
      <c r="JS26" s="0" t="n">
        <v>208.145473</v>
      </c>
      <c r="JT26" s="0" t="n">
        <f aca="false">JS26/JS$50</f>
        <v>0.0936383470715008</v>
      </c>
      <c r="JU26" s="0" t="n">
        <f aca="false">JT26*N$8</f>
        <v>3.65291464859843</v>
      </c>
      <c r="JW26" s="43" t="n">
        <f aca="false">AVERAGE(IY26,IV26,IS26,IP26,IM26,JB26,JE26,JH26,JK26,JN26,JQ26,JT26)</f>
        <v>0.0886421455635092</v>
      </c>
      <c r="JX26" s="0" t="n">
        <f aca="false">JW26*SUM(A$8:N$8)</f>
        <v>52.8217528308153</v>
      </c>
      <c r="JZ26" s="0" t="n">
        <v>369.177229</v>
      </c>
      <c r="KA26" s="0" t="n">
        <f aca="false">JZ26/JZ$50</f>
        <v>0.0793339341680792</v>
      </c>
      <c r="KB26" s="0" t="n">
        <f aca="false">KA26*W$8</f>
        <v>3.58415055877458</v>
      </c>
      <c r="KC26" s="0" t="n">
        <v>208.145473</v>
      </c>
      <c r="KD26" s="0" t="n">
        <f aca="false">KC26/KC$50</f>
        <v>0.0936383470715008</v>
      </c>
      <c r="KE26" s="0" t="n">
        <f aca="false">KD26*X$8</f>
        <v>14.5073957095456</v>
      </c>
      <c r="KF26" s="0" t="n">
        <v>208.145473</v>
      </c>
      <c r="KG26" s="0" t="n">
        <f aca="false">KF26/KF$50</f>
        <v>0.0936383470715008</v>
      </c>
      <c r="KH26" s="0" t="n">
        <f aca="false">KG26*Y$8</f>
        <v>1.39249639687804</v>
      </c>
      <c r="KI26" s="0" t="n">
        <v>570.766347</v>
      </c>
      <c r="KJ26" s="0" t="n">
        <f aca="false">KI26/KI$50</f>
        <v>0.0741834456196504</v>
      </c>
      <c r="KK26" s="0" t="n">
        <f aca="false">KJ26*Z$8</f>
        <v>1.00273426265484</v>
      </c>
      <c r="KL26" s="0" t="n">
        <v>207.991843</v>
      </c>
      <c r="KM26" s="0" t="n">
        <f aca="false">KL26/KL$50</f>
        <v>0.0930721241023974</v>
      </c>
      <c r="KO26" s="0" t="n">
        <v>208.145473</v>
      </c>
      <c r="KP26" s="0" t="n">
        <f aca="false">KO26/KO$50</f>
        <v>0.0936383470715008</v>
      </c>
      <c r="KQ26" s="0" t="n">
        <f aca="false">KP26*AB$8</f>
        <v>2.52840112265009</v>
      </c>
      <c r="KR26" s="0" t="n">
        <v>402.981679</v>
      </c>
      <c r="KS26" s="0" t="n">
        <f aca="false">KR26/KR$50</f>
        <v>0.0752728758659321</v>
      </c>
      <c r="KT26" s="0" t="n">
        <f aca="false">KS26*AC$8</f>
        <v>2.57746825623279</v>
      </c>
      <c r="KU26" s="0" t="n">
        <v>208.145473</v>
      </c>
      <c r="KV26" s="0" t="n">
        <f aca="false">KU26/KU$50</f>
        <v>0.0943808582790428</v>
      </c>
      <c r="KW26" s="0" t="n">
        <f aca="false">KV26*AD$8</f>
        <v>4.32571856410066</v>
      </c>
      <c r="KX26" s="0" t="n">
        <v>208.145473</v>
      </c>
      <c r="KY26" s="0" t="n">
        <f aca="false">KX26/KX$50</f>
        <v>0.0943808582790428</v>
      </c>
      <c r="KZ26" s="0" t="n">
        <f aca="false">KY26*AE$8</f>
        <v>4.25606792090345</v>
      </c>
      <c r="LK26" s="48" t="n">
        <f aca="false">AVERAGE(KM26,KJ26,KG26,KD26,KA26, KP26, KS26,KV26,KY26,LB26,LE26,LH26)</f>
        <v>0.0879487930587386</v>
      </c>
      <c r="LL26" s="0" t="n">
        <f aca="false">LK26*AI$8</f>
        <v>43.1365831343728</v>
      </c>
      <c r="LN26" s="0" t="s">
        <v>76</v>
      </c>
      <c r="LO26" s="5" t="n">
        <v>15.184378</v>
      </c>
      <c r="LP26" s="37" t="n">
        <f aca="false">LO26/LO$50</f>
        <v>0.0146055273440374</v>
      </c>
      <c r="LQ26" s="8" t="n">
        <f aca="false">LP26*C$9</f>
        <v>0.163193341358523</v>
      </c>
      <c r="LR26" s="11" t="n">
        <v>15.184378</v>
      </c>
      <c r="LS26" s="37" t="n">
        <f aca="false">LR26/LR$50</f>
        <v>0.0146055273440374</v>
      </c>
      <c r="LT26" s="8" t="n">
        <f aca="false">LS26*D$9</f>
        <v>0.806248014536462</v>
      </c>
      <c r="LU26" s="11" t="n">
        <v>15.184378</v>
      </c>
      <c r="LV26" s="39" t="n">
        <f aca="false">LU26/LU$50</f>
        <v>0.0146055273440374</v>
      </c>
      <c r="LW26" s="4" t="n">
        <f aca="false">LV26*E$9</f>
        <v>0.00415480298899738</v>
      </c>
      <c r="LX26" s="41" t="n">
        <v>15.184378</v>
      </c>
      <c r="LY26" s="0" t="n">
        <f aca="false">LX26/LX$50</f>
        <v>0.0146055273440374</v>
      </c>
      <c r="LZ26" s="0" t="n">
        <f aca="false">LY26*F$9</f>
        <v>0.00375757227974032</v>
      </c>
      <c r="MA26" s="0" t="n">
        <v>15.184378</v>
      </c>
      <c r="MB26" s="37" t="n">
        <f aca="false">MA26/MA$50</f>
        <v>0.0146055273440374</v>
      </c>
      <c r="MC26" s="0" t="n">
        <f aca="false">MB26*G$9</f>
        <v>0.022150759476274</v>
      </c>
      <c r="MD26" s="0" t="n">
        <v>15.184378</v>
      </c>
      <c r="ME26" s="0" t="n">
        <f aca="false">MD26/MD$50</f>
        <v>0.0146055273440374</v>
      </c>
      <c r="MF26" s="0" t="n">
        <f aca="false">ME26*H$9</f>
        <v>0.0546433127016454</v>
      </c>
      <c r="MG26" s="0" t="n">
        <v>15.184378</v>
      </c>
      <c r="MH26" s="0" t="n">
        <f aca="false">MG26/MG$50</f>
        <v>0.0146055273440374</v>
      </c>
      <c r="MI26" s="0" t="n">
        <f aca="false">MH26*I$9</f>
        <v>0.0784198835080676</v>
      </c>
      <c r="MZ26" s="49" t="n">
        <f aca="false">AVERAGE(MB26,LY26,LV26,LS26,LP26,ME26,MH26)</f>
        <v>0.0146055273440374</v>
      </c>
      <c r="NA26" s="0" t="n">
        <f aca="false">MZ26*O$9</f>
        <v>2.1423013606734</v>
      </c>
      <c r="NC26" s="0" t="s">
        <v>76</v>
      </c>
      <c r="ND26" s="5" t="n">
        <v>110.081109</v>
      </c>
      <c r="NE26" s="37" t="n">
        <f aca="false">ND26/ND$50</f>
        <v>0.0146051087402883</v>
      </c>
      <c r="NF26" s="8" t="n">
        <f aca="false">NE26*C$10</f>
        <v>1.18309120233186</v>
      </c>
      <c r="NG26" s="11" t="n">
        <v>110.081109</v>
      </c>
      <c r="NH26" s="37" t="n">
        <f aca="false">NG26/NG$50</f>
        <v>0.0146051087402883</v>
      </c>
      <c r="NI26" s="8" t="n">
        <f aca="false">NH26*D$10</f>
        <v>5.8449990971142</v>
      </c>
      <c r="NJ26" s="11" t="n">
        <v>110.081109</v>
      </c>
      <c r="NK26" s="39" t="n">
        <f aca="false">NJ26/NJ$50</f>
        <v>0.0146051087402883</v>
      </c>
      <c r="NL26" s="4" t="n">
        <f aca="false">NK26*E$10</f>
        <v>0.0301207808038314</v>
      </c>
      <c r="NM26" s="41" t="n">
        <v>110.081109</v>
      </c>
      <c r="NN26" s="0" t="n">
        <f aca="false">NM26/NM$50</f>
        <v>0.0146051087402883</v>
      </c>
      <c r="NO26" s="0" t="n">
        <f aca="false">NN26*F$10</f>
        <v>0.0272410054802439</v>
      </c>
      <c r="NP26" s="0" t="n">
        <v>110.081109</v>
      </c>
      <c r="NQ26" s="37" t="n">
        <f aca="false">NP26/NP$50</f>
        <v>0.0146051087402883</v>
      </c>
      <c r="NR26" s="0" t="n">
        <f aca="false">NQ26*G$10</f>
        <v>0.160584791286156</v>
      </c>
      <c r="NS26" s="0" t="n">
        <v>110.081109</v>
      </c>
      <c r="NT26" s="0" t="n">
        <f aca="false">NS26/NS$50</f>
        <v>0.0146051087402883</v>
      </c>
      <c r="NU26" s="0" t="n">
        <f aca="false">NT26*H$10</f>
        <v>0.396143751855406</v>
      </c>
      <c r="NV26" s="0" t="n">
        <v>110.081109</v>
      </c>
      <c r="NW26" s="0" t="n">
        <f aca="false">NV26/NV$50</f>
        <v>0.0146051087402883</v>
      </c>
      <c r="NX26" s="0" t="n">
        <f aca="false">NW26*I$10</f>
        <v>0.568515072330422</v>
      </c>
      <c r="OO26" s="49" t="n">
        <f aca="false">AVERAGE(NQ26,NN26,NK26,NH26,NE26,NT26,NW26)</f>
        <v>0.0146051087402883</v>
      </c>
      <c r="OP26" s="0" t="n">
        <f aca="false">OO26*O$10</f>
        <v>15.5308903626655</v>
      </c>
      <c r="OR26" s="0" t="s">
        <v>76</v>
      </c>
      <c r="OS26" s="5" t="n">
        <v>599.896545</v>
      </c>
      <c r="OT26" s="37" t="n">
        <f aca="false">OS26/OS$50</f>
        <v>0.0828552471028599</v>
      </c>
      <c r="OU26" s="8" t="n">
        <f aca="false">OT26*C$11</f>
        <v>7.736829663965</v>
      </c>
      <c r="OV26" s="11" t="n">
        <v>599.896545</v>
      </c>
      <c r="OW26" s="37" t="n">
        <f aca="false">OV26/OV$50</f>
        <v>0.0828552471028599</v>
      </c>
      <c r="OX26" s="8" t="n">
        <f aca="false">OW26*D$11</f>
        <v>38.223395044499</v>
      </c>
      <c r="OY26" s="11" t="n">
        <v>599.896545</v>
      </c>
      <c r="OZ26" s="39" t="n">
        <f aca="false">OY26/OY$50</f>
        <v>0.0828552471028599</v>
      </c>
      <c r="PA26" s="4" t="n">
        <f aca="false">OZ26*E$11</f>
        <v>0.196974966904963</v>
      </c>
      <c r="PB26" s="41" t="n">
        <v>599.896545</v>
      </c>
      <c r="PC26" s="0" t="n">
        <f aca="false">PB26/PB$50</f>
        <v>0.0828552471028599</v>
      </c>
      <c r="PD26" s="0" t="n">
        <f aca="false">PC26*F$11</f>
        <v>0.178142664623303</v>
      </c>
      <c r="PE26" s="0" t="n">
        <v>599.896545</v>
      </c>
      <c r="PF26" s="37" t="n">
        <f aca="false">PE26/PE$50</f>
        <v>0.0828552471028599</v>
      </c>
      <c r="PG26" s="0" t="n">
        <f aca="false">PF26*G$11</f>
        <v>1.0501448868486</v>
      </c>
      <c r="PH26" s="0" t="n">
        <v>599.896545</v>
      </c>
      <c r="PI26" s="0" t="n">
        <f aca="false">PH26/PH$50</f>
        <v>0.0828552471028599</v>
      </c>
      <c r="PJ26" s="0" t="n">
        <f aca="false">PI26*H$11</f>
        <v>2.59058365450477</v>
      </c>
      <c r="PK26" s="0" t="n">
        <v>599.896545</v>
      </c>
      <c r="PL26" s="0" t="n">
        <f aca="false">PK26/PK$50</f>
        <v>0.0828552471028599</v>
      </c>
      <c r="PM26" s="0" t="n">
        <f aca="false">PL26*I$11</f>
        <v>3.71780659626902</v>
      </c>
      <c r="QD26" s="49" t="n">
        <f aca="false">AVERAGE(PF26,PC26,OZ26,OW26,OT26,PI26,PL26)</f>
        <v>0.0828552471028599</v>
      </c>
      <c r="QE26" s="0" t="n">
        <f aca="false">QD26*O$11</f>
        <v>101.564319833353</v>
      </c>
      <c r="QG26" s="0" t="s">
        <v>76</v>
      </c>
      <c r="QH26" s="5" t="n">
        <v>74.906825</v>
      </c>
      <c r="QI26" s="37" t="n">
        <f aca="false">QH26/QH$50</f>
        <v>0.0324699106029581</v>
      </c>
      <c r="QJ26" s="8" t="n">
        <f aca="false">QI26*C$12</f>
        <v>0.963204581782763</v>
      </c>
      <c r="QK26" s="11" t="n">
        <v>74.906825</v>
      </c>
      <c r="QL26" s="37" t="n">
        <f aca="false">QK26/QK$50</f>
        <v>0.0323479198220747</v>
      </c>
      <c r="QM26" s="8" t="n">
        <f aca="false">QL26*D$12</f>
        <v>4.74078247144675</v>
      </c>
      <c r="QN26" s="11" t="n">
        <v>74.906825</v>
      </c>
      <c r="QO26" s="39" t="n">
        <f aca="false">QN26/QN$50</f>
        <v>0.0324088004157813</v>
      </c>
      <c r="QP26" s="4" t="n">
        <f aca="false">QO26*E$12</f>
        <v>0.0244764485795536</v>
      </c>
      <c r="QQ26" s="41" t="n">
        <v>74.906825</v>
      </c>
      <c r="QR26" s="0" t="n">
        <f aca="false">QQ26/QQ$50</f>
        <v>0.0324088004157813</v>
      </c>
      <c r="QS26" s="0" t="n">
        <f aca="false">QR26*F$12</f>
        <v>0.0221363142687097</v>
      </c>
      <c r="QT26" s="0" t="n">
        <v>74.906825</v>
      </c>
      <c r="QU26" s="37" t="n">
        <f aca="false">QT26/QT$50</f>
        <v>0.0324088004157813</v>
      </c>
      <c r="QV26" s="0" t="n">
        <f aca="false">QU26*G$12</f>
        <v>0.1304928119949</v>
      </c>
      <c r="QW26" s="0" t="n">
        <v>74.906825</v>
      </c>
      <c r="QX26" s="0" t="n">
        <f aca="false">QW26/QW$50</f>
        <v>0.0324088003877376</v>
      </c>
      <c r="QY26" s="4" t="n">
        <f aca="false">QX26*H$12</f>
        <v>0.321910385629071</v>
      </c>
      <c r="QZ26" s="0" t="n">
        <v>74.900717</v>
      </c>
      <c r="RA26" s="0" t="n">
        <f aca="false">QZ26/QZ$50</f>
        <v>0.0327230023190426</v>
      </c>
      <c r="RB26" s="0" t="n">
        <f aca="false">RA26*I$12</f>
        <v>0.466459935816573</v>
      </c>
      <c r="RS26" s="49" t="n">
        <f aca="false">AVERAGE(QU26,QR26,QO26,QL26,QI26,QX26,RA26)</f>
        <v>0.0324537191970224</v>
      </c>
      <c r="RT26" s="0" t="n">
        <f aca="false">RS26*O$12</f>
        <v>12.6380494407784</v>
      </c>
      <c r="RW26" s="0" t="s">
        <v>76</v>
      </c>
      <c r="RX26" s="5" t="n">
        <v>599.896545</v>
      </c>
      <c r="RY26" s="37" t="n">
        <f aca="false">RX26/RX$50</f>
        <v>0.0828552471028599</v>
      </c>
      <c r="RZ26" s="8" t="n">
        <f aca="false">RY26*C$13</f>
        <v>4.22728077490965</v>
      </c>
      <c r="SA26" s="11" t="n">
        <v>599.896545</v>
      </c>
      <c r="SB26" s="37" t="n">
        <f aca="false">SA26/SA$50</f>
        <v>0.0828552471028599</v>
      </c>
      <c r="SC26" s="8" t="n">
        <f aca="false">SB26*D$13</f>
        <v>20.8846556071883</v>
      </c>
      <c r="SD26" s="11" t="n">
        <v>599.896545</v>
      </c>
      <c r="SE26" s="39" t="n">
        <f aca="false">SD26/SD$50</f>
        <v>0.0828552471028599</v>
      </c>
      <c r="SF26" s="4" t="n">
        <f aca="false">SE26*$E$13</f>
        <v>0.107623991596202</v>
      </c>
      <c r="SG26" s="41" t="n">
        <v>599.896545</v>
      </c>
      <c r="SH26" s="0" t="n">
        <f aca="false">SG26/SG$50</f>
        <v>0.0828552471028599</v>
      </c>
      <c r="SI26" s="0" t="n">
        <f aca="false">SH26*$F$13</f>
        <v>0.0973343209119247</v>
      </c>
      <c r="SJ26" s="0" t="n">
        <v>599.896545</v>
      </c>
      <c r="SK26" s="37" t="n">
        <f aca="false">SJ26/SJ$50</f>
        <v>0.0828552471028599</v>
      </c>
      <c r="SL26" s="0" t="n">
        <f aca="false">SK26*$G$13</f>
        <v>0.573782477300879</v>
      </c>
      <c r="SM26" s="0" t="n">
        <v>183.112434</v>
      </c>
      <c r="SN26" s="0" t="n">
        <f aca="false">SM26/SM$50</f>
        <v>0.0462874688253043</v>
      </c>
      <c r="SO26" s="0" t="n">
        <f aca="false">SN26*H$13</f>
        <v>0.790749809145438</v>
      </c>
      <c r="SP26" s="0" t="n">
        <v>183.112434</v>
      </c>
      <c r="SQ26" s="0" t="n">
        <f aca="false">SP26/SP$50</f>
        <v>0.0462874688253043</v>
      </c>
      <c r="SR26" s="0" t="n">
        <f aca="false">SQ26*I$13</f>
        <v>1.13482336357958</v>
      </c>
      <c r="TI26" s="49" t="n">
        <f aca="false">AVERAGE(SK26,SH26,SE26,SB26,RY26,SN26,SQ26)</f>
        <v>0.0724073104521297</v>
      </c>
      <c r="TJ26" s="0" t="n">
        <f aca="false">TI26*$O$13</f>
        <v>48.4955202484184</v>
      </c>
      <c r="TL26" s="0" t="s">
        <v>76</v>
      </c>
      <c r="TM26" s="5" t="n">
        <v>46988344</v>
      </c>
      <c r="TN26" s="37" t="n">
        <f aca="false">TM26/TM$50</f>
        <v>0.148277392555903</v>
      </c>
      <c r="TO26" s="8" t="n">
        <f aca="false">TN26*$C$7</f>
        <v>46.9883442668993</v>
      </c>
      <c r="TP26" s="11" t="n">
        <v>232143412</v>
      </c>
      <c r="TQ26" s="37" t="n">
        <f aca="false">TP26/TP$50</f>
        <v>0.148277391990338</v>
      </c>
      <c r="TR26" s="8" t="n">
        <f aca="false">TQ26*$D$7</f>
        <v>232.143412296555</v>
      </c>
      <c r="TS26" s="11" t="n">
        <v>1196295</v>
      </c>
      <c r="TT26" s="39" t="n">
        <f aca="false">TS26/TS$50</f>
        <v>0.148277443464573</v>
      </c>
      <c r="TU26" s="4" t="n">
        <f aca="false">TT26*$E$7</f>
        <v>1.1962950118622</v>
      </c>
      <c r="TV26" s="41" t="n">
        <v>1081920</v>
      </c>
      <c r="TW26" s="0" t="n">
        <f aca="false">TV26/TV$50</f>
        <v>0.148277401757587</v>
      </c>
      <c r="TX26" s="0" t="n">
        <f aca="false">TW26*$F$7</f>
        <v>1.08191982206712</v>
      </c>
      <c r="TY26" s="50" t="n">
        <v>6377880</v>
      </c>
      <c r="TZ26" s="37" t="n">
        <f aca="false">TY26/TY$50</f>
        <v>0.148277397124285</v>
      </c>
      <c r="UA26" s="0" t="n">
        <f aca="false">TZ26*$G$7</f>
        <v>6.37787997627562</v>
      </c>
      <c r="UB26" s="50" t="n">
        <v>10891873</v>
      </c>
      <c r="UC26" s="0" t="n">
        <f aca="false">UB26/UB$50</f>
        <v>0.102648541366728</v>
      </c>
      <c r="UD26" s="0" t="n">
        <f aca="false">UC26*H$7</f>
        <v>10.8918730205297</v>
      </c>
      <c r="UE26" s="50" t="n">
        <v>15631179</v>
      </c>
      <c r="UF26" s="0" t="n">
        <f aca="false">UE26/UE$50</f>
        <v>0.102648540393675</v>
      </c>
      <c r="UG26" s="0" t="n">
        <f aca="false">UF26*I$7</f>
        <v>15.6311790615891</v>
      </c>
      <c r="UH26" s="50" t="n">
        <v>15924148</v>
      </c>
      <c r="UI26" s="0" t="n">
        <f aca="false">UH26/UH$50</f>
        <v>0.102648539771698</v>
      </c>
      <c r="UJ26" s="0" t="n">
        <f aca="false">UI26*J$7</f>
        <v>15.9241481560258</v>
      </c>
      <c r="UK26" s="50" t="n">
        <v>69585856</v>
      </c>
      <c r="UL26" s="0" t="n">
        <f aca="false">UK26/UK$50</f>
        <v>0.102648537783555</v>
      </c>
      <c r="UM26" s="0" t="n">
        <f aca="false">UL26*SUM(A$7:N$7)</f>
        <v>425.517536580273</v>
      </c>
      <c r="UN26" s="50"/>
      <c r="UQ26" s="50" t="n">
        <v>27103496</v>
      </c>
      <c r="UR26" s="0" t="n">
        <f aca="false">UQ26/UQ$50</f>
        <v>0.102648539495338</v>
      </c>
      <c r="US26" s="0" t="n">
        <f aca="false">UR26*M$7</f>
        <v>27.1034958973515</v>
      </c>
      <c r="UT26" s="50" t="n">
        <v>27856766</v>
      </c>
      <c r="UU26" s="0" t="n">
        <f aca="false">UT26/UT$50</f>
        <v>0.102648536142823</v>
      </c>
      <c r="UV26" s="0" t="n">
        <f aca="false">UU26*N$7</f>
        <v>27.8567658070207</v>
      </c>
      <c r="UX26" s="49" t="n">
        <f aca="false">AVERAGE(TZ26,TW26,TT26,TQ26,TN26,UC26,UF26,UI26,UL26,UO26,UR26,UU26)</f>
        <v>0.123388932895137</v>
      </c>
      <c r="UY26" s="0" t="n">
        <f aca="false">UX26*SUM(A$7:N$7)</f>
        <v>511.49442457249</v>
      </c>
      <c r="VA26" s="50" t="n">
        <v>32260580</v>
      </c>
      <c r="VB26" s="0" t="n">
        <f aca="false">VA26/VA$50</f>
        <v>0.102648538921206</v>
      </c>
      <c r="VC26" s="0" t="n">
        <f aca="false">VB26*W$7</f>
        <v>32.2605800615891</v>
      </c>
      <c r="VD26" s="50" t="n">
        <v>110631967</v>
      </c>
      <c r="VE26" s="0" t="n">
        <f aca="false">VD26/VD$50</f>
        <v>0.102648538411519</v>
      </c>
      <c r="VF26" s="0" t="n">
        <f aca="false">VE26*X$7</f>
        <v>110.631967225827</v>
      </c>
      <c r="VG26" s="50" t="n">
        <v>10619040</v>
      </c>
      <c r="VH26" s="0" t="n">
        <f aca="false">VG26/VG$50</f>
        <v>0.102648539847662</v>
      </c>
      <c r="VI26" s="0" t="n">
        <f aca="false">VH26*Y$7</f>
        <v>10.6190401765555</v>
      </c>
      <c r="VJ26" s="50" t="n">
        <v>9652143</v>
      </c>
      <c r="VK26" s="0" t="n">
        <f aca="false">VJ26/VJ$50</f>
        <v>0.102648531085337</v>
      </c>
      <c r="VL26" s="0" t="n">
        <f aca="false">VK26*Z$7</f>
        <v>9.6521428111267</v>
      </c>
      <c r="VM26" s="50" t="n">
        <v>9128247</v>
      </c>
      <c r="VN26" s="0" t="n">
        <f aca="false">VM26/VM$50</f>
        <v>0.102648543001947</v>
      </c>
      <c r="VP26" s="52" t="n">
        <v>20927011</v>
      </c>
      <c r="VQ26" s="0" t="n">
        <f aca="false">VP26/VP$50</f>
        <v>0.111409652005025</v>
      </c>
      <c r="VR26" s="0" t="n">
        <f aca="false">VQ26*AB$7</f>
        <v>20.9270108752212</v>
      </c>
      <c r="VS26" s="50" t="n">
        <v>26538097</v>
      </c>
      <c r="VT26" s="0" t="n">
        <f aca="false">VS26/VS$50</f>
        <v>0.111409650304908</v>
      </c>
      <c r="VU26" s="0" t="n">
        <f aca="false">VT26*AC$7</f>
        <v>26.5380968083754</v>
      </c>
      <c r="VV26" s="50" t="n">
        <v>35521336</v>
      </c>
      <c r="VW26" s="0" t="n">
        <f aca="false">VV26/VV$50</f>
        <v>0.11140965077214</v>
      </c>
      <c r="VX26" s="0" t="n">
        <f aca="false">VW26*AD$7</f>
        <v>35.5213364679205</v>
      </c>
      <c r="WL26" s="46" t="n">
        <f aca="false">AVERAGE(VN26,VK26,VH26,VE26,VB26, VQ26, VT26,VW26,VZ26,WC26,WF26,WI26)</f>
        <v>0.105933955543718</v>
      </c>
      <c r="WM26" s="40" t="n">
        <f aca="false">WL26*AI$7</f>
        <v>361.445808843522</v>
      </c>
    </row>
    <row r="27" customFormat="false" ht="14.25" hidden="false" customHeight="false" outlineLevel="0" collapsed="false">
      <c r="B27" s="0" t="s">
        <v>77</v>
      </c>
      <c r="C27" s="5" t="n">
        <v>650.893832</v>
      </c>
      <c r="D27" s="37" t="n">
        <f aca="false">C27/C$50</f>
        <v>0.0131694290338893</v>
      </c>
      <c r="E27" s="8" t="n">
        <f aca="false">C$4*D27</f>
        <v>9.59864619633135</v>
      </c>
      <c r="F27" s="38" t="n">
        <v>975.988892</v>
      </c>
      <c r="G27" s="37" t="n">
        <f aca="false">F27/F$50</f>
        <v>0.0132488040152549</v>
      </c>
      <c r="H27" s="8" t="n">
        <f aca="false">G27*D$4</f>
        <v>47.7074206851772</v>
      </c>
      <c r="I27" s="11" t="n">
        <v>652.808231</v>
      </c>
      <c r="J27" s="39" t="n">
        <f aca="false">I27/I$50</f>
        <v>0.0131647062541997</v>
      </c>
      <c r="K27" s="40" t="n">
        <f aca="false">J27*E$4</f>
        <v>0.244288043616518</v>
      </c>
      <c r="L27" s="41" t="n">
        <v>959.54385</v>
      </c>
      <c r="M27" s="0" t="n">
        <f aca="false">L27/L$50</f>
        <v>0.0131580064515513</v>
      </c>
      <c r="N27" s="0" t="n">
        <f aca="false">M27*F$4</f>
        <v>0.220819814814509</v>
      </c>
      <c r="O27" s="0" t="n">
        <v>655.073948</v>
      </c>
      <c r="P27" s="37" t="n">
        <f aca="false">O27/O$50</f>
        <v>0.0135107193868315</v>
      </c>
      <c r="Q27" s="0" t="n">
        <f aca="false">P27*G$4</f>
        <v>1.33661920913871</v>
      </c>
      <c r="R27" s="0" t="n">
        <v>512.428844</v>
      </c>
      <c r="S27" s="0" t="n">
        <f aca="false">R27/R$50</f>
        <v>0.0132514969486974</v>
      </c>
      <c r="T27" s="0" t="n">
        <f aca="false">S27*H$4</f>
        <v>3.23401897779957</v>
      </c>
      <c r="U27" s="0" t="n">
        <v>611.07213</v>
      </c>
      <c r="V27" s="0" t="n">
        <f aca="false">U27/U$50</f>
        <v>0.0132080242141838</v>
      </c>
      <c r="W27" s="42" t="n">
        <f aca="false">V27*I$4</f>
        <v>4.62598960223692</v>
      </c>
      <c r="X27" s="0" t="n">
        <v>610.368164</v>
      </c>
      <c r="Y27" s="0" t="n">
        <f aca="false">X27/X$50</f>
        <v>0.0132080206724407</v>
      </c>
      <c r="Z27" s="42" t="n">
        <f aca="false">Y27*J$4</f>
        <v>4.71269148648631</v>
      </c>
      <c r="AA27" s="0" t="n">
        <v>602.8073</v>
      </c>
      <c r="AB27" s="0" t="n">
        <f aca="false">AA27/AA$50</f>
        <v>0.0132079821120305</v>
      </c>
      <c r="AC27" s="42" t="n">
        <f aca="false">AB27*K$4</f>
        <v>28.5715719894536</v>
      </c>
      <c r="AD27" s="0" t="n">
        <v>589.316835</v>
      </c>
      <c r="AE27" s="0" t="n">
        <f aca="false">AD27/AD$50</f>
        <v>0.0132739267756585</v>
      </c>
      <c r="AF27" s="42" t="n">
        <f aca="false">AE27*L$4</f>
        <v>9.61827663839713</v>
      </c>
      <c r="AG27" s="0" t="n">
        <v>621.974712</v>
      </c>
      <c r="AH27" s="0" t="n">
        <f aca="false">AG27/AG$50</f>
        <v>0.0132053068469317</v>
      </c>
      <c r="AI27" s="42" t="n">
        <f aca="false">AH27*M$4</f>
        <v>8.0195291421587</v>
      </c>
      <c r="AJ27" s="0" t="n">
        <v>644.623137</v>
      </c>
      <c r="AK27" s="0" t="n">
        <f aca="false">AJ27/AJ$50</f>
        <v>0.0134168519484727</v>
      </c>
      <c r="AL27" s="42" t="n">
        <f aca="false">AK27*N$4</f>
        <v>8.37445197245586</v>
      </c>
      <c r="AN27" s="43" t="n">
        <f aca="false">AVERAGE(Y27,AB27,AE27,AH27,AK27,P27,M27,J27,G27,D27,S27,V27)</f>
        <v>0.0132519395550118</v>
      </c>
      <c r="AO27" s="0" t="n">
        <f aca="false">AN27*(SUM(A$4:N$4))</f>
        <v>126.349049202961</v>
      </c>
      <c r="AQ27" s="5" t="n">
        <v>682.250428</v>
      </c>
      <c r="AR27" s="37" t="n">
        <f aca="false">AQ27/AQ$50</f>
        <v>0.013429800517244</v>
      </c>
      <c r="AS27" s="8" t="n">
        <f aca="false">W$4*AR27</f>
        <v>9.70771008050745</v>
      </c>
      <c r="AT27" s="38" t="n">
        <v>1024.640073</v>
      </c>
      <c r="AU27" s="37" t="n">
        <f aca="false">AT27/AT$50</f>
        <v>0.0138559464098614</v>
      </c>
      <c r="AV27" s="8" t="n">
        <f aca="false">AU27*X$4</f>
        <v>34.347244057117</v>
      </c>
      <c r="AW27" s="11" t="n">
        <v>643.049832</v>
      </c>
      <c r="AX27" s="39" t="n">
        <f aca="false">AW27/AW$50</f>
        <v>0.0134182950525983</v>
      </c>
      <c r="AY27" s="40" t="n">
        <f aca="false">AX27*Y$4</f>
        <v>3.19269668418595</v>
      </c>
      <c r="AZ27" s="41" t="n">
        <v>1050.151371</v>
      </c>
      <c r="BA27" s="39" t="n">
        <f aca="false">AZ27/AZ$50</f>
        <v>0.0134873032820847</v>
      </c>
      <c r="BB27" s="0" t="n">
        <f aca="false">BA27*Z$4</f>
        <v>2.91691624702448</v>
      </c>
      <c r="BC27" s="0" t="n">
        <v>787.332989</v>
      </c>
      <c r="BD27" s="39" t="n">
        <f aca="false">BC27/BC$50</f>
        <v>0.0154677793331343</v>
      </c>
      <c r="BF27" s="0" t="n">
        <v>731.162529</v>
      </c>
      <c r="BG27" s="39" t="n">
        <f aca="false">BF27/BF$50</f>
        <v>0.0130684681348528</v>
      </c>
      <c r="BH27" s="0" t="n">
        <f aca="false">BG27*AB$4</f>
        <v>5.64594835972456</v>
      </c>
      <c r="BI27" s="0" t="n">
        <v>677.671569</v>
      </c>
      <c r="BJ27" s="39" t="n">
        <f aca="false">BI27/BI$50</f>
        <v>0.0133685908624422</v>
      </c>
      <c r="BK27" s="42" t="n">
        <f aca="false">BJ27*AC$4</f>
        <v>7.32420398335886</v>
      </c>
      <c r="BL27" s="0" t="n">
        <v>757.568325</v>
      </c>
      <c r="BM27" s="39" t="n">
        <f aca="false">BL27/BL$50</f>
        <v>0.0133041728595225</v>
      </c>
      <c r="BN27" s="42" t="n">
        <f aca="false">BM27*AD$4</f>
        <v>9.75623380720534</v>
      </c>
      <c r="BO27" s="0" t="n">
        <v>666.886696</v>
      </c>
      <c r="BP27" s="39" t="n">
        <f aca="false">BO27/BO$50</f>
        <v>0.013296440633581</v>
      </c>
      <c r="BQ27" s="42" t="n">
        <f aca="false">BP27*AE$4</f>
        <v>9.59356470787204</v>
      </c>
      <c r="BT27" s="42"/>
      <c r="BW27" s="42"/>
      <c r="BZ27" s="42"/>
      <c r="CB27" s="43" t="n">
        <f aca="false">AVERAGE(BM27,BP27,BS27,BV27,BY27,BD27,BA27,AX27,AU27,AR27,BG27,BJ27)</f>
        <v>0.0136329774539246</v>
      </c>
      <c r="CC27" s="0" t="n">
        <f aca="false">CB27*AI$4</f>
        <v>106.985903020633</v>
      </c>
      <c r="CE27" s="0" t="s">
        <v>77</v>
      </c>
      <c r="CF27" s="5" t="n">
        <v>0</v>
      </c>
      <c r="CG27" s="37" t="n">
        <f aca="false">CF27/CF$50</f>
        <v>0</v>
      </c>
      <c r="CH27" s="8" t="n">
        <f aca="false">C$5*CG27</f>
        <v>0</v>
      </c>
      <c r="CI27" s="38" t="n">
        <v>0</v>
      </c>
      <c r="CJ27" s="37" t="n">
        <f aca="false">CI27/CI$50</f>
        <v>0</v>
      </c>
      <c r="CK27" s="8" t="n">
        <f aca="false">D$5*CJ27</f>
        <v>0</v>
      </c>
      <c r="CL27" s="11" t="n">
        <v>0</v>
      </c>
      <c r="CM27" s="39" t="n">
        <f aca="false">CL27/CL$50</f>
        <v>0</v>
      </c>
      <c r="CN27" s="40" t="n">
        <f aca="false">CM27*E$5</f>
        <v>0</v>
      </c>
      <c r="CO27" s="41" t="n">
        <v>0</v>
      </c>
      <c r="CP27" s="0" t="n">
        <f aca="false">CO27/CO$50</f>
        <v>0</v>
      </c>
      <c r="CQ27" s="0" t="n">
        <f aca="false">CP27*F$5</f>
        <v>0</v>
      </c>
      <c r="CR27" s="0" t="n">
        <v>0</v>
      </c>
      <c r="CS27" s="37" t="n">
        <f aca="false">CR27/CR$50</f>
        <v>0</v>
      </c>
      <c r="CT27" s="0" t="n">
        <f aca="false">CS27*G$5</f>
        <v>0</v>
      </c>
      <c r="CU27" s="0" t="n">
        <v>0</v>
      </c>
      <c r="CV27" s="0" t="n">
        <f aca="false">CU27/CU$50</f>
        <v>0</v>
      </c>
      <c r="CW27" s="0" t="n">
        <f aca="false">CV27*H$5</f>
        <v>0</v>
      </c>
      <c r="CX27" s="0" t="n">
        <v>0</v>
      </c>
      <c r="CY27" s="0" t="n">
        <f aca="false">CX27/CX$50</f>
        <v>0</v>
      </c>
      <c r="CZ27" s="0" t="n">
        <f aca="false">CY27*I$5</f>
        <v>0</v>
      </c>
      <c r="DA27" s="0" t="n">
        <v>0</v>
      </c>
      <c r="DB27" s="0" t="n">
        <f aca="false">DA27/DA$50</f>
        <v>0</v>
      </c>
      <c r="DC27" s="0" t="n">
        <f aca="false">DB27*J$5</f>
        <v>0</v>
      </c>
      <c r="DD27" s="0" t="n">
        <v>0</v>
      </c>
      <c r="DE27" s="0" t="n">
        <f aca="false">DD27/DD$50</f>
        <v>0</v>
      </c>
      <c r="DF27" s="0" t="n">
        <f aca="false">DE27*K$5</f>
        <v>0</v>
      </c>
      <c r="DG27" s="0" t="n">
        <v>0</v>
      </c>
      <c r="DH27" s="0" t="n">
        <f aca="false">DG27/DG$50</f>
        <v>0</v>
      </c>
      <c r="DI27" s="0" t="n">
        <f aca="false">DH27*L$5</f>
        <v>0</v>
      </c>
      <c r="DJ27" s="0" t="n">
        <v>0</v>
      </c>
      <c r="DK27" s="0" t="n">
        <f aca="false">DJ27/DJ$50</f>
        <v>0</v>
      </c>
      <c r="DL27" s="0" t="n">
        <f aca="false">DK27*M$5</f>
        <v>0</v>
      </c>
      <c r="DM27" s="0" t="n">
        <v>0</v>
      </c>
      <c r="DN27" s="0" t="n">
        <f aca="false">DM27/DM$50</f>
        <v>0</v>
      </c>
      <c r="DO27" s="0" t="n">
        <f aca="false">DN27*N$5</f>
        <v>0</v>
      </c>
      <c r="DQ27" s="43" t="n">
        <f aca="false">AVERAGE(CS27,CP27,CM27,CJ27,CG27,CV27,CY27,DB27,DE27,DH27,DK27,DN27)</f>
        <v>0</v>
      </c>
      <c r="DR27" s="0" t="n">
        <f aca="false">DQ27*(SUM(A$5:N$5))</f>
        <v>0</v>
      </c>
      <c r="DT27" s="0" t="n">
        <v>0</v>
      </c>
      <c r="DU27" s="0" t="n">
        <f aca="false">DT27/DT$50</f>
        <v>0</v>
      </c>
      <c r="DV27" s="0" t="n">
        <f aca="false">DU27*W$5</f>
        <v>0</v>
      </c>
      <c r="DW27" s="0" t="n">
        <v>0</v>
      </c>
      <c r="DX27" s="0" t="n">
        <f aca="false">DW27/DW$50</f>
        <v>0</v>
      </c>
      <c r="DY27" s="0" t="n">
        <f aca="false">DX27*X$5</f>
        <v>0</v>
      </c>
      <c r="DZ27" s="0" t="n">
        <v>0</v>
      </c>
      <c r="EA27" s="0" t="n">
        <f aca="false">DZ27/DZ$50</f>
        <v>0</v>
      </c>
      <c r="EB27" s="0" t="n">
        <f aca="false">EA27*Y$5</f>
        <v>0</v>
      </c>
      <c r="EC27" s="0" t="n">
        <v>0</v>
      </c>
      <c r="ED27" s="0" t="n">
        <f aca="false">EC27/EC$50</f>
        <v>0</v>
      </c>
      <c r="EE27" s="0" t="n">
        <f aca="false">ED27*Z$5</f>
        <v>0</v>
      </c>
      <c r="EF27" s="0" t="n">
        <v>0</v>
      </c>
      <c r="EG27" s="0" t="n">
        <f aca="false">EF27/EF$50</f>
        <v>0</v>
      </c>
      <c r="EI27" s="0" t="n">
        <v>0</v>
      </c>
      <c r="EJ27" s="0" t="n">
        <f aca="false">EI27/EI$50</f>
        <v>0</v>
      </c>
      <c r="EK27" s="0" t="n">
        <f aca="false">EJ27*AB$5</f>
        <v>0</v>
      </c>
      <c r="EL27" s="0" t="n">
        <v>0</v>
      </c>
      <c r="EM27" s="0" t="n">
        <f aca="false">EL27/EL$50</f>
        <v>0</v>
      </c>
      <c r="EN27" s="0" t="n">
        <f aca="false">EM27*AC$5</f>
        <v>0</v>
      </c>
      <c r="EO27" s="0" t="n">
        <v>0</v>
      </c>
      <c r="EP27" s="0" t="n">
        <f aca="false">EO27/EO$50</f>
        <v>0</v>
      </c>
      <c r="EQ27" s="0" t="n">
        <f aca="false">EP27*AD$5</f>
        <v>0</v>
      </c>
      <c r="ER27" s="0" t="n">
        <v>0</v>
      </c>
      <c r="ES27" s="0" t="n">
        <f aca="false">ER27/ER$50</f>
        <v>0</v>
      </c>
      <c r="ET27" s="0" t="n">
        <f aca="false">ES27*AE$5</f>
        <v>0</v>
      </c>
      <c r="FE27" s="44" t="n">
        <f aca="false">AVERAGE(EP27,ES27,EV27,EY27,FB27,EG27,ED27,EA27,DX27,DU27,EJ27,EM27)</f>
        <v>0</v>
      </c>
      <c r="FF27" s="0" t="n">
        <f aca="false">FE27*AI$5</f>
        <v>0</v>
      </c>
      <c r="FH27" s="0" t="s">
        <v>77</v>
      </c>
      <c r="FI27" s="5" t="n">
        <v>53.971444</v>
      </c>
      <c r="FJ27" s="37" t="n">
        <f aca="false">FI27/FI$50</f>
        <v>0.0218930633831045</v>
      </c>
      <c r="FK27" s="8" t="n">
        <f aca="false">FJ27*C$6</f>
        <v>0.797846926497374</v>
      </c>
      <c r="FL27" s="38" t="n">
        <v>79.755051</v>
      </c>
      <c r="FM27" s="37" t="n">
        <f aca="false">FL27/FL$50</f>
        <v>0.0216846291147395</v>
      </c>
      <c r="FN27" s="8" t="n">
        <f aca="false">FM27*D$6</f>
        <v>3.90419287049518</v>
      </c>
      <c r="FO27" s="11" t="n">
        <v>54.134758</v>
      </c>
      <c r="FP27" s="39" t="n">
        <f aca="false">FO27/FO$50</f>
        <v>0.0218925837579917</v>
      </c>
      <c r="FQ27" s="45" t="n">
        <f aca="false">FP27*E$6</f>
        <v>0.0203122513813951</v>
      </c>
      <c r="FR27" s="41" t="n">
        <v>79.686681</v>
      </c>
      <c r="FS27" s="0" t="n">
        <f aca="false">FR27/FR$50</f>
        <v>0.0218905275812321</v>
      </c>
      <c r="FT27" s="0" t="n">
        <f aca="false">FS27*F$6</f>
        <v>0.0183685205828032</v>
      </c>
      <c r="FU27" s="0" t="n">
        <v>46.446697</v>
      </c>
      <c r="FV27" s="37" t="n">
        <f aca="false">FU27/FU$50</f>
        <v>0.0192060976280583</v>
      </c>
      <c r="FW27" s="0" t="n">
        <f aca="false">FV27*G$6</f>
        <v>0.0950032277603111</v>
      </c>
      <c r="FX27" s="0" t="n">
        <v>34.900558</v>
      </c>
      <c r="FY27" s="0" t="n">
        <f aca="false">FX27/FX$50</f>
        <v>0.0181068760999472</v>
      </c>
      <c r="FZ27" s="0" t="n">
        <f aca="false">FY27*H$6</f>
        <v>0.220948550803731</v>
      </c>
      <c r="GA27" s="0" t="n">
        <v>49.763229</v>
      </c>
      <c r="GB27" s="0" t="n">
        <f aca="false">GA27/GA$50</f>
        <v>0.0215674335102408</v>
      </c>
      <c r="GC27" s="0" t="n">
        <f aca="false">GB27*I$6</f>
        <v>0.377689810176788</v>
      </c>
      <c r="GD27" s="0" t="n">
        <v>49.708702</v>
      </c>
      <c r="GE27" s="0" t="n">
        <f aca="false">GD27/GD$50</f>
        <v>0.0215687070337186</v>
      </c>
      <c r="GF27" s="0" t="n">
        <f aca="false">GE27*J$6</f>
        <v>0.384791425351169</v>
      </c>
      <c r="GG27" s="0" t="n">
        <v>49.123053</v>
      </c>
      <c r="GH27" s="0" t="n">
        <f aca="false">GG27/GG$50</f>
        <v>0.0215825697082737</v>
      </c>
      <c r="GI27" s="0" t="n">
        <f aca="false">GH27*K$6</f>
        <v>2.33437605724674</v>
      </c>
      <c r="GJ27" s="0" t="n">
        <v>46.938165</v>
      </c>
      <c r="GK27" s="0" t="n">
        <f aca="false">GJ27/GJ$50</f>
        <v>0.0212002188020379</v>
      </c>
      <c r="GL27" s="0" t="n">
        <f aca="false">GK27*L$6</f>
        <v>0.768083072472851</v>
      </c>
      <c r="GM27" s="0" t="n">
        <v>50.61518</v>
      </c>
      <c r="GN27" s="0" t="n">
        <f aca="false">GM27/GM$50</f>
        <v>0.0215467266945198</v>
      </c>
      <c r="GO27" s="0" t="n">
        <f aca="false">GN27*M$6</f>
        <v>0.654261974552222</v>
      </c>
      <c r="GP27" s="0" t="n">
        <v>51.582413</v>
      </c>
      <c r="GQ27" s="0" t="n">
        <f aca="false">GP27/GP$50</f>
        <v>0.0215253177569366</v>
      </c>
      <c r="GR27" s="0" t="n">
        <f aca="false">GQ27*N$6</f>
        <v>0.671777330627237</v>
      </c>
      <c r="GT27" s="46" t="n">
        <f aca="false">AVERAGE(FV27,FS27,FP27,FM27,FJ27, FY27, GB27,GE27,GH27,GK27,GN27,GQ27)</f>
        <v>0.0211387292559001</v>
      </c>
      <c r="GU27" s="0" t="n">
        <f aca="false">GT27*(SUM(A$6:N$6))</f>
        <v>10.0772356067368</v>
      </c>
      <c r="GW27" s="5" t="n">
        <v>54.396744</v>
      </c>
      <c r="GX27" s="37" t="n">
        <f aca="false">GW27/GW$50</f>
        <v>0.0214675681965363</v>
      </c>
      <c r="GY27" s="8" t="n">
        <f aca="false">GX27*W$6</f>
        <v>0.775889887261944</v>
      </c>
      <c r="GZ27" s="38" t="n">
        <v>77.928756</v>
      </c>
      <c r="HA27" s="37" t="n">
        <f aca="false">GZ27/GZ$50</f>
        <v>0.0211113755654343</v>
      </c>
      <c r="HB27" s="8" t="n">
        <f aca="false">HA27*X$6</f>
        <v>2.61662952308821</v>
      </c>
      <c r="HC27" s="11" t="n">
        <v>51.396722</v>
      </c>
      <c r="HD27" s="39" t="n">
        <f aca="false">HC27/HC$50</f>
        <v>0.021504815434008</v>
      </c>
      <c r="HE27" s="45" t="n">
        <f aca="false">HD27*Y$6</f>
        <v>0.255838587022622</v>
      </c>
      <c r="HF27" s="41" t="n">
        <v>81.88986</v>
      </c>
      <c r="HG27" s="39" t="n">
        <f aca="false">HF27/HF$50</f>
        <v>0.0210678816852364</v>
      </c>
      <c r="HH27" s="0" t="n">
        <f aca="false">HG27*Z$6</f>
        <v>0.227818879329586</v>
      </c>
      <c r="HI27" s="0" t="n">
        <v>54.430645</v>
      </c>
      <c r="HJ27" s="39" t="n">
        <f aca="false">HI27/HI$50</f>
        <v>0.021436139267687</v>
      </c>
      <c r="HL27" s="0" t="n">
        <v>49.740463</v>
      </c>
      <c r="HM27" s="39" t="n">
        <f aca="false">HL27/HL$50</f>
        <v>0.0178199994591856</v>
      </c>
      <c r="HN27" s="0" t="n">
        <f aca="false">HM27*AB$6</f>
        <v>0.384937223241027</v>
      </c>
      <c r="HO27" s="0" t="n">
        <v>53.02224</v>
      </c>
      <c r="HP27" s="39" t="n">
        <f aca="false">HO27/HO$50</f>
        <v>0.0209715924904359</v>
      </c>
      <c r="HQ27" s="0" t="n">
        <f aca="false">HP27*AC$6</f>
        <v>0.5744817192639</v>
      </c>
      <c r="HR27" s="0" t="n">
        <v>58.793046</v>
      </c>
      <c r="HS27" s="39" t="n">
        <f aca="false">HR27/HR$50</f>
        <v>0.0206957251847748</v>
      </c>
      <c r="HT27" s="0" t="n">
        <f aca="false">HS27*AD$6</f>
        <v>0.758830841437132</v>
      </c>
      <c r="HU27" s="0" t="n">
        <v>52.451236</v>
      </c>
      <c r="HV27" s="39" t="n">
        <f aca="false">HU27/HU$50</f>
        <v>0.0209680270794893</v>
      </c>
      <c r="HW27" s="0" t="n">
        <f aca="false">HV27*AE$6</f>
        <v>0.756435989626639</v>
      </c>
      <c r="IH27" s="47" t="n">
        <f aca="false">AVERAGE(HJ27,HG27,HD27,HA27,GX27, HM27, HP27,HS27,HV27,HY27,IB27,IE27)</f>
        <v>0.0207825693736431</v>
      </c>
      <c r="II27" s="0" t="n">
        <f aca="false">IH27*AI$6</f>
        <v>8.15464545086624</v>
      </c>
      <c r="IK27" s="0" t="s">
        <v>77</v>
      </c>
      <c r="IL27" s="5" t="n">
        <v>50.779692</v>
      </c>
      <c r="IM27" s="37" t="n">
        <f aca="false">IL27/IL$50</f>
        <v>0.0113470115795659</v>
      </c>
      <c r="IN27" s="8" t="n">
        <f aca="false">IM27*W$8</f>
        <v>0.512635586773744</v>
      </c>
      <c r="IO27" s="38" t="n">
        <v>25.001071</v>
      </c>
      <c r="IP27" s="37" t="n">
        <f aca="false">IO27/IO$50</f>
        <v>0.0112472249802773</v>
      </c>
      <c r="IQ27" s="8" t="n">
        <f aca="false">IP27*X$8</f>
        <v>1.74253335867383</v>
      </c>
      <c r="IR27" s="11" t="n">
        <v>25.001071</v>
      </c>
      <c r="IS27" s="39" t="n">
        <f aca="false">IR27/IR$50</f>
        <v>0.0112472249802773</v>
      </c>
      <c r="IT27" s="40" t="n">
        <f aca="false">IS27*E$8</f>
        <v>0.0130441696414146</v>
      </c>
      <c r="IU27" s="41" t="n">
        <v>86.559339</v>
      </c>
      <c r="IV27" s="0" t="n">
        <f aca="false">IU27/IU$50</f>
        <v>0.0113854529855849</v>
      </c>
      <c r="IW27" s="0" t="n">
        <f aca="false">IV27*F$8</f>
        <v>0.0119420333026576</v>
      </c>
      <c r="IX27" s="0" t="n">
        <v>26.01139</v>
      </c>
      <c r="IY27" s="37" t="n">
        <f aca="false">IX27/IX$50</f>
        <v>0.0117523980261552</v>
      </c>
      <c r="IZ27" s="0" t="n">
        <f aca="false">IY27*G$8</f>
        <v>0.0726667493854614</v>
      </c>
      <c r="JA27" s="0" t="n">
        <v>25.001071</v>
      </c>
      <c r="JB27" s="0" t="n">
        <f aca="false">JA27/JA$50</f>
        <v>0.0112472249802773</v>
      </c>
      <c r="JC27" s="0" t="n">
        <f aca="false">JB27*H$8</f>
        <v>0.171554858927531</v>
      </c>
      <c r="JD27" s="0" t="n">
        <v>82.9458</v>
      </c>
      <c r="JE27" s="0" t="n">
        <f aca="false">JD27/JD$50</f>
        <v>0.021109477363519</v>
      </c>
      <c r="JF27" s="0" t="n">
        <f aca="false">JE27*I$8</f>
        <v>0.462087578395278</v>
      </c>
      <c r="JG27" s="0" t="n">
        <v>25.001071</v>
      </c>
      <c r="JH27" s="0" t="n">
        <f aca="false">JG27/JG$50</f>
        <v>0.0112472249802773</v>
      </c>
      <c r="JI27" s="0" t="n">
        <f aca="false">JH27*J$8</f>
        <v>0.250816827165417</v>
      </c>
      <c r="JJ27" s="0" t="n">
        <v>25.001071</v>
      </c>
      <c r="JK27" s="0" t="n">
        <f aca="false">JJ27/JJ$50</f>
        <v>0.0112472249802773</v>
      </c>
      <c r="JL27" s="0" t="n">
        <f aca="false">JK27*K$8</f>
        <v>1.52062828125384</v>
      </c>
      <c r="JM27" s="0" t="n">
        <v>58.723816</v>
      </c>
      <c r="JN27" s="0" t="n">
        <f aca="false">JM27/JM$50</f>
        <v>0.0139103087123012</v>
      </c>
      <c r="JO27" s="0" t="n">
        <f aca="false">JN27*L$8</f>
        <v>0.629962404784423</v>
      </c>
      <c r="JP27" s="0" t="n">
        <v>25.001071</v>
      </c>
      <c r="JQ27" s="0" t="n">
        <f aca="false">JP27/JP$50</f>
        <v>0.0112472249802773</v>
      </c>
      <c r="JR27" s="0" t="n">
        <f aca="false">JQ27*M$8</f>
        <v>0.42689962425365</v>
      </c>
      <c r="JS27" s="0" t="n">
        <v>25.001071</v>
      </c>
      <c r="JT27" s="0" t="n">
        <f aca="false">JS27/JS$50</f>
        <v>0.0112472249802773</v>
      </c>
      <c r="JU27" s="0" t="n">
        <f aca="false">JT27*N$8</f>
        <v>0.438764183387017</v>
      </c>
      <c r="JW27" s="43" t="n">
        <f aca="false">AVERAGE(IY27,IV27,IS27,IP27,IM27,JB27,JE27,JH27,JK27,JN27,JQ27,JT27)</f>
        <v>0.0123529352940889</v>
      </c>
      <c r="JX27" s="0" t="n">
        <f aca="false">JW27*SUM(A$8:N$8)</f>
        <v>7.36109996764376</v>
      </c>
      <c r="JZ27" s="0" t="n">
        <v>65.588863</v>
      </c>
      <c r="KA27" s="0" t="n">
        <f aca="false">JZ27/JZ$50</f>
        <v>0.0140946465021578</v>
      </c>
      <c r="KB27" s="0" t="n">
        <f aca="false">KA27*W$8</f>
        <v>0.636768309377064</v>
      </c>
      <c r="KC27" s="0" t="n">
        <v>25.001071</v>
      </c>
      <c r="KD27" s="0" t="n">
        <f aca="false">KC27/KC$50</f>
        <v>0.0112472249802773</v>
      </c>
      <c r="KE27" s="0" t="n">
        <f aca="false">KD27*X$8</f>
        <v>1.74253335867383</v>
      </c>
      <c r="KF27" s="0" t="n">
        <v>25.001071</v>
      </c>
      <c r="KG27" s="0" t="n">
        <f aca="false">KF27/KF$50</f>
        <v>0.0112472249802773</v>
      </c>
      <c r="KH27" s="0" t="n">
        <f aca="false">KG27*Y$8</f>
        <v>0.167257547252022</v>
      </c>
      <c r="KI27" s="0" t="n">
        <v>125.899514</v>
      </c>
      <c r="KJ27" s="0" t="n">
        <f aca="false">KI27/KI$50</f>
        <v>0.0163633679516137</v>
      </c>
      <c r="KK27" s="0" t="n">
        <f aca="false">KJ27*Z$8</f>
        <v>0.221182900854162</v>
      </c>
      <c r="KL27" s="0" t="n">
        <v>43.876996</v>
      </c>
      <c r="KM27" s="0" t="n">
        <f aca="false">KL27/KL$50</f>
        <v>0.0196340642885327</v>
      </c>
      <c r="KO27" s="0" t="n">
        <v>25.001071</v>
      </c>
      <c r="KP27" s="0" t="n">
        <f aca="false">KO27/KO$50</f>
        <v>0.0112472249802773</v>
      </c>
      <c r="KQ27" s="0" t="n">
        <f aca="false">KP27*AB$8</f>
        <v>0.303694983478476</v>
      </c>
      <c r="KR27" s="0" t="n">
        <v>12.665958</v>
      </c>
      <c r="KS27" s="0" t="n">
        <f aca="false">KR27/KR$50</f>
        <v>0.00236587203324722</v>
      </c>
      <c r="KT27" s="0" t="n">
        <f aca="false">KS27*AC$8</f>
        <v>0.081011386822322</v>
      </c>
      <c r="KU27" s="0" t="n">
        <v>25.001071</v>
      </c>
      <c r="KV27" s="0" t="n">
        <f aca="false">KU27/KU$50</f>
        <v>0.0113364105635643</v>
      </c>
      <c r="KW27" s="0" t="n">
        <f aca="false">KV27*AD$8</f>
        <v>0.519576983291386</v>
      </c>
      <c r="KX27" s="0" t="n">
        <v>25.001071</v>
      </c>
      <c r="KY27" s="0" t="n">
        <f aca="false">KX27/KX$50</f>
        <v>0.0113364105635643</v>
      </c>
      <c r="KZ27" s="0" t="n">
        <f aca="false">KY27*AE$8</f>
        <v>0.511211004196711</v>
      </c>
      <c r="LK27" s="48" t="n">
        <f aca="false">AVERAGE(KM27,KJ27,KG27,KD27,KA27, KP27, KS27,KV27,KY27,LB27,LE27,LH27)</f>
        <v>0.012096938538168</v>
      </c>
      <c r="LL27" s="0" t="n">
        <f aca="false">LK27*AI$8</f>
        <v>5.93323201802862</v>
      </c>
      <c r="LN27" s="0" t="s">
        <v>77</v>
      </c>
      <c r="LO27" s="5" t="n">
        <v>13.336827</v>
      </c>
      <c r="LP27" s="37" t="n">
        <f aca="false">LO27/LO$50</f>
        <v>0.0128284076852668</v>
      </c>
      <c r="LQ27" s="8" t="n">
        <f aca="false">LP27*C$9</f>
        <v>0.143336879604193</v>
      </c>
      <c r="LR27" s="11" t="n">
        <v>13.336827</v>
      </c>
      <c r="LS27" s="37" t="n">
        <f aca="false">LR27/LR$50</f>
        <v>0.0128284076852668</v>
      </c>
      <c r="LT27" s="8" t="n">
        <f aca="false">LS27*D$9</f>
        <v>0.708148222401094</v>
      </c>
      <c r="LU27" s="11" t="n">
        <v>13.336827</v>
      </c>
      <c r="LV27" s="39" t="n">
        <f aca="false">LU27/LU$50</f>
        <v>0.0128284076852668</v>
      </c>
      <c r="LW27" s="4" t="n">
        <f aca="false">LV27*E$9</f>
        <v>0.00364926957714968</v>
      </c>
      <c r="LX27" s="41" t="n">
        <v>13.336827</v>
      </c>
      <c r="LY27" s="0" t="n">
        <f aca="false">LX27/LX$50</f>
        <v>0.0128284076852668</v>
      </c>
      <c r="LZ27" s="0" t="n">
        <f aca="false">LY27*F$9</f>
        <v>0.00330037170010469</v>
      </c>
      <c r="MA27" s="0" t="n">
        <v>13.336827</v>
      </c>
      <c r="MB27" s="37" t="n">
        <f aca="false">MA27/MA$50</f>
        <v>0.0128284076852668</v>
      </c>
      <c r="MC27" s="0" t="n">
        <f aca="false">MB27*G$9</f>
        <v>0.0194555777690517</v>
      </c>
      <c r="MD27" s="0" t="n">
        <v>13.336827</v>
      </c>
      <c r="ME27" s="0" t="n">
        <f aca="false">MD27/MD$50</f>
        <v>0.0128284076852668</v>
      </c>
      <c r="MF27" s="0" t="n">
        <f aca="false">ME27*H$9</f>
        <v>0.0479946171129793</v>
      </c>
      <c r="MG27" s="0" t="n">
        <v>13.336827</v>
      </c>
      <c r="MH27" s="0" t="n">
        <f aca="false">MG27/MG$50</f>
        <v>0.0128284076852668</v>
      </c>
      <c r="MI27" s="0" t="n">
        <f aca="false">MH27*I$9</f>
        <v>0.0688781864958347</v>
      </c>
      <c r="MZ27" s="49" t="n">
        <f aca="false">AVERAGE(MB27,LY27,LV27,LS27,LP27,ME27,MH27)</f>
        <v>0.0128284076852668</v>
      </c>
      <c r="NA27" s="0" t="n">
        <f aca="false">MZ27*O$9</f>
        <v>1.88163799855126</v>
      </c>
      <c r="NC27" s="0" t="s">
        <v>77</v>
      </c>
      <c r="ND27" s="5" t="n">
        <v>96.692505</v>
      </c>
      <c r="NE27" s="37" t="n">
        <f aca="false">ND27/ND$50</f>
        <v>0.0128287638335464</v>
      </c>
      <c r="NF27" s="8" t="n">
        <f aca="false">NE27*C$10</f>
        <v>1.03919785180334</v>
      </c>
      <c r="NG27" s="11" t="n">
        <v>96.692505</v>
      </c>
      <c r="NH27" s="37" t="n">
        <f aca="false">NG27/NG$50</f>
        <v>0.0128287638335464</v>
      </c>
      <c r="NI27" s="8" t="n">
        <f aca="false">NH27*D$10</f>
        <v>5.1341016597381</v>
      </c>
      <c r="NJ27" s="11" t="n">
        <v>96.692505</v>
      </c>
      <c r="NK27" s="39" t="n">
        <f aca="false">NJ27/NJ$50</f>
        <v>0.0128287638335464</v>
      </c>
      <c r="NL27" s="4" t="n">
        <f aca="false">NK27*E$10</f>
        <v>0.0264573438161708</v>
      </c>
      <c r="NM27" s="41" t="n">
        <v>96.692505</v>
      </c>
      <c r="NN27" s="0" t="n">
        <f aca="false">NM27/NM$50</f>
        <v>0.0128287638335464</v>
      </c>
      <c r="NO27" s="0" t="n">
        <f aca="false">NN27*F$10</f>
        <v>0.023927820881633</v>
      </c>
      <c r="NP27" s="0" t="n">
        <v>96.692505</v>
      </c>
      <c r="NQ27" s="37" t="n">
        <f aca="false">NP27/NP$50</f>
        <v>0.0128287638335464</v>
      </c>
      <c r="NR27" s="0" t="n">
        <f aca="false">NQ27*G$10</f>
        <v>0.14105368192067</v>
      </c>
      <c r="NS27" s="0" t="n">
        <v>96.692505</v>
      </c>
      <c r="NT27" s="0" t="n">
        <f aca="false">NS27/NS$50</f>
        <v>0.0128287638335464</v>
      </c>
      <c r="NU27" s="0" t="n">
        <f aca="false">NT27*H$10</f>
        <v>0.347962807196988</v>
      </c>
      <c r="NV27" s="0" t="n">
        <v>96.692505</v>
      </c>
      <c r="NW27" s="0" t="n">
        <f aca="false">NV27/NV$50</f>
        <v>0.0128287638335464</v>
      </c>
      <c r="NX27" s="0" t="n">
        <f aca="false">NW27*I$10</f>
        <v>0.499369482859086</v>
      </c>
      <c r="OO27" s="49" t="n">
        <f aca="false">AVERAGE(NQ27,NN27,NK27,NH27,NE27,NT27,NW27)</f>
        <v>0.0128287638335464</v>
      </c>
      <c r="OP27" s="0" t="n">
        <f aca="false">OO27*O$10</f>
        <v>13.6419473576205</v>
      </c>
      <c r="OR27" s="0" t="s">
        <v>77</v>
      </c>
      <c r="OS27" s="5" t="n">
        <v>103.809001</v>
      </c>
      <c r="OT27" s="37" t="n">
        <f aca="false">OS27/OS$50</f>
        <v>0.0143376728888412</v>
      </c>
      <c r="OU27" s="8" t="n">
        <f aca="false">OT27*C$11</f>
        <v>1.33881844297565</v>
      </c>
      <c r="OV27" s="11" t="n">
        <v>103.809001</v>
      </c>
      <c r="OW27" s="37" t="n">
        <f aca="false">OV27/OV$50</f>
        <v>0.0143376728888412</v>
      </c>
      <c r="OX27" s="8" t="n">
        <f aca="false">OW27*D$11</f>
        <v>6.61436123856621</v>
      </c>
      <c r="OY27" s="11" t="n">
        <v>103.809001</v>
      </c>
      <c r="OZ27" s="39" t="n">
        <f aca="false">OY27/OY$50</f>
        <v>0.0143376728888412</v>
      </c>
      <c r="PA27" s="4" t="n">
        <f aca="false">OZ27*E$11</f>
        <v>0.0340855014199362</v>
      </c>
      <c r="PB27" s="41" t="n">
        <v>103.809001</v>
      </c>
      <c r="PC27" s="0" t="n">
        <f aca="false">PB27/PB$50</f>
        <v>0.0143376728888412</v>
      </c>
      <c r="PD27" s="0" t="n">
        <f aca="false">PC27*F$11</f>
        <v>0.0308266687050567</v>
      </c>
      <c r="PE27" s="0" t="n">
        <v>103.809001</v>
      </c>
      <c r="PF27" s="37" t="n">
        <f aca="false">PE27/PE$50</f>
        <v>0.0143376728888412</v>
      </c>
      <c r="PG27" s="0" t="n">
        <f aca="false">PF27*G$11</f>
        <v>0.181722152790547</v>
      </c>
      <c r="PH27" s="0" t="n">
        <v>103.809001</v>
      </c>
      <c r="PI27" s="0" t="n">
        <f aca="false">PH27/PH$50</f>
        <v>0.0143376728888412</v>
      </c>
      <c r="PJ27" s="0" t="n">
        <f aca="false">PI27*H$11</f>
        <v>0.448287131210381</v>
      </c>
      <c r="PK27" s="0" t="n">
        <v>103.809001</v>
      </c>
      <c r="PL27" s="0" t="n">
        <f aca="false">PK27/PK$50</f>
        <v>0.0143376728888412</v>
      </c>
      <c r="PM27" s="0" t="n">
        <f aca="false">PL27*I$11</f>
        <v>0.643347243598306</v>
      </c>
      <c r="QD27" s="49" t="n">
        <f aca="false">AVERAGE(PF27,PC27,OZ27,OW27,OT27,PI27,PL27)</f>
        <v>0.0143376728888412</v>
      </c>
      <c r="QE27" s="0" t="n">
        <f aca="false">QD27*O$11</f>
        <v>17.5751813658885</v>
      </c>
      <c r="QG27" s="0" t="s">
        <v>77</v>
      </c>
      <c r="QH27" s="5" t="n">
        <v>44.39981</v>
      </c>
      <c r="QI27" s="37" t="n">
        <f aca="false">QH27/QH$50</f>
        <v>0.0192460147855462</v>
      </c>
      <c r="QJ27" s="8" t="n">
        <f aca="false">QI27*C$12</f>
        <v>0.570923950151193</v>
      </c>
      <c r="QK27" s="11" t="n">
        <v>44.39981</v>
      </c>
      <c r="QL27" s="37" t="n">
        <f aca="false">QK27/QK$50</f>
        <v>0.0191737067215885</v>
      </c>
      <c r="QM27" s="8" t="n">
        <f aca="false">QL27*D$12</f>
        <v>2.8100221973574</v>
      </c>
      <c r="QN27" s="11" t="n">
        <v>44.39981</v>
      </c>
      <c r="QO27" s="39" t="n">
        <f aca="false">QN27/QN$50</f>
        <v>0.0192097927096578</v>
      </c>
      <c r="QP27" s="4" t="n">
        <f aca="false">QO27*E$12</f>
        <v>0.0145080193481295</v>
      </c>
      <c r="QQ27" s="41" t="n">
        <v>44.39981</v>
      </c>
      <c r="QR27" s="0" t="n">
        <f aca="false">QQ27/QQ$50</f>
        <v>0.0192097927096578</v>
      </c>
      <c r="QS27" s="0" t="n">
        <f aca="false">QR27*F$12</f>
        <v>0.0131209425527113</v>
      </c>
      <c r="QT27" s="0" t="n">
        <v>44.39981</v>
      </c>
      <c r="QU27" s="37" t="n">
        <f aca="false">QT27/QT$50</f>
        <v>0.0192097927096578</v>
      </c>
      <c r="QV27" s="0" t="n">
        <f aca="false">QU27*G$12</f>
        <v>0.0773475055035274</v>
      </c>
      <c r="QW27" s="0" t="n">
        <v>44.39981</v>
      </c>
      <c r="QX27" s="0" t="n">
        <f aca="false">QW27/QW$50</f>
        <v>0.0192097926930354</v>
      </c>
      <c r="QY27" s="4" t="n">
        <f aca="false">QX27*H$12</f>
        <v>0.190807178904693</v>
      </c>
      <c r="QZ27" s="0" t="n">
        <v>44.150428</v>
      </c>
      <c r="RA27" s="0" t="n">
        <f aca="false">QZ27/QZ$50</f>
        <v>0.0192886612531456</v>
      </c>
      <c r="RB27" s="0" t="n">
        <f aca="false">RA27*I$12</f>
        <v>0.274956056978122</v>
      </c>
      <c r="RS27" s="49" t="n">
        <f aca="false">AVERAGE(QU27,QR27,QO27,QL27,QI27,QX27,RA27)</f>
        <v>0.0192210790831841</v>
      </c>
      <c r="RT27" s="0" t="n">
        <f aca="false">RS27*O$12</f>
        <v>7.48502648598377</v>
      </c>
      <c r="RW27" s="0" t="s">
        <v>77</v>
      </c>
      <c r="RX27" s="5" t="n">
        <v>103.809001</v>
      </c>
      <c r="RY27" s="37" t="n">
        <f aca="false">RX27/RX$50</f>
        <v>0.0143376728888412</v>
      </c>
      <c r="RZ27" s="8" t="n">
        <f aca="false">RY27*C$13</f>
        <v>0.731509120776611</v>
      </c>
      <c r="SA27" s="11" t="n">
        <v>103.809001</v>
      </c>
      <c r="SB27" s="37" t="n">
        <f aca="false">SA27/SA$50</f>
        <v>0.0143376728888412</v>
      </c>
      <c r="SC27" s="8" t="n">
        <f aca="false">SB27*D$13</f>
        <v>3.61398186550861</v>
      </c>
      <c r="SD27" s="11" t="n">
        <v>103.809001</v>
      </c>
      <c r="SE27" s="39" t="n">
        <f aca="false">SD27/SD$50</f>
        <v>0.0143376728888412</v>
      </c>
      <c r="SF27" s="4" t="n">
        <f aca="false">SE27*$E$13</f>
        <v>0.018623776290017</v>
      </c>
      <c r="SG27" s="41" t="n">
        <v>103.809001</v>
      </c>
      <c r="SH27" s="0" t="n">
        <f aca="false">SG27/SG$50</f>
        <v>0.0143376728888412</v>
      </c>
      <c r="SI27" s="0" t="n">
        <f aca="false">SH27*$F$13</f>
        <v>0.0168432018838853</v>
      </c>
      <c r="SJ27" s="0" t="n">
        <v>103.809001</v>
      </c>
      <c r="SK27" s="37" t="n">
        <f aca="false">SJ27/SJ$50</f>
        <v>0.0143376728888412</v>
      </c>
      <c r="SL27" s="0" t="n">
        <f aca="false">SK27*$G$13</f>
        <v>0.0992900963613807</v>
      </c>
      <c r="SM27" s="0" t="n">
        <v>63.827312</v>
      </c>
      <c r="SN27" s="0" t="n">
        <f aca="false">SM27/SM$50</f>
        <v>0.0161343752025216</v>
      </c>
      <c r="SO27" s="0" t="n">
        <f aca="false">SN27*H$13</f>
        <v>0.275630844283717</v>
      </c>
      <c r="SP27" s="0" t="n">
        <v>63.827312</v>
      </c>
      <c r="SQ27" s="0" t="n">
        <f aca="false">SP27/SP$50</f>
        <v>0.0161343752025216</v>
      </c>
      <c r="SR27" s="0" t="n">
        <f aca="false">SQ27*I$13</f>
        <v>0.395564207792045</v>
      </c>
      <c r="TI27" s="49" t="n">
        <f aca="false">AVERAGE(SK27,SH27,SE27,SB27,RY27,SN27,SQ27)</f>
        <v>0.0148510164070356</v>
      </c>
      <c r="TJ27" s="0" t="n">
        <f aca="false">TI27*$O$13</f>
        <v>9.94661674877618</v>
      </c>
      <c r="TL27" s="0" t="s">
        <v>77</v>
      </c>
      <c r="TM27" s="5" t="n">
        <v>4074819</v>
      </c>
      <c r="TN27" s="37" t="n">
        <f aca="false">TM27/TM$50</f>
        <v>0.0128585833213712</v>
      </c>
      <c r="TO27" s="8" t="n">
        <f aca="false">TN27*$C$7</f>
        <v>4.07481902314545</v>
      </c>
      <c r="TP27" s="11" t="n">
        <v>20131426</v>
      </c>
      <c r="TQ27" s="37" t="n">
        <f aca="false">TP27/TP$50</f>
        <v>0.0128585830569531</v>
      </c>
      <c r="TR27" s="8" t="n">
        <f aca="false">TQ27*$D$7</f>
        <v>20.1314260257172</v>
      </c>
      <c r="TS27" s="11" t="n">
        <v>103742</v>
      </c>
      <c r="TT27" s="39" t="n">
        <f aca="false">TS27/TS$50</f>
        <v>0.0128585328367181</v>
      </c>
      <c r="TU27" s="4" t="n">
        <f aca="false">TT27*$E$7</f>
        <v>0.103742001028683</v>
      </c>
      <c r="TV27" s="41" t="n">
        <v>93824</v>
      </c>
      <c r="TW27" s="0" t="n">
        <f aca="false">TV27/TV$50</f>
        <v>0.0128586022464728</v>
      </c>
      <c r="TX27" s="0" t="n">
        <f aca="false">TW27*$F$7</f>
        <v>0.0938239845696773</v>
      </c>
      <c r="TY27" s="50" t="n">
        <v>553088</v>
      </c>
      <c r="TZ27" s="37" t="n">
        <f aca="false">TY27/TY$50</f>
        <v>0.0128585751097036</v>
      </c>
      <c r="UA27" s="0" t="n">
        <f aca="false">TZ27*$G$7</f>
        <v>0.553087997942628</v>
      </c>
      <c r="UB27" s="50" t="n">
        <v>1311020</v>
      </c>
      <c r="UC27" s="0" t="n">
        <f aca="false">UB27/UB$50</f>
        <v>0.0123554774006828</v>
      </c>
      <c r="UD27" s="0" t="n">
        <f aca="false">UC27*H$7</f>
        <v>1.3110200024711</v>
      </c>
      <c r="UE27" s="50" t="n">
        <v>1881475</v>
      </c>
      <c r="UF27" s="0" t="n">
        <f aca="false">UE27/UE$50</f>
        <v>0.0123554763551227</v>
      </c>
      <c r="UG27" s="0" t="n">
        <f aca="false">UF27*I$7</f>
        <v>1.88147500741329</v>
      </c>
      <c r="UH27" s="50" t="n">
        <v>1916739</v>
      </c>
      <c r="UI27" s="0" t="n">
        <f aca="false">UH27/UH$50</f>
        <v>0.0123554779491791</v>
      </c>
      <c r="UJ27" s="0" t="n">
        <f aca="false">UI27*J$7</f>
        <v>1.91673901878033</v>
      </c>
      <c r="UK27" s="50" t="n">
        <v>8375827</v>
      </c>
      <c r="UL27" s="0" t="n">
        <f aca="false">UK27/UK$50</f>
        <v>0.0123554762950394</v>
      </c>
      <c r="UM27" s="0" t="n">
        <f aca="false">UL27*SUM(A$7:N$7)</f>
        <v>51.2181853717879</v>
      </c>
      <c r="UN27" s="50"/>
      <c r="UQ27" s="50" t="n">
        <v>3262361</v>
      </c>
      <c r="UR27" s="0" t="n">
        <f aca="false">UQ27/UQ$50</f>
        <v>0.01235547591191</v>
      </c>
      <c r="US27" s="0" t="n">
        <f aca="false">UR27*M$7</f>
        <v>3.26236098764452</v>
      </c>
      <c r="UT27" s="50" t="n">
        <v>3353030</v>
      </c>
      <c r="UU27" s="0" t="n">
        <f aca="false">UT27/UT$50</f>
        <v>0.0123554766243493</v>
      </c>
      <c r="UV27" s="0" t="n">
        <f aca="false">UU27*N$7</f>
        <v>3.3530299767717</v>
      </c>
      <c r="UX27" s="49" t="n">
        <f aca="false">AVERAGE(TZ27,TW27,TT27,TQ27,TN27,UC27,UF27,UI27,UL27,UO27,UR27,UU27)</f>
        <v>0.0125841579188638</v>
      </c>
      <c r="UY27" s="0" t="n">
        <f aca="false">UX27*SUM(A$7:N$7)</f>
        <v>52.1661583612926</v>
      </c>
      <c r="VA27" s="50" t="n">
        <v>3883103</v>
      </c>
      <c r="VB27" s="0" t="n">
        <f aca="false">VA27/VA$50</f>
        <v>0.0123554768522622</v>
      </c>
      <c r="VC27" s="0" t="n">
        <f aca="false">VB27*W$7</f>
        <v>3.88310300741329</v>
      </c>
      <c r="VD27" s="50" t="n">
        <v>13316416</v>
      </c>
      <c r="VE27" s="0" t="n">
        <f aca="false">VD27/VD$50</f>
        <v>0.0123554762366266</v>
      </c>
      <c r="VF27" s="0" t="n">
        <f aca="false">VE27*X$7</f>
        <v>13.3164160271821</v>
      </c>
      <c r="VG27" s="50" t="n">
        <v>1278180</v>
      </c>
      <c r="VH27" s="0" t="n">
        <f aca="false">VG27/VG$50</f>
        <v>0.0123554775820116</v>
      </c>
      <c r="VI27" s="0" t="n">
        <f aca="false">VH27*Y$7</f>
        <v>1.27818002125142</v>
      </c>
      <c r="VJ27" s="50" t="n">
        <v>1161798</v>
      </c>
      <c r="VK27" s="0" t="n">
        <f aca="false">VJ27/VJ$50</f>
        <v>0.0123554798263849</v>
      </c>
      <c r="VL27" s="0" t="n">
        <f aca="false">VK27*Z$7</f>
        <v>1.16179797726592</v>
      </c>
      <c r="VM27" s="50" t="n">
        <v>1098738</v>
      </c>
      <c r="VN27" s="0" t="n">
        <f aca="false">VM27/VM$50</f>
        <v>0.0123554779839845</v>
      </c>
      <c r="VP27" s="52" t="n">
        <v>2065274</v>
      </c>
      <c r="VQ27" s="0" t="n">
        <f aca="false">VP27/VP$50</f>
        <v>0.0109949508620713</v>
      </c>
      <c r="VR27" s="0" t="n">
        <f aca="false">VQ27*AB$7</f>
        <v>2.06527398768566</v>
      </c>
      <c r="VS27" s="50" t="n">
        <v>2619029</v>
      </c>
      <c r="VT27" s="0" t="n">
        <f aca="false">VS27/VS$50</f>
        <v>0.0109949520882531</v>
      </c>
      <c r="VU27" s="0" t="n">
        <f aca="false">VT27*AC$7</f>
        <v>2.61902898108868</v>
      </c>
      <c r="VV27" s="50" t="n">
        <v>3505579</v>
      </c>
      <c r="VW27" s="0" t="n">
        <f aca="false">VV27/VV$50</f>
        <v>0.0109949505318198</v>
      </c>
      <c r="VX27" s="0" t="n">
        <f aca="false">VW27*AD$7</f>
        <v>3.50557904617879</v>
      </c>
      <c r="WL27" s="46" t="n">
        <f aca="false">AVERAGE(VN27,VK27,VH27,VE27,VB27, VQ27, VT27,VW27,VZ27,WC27,WF27,WI27)</f>
        <v>0.0118452802454268</v>
      </c>
      <c r="WM27" s="40" t="n">
        <f aca="false">WL27*AI$7</f>
        <v>40.4160014351542</v>
      </c>
    </row>
    <row r="28" customFormat="false" ht="14.25" hidden="false" customHeight="false" outlineLevel="0" collapsed="false">
      <c r="B28" s="0" t="s">
        <v>78</v>
      </c>
      <c r="C28" s="5" t="n">
        <v>2129.903976</v>
      </c>
      <c r="D28" s="37" t="n">
        <f aca="false">C28/C$50</f>
        <v>0.0430940007139761</v>
      </c>
      <c r="E28" s="8" t="n">
        <f aca="false">C$4*D28</f>
        <v>31.4094153188771</v>
      </c>
      <c r="F28" s="38" t="n">
        <v>3182.33492</v>
      </c>
      <c r="G28" s="37" t="n">
        <f aca="false">F28/F$50</f>
        <v>0.0431993970541846</v>
      </c>
      <c r="H28" s="8" t="n">
        <f aca="false">G28*D$4</f>
        <v>155.55606424829</v>
      </c>
      <c r="I28" s="11" t="n">
        <v>2136.159885</v>
      </c>
      <c r="J28" s="39" t="n">
        <f aca="false">I28/I$50</f>
        <v>0.0430783744177853</v>
      </c>
      <c r="K28" s="40" t="n">
        <f aca="false">J28*E$4</f>
        <v>0.799374600959553</v>
      </c>
      <c r="L28" s="41" t="n">
        <v>3228.649334</v>
      </c>
      <c r="M28" s="0" t="n">
        <f aca="false">L28/L$50</f>
        <v>0.0442737335730607</v>
      </c>
      <c r="N28" s="0" t="n">
        <f aca="false">M28*F$4</f>
        <v>0.74300903292212</v>
      </c>
      <c r="O28" s="0" t="n">
        <v>1764.500629</v>
      </c>
      <c r="P28" s="37" t="n">
        <f aca="false">O28/O$50</f>
        <v>0.0363923384971902</v>
      </c>
      <c r="Q28" s="0" t="n">
        <f aca="false">P28*G$4</f>
        <v>3.60030412209088</v>
      </c>
      <c r="R28" s="0" t="n">
        <v>1591.345496</v>
      </c>
      <c r="S28" s="0" t="n">
        <f aca="false">R28/R$50</f>
        <v>0.0411524648377664</v>
      </c>
      <c r="T28" s="0" t="n">
        <f aca="false">S28*H$4</f>
        <v>10.0432315521643</v>
      </c>
      <c r="U28" s="0" t="n">
        <v>1974.855955</v>
      </c>
      <c r="V28" s="0" t="n">
        <f aca="false">U28/U$50</f>
        <v>0.0426855423322368</v>
      </c>
      <c r="W28" s="42" t="n">
        <f aca="false">V28*I$4</f>
        <v>14.9502205471974</v>
      </c>
      <c r="X28" s="0" t="n">
        <v>1972.377203</v>
      </c>
      <c r="Y28" s="0" t="n">
        <f aca="false">X28/X$50</f>
        <v>0.0426811233081854</v>
      </c>
      <c r="Z28" s="42" t="n">
        <f aca="false">Y28*J$4</f>
        <v>15.2288500628905</v>
      </c>
      <c r="AA28" s="0" t="n">
        <v>1945.754458</v>
      </c>
      <c r="AB28" s="0" t="n">
        <f aca="false">AA28/AA$50</f>
        <v>0.0426330107078457</v>
      </c>
      <c r="AC28" s="42" t="n">
        <f aca="false">AB28*K$4</f>
        <v>92.2239388450461</v>
      </c>
      <c r="AD28" s="0" t="n">
        <v>1880.380649</v>
      </c>
      <c r="AE28" s="0" t="n">
        <f aca="false">AD28/AD$50</f>
        <v>0.0423541863439065</v>
      </c>
      <c r="AF28" s="42" t="n">
        <f aca="false">AE28*L$4</f>
        <v>30.6898092730895</v>
      </c>
      <c r="AG28" s="0" t="n">
        <v>2012.28271</v>
      </c>
      <c r="AH28" s="0" t="n">
        <f aca="false">AG28/AG$50</f>
        <v>0.0427232974840388</v>
      </c>
      <c r="AI28" s="42" t="n">
        <f aca="false">AH28*M$4</f>
        <v>25.9456848064059</v>
      </c>
      <c r="AJ28" s="0" t="n">
        <v>2039.768769</v>
      </c>
      <c r="AK28" s="0" t="n">
        <f aca="false">AJ28/AJ$50</f>
        <v>0.042454690208849</v>
      </c>
      <c r="AL28" s="42" t="n">
        <f aca="false">AK28*N$4</f>
        <v>26.4991195792371</v>
      </c>
      <c r="AN28" s="43" t="n">
        <f aca="false">AVERAGE(Y28,AB28,AE28,AH28,AK28,P28,M28,J28,G28,D28,S28,V28)</f>
        <v>0.0422268466232521</v>
      </c>
      <c r="AO28" s="0" t="n">
        <f aca="false">AN28*(SUM(A$4:N$4))</f>
        <v>402.606871208477</v>
      </c>
      <c r="AQ28" s="5" t="n">
        <v>2165.951458</v>
      </c>
      <c r="AR28" s="37" t="n">
        <f aca="false">AQ28/AQ$50</f>
        <v>0.0426358047091965</v>
      </c>
      <c r="AS28" s="8" t="n">
        <f aca="false">W$4*AR28</f>
        <v>30.8192240558278</v>
      </c>
      <c r="AT28" s="38" t="n">
        <v>3177.576848</v>
      </c>
      <c r="AU28" s="37" t="n">
        <f aca="false">AT28/AT$50</f>
        <v>0.0429695613896846</v>
      </c>
      <c r="AV28" s="8" t="n">
        <f aca="false">AU28*X$4</f>
        <v>106.516434779826</v>
      </c>
      <c r="AW28" s="11" t="n">
        <v>2033.365459</v>
      </c>
      <c r="AX28" s="39" t="n">
        <f aca="false">AW28/AW$50</f>
        <v>0.0424295230647445</v>
      </c>
      <c r="AY28" s="40" t="n">
        <f aca="false">AX28*Y$4</f>
        <v>10.0955148973393</v>
      </c>
      <c r="AZ28" s="41" t="n">
        <v>3404.415893</v>
      </c>
      <c r="BA28" s="39" t="n">
        <f aca="false">AZ28/AZ$50</f>
        <v>0.0437235915842461</v>
      </c>
      <c r="BB28" s="0" t="n">
        <f aca="false">BA28*Z$4</f>
        <v>9.45615680191312</v>
      </c>
      <c r="BC28" s="0" t="n">
        <v>2028.978032</v>
      </c>
      <c r="BD28" s="39" t="n">
        <f aca="false">BC28/BC$50</f>
        <v>0.0398608783186056</v>
      </c>
      <c r="BF28" s="0" t="n">
        <v>2789.939809</v>
      </c>
      <c r="BG28" s="39" t="n">
        <f aca="false">BF28/BF$50</f>
        <v>0.0498661214790915</v>
      </c>
      <c r="BH28" s="0" t="n">
        <f aca="false">BG28*AB$4</f>
        <v>21.5435767884568</v>
      </c>
      <c r="BI28" s="0" t="n">
        <v>2215.345682</v>
      </c>
      <c r="BJ28" s="39" t="n">
        <f aca="false">BI28/BI$50</f>
        <v>0.0437026598079637</v>
      </c>
      <c r="BK28" s="42" t="n">
        <f aca="false">BJ28*AC$4</f>
        <v>23.9432262040511</v>
      </c>
      <c r="BL28" s="0" t="n">
        <v>2496.901088</v>
      </c>
      <c r="BM28" s="39" t="n">
        <f aca="false">BL28/BL$50</f>
        <v>0.0438497790781867</v>
      </c>
      <c r="BN28" s="42" t="n">
        <f aca="false">BM28*AD$4</f>
        <v>32.1559785488568</v>
      </c>
      <c r="BO28" s="0" t="n">
        <v>2176.196495</v>
      </c>
      <c r="BP28" s="39" t="n">
        <f aca="false">BO28/BO$50</f>
        <v>0.0433891809153357</v>
      </c>
      <c r="BQ28" s="42" t="n">
        <f aca="false">BP28*AE$4</f>
        <v>31.3058905164107</v>
      </c>
      <c r="BT28" s="42"/>
      <c r="BW28" s="42"/>
      <c r="BZ28" s="42"/>
      <c r="CB28" s="43" t="n">
        <f aca="false">AVERAGE(BM28,BP28,BS28,BV28,BY28,BD28,BA28,AX28,AU28,AR28,BG28,BJ28)</f>
        <v>0.0436030111496728</v>
      </c>
      <c r="CC28" s="0" t="n">
        <f aca="false">CB28*AI$4</f>
        <v>342.178188002767</v>
      </c>
      <c r="CE28" s="0" t="s">
        <v>78</v>
      </c>
      <c r="CF28" s="5" t="n">
        <v>0</v>
      </c>
      <c r="CG28" s="37" t="n">
        <f aca="false">CF28/CF$50</f>
        <v>0</v>
      </c>
      <c r="CH28" s="8" t="n">
        <f aca="false">C$5*CG28</f>
        <v>0</v>
      </c>
      <c r="CI28" s="38" t="n">
        <v>0</v>
      </c>
      <c r="CJ28" s="37" t="n">
        <f aca="false">CI28/CI$50</f>
        <v>0</v>
      </c>
      <c r="CK28" s="8" t="n">
        <f aca="false">D$5*CJ28</f>
        <v>0</v>
      </c>
      <c r="CL28" s="11" t="n">
        <v>0</v>
      </c>
      <c r="CM28" s="39" t="n">
        <f aca="false">CL28/CL$50</f>
        <v>0</v>
      </c>
      <c r="CN28" s="40" t="n">
        <f aca="false">CM28*E$5</f>
        <v>0</v>
      </c>
      <c r="CO28" s="41" t="n">
        <v>0</v>
      </c>
      <c r="CP28" s="0" t="n">
        <f aca="false">CO28/CO$50</f>
        <v>0</v>
      </c>
      <c r="CQ28" s="0" t="n">
        <f aca="false">CP28*F$5</f>
        <v>0</v>
      </c>
      <c r="CR28" s="0" t="n">
        <v>0</v>
      </c>
      <c r="CS28" s="37" t="n">
        <f aca="false">CR28/CR$50</f>
        <v>0</v>
      </c>
      <c r="CT28" s="0" t="n">
        <f aca="false">CS28*G$5</f>
        <v>0</v>
      </c>
      <c r="CU28" s="0" t="n">
        <v>0</v>
      </c>
      <c r="CV28" s="0" t="n">
        <f aca="false">CU28/CU$50</f>
        <v>0</v>
      </c>
      <c r="CW28" s="0" t="n">
        <f aca="false">CV28*H$5</f>
        <v>0</v>
      </c>
      <c r="CX28" s="0" t="n">
        <v>0</v>
      </c>
      <c r="CY28" s="0" t="n">
        <f aca="false">CX28/CX$50</f>
        <v>0</v>
      </c>
      <c r="CZ28" s="0" t="n">
        <f aca="false">CY28*I$5</f>
        <v>0</v>
      </c>
      <c r="DA28" s="0" t="n">
        <v>0</v>
      </c>
      <c r="DB28" s="0" t="n">
        <f aca="false">DA28/DA$50</f>
        <v>0</v>
      </c>
      <c r="DC28" s="0" t="n">
        <f aca="false">DB28*J$5</f>
        <v>0</v>
      </c>
      <c r="DD28" s="0" t="n">
        <v>0</v>
      </c>
      <c r="DE28" s="0" t="n">
        <f aca="false">DD28/DD$50</f>
        <v>0</v>
      </c>
      <c r="DF28" s="0" t="n">
        <f aca="false">DE28*K$5</f>
        <v>0</v>
      </c>
      <c r="DG28" s="0" t="n">
        <v>0</v>
      </c>
      <c r="DH28" s="0" t="n">
        <f aca="false">DG28/DG$50</f>
        <v>0</v>
      </c>
      <c r="DI28" s="0" t="n">
        <f aca="false">DH28*L$5</f>
        <v>0</v>
      </c>
      <c r="DJ28" s="0" t="n">
        <v>0</v>
      </c>
      <c r="DK28" s="0" t="n">
        <f aca="false">DJ28/DJ$50</f>
        <v>0</v>
      </c>
      <c r="DL28" s="0" t="n">
        <f aca="false">DK28*M$5</f>
        <v>0</v>
      </c>
      <c r="DM28" s="0" t="n">
        <v>0</v>
      </c>
      <c r="DN28" s="0" t="n">
        <f aca="false">DM28/DM$50</f>
        <v>0</v>
      </c>
      <c r="DO28" s="0" t="n">
        <f aca="false">DN28*N$5</f>
        <v>0</v>
      </c>
      <c r="DQ28" s="43" t="n">
        <f aca="false">AVERAGE(CS28,CP28,CM28,CJ28,CG28,CV28,CY28,DB28,DE28,DH28,DK28,DN28)</f>
        <v>0</v>
      </c>
      <c r="DR28" s="0" t="n">
        <f aca="false">DQ28*(SUM(A$5:N$5))</f>
        <v>0</v>
      </c>
      <c r="DT28" s="0" t="n">
        <v>0</v>
      </c>
      <c r="DU28" s="0" t="n">
        <f aca="false">DT28/DT$50</f>
        <v>0</v>
      </c>
      <c r="DV28" s="0" t="n">
        <f aca="false">DU28*W$5</f>
        <v>0</v>
      </c>
      <c r="DW28" s="0" t="n">
        <v>0</v>
      </c>
      <c r="DX28" s="0" t="n">
        <f aca="false">DW28/DW$50</f>
        <v>0</v>
      </c>
      <c r="DY28" s="0" t="n">
        <f aca="false">DX28*X$5</f>
        <v>0</v>
      </c>
      <c r="DZ28" s="0" t="n">
        <v>0</v>
      </c>
      <c r="EA28" s="0" t="n">
        <f aca="false">DZ28/DZ$50</f>
        <v>0</v>
      </c>
      <c r="EB28" s="0" t="n">
        <f aca="false">EA28*Y$5</f>
        <v>0</v>
      </c>
      <c r="EC28" s="0" t="n">
        <v>0</v>
      </c>
      <c r="ED28" s="0" t="n">
        <f aca="false">EC28/EC$50</f>
        <v>0</v>
      </c>
      <c r="EE28" s="0" t="n">
        <f aca="false">ED28*Z$5</f>
        <v>0</v>
      </c>
      <c r="EF28" s="0" t="n">
        <v>0</v>
      </c>
      <c r="EG28" s="0" t="n">
        <f aca="false">EF28/EF$50</f>
        <v>0</v>
      </c>
      <c r="EI28" s="0" t="n">
        <v>0</v>
      </c>
      <c r="EJ28" s="0" t="n">
        <f aca="false">EI28/EI$50</f>
        <v>0</v>
      </c>
      <c r="EK28" s="0" t="n">
        <f aca="false">EJ28*AB$5</f>
        <v>0</v>
      </c>
      <c r="EL28" s="0" t="n">
        <v>0</v>
      </c>
      <c r="EM28" s="0" t="n">
        <f aca="false">EL28/EL$50</f>
        <v>0</v>
      </c>
      <c r="EN28" s="0" t="n">
        <f aca="false">EM28*AC$5</f>
        <v>0</v>
      </c>
      <c r="EO28" s="0" t="n">
        <v>0</v>
      </c>
      <c r="EP28" s="0" t="n">
        <f aca="false">EO28/EO$50</f>
        <v>0</v>
      </c>
      <c r="EQ28" s="0" t="n">
        <f aca="false">EP28*AD$5</f>
        <v>0</v>
      </c>
      <c r="ER28" s="0" t="n">
        <v>0</v>
      </c>
      <c r="ES28" s="0" t="n">
        <f aca="false">ER28/ER$50</f>
        <v>0</v>
      </c>
      <c r="ET28" s="0" t="n">
        <f aca="false">ES28*AE$5</f>
        <v>0</v>
      </c>
      <c r="FE28" s="44" t="n">
        <f aca="false">AVERAGE(EP28,ES28,EV28,EY28,FB28,EG28,ED28,EA28,DX28,DU28,EJ28,EM28)</f>
        <v>0</v>
      </c>
      <c r="FF28" s="0" t="n">
        <f aca="false">FE28*AI$5</f>
        <v>0</v>
      </c>
      <c r="FH28" s="0" t="s">
        <v>78</v>
      </c>
      <c r="FI28" s="5" t="n">
        <v>107.54399</v>
      </c>
      <c r="FJ28" s="37" t="n">
        <f aca="false">FI28/FI$50</f>
        <v>0.0436243171396703</v>
      </c>
      <c r="FK28" s="8" t="n">
        <f aca="false">FJ28*C$6</f>
        <v>1.58979703942634</v>
      </c>
      <c r="FL28" s="38" t="n">
        <v>199.72957</v>
      </c>
      <c r="FM28" s="37" t="n">
        <f aca="false">FL28/FL$50</f>
        <v>0.0543045436545003</v>
      </c>
      <c r="FN28" s="8" t="n">
        <f aca="false">FM28*D$6</f>
        <v>9.77722104674058</v>
      </c>
      <c r="FO28" s="11" t="n">
        <v>108.004143</v>
      </c>
      <c r="FP28" s="39" t="n">
        <f aca="false">FO28/FO$50</f>
        <v>0.0436778482844168</v>
      </c>
      <c r="FQ28" s="45" t="n">
        <f aca="false">FP28*E$6</f>
        <v>0.0405249304494561</v>
      </c>
      <c r="FR28" s="41" t="n">
        <v>181.781462</v>
      </c>
      <c r="FS28" s="0" t="n">
        <f aca="false">FR28/FR$50</f>
        <v>0.0499367279165221</v>
      </c>
      <c r="FT28" s="0" t="n">
        <f aca="false">FS28*F$6</f>
        <v>0.0419023164776943</v>
      </c>
      <c r="FU28" s="0" t="n">
        <v>237.862129</v>
      </c>
      <c r="FV28" s="37" t="n">
        <f aca="false">FU28/FU$50</f>
        <v>0.0983579795048029</v>
      </c>
      <c r="FW28" s="0" t="n">
        <f aca="false">FV28*G$6</f>
        <v>0.486529107052316</v>
      </c>
      <c r="FX28" s="0" t="n">
        <v>58.606718</v>
      </c>
      <c r="FY28" s="0" t="n">
        <f aca="false">FX28/FX$50</f>
        <v>0.0304059488518937</v>
      </c>
      <c r="FZ28" s="0" t="n">
        <f aca="false">FY28*H$6</f>
        <v>0.371027575245729</v>
      </c>
      <c r="GA28" s="0" t="n">
        <v>96.014999</v>
      </c>
      <c r="GB28" s="0" t="n">
        <f aca="false">GA28/GA$50</f>
        <v>0.0416129971573657</v>
      </c>
      <c r="GC28" s="0" t="n">
        <f aca="false">GB28*I$6</f>
        <v>0.72872857077732</v>
      </c>
      <c r="GD28" s="0" t="n">
        <v>95.854371</v>
      </c>
      <c r="GE28" s="0" t="n">
        <f aca="false">GD28/GD$50</f>
        <v>0.0415914067923233</v>
      </c>
      <c r="GF28" s="0" t="n">
        <f aca="false">GE28*J$6</f>
        <v>0.742001672931025</v>
      </c>
      <c r="GG28" s="0" t="n">
        <v>94.129161</v>
      </c>
      <c r="GH28" s="0" t="n">
        <f aca="false">GG28/GG$50</f>
        <v>0.0413563297636208</v>
      </c>
      <c r="GI28" s="0" t="n">
        <f aca="false">GH28*K$6</f>
        <v>4.47311081677118</v>
      </c>
      <c r="GJ28" s="0" t="n">
        <v>88.529253</v>
      </c>
      <c r="GK28" s="0" t="n">
        <f aca="false">GJ28/GJ$50</f>
        <v>0.0399853623161657</v>
      </c>
      <c r="GL28" s="0" t="n">
        <f aca="false">GK28*L$6</f>
        <v>1.44866806463283</v>
      </c>
      <c r="GM28" s="0" t="n">
        <v>98.508092</v>
      </c>
      <c r="GN28" s="0" t="n">
        <f aca="false">GM28/GM$50</f>
        <v>0.0419345922611086</v>
      </c>
      <c r="GO28" s="0" t="n">
        <f aca="false">GN28*M$6</f>
        <v>1.27333536660923</v>
      </c>
      <c r="GP28" s="0" t="n">
        <v>101.356004</v>
      </c>
      <c r="GQ28" s="0" t="n">
        <f aca="false">GP28/GP$50</f>
        <v>0.0422958149063971</v>
      </c>
      <c r="GR28" s="0" t="n">
        <f aca="false">GQ28*N$6</f>
        <v>1.31999768623006</v>
      </c>
      <c r="GT28" s="46" t="n">
        <f aca="false">AVERAGE(FV28,FS28,FP28,FM28,FJ28, FY28, GB28,GE28,GH28,GK28,GN28,GQ28)</f>
        <v>0.0474236557123989</v>
      </c>
      <c r="GU28" s="0" t="n">
        <f aca="false">GT28*(SUM(A$6:N$6))</f>
        <v>22.6077616190305</v>
      </c>
      <c r="GW28" s="5" t="n">
        <v>109.642493</v>
      </c>
      <c r="GX28" s="37" t="n">
        <f aca="false">GW28/GW$50</f>
        <v>0.0432701945490662</v>
      </c>
      <c r="GY28" s="8" t="n">
        <f aca="false">GX28*W$6</f>
        <v>1.56388958745193</v>
      </c>
      <c r="GZ28" s="38" t="n">
        <v>179.184979</v>
      </c>
      <c r="HA28" s="37" t="n">
        <f aca="false">GZ28/GZ$50</f>
        <v>0.0485423042984731</v>
      </c>
      <c r="HB28" s="8" t="n">
        <f aca="false">HA28*X$6</f>
        <v>6.01653010020256</v>
      </c>
      <c r="HC28" s="11" t="n">
        <v>100.914029</v>
      </c>
      <c r="HD28" s="39" t="n">
        <f aca="false">HC28/HC$50</f>
        <v>0.0422232680198385</v>
      </c>
      <c r="HE28" s="45" t="n">
        <f aca="false">HD28*Y$6</f>
        <v>0.50232196890144</v>
      </c>
      <c r="HF28" s="41" t="n">
        <v>190.954106</v>
      </c>
      <c r="HG28" s="39" t="n">
        <f aca="false">HF28/HF$50</f>
        <v>0.0491269433421683</v>
      </c>
      <c r="HH28" s="0" t="n">
        <f aca="false">HG28*Z$6</f>
        <v>0.531237328190608</v>
      </c>
      <c r="HI28" s="0" t="n">
        <v>110.384426</v>
      </c>
      <c r="HJ28" s="39" t="n">
        <f aca="false">HI28/HI$50</f>
        <v>0.0434721273047507</v>
      </c>
      <c r="HL28" s="0" t="n">
        <v>150.675425</v>
      </c>
      <c r="HM28" s="39" t="n">
        <f aca="false">HL28/HL$50</f>
        <v>0.0539809207649024</v>
      </c>
      <c r="HN28" s="0" t="n">
        <f aca="false">HM28*AB$6</f>
        <v>1.16606433096856</v>
      </c>
      <c r="HO28" s="0" t="n">
        <v>112.367729</v>
      </c>
      <c r="HP28" s="39" t="n">
        <f aca="false">HO28/HO$50</f>
        <v>0.0444441845848786</v>
      </c>
      <c r="HQ28" s="0" t="n">
        <f aca="false">HP28*AC$6</f>
        <v>1.21747414190159</v>
      </c>
      <c r="HR28" s="0" t="n">
        <v>132.129697</v>
      </c>
      <c r="HS28" s="39" t="n">
        <f aca="false">HR28/HR$50</f>
        <v>0.0465109410704723</v>
      </c>
      <c r="HT28" s="0" t="n">
        <f aca="false">HS28*AD$6</f>
        <v>1.70537327073245</v>
      </c>
      <c r="HU28" s="0" t="n">
        <v>110.409249</v>
      </c>
      <c r="HV28" s="39" t="n">
        <f aca="false">HU28/HU$50</f>
        <v>0.0441374560336019</v>
      </c>
      <c r="HW28" s="0" t="n">
        <f aca="false">HV28*AE$6</f>
        <v>1.59228906505176</v>
      </c>
      <c r="IH28" s="47" t="n">
        <f aca="false">AVERAGE(HJ28,HG28,HD28,HA28,GX28, HM28, HP28,HS28,HV28,HY28,IB28,IE28)</f>
        <v>0.0461898155520169</v>
      </c>
      <c r="II28" s="0" t="n">
        <f aca="false">IH28*AI$6</f>
        <v>18.1239173316701</v>
      </c>
      <c r="IK28" s="0" t="s">
        <v>78</v>
      </c>
      <c r="IL28" s="5" t="n">
        <v>276.081599</v>
      </c>
      <c r="IM28" s="37" t="n">
        <f aca="false">IL28/IL$50</f>
        <v>0.0616920067328901</v>
      </c>
      <c r="IN28" s="8" t="n">
        <f aca="false">IM28*W$8</f>
        <v>2.78712309835984</v>
      </c>
      <c r="IO28" s="38" t="n">
        <v>101.033907</v>
      </c>
      <c r="IP28" s="37" t="n">
        <f aca="false">IO28/IO$50</f>
        <v>0.0454520961388179</v>
      </c>
      <c r="IQ28" s="8" t="n">
        <f aca="false">IP28*X$8</f>
        <v>7.04189645734176</v>
      </c>
      <c r="IR28" s="11" t="n">
        <v>101.033907</v>
      </c>
      <c r="IS28" s="39" t="n">
        <f aca="false">IR28/IR$50</f>
        <v>0.0454520961388179</v>
      </c>
      <c r="IT28" s="40" t="n">
        <f aca="false">IS28*E$8</f>
        <v>0.0527138786351557</v>
      </c>
      <c r="IU28" s="41" t="n">
        <v>518.844951</v>
      </c>
      <c r="IV28" s="0" t="n">
        <f aca="false">IU28/IU$50</f>
        <v>0.0682454933767296</v>
      </c>
      <c r="IW28" s="0" t="n">
        <f aca="false">IV28*F$8</f>
        <v>0.0715816889932321</v>
      </c>
      <c r="IX28" s="0" t="n">
        <v>96.941103</v>
      </c>
      <c r="IY28" s="37" t="n">
        <f aca="false">IX28/IX$50</f>
        <v>0.0437996749712532</v>
      </c>
      <c r="IZ28" s="0" t="n">
        <f aca="false">IY28*G$8</f>
        <v>0.270819623128606</v>
      </c>
      <c r="JA28" s="0" t="n">
        <v>101.033907</v>
      </c>
      <c r="JB28" s="0" t="n">
        <f aca="false">JA28/JA$50</f>
        <v>0.0454520961388179</v>
      </c>
      <c r="JC28" s="0" t="n">
        <f aca="false">JB28*H$8</f>
        <v>0.693284606178763</v>
      </c>
      <c r="JD28" s="0" t="n">
        <v>150.573204</v>
      </c>
      <c r="JE28" s="0" t="n">
        <f aca="false">JD28/JD$50</f>
        <v>0.0383204651879965</v>
      </c>
      <c r="JF28" s="0" t="n">
        <f aca="false">JE28*I$8</f>
        <v>0.838837014141501</v>
      </c>
      <c r="JG28" s="0" t="n">
        <v>101.033907</v>
      </c>
      <c r="JH28" s="0" t="n">
        <f aca="false">JG28/JG$50</f>
        <v>0.0454520961388179</v>
      </c>
      <c r="JI28" s="0" t="n">
        <f aca="false">JH28*J$8</f>
        <v>1.01359673711042</v>
      </c>
      <c r="JJ28" s="0" t="n">
        <v>101.033907</v>
      </c>
      <c r="JK28" s="0" t="n">
        <f aca="false">JJ28/JJ$50</f>
        <v>0.0454520961388179</v>
      </c>
      <c r="JL28" s="0" t="n">
        <f aca="false">JK28*K$8</f>
        <v>6.14513739630475</v>
      </c>
      <c r="JM28" s="0" t="n">
        <v>232.90836</v>
      </c>
      <c r="JN28" s="0" t="n">
        <f aca="false">JM28/JM$50</f>
        <v>0.0551705834184172</v>
      </c>
      <c r="JO28" s="0" t="n">
        <f aca="false">JN28*L$8</f>
        <v>2.49853501618485</v>
      </c>
      <c r="JP28" s="0" t="n">
        <v>101.033907</v>
      </c>
      <c r="JQ28" s="0" t="n">
        <f aca="false">JP28/JP$50</f>
        <v>0.0454520961388179</v>
      </c>
      <c r="JR28" s="0" t="n">
        <f aca="false">JQ28*M$8</f>
        <v>1.72517957071432</v>
      </c>
      <c r="JS28" s="0" t="n">
        <v>101.033907</v>
      </c>
      <c r="JT28" s="0" t="n">
        <f aca="false">JS28/JS$50</f>
        <v>0.0454520961388179</v>
      </c>
      <c r="JU28" s="0" t="n">
        <f aca="false">JT28*N$8</f>
        <v>1.77312642723405</v>
      </c>
      <c r="JW28" s="43" t="n">
        <f aca="false">AVERAGE(IY28,IV28,IS28,IP28,IM28,JB28,JE28,JH28,JK28,JN28,JQ28,JT28)</f>
        <v>0.048782741388251</v>
      </c>
      <c r="JX28" s="0" t="n">
        <f aca="false">JW28*SUM(A$8:N$8)</f>
        <v>29.0695796185754</v>
      </c>
      <c r="JZ28" s="0" t="n">
        <v>263.016895</v>
      </c>
      <c r="KA28" s="0" t="n">
        <f aca="false">JZ28/JZ$50</f>
        <v>0.0565207260738787</v>
      </c>
      <c r="KB28" s="0" t="n">
        <f aca="false">KA28*W$8</f>
        <v>2.55349484510434</v>
      </c>
      <c r="KC28" s="0" t="n">
        <v>101.033907</v>
      </c>
      <c r="KD28" s="0" t="n">
        <f aca="false">KC28/KC$50</f>
        <v>0.0454520961388179</v>
      </c>
      <c r="KE28" s="0" t="n">
        <f aca="false">KD28*X$8</f>
        <v>7.04189645734176</v>
      </c>
      <c r="KF28" s="0" t="n">
        <v>101.033907</v>
      </c>
      <c r="KG28" s="0" t="n">
        <f aca="false">KF28/KF$50</f>
        <v>0.0454520961388179</v>
      </c>
      <c r="KH28" s="0" t="n">
        <f aca="false">KG28*Y$8</f>
        <v>0.675918382620846</v>
      </c>
      <c r="KI28" s="0" t="n">
        <v>506.297134</v>
      </c>
      <c r="KJ28" s="0" t="n">
        <f aca="false">KI28/KI$50</f>
        <v>0.0658042754358008</v>
      </c>
      <c r="KK28" s="0" t="n">
        <f aca="false">KJ28*Z$8</f>
        <v>0.889473400129792</v>
      </c>
      <c r="KL28" s="0" t="n">
        <v>194.471354</v>
      </c>
      <c r="KM28" s="0" t="n">
        <f aca="false">KL28/KL$50</f>
        <v>0.0870219799622106</v>
      </c>
      <c r="KO28" s="0" t="n">
        <v>101.033907</v>
      </c>
      <c r="KP28" s="0" t="n">
        <f aca="false">KO28/KO$50</f>
        <v>0.0454520961388179</v>
      </c>
      <c r="KQ28" s="0" t="n">
        <f aca="false">KP28*AB$8</f>
        <v>1.22728705170794</v>
      </c>
      <c r="KR28" s="0" t="n">
        <v>261.742781</v>
      </c>
      <c r="KS28" s="0" t="n">
        <f aca="false">KR28/KR$50</f>
        <v>0.048890887327453</v>
      </c>
      <c r="KT28" s="0" t="n">
        <f aca="false">KS28*AC$8</f>
        <v>1.67410516279474</v>
      </c>
      <c r="KU28" s="0" t="n">
        <v>101.033907</v>
      </c>
      <c r="KV28" s="0" t="n">
        <f aca="false">KU28/KU$50</f>
        <v>0.0458125114157298</v>
      </c>
      <c r="KW28" s="0" t="n">
        <f aca="false">KV28*AD$8</f>
        <v>2.09970575297364</v>
      </c>
      <c r="KX28" s="0" t="n">
        <v>101.033907</v>
      </c>
      <c r="KY28" s="0" t="n">
        <f aca="false">KX28/KX$50</f>
        <v>0.0458125114157298</v>
      </c>
      <c r="KZ28" s="0" t="n">
        <f aca="false">KY28*AE$8</f>
        <v>2.06589729917519</v>
      </c>
      <c r="LK28" s="48" t="n">
        <f aca="false">AVERAGE(KM28,KJ28,KG28,KD28,KA28, KP28, KS28,KV28,KY28,LB28,LE28,LH28)</f>
        <v>0.0540243533385841</v>
      </c>
      <c r="LL28" s="0" t="n">
        <f aca="false">LK28*AI$8</f>
        <v>26.4975325757357</v>
      </c>
      <c r="LN28" s="0" t="s">
        <v>78</v>
      </c>
      <c r="LO28" s="5" t="n">
        <v>34.765094</v>
      </c>
      <c r="LP28" s="37" t="n">
        <f aca="false">LO28/LO$50</f>
        <v>0.0334397978656109</v>
      </c>
      <c r="LQ28" s="8" t="n">
        <f aca="false">LP28*C$9</f>
        <v>0.373636104982576</v>
      </c>
      <c r="LR28" s="11" t="n">
        <v>34.765094</v>
      </c>
      <c r="LS28" s="37" t="n">
        <f aca="false">LR28/LR$50</f>
        <v>0.0334397978656109</v>
      </c>
      <c r="LT28" s="8" t="n">
        <f aca="false">LS28*D$9</f>
        <v>1.84592928420733</v>
      </c>
      <c r="LU28" s="11" t="n">
        <v>34.765094</v>
      </c>
      <c r="LV28" s="39" t="n">
        <f aca="false">LU28/LU$50</f>
        <v>0.0334397978656109</v>
      </c>
      <c r="LW28" s="4" t="n">
        <f aca="false">LV28*E$9</f>
        <v>0.00951254746582143</v>
      </c>
      <c r="LX28" s="41" t="n">
        <v>34.765094</v>
      </c>
      <c r="LY28" s="0" t="n">
        <f aca="false">LX28/LX$50</f>
        <v>0.0334397978656109</v>
      </c>
      <c r="LZ28" s="0" t="n">
        <f aca="false">LY28*F$9</f>
        <v>0.0086030757082685</v>
      </c>
      <c r="MA28" s="0" t="n">
        <v>34.765094</v>
      </c>
      <c r="MB28" s="37" t="n">
        <f aca="false">MA28/MA$50</f>
        <v>0.0334397978656109</v>
      </c>
      <c r="MC28" s="0" t="n">
        <f aca="false">MB28*G$9</f>
        <v>0.050714835692582</v>
      </c>
      <c r="MD28" s="0" t="n">
        <v>34.765094</v>
      </c>
      <c r="ME28" s="0" t="n">
        <f aca="false">MD28/MD$50</f>
        <v>0.0334397978656109</v>
      </c>
      <c r="MF28" s="0" t="n">
        <f aca="false">ME28*H$9</f>
        <v>0.12510752185859</v>
      </c>
      <c r="MG28" s="0" t="n">
        <v>34.765094</v>
      </c>
      <c r="MH28" s="0" t="n">
        <f aca="false">MG28/MG$50</f>
        <v>0.0334397978656109</v>
      </c>
      <c r="MI28" s="0" t="n">
        <f aca="false">MH28*I$9</f>
        <v>0.179544701905275</v>
      </c>
      <c r="MZ28" s="49" t="n">
        <f aca="false">AVERAGE(MB28,LY28,LV28,LS28,LP28,ME28,MH28)</f>
        <v>0.0334397978656109</v>
      </c>
      <c r="NA28" s="0" t="n">
        <f aca="false">MZ28*O$9</f>
        <v>4.90486394504528</v>
      </c>
      <c r="NC28" s="0" t="s">
        <v>78</v>
      </c>
      <c r="ND28" s="5" t="n">
        <v>252.048274</v>
      </c>
      <c r="NE28" s="37" t="n">
        <f aca="false">ND28/ND$50</f>
        <v>0.0334407282322346</v>
      </c>
      <c r="NF28" s="8" t="n">
        <f aca="false">NE28*C$10</f>
        <v>2.70887619357404</v>
      </c>
      <c r="NG28" s="11" t="n">
        <v>252.048274</v>
      </c>
      <c r="NH28" s="37" t="n">
        <f aca="false">NG28/NG$50</f>
        <v>0.0334407282322346</v>
      </c>
      <c r="NI28" s="8" t="n">
        <f aca="false">NH28*D$10</f>
        <v>13.3830586132557</v>
      </c>
      <c r="NJ28" s="11" t="n">
        <v>252.048274</v>
      </c>
      <c r="NK28" s="39" t="n">
        <f aca="false">NJ28/NJ$50</f>
        <v>0.0334407282322346</v>
      </c>
      <c r="NL28" s="4" t="n">
        <f aca="false">NK28*E$10</f>
        <v>0.0689663365685936</v>
      </c>
      <c r="NM28" s="41" t="n">
        <v>252.048274</v>
      </c>
      <c r="NN28" s="0" t="n">
        <f aca="false">NM28/NM$50</f>
        <v>0.0334407282322346</v>
      </c>
      <c r="NO28" s="0" t="n">
        <f aca="false">NN28*F$10</f>
        <v>0.0623726311961485</v>
      </c>
      <c r="NP28" s="0" t="n">
        <v>252.048274</v>
      </c>
      <c r="NQ28" s="37" t="n">
        <f aca="false">NP28/NP$50</f>
        <v>0.0334407282322346</v>
      </c>
      <c r="NR28" s="0" t="n">
        <f aca="false">NQ28*G$10</f>
        <v>0.367684517734336</v>
      </c>
      <c r="NS28" s="0" t="n">
        <v>252.048274</v>
      </c>
      <c r="NT28" s="0" t="n">
        <f aca="false">NS28/NS$50</f>
        <v>0.0334407282322346</v>
      </c>
      <c r="NU28" s="0" t="n">
        <f aca="false">NT28*H$10</f>
        <v>0.907034366005883</v>
      </c>
      <c r="NV28" s="0" t="n">
        <v>252.048274</v>
      </c>
      <c r="NW28" s="0" t="n">
        <f aca="false">NV28/NV$50</f>
        <v>0.0334407282322346</v>
      </c>
      <c r="NX28" s="0" t="n">
        <f aca="false">NW28*I$10</f>
        <v>1.30170602409055</v>
      </c>
      <c r="OO28" s="49" t="n">
        <f aca="false">AVERAGE(NQ28,NN28,NK28,NH28,NE28,NT28,NW28)</f>
        <v>0.0334407282322346</v>
      </c>
      <c r="OP28" s="0" t="n">
        <f aca="false">OO28*O$10</f>
        <v>35.5604530618699</v>
      </c>
      <c r="OR28" s="0" t="s">
        <v>78</v>
      </c>
      <c r="OS28" s="5" t="n">
        <v>339.548539</v>
      </c>
      <c r="OT28" s="37" t="n">
        <f aca="false">OS28/OS$50</f>
        <v>0.046897049727566</v>
      </c>
      <c r="OU28" s="8" t="n">
        <f aca="false">OT28*C$11</f>
        <v>4.37913708753095</v>
      </c>
      <c r="OV28" s="11" t="n">
        <v>339.548539</v>
      </c>
      <c r="OW28" s="37" t="n">
        <f aca="false">OV28/OV$50</f>
        <v>0.046897049727566</v>
      </c>
      <c r="OX28" s="8" t="n">
        <f aca="false">OW28*D$11</f>
        <v>21.6348936348341</v>
      </c>
      <c r="OY28" s="11" t="n">
        <v>339.548539</v>
      </c>
      <c r="OZ28" s="39" t="n">
        <f aca="false">OY28/OY$50</f>
        <v>0.046897049727566</v>
      </c>
      <c r="PA28" s="4" t="n">
        <f aca="false">OZ28*E$11</f>
        <v>0.111490160744556</v>
      </c>
      <c r="PB28" s="41" t="n">
        <v>339.548539</v>
      </c>
      <c r="PC28" s="0" t="n">
        <f aca="false">PB28/PB$50</f>
        <v>0.046897049727566</v>
      </c>
      <c r="PD28" s="0" t="n">
        <f aca="false">PC28*F$11</f>
        <v>0.100830854937512</v>
      </c>
      <c r="PE28" s="0" t="n">
        <v>339.548539</v>
      </c>
      <c r="PF28" s="37" t="n">
        <f aca="false">PE28/PE$50</f>
        <v>0.046897049727566</v>
      </c>
      <c r="PG28" s="0" t="n">
        <f aca="false">PF28*G$11</f>
        <v>0.594394425238376</v>
      </c>
      <c r="PH28" s="0" t="n">
        <v>339.548539</v>
      </c>
      <c r="PI28" s="0" t="n">
        <f aca="false">PH28/PH$50</f>
        <v>0.046897049727566</v>
      </c>
      <c r="PJ28" s="0" t="n">
        <f aca="false">PI28*H$11</f>
        <v>1.46630098535469</v>
      </c>
      <c r="PK28" s="0" t="n">
        <v>339.548539</v>
      </c>
      <c r="PL28" s="0" t="n">
        <f aca="false">PK28/PK$50</f>
        <v>0.046897049727566</v>
      </c>
      <c r="PM28" s="0" t="n">
        <f aca="false">PL28*I$11</f>
        <v>2.10432250122012</v>
      </c>
      <c r="QD28" s="49" t="n">
        <f aca="false">AVERAGE(PF28,PC28,OZ28,OW28,OT28,PI28,PL28)</f>
        <v>0.046897049727566</v>
      </c>
      <c r="QE28" s="0" t="n">
        <f aca="false">QD28*O$11</f>
        <v>57.4866061513053</v>
      </c>
      <c r="QG28" s="0" t="s">
        <v>78</v>
      </c>
      <c r="QH28" s="5" t="n">
        <v>94.348852</v>
      </c>
      <c r="QI28" s="37" t="n">
        <f aca="false">QH28/QH$50</f>
        <v>0.0408974588087497</v>
      </c>
      <c r="QJ28" s="8" t="n">
        <f aca="false">QI28*C$12</f>
        <v>1.21320382398191</v>
      </c>
      <c r="QK28" s="11" t="n">
        <v>94.348852</v>
      </c>
      <c r="QL28" s="37" t="n">
        <f aca="false">QK28/QK$50</f>
        <v>0.0407438053849004</v>
      </c>
      <c r="QM28" s="8" t="n">
        <f aca="false">QL28*D$12</f>
        <v>5.97125006650227</v>
      </c>
      <c r="QN28" s="11" t="n">
        <v>94.348852</v>
      </c>
      <c r="QO28" s="39" t="n">
        <f aca="false">QN28/QN$50</f>
        <v>0.0408204875046578</v>
      </c>
      <c r="QP28" s="4" t="n">
        <f aca="false">QO28*E$12</f>
        <v>0.030829297924694</v>
      </c>
      <c r="QQ28" s="41" t="n">
        <v>94.348852</v>
      </c>
      <c r="QR28" s="0" t="n">
        <f aca="false">QQ28/QQ$50</f>
        <v>0.0408204875046578</v>
      </c>
      <c r="QS28" s="0" t="n">
        <f aca="false">QR28*F$12</f>
        <v>0.0278817829852483</v>
      </c>
      <c r="QT28" s="0" t="n">
        <v>94.348852</v>
      </c>
      <c r="QU28" s="37" t="n">
        <f aca="false">QT28/QT$50</f>
        <v>0.0408204875046578</v>
      </c>
      <c r="QV28" s="0" t="n">
        <f aca="false">QU28*G$12</f>
        <v>0.164362152660597</v>
      </c>
      <c r="QW28" s="0" t="n">
        <v>94.348852</v>
      </c>
      <c r="QX28" s="0" t="n">
        <f aca="false">QW28/QW$50</f>
        <v>0.0408204874693354</v>
      </c>
      <c r="QY28" s="4" t="n">
        <f aca="false">QX28*H$12</f>
        <v>0.405462056774936</v>
      </c>
      <c r="QZ28" s="0" t="n">
        <v>94.18714</v>
      </c>
      <c r="RA28" s="0" t="n">
        <f aca="false">QZ28/QZ$50</f>
        <v>0.0411489518937981</v>
      </c>
      <c r="RB28" s="0" t="n">
        <f aca="false">RA28*I$12</f>
        <v>0.5865701830217</v>
      </c>
      <c r="RS28" s="49" t="n">
        <f aca="false">AVERAGE(QU28,QR28,QO28,QL28,QI28,QX28,RA28)</f>
        <v>0.0408674522958224</v>
      </c>
      <c r="RT28" s="0" t="n">
        <f aca="false">RS28*O$12</f>
        <v>15.9145051911537</v>
      </c>
      <c r="RW28" s="0" t="s">
        <v>78</v>
      </c>
      <c r="RX28" s="5" t="n">
        <v>339.548539</v>
      </c>
      <c r="RY28" s="37" t="n">
        <f aca="false">RX28/RX$50</f>
        <v>0.046897049727566</v>
      </c>
      <c r="RZ28" s="8" t="n">
        <f aca="false">RY28*C$13</f>
        <v>2.39269091150268</v>
      </c>
      <c r="SA28" s="11" t="n">
        <v>339.548539</v>
      </c>
      <c r="SB28" s="37" t="n">
        <f aca="false">SA28/SA$50</f>
        <v>0.046897049727566</v>
      </c>
      <c r="SC28" s="8" t="n">
        <f aca="false">SB28*D$13</f>
        <v>11.8209620609483</v>
      </c>
      <c r="SD28" s="11" t="n">
        <v>339.548539</v>
      </c>
      <c r="SE28" s="39" t="n">
        <f aca="false">SD28/SD$50</f>
        <v>0.046897049727566</v>
      </c>
      <c r="SF28" s="4" t="n">
        <f aca="false">SE28*$E$13</f>
        <v>0.0609164520323062</v>
      </c>
      <c r="SG28" s="41" t="n">
        <v>339.548539</v>
      </c>
      <c r="SH28" s="0" t="n">
        <f aca="false">SG28/SG$50</f>
        <v>0.046897049727566</v>
      </c>
      <c r="SI28" s="0" t="n">
        <f aca="false">SH28*$F$13</f>
        <v>0.0550923767367275</v>
      </c>
      <c r="SJ28" s="0" t="n">
        <v>339.548539</v>
      </c>
      <c r="SK28" s="37" t="n">
        <f aca="false">SJ28/SJ$50</f>
        <v>0.046897049727566</v>
      </c>
      <c r="SL28" s="0" t="n">
        <f aca="false">SK28*$G$13</f>
        <v>0.324767667850652</v>
      </c>
      <c r="SM28" s="0" t="n">
        <v>159.835371</v>
      </c>
      <c r="SN28" s="0" t="n">
        <f aca="false">SM28/SM$50</f>
        <v>0.0404034537181863</v>
      </c>
      <c r="SO28" s="0" t="n">
        <f aca="false">SN28*H$13</f>
        <v>0.69023051221601</v>
      </c>
      <c r="SP28" s="0" t="n">
        <v>159.835371</v>
      </c>
      <c r="SQ28" s="0" t="n">
        <f aca="false">SP28/SP$50</f>
        <v>0.0404034537181863</v>
      </c>
      <c r="SR28" s="0" t="n">
        <f aca="false">SQ28*I$13</f>
        <v>0.990565792693301</v>
      </c>
      <c r="TI28" s="49" t="n">
        <f aca="false">AVERAGE(SK28,SH28,SE28,SB28,RY28,SN28,SQ28)</f>
        <v>0.045041736582029</v>
      </c>
      <c r="TJ28" s="0" t="n">
        <f aca="false">TI28*$O$13</f>
        <v>30.1671534931797</v>
      </c>
      <c r="TL28" s="0" t="s">
        <v>78</v>
      </c>
      <c r="TM28" s="5" t="n">
        <v>14285204</v>
      </c>
      <c r="TN28" s="37" t="n">
        <f aca="false">TM28/TM$50</f>
        <v>0.0450786859236655</v>
      </c>
      <c r="TO28" s="8" t="n">
        <f aca="false">TN28*$C$7</f>
        <v>14.2852040811416</v>
      </c>
      <c r="TP28" s="11" t="n">
        <v>70575288</v>
      </c>
      <c r="TQ28" s="37" t="n">
        <f aca="false">TP28/TP$50</f>
        <v>0.0450786845659312</v>
      </c>
      <c r="TR28" s="8" t="n">
        <f aca="false">TQ28*$D$7</f>
        <v>70.5752880901574</v>
      </c>
      <c r="TS28" s="11" t="n">
        <v>363693</v>
      </c>
      <c r="TT28" s="39" t="n">
        <f aca="false">TS28/TS$50</f>
        <v>0.0450787374735838</v>
      </c>
      <c r="TU28" s="4" t="n">
        <f aca="false">TT28*$E$7</f>
        <v>0.363693003606299</v>
      </c>
      <c r="TV28" s="41" t="n">
        <v>328921</v>
      </c>
      <c r="TW28" s="0" t="n">
        <f aca="false">TV28/TV$50</f>
        <v>0.0450787038445609</v>
      </c>
      <c r="TX28" s="0" t="n">
        <f aca="false">TW28*$F$7</f>
        <v>0.328920945905555</v>
      </c>
      <c r="TY28" s="50" t="n">
        <v>1938977</v>
      </c>
      <c r="TZ28" s="37" t="n">
        <f aca="false">TY28/TY$50</f>
        <v>0.0450786880035145</v>
      </c>
      <c r="UA28" s="0" t="n">
        <f aca="false">TZ28*$G$7</f>
        <v>1.93897699278741</v>
      </c>
      <c r="UB28" s="50" t="n">
        <v>5061316</v>
      </c>
      <c r="UC28" s="0" t="n">
        <f aca="false">UB28/UB$50</f>
        <v>0.0476994824302561</v>
      </c>
      <c r="UD28" s="0" t="n">
        <f aca="false">UC28*H$7</f>
        <v>5.0613160095399</v>
      </c>
      <c r="UE28" s="50" t="n">
        <v>7263611</v>
      </c>
      <c r="UF28" s="0" t="n">
        <f aca="false">UE28/UE$50</f>
        <v>0.0476994772523202</v>
      </c>
      <c r="UG28" s="0" t="n">
        <f aca="false">UF28*I$7</f>
        <v>7.26361102861969</v>
      </c>
      <c r="UH28" s="50" t="n">
        <v>7399751</v>
      </c>
      <c r="UI28" s="0" t="n">
        <f aca="false">UH28/UH$50</f>
        <v>0.0476994835029266</v>
      </c>
      <c r="UJ28" s="0" t="n">
        <f aca="false">UI28*J$7</f>
        <v>7.39975107250322</v>
      </c>
      <c r="UK28" s="50" t="n">
        <v>32335669</v>
      </c>
      <c r="UL28" s="0" t="n">
        <f aca="false">UK28/UK$50</f>
        <v>0.0476994799216531</v>
      </c>
      <c r="UM28" s="0" t="n">
        <f aca="false">UL28*SUM(A$7:N$7)</f>
        <v>197.732628546743</v>
      </c>
      <c r="UN28" s="50"/>
      <c r="UQ28" s="50" t="n">
        <v>12594652</v>
      </c>
      <c r="UR28" s="0" t="n">
        <f aca="false">UQ28/UQ$50</f>
        <v>0.0476994788145423</v>
      </c>
      <c r="US28" s="0" t="n">
        <f aca="false">UR28*M$7</f>
        <v>12.5946519523005</v>
      </c>
      <c r="UT28" s="50" t="n">
        <v>12944688</v>
      </c>
      <c r="UU28" s="0" t="n">
        <f aca="false">UT28/UT$50</f>
        <v>0.0476994807662012</v>
      </c>
      <c r="UV28" s="0" t="n">
        <f aca="false">UU28*N$7</f>
        <v>12.944687910325</v>
      </c>
      <c r="UX28" s="49" t="n">
        <f aca="false">AVERAGE(TZ28,TW28,TT28,TQ28,TN28,UC28,UF28,UI28,UL28,UO28,UR28,UU28)</f>
        <v>0.0465082165908323</v>
      </c>
      <c r="UY28" s="0" t="n">
        <f aca="false">UX28*SUM(A$7:N$7)</f>
        <v>192.794385402762</v>
      </c>
      <c r="VA28" s="50" t="n">
        <v>14991084</v>
      </c>
      <c r="VB28" s="0" t="n">
        <f aca="false">VA28/VA$50</f>
        <v>0.0476994793473978</v>
      </c>
      <c r="VC28" s="0" t="n">
        <f aca="false">VB28*W$7</f>
        <v>14.9910840286197</v>
      </c>
      <c r="VD28" s="50" t="n">
        <v>51409278</v>
      </c>
      <c r="VE28" s="0" t="n">
        <f aca="false">VD28/VD$50</f>
        <v>0.0476994795499879</v>
      </c>
      <c r="VF28" s="0" t="n">
        <f aca="false">VE28*X$7</f>
        <v>51.4092781049389</v>
      </c>
      <c r="VG28" s="50" t="n">
        <v>4934534</v>
      </c>
      <c r="VH28" s="0" t="n">
        <f aca="false">VG28/VG$50</f>
        <v>0.04769948224403</v>
      </c>
      <c r="VI28" s="0" t="n">
        <f aca="false">VH28*Y$7</f>
        <v>4.93453408204311</v>
      </c>
      <c r="VJ28" s="52" t="n">
        <v>4485229</v>
      </c>
      <c r="VK28" s="0" t="n">
        <f aca="false">VJ28/VJ$50</f>
        <v>0.047699476523644</v>
      </c>
      <c r="VL28" s="0" t="n">
        <f aca="false">VK28*Z$7</f>
        <v>4.48522891223296</v>
      </c>
      <c r="VM28" s="50" t="n">
        <v>4241781</v>
      </c>
      <c r="VN28" s="0" t="n">
        <f aca="false">VM28/VM$50</f>
        <v>0.0476994804570188</v>
      </c>
      <c r="VP28" s="50" t="n">
        <v>8870790</v>
      </c>
      <c r="VQ28" s="0" t="n">
        <f aca="false">VP28/VP$50</f>
        <v>0.0472256466491873</v>
      </c>
      <c r="VR28" s="0" t="n">
        <f aca="false">VQ28*AB$7</f>
        <v>8.87078994710728</v>
      </c>
      <c r="VS28" s="50" t="n">
        <v>11249284</v>
      </c>
      <c r="VT28" s="0" t="n">
        <f aca="false">VS28/VS$50</f>
        <v>0.0472256468359655</v>
      </c>
      <c r="VU28" s="0" t="n">
        <f aca="false">VT28*AC$7</f>
        <v>11.2492839187719</v>
      </c>
      <c r="VV28" s="50" t="n">
        <v>15057206</v>
      </c>
      <c r="VW28" s="0" t="n">
        <f aca="false">VV28/VV$50</f>
        <v>0.047225646638521</v>
      </c>
      <c r="VX28" s="0" t="n">
        <f aca="false">VW28*AD$7</f>
        <v>15.0572061983477</v>
      </c>
      <c r="WL28" s="46" t="n">
        <f aca="false">AVERAGE(VN28,VK28,VH28,VE28,VB28, VQ28, VT28,VW28,VZ28,WC28,WF28,WI28)</f>
        <v>0.047521792280719</v>
      </c>
      <c r="WM28" s="40" t="n">
        <f aca="false">WL28*AI$7</f>
        <v>162.143975087475</v>
      </c>
    </row>
    <row r="29" customFormat="false" ht="14.25" hidden="false" customHeight="false" outlineLevel="0" collapsed="false">
      <c r="B29" s="0" t="s">
        <v>79</v>
      </c>
      <c r="C29" s="5" t="n">
        <v>1212.586461</v>
      </c>
      <c r="D29" s="37" t="n">
        <f aca="false">C29/C$50</f>
        <v>0.024534064636204</v>
      </c>
      <c r="E29" s="8" t="n">
        <f aca="false">C$4*D29</f>
        <v>17.8818539205339</v>
      </c>
      <c r="F29" s="38" t="n">
        <v>1883.790799</v>
      </c>
      <c r="G29" s="37" t="n">
        <f aca="false">F29/F$50</f>
        <v>0.0255719868394684</v>
      </c>
      <c r="H29" s="8" t="n">
        <f aca="false">G29*D$4</f>
        <v>92.0817858352829</v>
      </c>
      <c r="I29" s="11" t="n">
        <v>1215.675545</v>
      </c>
      <c r="J29" s="39" t="n">
        <f aca="false">I29/I$50</f>
        <v>0.0245156398010232</v>
      </c>
      <c r="K29" s="40" t="n">
        <f aca="false">J29*E$4</f>
        <v>0.454919203616008</v>
      </c>
      <c r="L29" s="41" t="n">
        <v>1833.118962</v>
      </c>
      <c r="M29" s="0" t="n">
        <f aca="false">L29/L$50</f>
        <v>0.0251371431628238</v>
      </c>
      <c r="N29" s="0" t="n">
        <f aca="false">M29*F$4</f>
        <v>0.421855644973187</v>
      </c>
      <c r="O29" s="0" t="n">
        <v>1289.230791</v>
      </c>
      <c r="P29" s="37" t="n">
        <f aca="false">O29/O$50</f>
        <v>0.026590029255848</v>
      </c>
      <c r="Q29" s="0" t="n">
        <f aca="false">P29*G$4</f>
        <v>2.63055895525202</v>
      </c>
      <c r="R29" s="0" t="n">
        <v>983.503863</v>
      </c>
      <c r="S29" s="0" t="n">
        <f aca="false">R29/R$50</f>
        <v>0.0254335769583973</v>
      </c>
      <c r="T29" s="0" t="n">
        <f aca="false">S29*H$4</f>
        <v>6.20704746605012</v>
      </c>
      <c r="U29" s="0" t="n">
        <v>1135.324302</v>
      </c>
      <c r="V29" s="0" t="n">
        <f aca="false">U29/U$50</f>
        <v>0.0245394776419722</v>
      </c>
      <c r="W29" s="42" t="n">
        <f aca="false">V29*I$4</f>
        <v>8.59472746076455</v>
      </c>
      <c r="X29" s="0" t="n">
        <v>1133.899409</v>
      </c>
      <c r="Y29" s="0" t="n">
        <f aca="false">X29/X$50</f>
        <v>0.0245369396994635</v>
      </c>
      <c r="Z29" s="42" t="n">
        <f aca="false">Y29*J$4</f>
        <v>8.75490958818448</v>
      </c>
      <c r="AA29" s="0" t="n">
        <v>1118.595511</v>
      </c>
      <c r="AB29" s="0" t="n">
        <f aca="false">AA29/AA$50</f>
        <v>0.0245093075347389</v>
      </c>
      <c r="AC29" s="42" t="n">
        <f aca="false">AB29*K$4</f>
        <v>53.0186548331717</v>
      </c>
      <c r="AD29" s="0" t="n">
        <v>1093.420509</v>
      </c>
      <c r="AE29" s="0" t="n">
        <f aca="false">AD29/AD$50</f>
        <v>0.0246284899895474</v>
      </c>
      <c r="AF29" s="42" t="n">
        <f aca="false">AE29*L$4</f>
        <v>17.8457839875879</v>
      </c>
      <c r="AG29" s="0" t="n">
        <v>1156.023293</v>
      </c>
      <c r="AH29" s="0" t="n">
        <f aca="false">AG29/AG$50</f>
        <v>0.0245438311425521</v>
      </c>
      <c r="AI29" s="42" t="n">
        <f aca="false">AH29*M$4</f>
        <v>14.9053688331106</v>
      </c>
      <c r="AJ29" s="0" t="n">
        <v>1184.306758</v>
      </c>
      <c r="AK29" s="0" t="n">
        <f aca="false">AJ29/AJ$50</f>
        <v>0.0246495471875402</v>
      </c>
      <c r="AL29" s="42" t="n">
        <f aca="false">AK29*N$4</f>
        <v>15.3856098179825</v>
      </c>
      <c r="AN29" s="43" t="n">
        <f aca="false">AVERAGE(Y29,AB29,AE29,AH29,AK29,P29,M29,J29,G29,D29,S29,V29)</f>
        <v>0.0249325028207982</v>
      </c>
      <c r="AO29" s="0" t="n">
        <f aca="false">AN29*(SUM(A$4:N$4))</f>
        <v>237.715997162589</v>
      </c>
      <c r="AQ29" s="5" t="n">
        <v>1258.029075</v>
      </c>
      <c r="AR29" s="37" t="n">
        <f aca="false">AQ29/AQ$50</f>
        <v>0.0247637507119936</v>
      </c>
      <c r="AS29" s="8" t="n">
        <f aca="false">W$4*AR29</f>
        <v>17.9004380675141</v>
      </c>
      <c r="AT29" s="38" t="n">
        <v>1882.110387</v>
      </c>
      <c r="AU29" s="37" t="n">
        <f aca="false">AT29/AT$50</f>
        <v>0.0254512987993546</v>
      </c>
      <c r="AV29" s="8" t="n">
        <f aca="false">AU29*X$4</f>
        <v>63.0907442605204</v>
      </c>
      <c r="AW29" s="11" t="n">
        <v>1180.072262</v>
      </c>
      <c r="AX29" s="39" t="n">
        <f aca="false">AW29/AW$50</f>
        <v>0.0246241535366782</v>
      </c>
      <c r="AY29" s="40" t="n">
        <f aca="false">AX29*Y$4</f>
        <v>5.85897485777932</v>
      </c>
      <c r="AZ29" s="41" t="n">
        <v>1981.252517</v>
      </c>
      <c r="BA29" s="39" t="n">
        <f aca="false">AZ29/AZ$50</f>
        <v>0.0254456208058149</v>
      </c>
      <c r="BB29" s="0" t="n">
        <f aca="false">BA29*Z$4</f>
        <v>5.50315679804549</v>
      </c>
      <c r="BC29" s="0" t="n">
        <v>1248.474136</v>
      </c>
      <c r="BD29" s="39" t="n">
        <f aca="false">BC29/BC$50</f>
        <v>0.0245272619191287</v>
      </c>
      <c r="BF29" s="0" t="n">
        <v>1160.249115</v>
      </c>
      <c r="BG29" s="39" t="n">
        <f aca="false">BF29/BF$50</f>
        <v>0.0207377675776225</v>
      </c>
      <c r="BH29" s="0" t="n">
        <f aca="false">BG29*AB$4</f>
        <v>8.95930292908394</v>
      </c>
      <c r="BI29" s="0" t="n">
        <v>1220.432857</v>
      </c>
      <c r="BJ29" s="39" t="n">
        <f aca="false">BI29/BI$50</f>
        <v>0.0240757739982957</v>
      </c>
      <c r="BK29" s="42" t="n">
        <f aca="false">BJ29*AC$4</f>
        <v>13.190311651781</v>
      </c>
      <c r="BL29" s="0" t="n">
        <v>1371.699554</v>
      </c>
      <c r="BM29" s="39" t="n">
        <f aca="false">BL29/BL$50</f>
        <v>0.0240893492712304</v>
      </c>
      <c r="BN29" s="42" t="n">
        <f aca="false">BM29*AD$4</f>
        <v>17.6652337755321</v>
      </c>
      <c r="BO29" s="0" t="n">
        <v>1199.802877</v>
      </c>
      <c r="BP29" s="39" t="n">
        <f aca="false">BO29/BO$50</f>
        <v>0.0239217663535908</v>
      </c>
      <c r="BQ29" s="42" t="n">
        <f aca="false">BP29*AE$4</f>
        <v>17.2598832848669</v>
      </c>
      <c r="BT29" s="42"/>
      <c r="BW29" s="42"/>
      <c r="BZ29" s="42"/>
      <c r="CB29" s="43" t="n">
        <f aca="false">AVERAGE(BM29,BP29,BS29,BV29,BY29,BD29,BA29,AX29,AU29,AR29,BG29,BJ29)</f>
        <v>0.0241818603304121</v>
      </c>
      <c r="CC29" s="0" t="n">
        <f aca="false">CB29*AI$4</f>
        <v>189.769122182712</v>
      </c>
      <c r="CE29" s="0" t="s">
        <v>79</v>
      </c>
      <c r="CF29" s="5" t="n">
        <v>0.37931</v>
      </c>
      <c r="CG29" s="37" t="n">
        <f aca="false">CF29/CF$50</f>
        <v>0.00115914594324926</v>
      </c>
      <c r="CH29" s="8" t="n">
        <f aca="false">C$5*CG29</f>
        <v>0.00574500048860208</v>
      </c>
      <c r="CI29" s="38" t="n">
        <v>0.565905</v>
      </c>
      <c r="CJ29" s="37" t="n">
        <f aca="false">CI29/CI$50</f>
        <v>0.00111345875226627</v>
      </c>
      <c r="CK29" s="8" t="n">
        <f aca="false">D$5*CJ29</f>
        <v>0.0272641716438567</v>
      </c>
      <c r="CL29" s="11" t="n">
        <v>0.380467</v>
      </c>
      <c r="CM29" s="39" t="n">
        <f aca="false">CL29/CL$50</f>
        <v>0.00113135501323634</v>
      </c>
      <c r="CN29" s="40" t="n">
        <f aca="false">CM29*E$5</f>
        <v>0.000142757474635739</v>
      </c>
      <c r="CO29" s="41" t="n">
        <v>0.560102</v>
      </c>
      <c r="CP29" s="0" t="n">
        <f aca="false">CO29/CO$50</f>
        <v>0.00113135449413162</v>
      </c>
      <c r="CQ29" s="0" t="n">
        <f aca="false">CP29*F$5</f>
        <v>0.000129108716997849</v>
      </c>
      <c r="CR29" s="0" t="n">
        <v>0.372095</v>
      </c>
      <c r="CS29" s="37" t="n">
        <f aca="false">CR29/CR$50</f>
        <v>0.00118390775197737</v>
      </c>
      <c r="CT29" s="0" t="n">
        <f aca="false">CS29*G$5</f>
        <v>0.000796445387197367</v>
      </c>
      <c r="CU29" s="0" t="n">
        <v>0.21199</v>
      </c>
      <c r="CV29" s="0" t="n">
        <f aca="false">CU29/CU$50</f>
        <v>0.000766037692350027</v>
      </c>
      <c r="CW29" s="0" t="n">
        <f aca="false">CV29*H$5</f>
        <v>0.00127126671210459</v>
      </c>
      <c r="CX29" s="0" t="n">
        <v>0.341107</v>
      </c>
      <c r="CY29" s="0" t="n">
        <f aca="false">CX29/CX$50</f>
        <v>0.00108703026433787</v>
      </c>
      <c r="CZ29" s="0" t="n">
        <f aca="false">CY29*I$5</f>
        <v>0.00258891233135819</v>
      </c>
      <c r="DA29" s="0" t="n">
        <v>0.340714</v>
      </c>
      <c r="DB29" s="0" t="n">
        <f aca="false">DA29/DA$50</f>
        <v>0.00108703307881533</v>
      </c>
      <c r="DC29" s="0" t="n">
        <f aca="false">DB29*J$5</f>
        <v>0.00263744215042817</v>
      </c>
      <c r="DD29" s="0" t="n">
        <v>0.336483</v>
      </c>
      <c r="DE29" s="0" t="n">
        <f aca="false">DD29/DD$50</f>
        <v>0.00108703121457834</v>
      </c>
      <c r="DF29" s="0" t="n">
        <f aca="false">DE29*K$5</f>
        <v>0.0159900047034413</v>
      </c>
      <c r="DG29" s="0" t="n">
        <v>0.312705</v>
      </c>
      <c r="DH29" s="0" t="n">
        <f aca="false">DG29/DG$50</f>
        <v>0.0010372184068781</v>
      </c>
      <c r="DI29" s="0" t="n">
        <f aca="false">DH29*L$5</f>
        <v>0.00511065982468585</v>
      </c>
      <c r="DJ29" s="0" t="n">
        <v>0.347281</v>
      </c>
      <c r="DK29" s="0" t="n">
        <f aca="false">DJ29/DJ$50</f>
        <v>0.00108703274367142</v>
      </c>
      <c r="DL29" s="0" t="n">
        <f aca="false">DK29*M$5</f>
        <v>0.00448902383703248</v>
      </c>
      <c r="DM29" s="0" t="n">
        <v>0.354269</v>
      </c>
      <c r="DN29" s="0" t="n">
        <f aca="false">DM29/DM$50</f>
        <v>0.00108703158029423</v>
      </c>
      <c r="DO29" s="0" t="n">
        <f aca="false">DN29*N$5</f>
        <v>0.00461377958237966</v>
      </c>
      <c r="DQ29" s="43" t="n">
        <f aca="false">AVERAGE(CS29,CP29,CM29,CJ29,CG29,CV29,CY29,DB29,DE29,DH29,DK29,DN29)</f>
        <v>0.00107980307798218</v>
      </c>
      <c r="DR29" s="0" t="n">
        <f aca="false">DQ29*(SUM(A$5:N$5))</f>
        <v>0.0700077315708545</v>
      </c>
      <c r="DT29" s="0" t="n">
        <v>0.374603</v>
      </c>
      <c r="DU29" s="0" t="n">
        <f aca="false">DT29/DT$50</f>
        <v>0.00108750759833964</v>
      </c>
      <c r="DV29" s="0" t="n">
        <f aca="false">DU29*W$5</f>
        <v>0.00534550141217866</v>
      </c>
      <c r="DW29" s="0" t="n">
        <v>0.545711</v>
      </c>
      <c r="DX29" s="0" t="n">
        <f aca="false">DW29/DW$50</f>
        <v>0.0010875083575734</v>
      </c>
      <c r="DY29" s="0" t="n">
        <f aca="false">DX29*X$5</f>
        <v>0.0183314668153578</v>
      </c>
      <c r="DZ29" s="0" t="n">
        <v>0.35333</v>
      </c>
      <c r="EA29" s="0" t="n">
        <f aca="false">DZ29/DZ$50</f>
        <v>0.00108750662551708</v>
      </c>
      <c r="EB29" s="0" t="n">
        <f aca="false">EA29*Y$5</f>
        <v>0.00175954811913268</v>
      </c>
      <c r="EC29" s="0" t="n">
        <v>0.574633</v>
      </c>
      <c r="ED29" s="0" t="n">
        <f aca="false">EC29/EC$50</f>
        <v>0.00108750786803473</v>
      </c>
      <c r="EE29" s="0" t="n">
        <f aca="false">ED29*Z$5</f>
        <v>0.00159933763320257</v>
      </c>
      <c r="EF29" s="0" t="n">
        <v>0.375385</v>
      </c>
      <c r="EG29" s="0" t="n">
        <f aca="false">EF29/EF$50</f>
        <v>0.00108781975220383</v>
      </c>
      <c r="EI29" s="0" t="n">
        <v>0.040557</v>
      </c>
      <c r="EJ29" s="0" t="n">
        <f aca="false">EI29/EI$50</f>
        <v>0.000106979548650285</v>
      </c>
      <c r="EK29" s="0" t="n">
        <f aca="false">EJ29*AB$5</f>
        <v>0.000314283725281019</v>
      </c>
      <c r="EL29" s="0" t="n">
        <v>0.31121</v>
      </c>
      <c r="EM29" s="0" t="n">
        <f aca="false">EL29/EL$50</f>
        <v>0.000905345395610294</v>
      </c>
      <c r="EN29" s="0" t="n">
        <f aca="false">EM29*AC$5</f>
        <v>0.00337285762301394</v>
      </c>
      <c r="EO29" s="0" t="n">
        <v>0.349681</v>
      </c>
      <c r="EP29" s="0" t="n">
        <f aca="false">EO29/EO$50</f>
        <v>0.000904379516927042</v>
      </c>
      <c r="EQ29" s="0" t="n">
        <f aca="false">EP29*AD$5</f>
        <v>0.00450976540617116</v>
      </c>
      <c r="ER29" s="0" t="n">
        <v>0.307911</v>
      </c>
      <c r="ES29" s="0" t="n">
        <f aca="false">ER29/ER$50</f>
        <v>0.000905082439526787</v>
      </c>
      <c r="ET29" s="0" t="n">
        <f aca="false">ES29*AE$5</f>
        <v>0.00444060007366791</v>
      </c>
      <c r="FE29" s="44" t="n">
        <f aca="false">AVERAGE(EP29,ES29,EV29,EY29,FB29,EG29,ED29,EA29,DX29,DU29,EJ29,EM29)</f>
        <v>0.000917737455820342</v>
      </c>
      <c r="FF29" s="0" t="n">
        <f aca="false">FE29*AI$5</f>
        <v>0.0489737330891004</v>
      </c>
      <c r="FH29" s="0" t="s">
        <v>79</v>
      </c>
      <c r="FI29" s="5" t="n">
        <v>47.529036</v>
      </c>
      <c r="FJ29" s="37" t="n">
        <f aca="false">FI29/FI$50</f>
        <v>0.0192797546362824</v>
      </c>
      <c r="FK29" s="8" t="n">
        <f aca="false">FJ29*C$6</f>
        <v>0.702610352466816</v>
      </c>
      <c r="FL29" s="38" t="n">
        <v>78.931237</v>
      </c>
      <c r="FM29" s="37" t="n">
        <f aca="false">FL29/FL$50</f>
        <v>0.0214606420339773</v>
      </c>
      <c r="FN29" s="8" t="n">
        <f aca="false">FM29*D$6</f>
        <v>3.86386528365163</v>
      </c>
      <c r="FO29" s="11" t="n">
        <v>47.708974</v>
      </c>
      <c r="FP29" s="39" t="n">
        <f aca="false">FO29/FO$50</f>
        <v>0.0192939388276724</v>
      </c>
      <c r="FQ29" s="45" t="n">
        <f aca="false">FP29*E$6</f>
        <v>0.017901191560447</v>
      </c>
      <c r="FR29" s="41" t="n">
        <v>78.34784</v>
      </c>
      <c r="FS29" s="0" t="n">
        <f aca="false">FR29/FR$50</f>
        <v>0.0215227379397312</v>
      </c>
      <c r="FT29" s="0" t="n">
        <f aca="false">FS29*F$6</f>
        <v>0.0180599052890429</v>
      </c>
      <c r="FU29" s="0" t="n">
        <v>42.679891</v>
      </c>
      <c r="FV29" s="37" t="n">
        <f aca="false">FU29/FU$50</f>
        <v>0.0176484918464899</v>
      </c>
      <c r="FW29" s="0" t="n">
        <f aca="false">FV29*G$6</f>
        <v>0.0872985092020268</v>
      </c>
      <c r="FX29" s="0" t="n">
        <v>45.205652</v>
      </c>
      <c r="FY29" s="0" t="n">
        <f aca="false">FX29/FX$50</f>
        <v>0.0234532966430317</v>
      </c>
      <c r="FZ29" s="0" t="n">
        <f aca="false">FY29*H$6</f>
        <v>0.28618806889958</v>
      </c>
      <c r="GA29" s="0" t="n">
        <v>44.58498</v>
      </c>
      <c r="GB29" s="0" t="n">
        <f aca="false">GA29/GA$50</f>
        <v>0.0193231751843398</v>
      </c>
      <c r="GC29" s="0" t="n">
        <f aca="false">GB29*I$6</f>
        <v>0.338388263208078</v>
      </c>
      <c r="GD29" s="0" t="n">
        <v>44.508931</v>
      </c>
      <c r="GE29" s="0" t="n">
        <f aca="false">GD29/GD$50</f>
        <v>0.0193125158070512</v>
      </c>
      <c r="GF29" s="0" t="n">
        <f aca="false">GE29*J$6</f>
        <v>0.34454037847029</v>
      </c>
      <c r="GG29" s="0" t="n">
        <v>43.692138</v>
      </c>
      <c r="GH29" s="0" t="n">
        <f aca="false">GG29/GG$50</f>
        <v>0.0191964578033966</v>
      </c>
      <c r="GI29" s="0" t="n">
        <f aca="false">GH29*K$6</f>
        <v>2.07629360571544</v>
      </c>
      <c r="GJ29" s="0" t="n">
        <v>43.42348</v>
      </c>
      <c r="GK29" s="0" t="n">
        <f aca="false">GJ29/GJ$50</f>
        <v>0.0196127666504627</v>
      </c>
      <c r="GL29" s="0" t="n">
        <f aca="false">GK29*L$6</f>
        <v>0.710569745022273</v>
      </c>
      <c r="GM29" s="0" t="n">
        <v>45.74877</v>
      </c>
      <c r="GN29" s="0" t="n">
        <f aca="false">GM29/GM$50</f>
        <v>0.019475110901521</v>
      </c>
      <c r="GO29" s="0" t="n">
        <f aca="false">GN29*M$6</f>
        <v>0.591357782260884</v>
      </c>
      <c r="GP29" s="0" t="n">
        <v>47.095732</v>
      </c>
      <c r="GQ29" s="0" t="n">
        <f aca="false">GP29/GP$50</f>
        <v>0.0196530277925448</v>
      </c>
      <c r="GR29" s="0" t="n">
        <f aca="false">GQ29*N$6</f>
        <v>0.613345582086199</v>
      </c>
      <c r="GT29" s="46" t="n">
        <f aca="false">AVERAGE(FV29,FS29,FP29,FM29,FJ29, FY29, GB29,GE29,GH29,GK29,GN29,GQ29)</f>
        <v>0.0199359930055418</v>
      </c>
      <c r="GU29" s="0" t="n">
        <f aca="false">GT29*(SUM(A$6:N$6))</f>
        <v>9.5038682855086</v>
      </c>
      <c r="GW29" s="5" t="n">
        <v>51.014948</v>
      </c>
      <c r="GX29" s="37" t="n">
        <f aca="false">GW29/GW$50</f>
        <v>0.0201329490462288</v>
      </c>
      <c r="GY29" s="8" t="n">
        <f aca="false">GX29*W$6</f>
        <v>0.727653520078222</v>
      </c>
      <c r="GZ29" s="38" t="n">
        <v>83.368638</v>
      </c>
      <c r="HA29" s="37" t="n">
        <f aca="false">GZ29/GZ$50</f>
        <v>0.0225850727964494</v>
      </c>
      <c r="HB29" s="8" t="n">
        <f aca="false">HA29*X$6</f>
        <v>2.7992855357585</v>
      </c>
      <c r="HC29" s="11" t="n">
        <v>46.699315</v>
      </c>
      <c r="HD29" s="39" t="n">
        <f aca="false">HC29/HC$50</f>
        <v>0.0195393813241553</v>
      </c>
      <c r="HE29" s="45" t="n">
        <f aca="false">HD29*Y$6</f>
        <v>0.232456201477681</v>
      </c>
      <c r="HF29" s="41" t="n">
        <v>88.826551</v>
      </c>
      <c r="HG29" s="39" t="n">
        <f aca="false">HF29/HF$50</f>
        <v>0.0228524907354295</v>
      </c>
      <c r="HH29" s="0" t="n">
        <f aca="false">HG29*Z$6</f>
        <v>0.247116862863513</v>
      </c>
      <c r="HI29" s="0" t="n">
        <v>50.223596</v>
      </c>
      <c r="HJ29" s="39" t="n">
        <f aca="false">HI29/HI$50</f>
        <v>0.0197792989294918</v>
      </c>
      <c r="HL29" s="0" t="n">
        <v>32.137007</v>
      </c>
      <c r="HM29" s="39" t="n">
        <f aca="false">HL29/HL$50</f>
        <v>0.0115133919714387</v>
      </c>
      <c r="HN29" s="0" t="n">
        <f aca="false">HM29*AB$6</f>
        <v>0.248705570711263</v>
      </c>
      <c r="HO29" s="0" t="n">
        <v>47.467952</v>
      </c>
      <c r="HP29" s="39" t="n">
        <f aca="false">HO29/HO$50</f>
        <v>0.0187747357655876</v>
      </c>
      <c r="HQ29" s="0" t="n">
        <f aca="false">HP29*AC$6</f>
        <v>0.514302501646409</v>
      </c>
      <c r="HR29" s="0" t="n">
        <v>54.788536</v>
      </c>
      <c r="HS29" s="39" t="n">
        <f aca="false">HR29/HR$50</f>
        <v>0.0192860986371099</v>
      </c>
      <c r="HT29" s="0" t="n">
        <f aca="false">HS29*AD$6</f>
        <v>0.707145380322507</v>
      </c>
      <c r="HU29" s="0" t="n">
        <v>46.707078</v>
      </c>
      <c r="HV29" s="39" t="n">
        <f aca="false">HU29/HU$50</f>
        <v>0.0186717292287987</v>
      </c>
      <c r="HW29" s="0" t="n">
        <f aca="false">HV29*AE$6</f>
        <v>0.673595466263152</v>
      </c>
      <c r="IH29" s="47" t="n">
        <f aca="false">AVERAGE(HJ29,HG29,HD29,HA29,GX29, HM29, HP29,HS29,HV29,HY29,IB29,IE29)</f>
        <v>0.0192372387149655</v>
      </c>
      <c r="II29" s="0" t="n">
        <f aca="false">IH29*AI$6</f>
        <v>7.54829002871855</v>
      </c>
      <c r="IK29" s="0" t="s">
        <v>79</v>
      </c>
      <c r="IL29" s="5" t="n">
        <v>72.849283</v>
      </c>
      <c r="IM29" s="37" t="n">
        <f aca="false">IL29/IL$50</f>
        <v>0.0162785874668967</v>
      </c>
      <c r="IN29" s="8" t="n">
        <f aca="false">IM29*W$8</f>
        <v>0.735434451566811</v>
      </c>
      <c r="IO29" s="38" t="n">
        <v>39.922902</v>
      </c>
      <c r="IP29" s="37" t="n">
        <f aca="false">IO29/IO$50</f>
        <v>0.0179601050154836</v>
      </c>
      <c r="IQ29" s="8" t="n">
        <f aca="false">IP29*X$8</f>
        <v>2.78256033551788</v>
      </c>
      <c r="IR29" s="11" t="n">
        <v>39.922902</v>
      </c>
      <c r="IS29" s="39" t="n">
        <f aca="false">IR29/IR$50</f>
        <v>0.0179601050154836</v>
      </c>
      <c r="IT29" s="40" t="n">
        <f aca="false">IS29*E$8</f>
        <v>0.0208295519126189</v>
      </c>
      <c r="IU29" s="41" t="n">
        <v>118.473212</v>
      </c>
      <c r="IV29" s="0" t="n">
        <f aca="false">IU29/IU$50</f>
        <v>0.0155831964622238</v>
      </c>
      <c r="IW29" s="0" t="n">
        <f aca="false">IV29*F$8</f>
        <v>0.0163449843716668</v>
      </c>
      <c r="IX29" s="0" t="n">
        <v>39.473567</v>
      </c>
      <c r="IY29" s="37" t="n">
        <f aca="false">IX29/IX$50</f>
        <v>0.0178348435395457</v>
      </c>
      <c r="IZ29" s="0" t="n">
        <f aca="false">IY29*G$8</f>
        <v>0.110275375538917</v>
      </c>
      <c r="JA29" s="0" t="n">
        <v>39.922902</v>
      </c>
      <c r="JB29" s="0" t="n">
        <f aca="false">JA29/JA$50</f>
        <v>0.0179601050154836</v>
      </c>
      <c r="JC29" s="0" t="n">
        <f aca="false">JB29*H$8</f>
        <v>0.273946976935014</v>
      </c>
      <c r="JD29" s="0" t="n">
        <v>68.540547</v>
      </c>
      <c r="JE29" s="0" t="n">
        <f aca="false">JD29/JD$50</f>
        <v>0.0174433801998378</v>
      </c>
      <c r="JF29" s="0" t="n">
        <f aca="false">JE29*I$8</f>
        <v>0.381836517160817</v>
      </c>
      <c r="JG29" s="0" t="n">
        <v>39.922902</v>
      </c>
      <c r="JH29" s="0" t="n">
        <f aca="false">JG29/JG$50</f>
        <v>0.0179601050154836</v>
      </c>
      <c r="JI29" s="0" t="n">
        <f aca="false">JH29*J$8</f>
        <v>0.400516266318186</v>
      </c>
      <c r="JJ29" s="0" t="n">
        <v>39.922902</v>
      </c>
      <c r="JK29" s="0" t="n">
        <f aca="false">JJ29/JJ$50</f>
        <v>0.0179601050154836</v>
      </c>
      <c r="JL29" s="0" t="n">
        <f aca="false">JK29*K$8</f>
        <v>2.42821172944653</v>
      </c>
      <c r="JM29" s="0" t="n">
        <v>69.60577</v>
      </c>
      <c r="JN29" s="0" t="n">
        <f aca="false">JM29/JM$50</f>
        <v>0.0164879909857601</v>
      </c>
      <c r="JO29" s="0" t="n">
        <f aca="false">JN29*L$8</f>
        <v>0.746699060838816</v>
      </c>
      <c r="JP29" s="0" t="n">
        <v>39.922902</v>
      </c>
      <c r="JQ29" s="0" t="n">
        <f aca="false">JP29/JP$50</f>
        <v>0.0179601050154836</v>
      </c>
      <c r="JR29" s="0" t="n">
        <f aca="false">JQ29*M$8</f>
        <v>0.681693670759757</v>
      </c>
      <c r="JS29" s="0" t="n">
        <v>39.922902</v>
      </c>
      <c r="JT29" s="0" t="n">
        <f aca="false">JS29/JS$50</f>
        <v>0.0179601050154836</v>
      </c>
      <c r="JU29" s="0" t="n">
        <f aca="false">JT29*N$8</f>
        <v>0.700639564379858</v>
      </c>
      <c r="JW29" s="43" t="n">
        <f aca="false">AVERAGE(IY29,IV29,IS29,IP29,IM29,JB29,JE29,JH29,JK29,JN29,JQ29,JT29)</f>
        <v>0.0174457278135541</v>
      </c>
      <c r="JX29" s="0" t="n">
        <f aca="false">JW29*SUM(A$8:N$8)</f>
        <v>10.3958891863803</v>
      </c>
      <c r="JZ29" s="0" t="n">
        <v>75.929667</v>
      </c>
      <c r="KA29" s="0" t="n">
        <f aca="false">JZ29/JZ$50</f>
        <v>0.0163168221926878</v>
      </c>
      <c r="KB29" s="0" t="n">
        <f aca="false">KA29*W$8</f>
        <v>0.737161821011495</v>
      </c>
      <c r="KC29" s="0" t="n">
        <v>39.922902</v>
      </c>
      <c r="KD29" s="0" t="n">
        <f aca="false">KC29/KC$50</f>
        <v>0.0179601050154836</v>
      </c>
      <c r="KE29" s="0" t="n">
        <f aca="false">KD29*X$8</f>
        <v>2.78256033551788</v>
      </c>
      <c r="KF29" s="0" t="n">
        <v>39.922902</v>
      </c>
      <c r="KG29" s="0" t="n">
        <f aca="false">KF29/KF$50</f>
        <v>0.0179601050154836</v>
      </c>
      <c r="KH29" s="0" t="n">
        <f aca="false">KG29*Y$8</f>
        <v>0.26708482479422</v>
      </c>
      <c r="KI29" s="0" t="n">
        <v>122.160659</v>
      </c>
      <c r="KJ29" s="0" t="n">
        <f aca="false">KI29/KI$50</f>
        <v>0.0158774227867838</v>
      </c>
      <c r="KK29" s="0" t="n">
        <f aca="false">KJ29*Z$8</f>
        <v>0.214614402148336</v>
      </c>
      <c r="KL29" s="0" t="n">
        <v>40.561517</v>
      </c>
      <c r="KM29" s="0" t="n">
        <f aca="false">KL29/KL$50</f>
        <v>0.0181504547945445</v>
      </c>
      <c r="KO29" s="0" t="n">
        <v>39.922902</v>
      </c>
      <c r="KP29" s="0" t="n">
        <f aca="false">KO29/KO$50</f>
        <v>0.0179601050154836</v>
      </c>
      <c r="KQ29" s="0" t="n">
        <f aca="false">KP29*AB$8</f>
        <v>0.484954627075889</v>
      </c>
      <c r="KR29" s="0" t="n">
        <v>76.575357</v>
      </c>
      <c r="KS29" s="0" t="n">
        <f aca="false">KR29/KR$50</f>
        <v>0.0143034972611011</v>
      </c>
      <c r="KT29" s="0" t="n">
        <f aca="false">KS29*AC$8</f>
        <v>0.489775496412068</v>
      </c>
      <c r="KU29" s="0" t="n">
        <v>39.922902</v>
      </c>
      <c r="KV29" s="0" t="n">
        <f aca="false">KU29/KU$50</f>
        <v>0.0181025208064463</v>
      </c>
      <c r="KW29" s="0" t="n">
        <f aca="false">KV29*AD$8</f>
        <v>0.829685295697838</v>
      </c>
      <c r="KX29" s="0" t="n">
        <v>39.922902</v>
      </c>
      <c r="KY29" s="0" t="n">
        <f aca="false">KX29/KX$50</f>
        <v>0.0181025208064463</v>
      </c>
      <c r="KZ29" s="0" t="n">
        <f aca="false">KY29*AE$8</f>
        <v>0.816326101464489</v>
      </c>
      <c r="LK29" s="48" t="n">
        <f aca="false">AVERAGE(KM29,KJ29,KG29,KD29,KA29, KP29, KS29,KV29,KY29,LB29,LE29,LH29)</f>
        <v>0.0171926170771623</v>
      </c>
      <c r="LL29" s="0" t="n">
        <f aca="false">LK29*AI$8</f>
        <v>8.43252908941155</v>
      </c>
      <c r="LN29" s="0" t="s">
        <v>79</v>
      </c>
      <c r="LO29" s="5" t="n">
        <v>91.934269</v>
      </c>
      <c r="LP29" s="37" t="n">
        <f aca="false">LO29/LO$50</f>
        <v>0.088429600457364</v>
      </c>
      <c r="LQ29" s="8" t="n">
        <f aca="false">LP29*C$9</f>
        <v>0.988058947390748</v>
      </c>
      <c r="LR29" s="11" t="n">
        <v>91.934269</v>
      </c>
      <c r="LS29" s="37" t="n">
        <f aca="false">LR29/LR$50</f>
        <v>0.088429600457364</v>
      </c>
      <c r="LT29" s="8" t="n">
        <f aca="false">LS29*D$9</f>
        <v>4.88145262513295</v>
      </c>
      <c r="LU29" s="11" t="n">
        <v>91.934269</v>
      </c>
      <c r="LV29" s="39" t="n">
        <f aca="false">LU29/LU$50</f>
        <v>0.088429600457364</v>
      </c>
      <c r="LW29" s="4" t="n">
        <f aca="false">LV29*E$9</f>
        <v>0.0251553784838924</v>
      </c>
      <c r="LX29" s="41" t="n">
        <v>91.934269</v>
      </c>
      <c r="LY29" s="0" t="n">
        <f aca="false">LX29/LX$50</f>
        <v>0.088429600457364</v>
      </c>
      <c r="LZ29" s="0" t="n">
        <f aca="false">LY29*F$9</f>
        <v>0.0227503333197178</v>
      </c>
      <c r="MA29" s="0" t="n">
        <v>91.934269</v>
      </c>
      <c r="MB29" s="37" t="n">
        <f aca="false">MA29/MA$50</f>
        <v>0.088429600457364</v>
      </c>
      <c r="MC29" s="0" t="n">
        <f aca="false">MB29*G$9</f>
        <v>0.134112433202471</v>
      </c>
      <c r="MD29" s="0" t="n">
        <v>91.934269</v>
      </c>
      <c r="ME29" s="0" t="n">
        <f aca="false">MD29/MD$50</f>
        <v>0.088429600457364</v>
      </c>
      <c r="MF29" s="0" t="n">
        <f aca="false">ME29*H$9</f>
        <v>0.330839564779287</v>
      </c>
      <c r="MG29" s="0" t="n">
        <v>91.934269</v>
      </c>
      <c r="MH29" s="0" t="n">
        <f aca="false">MG29/MG$50</f>
        <v>0.088429600457364</v>
      </c>
      <c r="MI29" s="0" t="n">
        <f aca="false">MH29*I$9</f>
        <v>0.474795521119097</v>
      </c>
      <c r="MZ29" s="49" t="n">
        <f aca="false">AVERAGE(MB29,LY29,LV29,LS29,LP29,ME29,MH29)</f>
        <v>0.088429600457364</v>
      </c>
      <c r="NA29" s="0" t="n">
        <f aca="false">MZ29*O$9</f>
        <v>12.970627415309</v>
      </c>
      <c r="NC29" s="0" t="s">
        <v>79</v>
      </c>
      <c r="ND29" s="5" t="n">
        <v>666.505479</v>
      </c>
      <c r="NE29" s="37" t="n">
        <f aca="false">ND29/ND$50</f>
        <v>0.0884292053852125</v>
      </c>
      <c r="NF29" s="8" t="n">
        <f aca="false">NE29*C$10</f>
        <v>7.163234234049</v>
      </c>
      <c r="NG29" s="11" t="n">
        <v>666.505479</v>
      </c>
      <c r="NH29" s="37" t="n">
        <f aca="false">NG29/NG$50</f>
        <v>0.0884292053852125</v>
      </c>
      <c r="NI29" s="8" t="n">
        <f aca="false">NH29*D$10</f>
        <v>35.3895773613316</v>
      </c>
      <c r="NJ29" s="11" t="n">
        <v>666.505479</v>
      </c>
      <c r="NK29" s="39" t="n">
        <f aca="false">NJ29/NJ$50</f>
        <v>0.0884292053852125</v>
      </c>
      <c r="NL29" s="4" t="n">
        <f aca="false">NK29*E$10</f>
        <v>0.18237157692072</v>
      </c>
      <c r="NM29" s="41" t="n">
        <v>666.505479</v>
      </c>
      <c r="NN29" s="0" t="n">
        <f aca="false">NM29/NM$50</f>
        <v>0.0884292053852125</v>
      </c>
      <c r="NO29" s="0" t="n">
        <f aca="false">NN29*F$10</f>
        <v>0.16493546959135</v>
      </c>
      <c r="NP29" s="0" t="n">
        <v>666.505479</v>
      </c>
      <c r="NQ29" s="37" t="n">
        <f aca="false">NP29/NP$50</f>
        <v>0.0884292053852125</v>
      </c>
      <c r="NR29" s="0" t="n">
        <f aca="false">NQ29*G$10</f>
        <v>0.972288925943638</v>
      </c>
      <c r="NS29" s="0" t="n">
        <v>666.505479</v>
      </c>
      <c r="NT29" s="0" t="n">
        <f aca="false">NS29/NS$50</f>
        <v>0.0884292053852125</v>
      </c>
      <c r="NU29" s="0" t="n">
        <f aca="false">NT29*H$10</f>
        <v>2.39852217589164</v>
      </c>
      <c r="NV29" s="0" t="n">
        <v>666.505479</v>
      </c>
      <c r="NW29" s="0" t="n">
        <f aca="false">NV29/NV$50</f>
        <v>0.0884292053852125</v>
      </c>
      <c r="NX29" s="0" t="n">
        <f aca="false">NW29*I$10</f>
        <v>3.44217472048095</v>
      </c>
      <c r="OO29" s="49" t="n">
        <f aca="false">AVERAGE(NQ29,NN29,NK29,NH29,NE29,NT29,NW29)</f>
        <v>0.0884292053852125</v>
      </c>
      <c r="OP29" s="0" t="n">
        <f aca="false">OO29*O$10</f>
        <v>94.0345134101518</v>
      </c>
      <c r="OR29" s="0" t="s">
        <v>79</v>
      </c>
      <c r="OS29" s="5" t="n">
        <v>206.246258</v>
      </c>
      <c r="OT29" s="37" t="n">
        <f aca="false">OS29/OS$50</f>
        <v>0.0284858861299663</v>
      </c>
      <c r="OU29" s="8" t="n">
        <f aca="false">OT29*C$11</f>
        <v>2.65994558607798</v>
      </c>
      <c r="OV29" s="11" t="n">
        <v>206.246258</v>
      </c>
      <c r="OW29" s="37" t="n">
        <f aca="false">OV29/OV$50</f>
        <v>0.0284858861299663</v>
      </c>
      <c r="OX29" s="8" t="n">
        <f aca="false">OW29*D$11</f>
        <v>13.1413195519965</v>
      </c>
      <c r="OY29" s="11" t="n">
        <v>206.246258</v>
      </c>
      <c r="OZ29" s="39" t="n">
        <f aca="false">OY29/OY$50</f>
        <v>0.0284858861299663</v>
      </c>
      <c r="PA29" s="4" t="n">
        <f aca="false">OZ29*E$11</f>
        <v>0.0677205931296412</v>
      </c>
      <c r="PB29" s="41" t="n">
        <v>206.246258</v>
      </c>
      <c r="PC29" s="0" t="n">
        <f aca="false">PB29/PB$50</f>
        <v>0.0284858861299663</v>
      </c>
      <c r="PD29" s="0" t="n">
        <f aca="false">PC29*F$11</f>
        <v>0.0612459902877175</v>
      </c>
      <c r="PE29" s="0" t="n">
        <v>206.246258</v>
      </c>
      <c r="PF29" s="37" t="n">
        <f aca="false">PE29/PE$50</f>
        <v>0.0284858861299663</v>
      </c>
      <c r="PG29" s="0" t="n">
        <f aca="false">PF29*G$11</f>
        <v>0.3610430082913</v>
      </c>
      <c r="PH29" s="0" t="n">
        <v>206.246258</v>
      </c>
      <c r="PI29" s="0" t="n">
        <f aca="false">PH29/PH$50</f>
        <v>0.0284858861299663</v>
      </c>
      <c r="PJ29" s="0" t="n">
        <f aca="false">PI29*H$11</f>
        <v>0.890650545049519</v>
      </c>
      <c r="PK29" s="0" t="n">
        <v>206.246258</v>
      </c>
      <c r="PL29" s="0" t="n">
        <f aca="false">PK29/PK$50</f>
        <v>0.0284858861299663</v>
      </c>
      <c r="PM29" s="0" t="n">
        <f aca="false">PL29*I$11</f>
        <v>1.27819322321352</v>
      </c>
      <c r="QD29" s="49" t="n">
        <f aca="false">AVERAGE(PF29,PC29,OZ29,OW29,OT29,PI29,PL29)</f>
        <v>0.0284858861299663</v>
      </c>
      <c r="QE29" s="0" t="n">
        <f aca="false">QD29*O$11</f>
        <v>34.9181222771407</v>
      </c>
      <c r="QG29" s="0" t="s">
        <v>79</v>
      </c>
      <c r="QH29" s="5" t="n">
        <v>89.855533</v>
      </c>
      <c r="QI29" s="37" t="n">
        <f aca="false">QH29/QH$50</f>
        <v>0.0389497368723231</v>
      </c>
      <c r="QJ29" s="8" t="n">
        <f aca="false">QI29*C$12</f>
        <v>1.15542557149008</v>
      </c>
      <c r="QK29" s="11" t="n">
        <v>89.855533</v>
      </c>
      <c r="QL29" s="37" t="n">
        <f aca="false">QK29/QK$50</f>
        <v>0.0388034011193745</v>
      </c>
      <c r="QM29" s="8" t="n">
        <f aca="false">QL29*D$12</f>
        <v>5.68687213493437</v>
      </c>
      <c r="QN29" s="11" t="n">
        <v>89.855533</v>
      </c>
      <c r="QO29" s="39" t="n">
        <f aca="false">QN29/QN$50</f>
        <v>0.0388764312898144</v>
      </c>
      <c r="QP29" s="4" t="n">
        <f aca="false">QO29*E$12</f>
        <v>0.029361067340164</v>
      </c>
      <c r="QQ29" s="41" t="n">
        <v>89.855533</v>
      </c>
      <c r="QR29" s="0" t="n">
        <f aca="false">QQ29/QQ$50</f>
        <v>0.0388764312898144</v>
      </c>
      <c r="QS29" s="0" t="n">
        <f aca="false">QR29*F$12</f>
        <v>0.0265539263914925</v>
      </c>
      <c r="QT29" s="0" t="n">
        <v>89.855533</v>
      </c>
      <c r="QU29" s="37" t="n">
        <f aca="false">QT29/QT$50</f>
        <v>0.0388764312898144</v>
      </c>
      <c r="QV29" s="0" t="n">
        <f aca="false">QU29*G$12</f>
        <v>0.156534483666482</v>
      </c>
      <c r="QW29" s="0" t="n">
        <v>89.855533</v>
      </c>
      <c r="QX29" s="0" t="n">
        <f aca="false">QW29/QW$50</f>
        <v>0.0388764312561742</v>
      </c>
      <c r="QY29" s="4" t="n">
        <f aca="false">QX29*H$12</f>
        <v>0.386152120036268</v>
      </c>
      <c r="QZ29" s="0" t="n">
        <v>89.74478</v>
      </c>
      <c r="RA29" s="0" t="n">
        <f aca="false">QZ29/QZ$50</f>
        <v>0.0392081512926233</v>
      </c>
      <c r="RB29" s="0" t="n">
        <f aca="false">RA29*I$12</f>
        <v>0.558904453727358</v>
      </c>
      <c r="RS29" s="49" t="n">
        <f aca="false">AVERAGE(QU29,QR29,QO29,QL29,QI29,QX29,RA29)</f>
        <v>0.0389238592014198</v>
      </c>
      <c r="RT29" s="0" t="n">
        <f aca="false">RS29*O$12</f>
        <v>15.1576358329548</v>
      </c>
      <c r="RW29" s="0" t="s">
        <v>79</v>
      </c>
      <c r="RX29" s="5" t="n">
        <v>206.246258</v>
      </c>
      <c r="RY29" s="37" t="n">
        <f aca="false">RX29/RX$50</f>
        <v>0.0284858861299663</v>
      </c>
      <c r="RZ29" s="8" t="n">
        <f aca="false">RY29*C$13</f>
        <v>1.45335199645208</v>
      </c>
      <c r="SA29" s="11" t="n">
        <v>206.246258</v>
      </c>
      <c r="SB29" s="37" t="n">
        <f aca="false">SA29/SA$50</f>
        <v>0.0284858861299663</v>
      </c>
      <c r="SC29" s="8" t="n">
        <f aca="false">SB29*D$13</f>
        <v>7.1802081617278</v>
      </c>
      <c r="SD29" s="11" t="n">
        <v>206.246258</v>
      </c>
      <c r="SE29" s="39" t="n">
        <f aca="false">SD29/SD$50</f>
        <v>0.0284858861299663</v>
      </c>
      <c r="SF29" s="4" t="n">
        <f aca="false">SE29*$E$13</f>
        <v>0.0370014558722623</v>
      </c>
      <c r="SG29" s="41" t="n">
        <v>206.246258</v>
      </c>
      <c r="SH29" s="0" t="n">
        <f aca="false">SG29/SG$50</f>
        <v>0.0284858861299663</v>
      </c>
      <c r="SI29" s="0" t="n">
        <f aca="false">SH29*$F$13</f>
        <v>0.0334638357736426</v>
      </c>
      <c r="SJ29" s="0" t="n">
        <v>206.246258</v>
      </c>
      <c r="SK29" s="37" t="n">
        <f aca="false">SJ29/SJ$50</f>
        <v>0.0284858861299663</v>
      </c>
      <c r="SL29" s="0" t="n">
        <f aca="false">SK29*$G$13</f>
        <v>0.197268162044968</v>
      </c>
      <c r="SM29" s="0" t="n">
        <v>159.564057</v>
      </c>
      <c r="SN29" s="0" t="n">
        <f aca="false">SM29/SM$50</f>
        <v>0.0403348705092663</v>
      </c>
      <c r="SO29" s="0" t="n">
        <f aca="false">SN29*H$13</f>
        <v>0.689058874173568</v>
      </c>
      <c r="SP29" s="0" t="n">
        <v>159.564057</v>
      </c>
      <c r="SQ29" s="0" t="n">
        <f aca="false">SP29/SP$50</f>
        <v>0.0403348705092663</v>
      </c>
      <c r="SR29" s="0" t="n">
        <f aca="false">SQ29*I$13</f>
        <v>0.988884347805369</v>
      </c>
      <c r="TI29" s="49" t="n">
        <f aca="false">AVERAGE(SK29,SH29,SE29,SB29,RY29,SN29,SQ29)</f>
        <v>0.0318713102383377</v>
      </c>
      <c r="TJ29" s="0" t="n">
        <f aca="false">TI29*$O$13</f>
        <v>21.3461287452291</v>
      </c>
      <c r="TL29" s="0" t="s">
        <v>79</v>
      </c>
      <c r="TM29" s="5" t="n">
        <v>2689910</v>
      </c>
      <c r="TN29" s="37" t="n">
        <f aca="false">TM29/TM$50</f>
        <v>0.00848833576705849</v>
      </c>
      <c r="TO29" s="8" t="n">
        <f aca="false">TN29*$C$7</f>
        <v>2.689910015279</v>
      </c>
      <c r="TP29" s="11" t="n">
        <v>13289356</v>
      </c>
      <c r="TQ29" s="37" t="n">
        <f aca="false">TP29/TP$50</f>
        <v>0.00848833499919072</v>
      </c>
      <c r="TR29" s="8" t="n">
        <f aca="false">TQ29*$D$7</f>
        <v>13.2893560169767</v>
      </c>
      <c r="TS29" s="11" t="n">
        <v>68483</v>
      </c>
      <c r="TT29" s="39" t="n">
        <f aca="false">TS29/TS$50</f>
        <v>0.00848827769135902</v>
      </c>
      <c r="TU29" s="4" t="n">
        <f aca="false">TT29*$E$7</f>
        <v>0.0684830006790622</v>
      </c>
      <c r="TV29" s="41" t="n">
        <v>61936</v>
      </c>
      <c r="TW29" s="0" t="n">
        <f aca="false">TV29/TV$50</f>
        <v>0.00848834401365897</v>
      </c>
      <c r="TX29" s="0" t="n">
        <f aca="false">TW29*$F$7</f>
        <v>0.0619359898139872</v>
      </c>
      <c r="TY29" s="50" t="n">
        <v>365110</v>
      </c>
      <c r="TZ29" s="37" t="n">
        <f aca="false">TY29/TY$50</f>
        <v>0.00848833161866446</v>
      </c>
      <c r="UA29" s="0" t="n">
        <f aca="false">TZ29*$G$7</f>
        <v>0.365109998641867</v>
      </c>
      <c r="UB29" s="50" t="n">
        <v>908052</v>
      </c>
      <c r="UC29" s="0" t="n">
        <f aca="false">UB29/UB$50</f>
        <v>0.00855777636088301</v>
      </c>
      <c r="UD29" s="0" t="n">
        <f aca="false">UC29*H$7</f>
        <v>0.908052001711555</v>
      </c>
      <c r="UE29" s="50" t="n">
        <v>1303167</v>
      </c>
      <c r="UF29" s="0" t="n">
        <f aca="false">UE29/UE$50</f>
        <v>0.00855777996267618</v>
      </c>
      <c r="UG29" s="0" t="n">
        <f aca="false">UF29*I$7</f>
        <v>1.30316700513467</v>
      </c>
      <c r="UH29" s="50" t="n">
        <v>1327592</v>
      </c>
      <c r="UI29" s="0" t="n">
        <f aca="false">UH29/UH$50</f>
        <v>0.00855778156624694</v>
      </c>
      <c r="UJ29" s="0" t="n">
        <f aca="false">UI29*J$7</f>
        <v>1.32759201300783</v>
      </c>
      <c r="UK29" s="50" t="n">
        <v>5801353</v>
      </c>
      <c r="UL29" s="0" t="n">
        <f aca="false">UK29/UK$50</f>
        <v>0.0085577793656263</v>
      </c>
      <c r="UM29" s="0" t="n">
        <f aca="false">UL29*SUM(A$7:N$7)</f>
        <v>35.4752758576769</v>
      </c>
      <c r="UN29" s="50"/>
      <c r="UQ29" s="50" t="n">
        <v>2259611</v>
      </c>
      <c r="UR29" s="0" t="n">
        <f aca="false">UQ29/UQ$50</f>
        <v>0.00855778047885775</v>
      </c>
      <c r="US29" s="0" t="n">
        <f aca="false">UR29*M$7</f>
        <v>2.25961099144222</v>
      </c>
      <c r="UT29" s="50" t="n">
        <v>2322411</v>
      </c>
      <c r="UU29" s="0" t="n">
        <f aca="false">UT29/UT$50</f>
        <v>0.00855778052168689</v>
      </c>
      <c r="UV29" s="0" t="n">
        <f aca="false">UU29*N$7</f>
        <v>2.32241098391137</v>
      </c>
      <c r="UX29" s="49" t="n">
        <f aca="false">AVERAGE(TZ29,TW29,TT29,TQ29,TN29,UC29,UF29,UI29,UL29,UO29,UR29,UU29)</f>
        <v>0.00852620930417352</v>
      </c>
      <c r="UY29" s="0" t="n">
        <f aca="false">UX29*SUM(A$7:N$7)</f>
        <v>35.3444058514484</v>
      </c>
      <c r="VA29" s="50" t="n">
        <v>2689555</v>
      </c>
      <c r="VB29" s="0" t="n">
        <f aca="false">VA29/VA$50</f>
        <v>0.00855777828849404</v>
      </c>
      <c r="VC29" s="0" t="n">
        <f aca="false">VB29*W$7</f>
        <v>2.68955500513467</v>
      </c>
      <c r="VD29" s="50" t="n">
        <v>9223355</v>
      </c>
      <c r="VE29" s="0" t="n">
        <f aca="false">VD29/VD$50</f>
        <v>0.0085577788741709</v>
      </c>
      <c r="VF29" s="0" t="n">
        <f aca="false">VE29*X$7</f>
        <v>9.22335501882712</v>
      </c>
      <c r="VG29" s="50" t="n">
        <v>885306</v>
      </c>
      <c r="VH29" s="0" t="n">
        <f aca="false">VG29/VG$50</f>
        <v>0.00855777624139041</v>
      </c>
      <c r="VI29" s="0" t="n">
        <f aca="false">VH29*Y$7</f>
        <v>0.885306014719375</v>
      </c>
      <c r="VJ29" s="50" t="n">
        <v>804696</v>
      </c>
      <c r="VK29" s="0" t="n">
        <f aca="false">VJ29/VJ$50</f>
        <v>0.00855777441033004</v>
      </c>
      <c r="VL29" s="0" t="n">
        <f aca="false">VK29*Z$7</f>
        <v>0.804695984253695</v>
      </c>
      <c r="VM29" s="50" t="n">
        <v>761019</v>
      </c>
      <c r="VN29" s="0" t="n">
        <f aca="false">VM29/VM$50</f>
        <v>0.00855777582999216</v>
      </c>
      <c r="VP29" s="50" t="n">
        <v>1756564</v>
      </c>
      <c r="VQ29" s="0" t="n">
        <f aca="false">VP29/VP$50</f>
        <v>0.00935146371187719</v>
      </c>
      <c r="VR29" s="0" t="n">
        <f aca="false">VQ29*AB$7</f>
        <v>1.75656398952636</v>
      </c>
      <c r="VS29" s="52" t="n">
        <v>2227546</v>
      </c>
      <c r="VT29" s="0" t="n">
        <f aca="false">VS29/VS$50</f>
        <v>0.00935146634282392</v>
      </c>
      <c r="VU29" s="0" t="n">
        <f aca="false">VT29*AC$7</f>
        <v>2.22754598391548</v>
      </c>
      <c r="VV29" s="50" t="n">
        <v>2981578</v>
      </c>
      <c r="VW29" s="0" t="n">
        <f aca="false">VV29/VV$50</f>
        <v>0.00935146593951018</v>
      </c>
      <c r="VX29" s="0" t="n">
        <f aca="false">VW29*AD$7</f>
        <v>2.98157803927616</v>
      </c>
      <c r="WL29" s="46" t="n">
        <f aca="false">AVERAGE(VN29,VK29,VH29,VE29,VB29, VQ29, VT29,VW29,VZ29,WC29,WF29,WI29)</f>
        <v>0.00885540995482361</v>
      </c>
      <c r="WM29" s="40" t="n">
        <f aca="false">WL29*AI$7</f>
        <v>30.2145879225785</v>
      </c>
    </row>
    <row r="30" customFormat="false" ht="14.25" hidden="false" customHeight="false" outlineLevel="0" collapsed="false">
      <c r="B30" s="0" t="s">
        <v>80</v>
      </c>
      <c r="C30" s="5" t="n">
        <v>1011.905926</v>
      </c>
      <c r="D30" s="37" t="n">
        <f aca="false">C30/C$50</f>
        <v>0.0204737280125725</v>
      </c>
      <c r="E30" s="8" t="n">
        <f aca="false">C$4*D30</f>
        <v>14.9224443221411</v>
      </c>
      <c r="F30" s="38" t="n">
        <v>1540.387355</v>
      </c>
      <c r="G30" s="37" t="n">
        <f aca="false">F30/F$50</f>
        <v>0.0209103713589927</v>
      </c>
      <c r="H30" s="8" t="n">
        <f aca="false">G30*D$4</f>
        <v>75.2958442103995</v>
      </c>
      <c r="I30" s="11" t="n">
        <v>1015.524502</v>
      </c>
      <c r="J30" s="39" t="n">
        <f aca="false">I30/I$50</f>
        <v>0.0204793400694307</v>
      </c>
      <c r="K30" s="40" t="n">
        <f aca="false">J30*E$4</f>
        <v>0.380020474708474</v>
      </c>
      <c r="L30" s="41" t="n">
        <v>1545.578507</v>
      </c>
      <c r="M30" s="0" t="n">
        <f aca="false">L30/L$50</f>
        <v>0.0211941663390215</v>
      </c>
      <c r="N30" s="0" t="n">
        <f aca="false">M30*F$4</f>
        <v>0.355683963476005</v>
      </c>
      <c r="O30" s="0" t="n">
        <v>917.590763</v>
      </c>
      <c r="P30" s="37" t="n">
        <f aca="false">O30/O$50</f>
        <v>0.0189250562454693</v>
      </c>
      <c r="Q30" s="0" t="n">
        <f aca="false">P30*G$4</f>
        <v>1.87226105342545</v>
      </c>
      <c r="R30" s="0" t="n">
        <v>796.146346</v>
      </c>
      <c r="S30" s="0" t="n">
        <f aca="false">R30/R$50</f>
        <v>0.0205884797436101</v>
      </c>
      <c r="T30" s="0" t="n">
        <f aca="false">S30*H$4</f>
        <v>5.02460472750005</v>
      </c>
      <c r="U30" s="0" t="n">
        <v>945.146676</v>
      </c>
      <c r="V30" s="0" t="n">
        <f aca="false">U30/U$50</f>
        <v>0.0204288815831993</v>
      </c>
      <c r="W30" s="42" t="n">
        <f aca="false">V30*I$4</f>
        <v>7.1550288110256</v>
      </c>
      <c r="X30" s="0" t="n">
        <v>943.926561</v>
      </c>
      <c r="Y30" s="0" t="n">
        <f aca="false">X30/X$50</f>
        <v>0.0204260350822522</v>
      </c>
      <c r="Z30" s="42" t="n">
        <f aca="false">Y30*J$4</f>
        <v>7.28811712383643</v>
      </c>
      <c r="AA30" s="0" t="n">
        <v>930.822063</v>
      </c>
      <c r="AB30" s="0" t="n">
        <f aca="false">AA30/AA$50</f>
        <v>0.0203950435862129</v>
      </c>
      <c r="AC30" s="42" t="n">
        <f aca="false">AB30*K$4</f>
        <v>44.1186587859441</v>
      </c>
      <c r="AD30" s="0" t="n">
        <v>907.963437</v>
      </c>
      <c r="AE30" s="0" t="n">
        <f aca="false">AD30/AD$50</f>
        <v>0.0204512063153825</v>
      </c>
      <c r="AF30" s="42" t="n">
        <f aca="false">AE30*L$4</f>
        <v>14.8189276055823</v>
      </c>
      <c r="AG30" s="0" t="n">
        <v>964.63598</v>
      </c>
      <c r="AH30" s="0" t="n">
        <f aca="false">AG30/AG$50</f>
        <v>0.0204804373324598</v>
      </c>
      <c r="AI30" s="42" t="n">
        <f aca="false">AH30*M$4</f>
        <v>12.4376862980642</v>
      </c>
      <c r="AJ30" s="0" t="n">
        <v>959.044636</v>
      </c>
      <c r="AK30" s="0" t="n">
        <f aca="false">AJ30/AJ$50</f>
        <v>0.0199610581045416</v>
      </c>
      <c r="AL30" s="42" t="n">
        <f aca="false">AK30*N$4</f>
        <v>12.459176195569</v>
      </c>
      <c r="AN30" s="43" t="n">
        <f aca="false">AVERAGE(Y30,AB30,AE30,AH30,AK30,P30,M30,J30,G30,D30,S30,V30)</f>
        <v>0.0203928169810954</v>
      </c>
      <c r="AO30" s="0" t="n">
        <f aca="false">AN30*(SUM(A$4:N$4))</f>
        <v>194.432899835929</v>
      </c>
      <c r="AQ30" s="5" t="n">
        <v>1019.178325</v>
      </c>
      <c r="AR30" s="37" t="n">
        <f aca="false">AQ30/AQ$50</f>
        <v>0.0200620784311898</v>
      </c>
      <c r="AS30" s="8" t="n">
        <f aca="false">W$4*AR30</f>
        <v>14.5018416894818</v>
      </c>
      <c r="AT30" s="38" t="n">
        <v>1451.230158</v>
      </c>
      <c r="AU30" s="37" t="n">
        <f aca="false">AT30/AT$50</f>
        <v>0.0196246153429749</v>
      </c>
      <c r="AV30" s="8" t="n">
        <f aca="false">AU30*X$4</f>
        <v>48.6470886054</v>
      </c>
      <c r="AW30" s="11" t="n">
        <v>956.472868</v>
      </c>
      <c r="AX30" s="39" t="n">
        <f aca="false">AW30/AW$50</f>
        <v>0.0199583834937211</v>
      </c>
      <c r="AY30" s="40" t="n">
        <f aca="false">AX30*Y$4</f>
        <v>4.74881976825931</v>
      </c>
      <c r="AZ30" s="41" t="n">
        <v>1611.005556</v>
      </c>
      <c r="BA30" s="39" t="n">
        <f aca="false">AZ30/AZ$50</f>
        <v>0.0206904653204471</v>
      </c>
      <c r="BB30" s="0" t="n">
        <f aca="false">BA30*Z$4</f>
        <v>4.47475326901525</v>
      </c>
      <c r="BC30" s="0" t="n">
        <v>782.590539</v>
      </c>
      <c r="BD30" s="39" t="n">
        <f aca="false">BC30/BC$50</f>
        <v>0.0153746101517037</v>
      </c>
      <c r="BF30" s="0" t="n">
        <v>1169.994898</v>
      </c>
      <c r="BG30" s="39" t="n">
        <f aca="false">BF30/BF$50</f>
        <v>0.0209119592922319</v>
      </c>
      <c r="BH30" s="0" t="n">
        <f aca="false">BG30*AB$4</f>
        <v>9.03455868325715</v>
      </c>
      <c r="BI30" s="0" t="n">
        <v>1026.01417</v>
      </c>
      <c r="BJ30" s="39" t="n">
        <f aca="false">BI30/BI$50</f>
        <v>0.020240429560943</v>
      </c>
      <c r="BK30" s="42" t="n">
        <f aca="false">BJ30*AC$4</f>
        <v>11.0890546610738</v>
      </c>
      <c r="BL30" s="0" t="n">
        <v>1158.597598</v>
      </c>
      <c r="BM30" s="39" t="n">
        <f aca="false">BL30/BL$50</f>
        <v>0.020346920811954</v>
      </c>
      <c r="BN30" s="42" t="n">
        <f aca="false">BM30*AD$4</f>
        <v>14.9208311402863</v>
      </c>
      <c r="BO30" s="0" t="n">
        <v>1009.242161</v>
      </c>
      <c r="BP30" s="39" t="n">
        <f aca="false">BO30/BO$50</f>
        <v>0.0201223514566011</v>
      </c>
      <c r="BQ30" s="42" t="n">
        <f aca="false">BP30*AE$4</f>
        <v>14.5185532048252</v>
      </c>
      <c r="BT30" s="42"/>
      <c r="BW30" s="42"/>
      <c r="BZ30" s="42"/>
      <c r="CB30" s="43" t="n">
        <f aca="false">AVERAGE(BM30,BP30,BS30,BV30,BY30,BD30,BA30,AX30,AU30,AR30,BG30,BJ30)</f>
        <v>0.0197035348735296</v>
      </c>
      <c r="CC30" s="0" t="n">
        <f aca="false">CB30*AI$4</f>
        <v>154.625097728469</v>
      </c>
      <c r="CE30" s="0" t="s">
        <v>80</v>
      </c>
      <c r="CF30" s="5" t="n">
        <v>0</v>
      </c>
      <c r="CG30" s="37" t="n">
        <f aca="false">CF30/CF$50</f>
        <v>0</v>
      </c>
      <c r="CH30" s="8" t="n">
        <f aca="false">C$5*CG30</f>
        <v>0</v>
      </c>
      <c r="CI30" s="38" t="n">
        <v>0</v>
      </c>
      <c r="CJ30" s="37" t="n">
        <f aca="false">CI30/CI$50</f>
        <v>0</v>
      </c>
      <c r="CK30" s="8" t="n">
        <f aca="false">D$5*CJ30</f>
        <v>0</v>
      </c>
      <c r="CL30" s="11" t="n">
        <v>0</v>
      </c>
      <c r="CM30" s="39" t="n">
        <f aca="false">CL30/CL$50</f>
        <v>0</v>
      </c>
      <c r="CN30" s="40" t="n">
        <f aca="false">CM30*E$5</f>
        <v>0</v>
      </c>
      <c r="CO30" s="41" t="n">
        <v>0</v>
      </c>
      <c r="CP30" s="0" t="n">
        <f aca="false">CO30/CO$50</f>
        <v>0</v>
      </c>
      <c r="CQ30" s="0" t="n">
        <f aca="false">CP30*F$5</f>
        <v>0</v>
      </c>
      <c r="CR30" s="0" t="n">
        <v>0</v>
      </c>
      <c r="CS30" s="37" t="n">
        <f aca="false">CR30/CR$50</f>
        <v>0</v>
      </c>
      <c r="CT30" s="0" t="n">
        <f aca="false">CS30*G$5</f>
        <v>0</v>
      </c>
      <c r="CU30" s="0" t="n">
        <v>0</v>
      </c>
      <c r="CV30" s="0" t="n">
        <f aca="false">CU30/CU$50</f>
        <v>0</v>
      </c>
      <c r="CW30" s="0" t="n">
        <f aca="false">CV30*H$5</f>
        <v>0</v>
      </c>
      <c r="CX30" s="0" t="n">
        <v>0</v>
      </c>
      <c r="CY30" s="0" t="n">
        <f aca="false">CX30/CX$50</f>
        <v>0</v>
      </c>
      <c r="CZ30" s="0" t="n">
        <f aca="false">CY30*I$5</f>
        <v>0</v>
      </c>
      <c r="DA30" s="0" t="n">
        <v>0</v>
      </c>
      <c r="DB30" s="0" t="n">
        <f aca="false">DA30/DA$50</f>
        <v>0</v>
      </c>
      <c r="DC30" s="0" t="n">
        <f aca="false">DB30*J$5</f>
        <v>0</v>
      </c>
      <c r="DD30" s="0" t="n">
        <v>0</v>
      </c>
      <c r="DE30" s="0" t="n">
        <f aca="false">DD30/DD$50</f>
        <v>0</v>
      </c>
      <c r="DF30" s="0" t="n">
        <f aca="false">DE30*K$5</f>
        <v>0</v>
      </c>
      <c r="DG30" s="0" t="n">
        <v>0</v>
      </c>
      <c r="DH30" s="0" t="n">
        <f aca="false">DG30/DG$50</f>
        <v>0</v>
      </c>
      <c r="DI30" s="0" t="n">
        <f aca="false">DH30*L$5</f>
        <v>0</v>
      </c>
      <c r="DJ30" s="0" t="n">
        <v>0</v>
      </c>
      <c r="DK30" s="0" t="n">
        <f aca="false">DJ30/DJ$50</f>
        <v>0</v>
      </c>
      <c r="DL30" s="0" t="n">
        <f aca="false">DK30*M$5</f>
        <v>0</v>
      </c>
      <c r="DM30" s="0" t="n">
        <v>0</v>
      </c>
      <c r="DN30" s="0" t="n">
        <f aca="false">DM30/DM$50</f>
        <v>0</v>
      </c>
      <c r="DO30" s="0" t="n">
        <f aca="false">DN30*N$5</f>
        <v>0</v>
      </c>
      <c r="DQ30" s="43" t="n">
        <f aca="false">AVERAGE(CS30,CP30,CM30,CJ30,CG30,CV30,CY30,DB30,DE30,DH30,DK30,DN30)</f>
        <v>0</v>
      </c>
      <c r="DR30" s="0" t="n">
        <f aca="false">DQ30*(SUM(A$5:N$5))</f>
        <v>0</v>
      </c>
      <c r="DT30" s="0" t="n">
        <v>0</v>
      </c>
      <c r="DU30" s="0" t="n">
        <f aca="false">DT30/DT$50</f>
        <v>0</v>
      </c>
      <c r="DV30" s="0" t="n">
        <f aca="false">DU30*W$5</f>
        <v>0</v>
      </c>
      <c r="DW30" s="0" t="n">
        <v>0</v>
      </c>
      <c r="DX30" s="0" t="n">
        <f aca="false">DW30/DW$50</f>
        <v>0</v>
      </c>
      <c r="DY30" s="0" t="n">
        <f aca="false">DX30*X$5</f>
        <v>0</v>
      </c>
      <c r="DZ30" s="0" t="n">
        <v>0</v>
      </c>
      <c r="EA30" s="0" t="n">
        <f aca="false">DZ30/DZ$50</f>
        <v>0</v>
      </c>
      <c r="EB30" s="0" t="n">
        <f aca="false">EA30*Y$5</f>
        <v>0</v>
      </c>
      <c r="EC30" s="0" t="n">
        <v>0</v>
      </c>
      <c r="ED30" s="0" t="n">
        <f aca="false">EC30/EC$50</f>
        <v>0</v>
      </c>
      <c r="EE30" s="0" t="n">
        <f aca="false">ED30*Z$5</f>
        <v>0</v>
      </c>
      <c r="EF30" s="0" t="n">
        <v>0</v>
      </c>
      <c r="EG30" s="0" t="n">
        <f aca="false">EF30/EF$50</f>
        <v>0</v>
      </c>
      <c r="EI30" s="0" t="n">
        <v>0</v>
      </c>
      <c r="EJ30" s="0" t="n">
        <f aca="false">EI30/EI$50</f>
        <v>0</v>
      </c>
      <c r="EK30" s="0" t="n">
        <f aca="false">EJ30*AB$5</f>
        <v>0</v>
      </c>
      <c r="EL30" s="0" t="n">
        <v>0</v>
      </c>
      <c r="EM30" s="0" t="n">
        <f aca="false">EL30/EL$50</f>
        <v>0</v>
      </c>
      <c r="EN30" s="0" t="n">
        <f aca="false">EM30*AC$5</f>
        <v>0</v>
      </c>
      <c r="EO30" s="0" t="n">
        <v>0</v>
      </c>
      <c r="EP30" s="0" t="n">
        <f aca="false">EO30/EO$50</f>
        <v>0</v>
      </c>
      <c r="EQ30" s="0" t="n">
        <f aca="false">EP30*AD$5</f>
        <v>0</v>
      </c>
      <c r="ER30" s="0" t="n">
        <v>0</v>
      </c>
      <c r="ES30" s="0" t="n">
        <f aca="false">ER30/ER$50</f>
        <v>0</v>
      </c>
      <c r="ET30" s="0" t="n">
        <f aca="false">ES30*AE$5</f>
        <v>0</v>
      </c>
      <c r="FE30" s="44" t="n">
        <f aca="false">AVERAGE(EP30,ES30,EV30,EY30,FB30,EG30,ED30,EA30,DX30,DU30,EJ30,EM30)</f>
        <v>0</v>
      </c>
      <c r="FF30" s="0" t="n">
        <f aca="false">FE30*AI$5</f>
        <v>0</v>
      </c>
      <c r="FH30" s="0" t="s">
        <v>80</v>
      </c>
      <c r="FI30" s="5" t="n">
        <v>98.182301</v>
      </c>
      <c r="FJ30" s="37" t="n">
        <f aca="false">FI30/FI$50</f>
        <v>0.039826826550945</v>
      </c>
      <c r="FK30" s="8" t="n">
        <f aca="false">FJ30*C$6</f>
        <v>1.4514054337566</v>
      </c>
      <c r="FL30" s="38" t="n">
        <v>119.373392</v>
      </c>
      <c r="FM30" s="37" t="n">
        <f aca="false">FL30/FL$50</f>
        <v>0.0324564739064415</v>
      </c>
      <c r="FN30" s="8" t="n">
        <f aca="false">FM30*D$6</f>
        <v>5.8436016293592</v>
      </c>
      <c r="FO30" s="11" t="n">
        <v>98.317666</v>
      </c>
      <c r="FP30" s="39" t="n">
        <f aca="false">FO30/FO$50</f>
        <v>0.0397605497339668</v>
      </c>
      <c r="FQ30" s="45" t="n">
        <f aca="false">FP30*E$6</f>
        <v>0.0368904049968052</v>
      </c>
      <c r="FR30" s="41" t="n">
        <v>118.708603</v>
      </c>
      <c r="FS30" s="0" t="n">
        <f aca="false">FR30/FR$50</f>
        <v>0.0326101415630679</v>
      </c>
      <c r="FT30" s="0" t="n">
        <f aca="false">FS30*F$6</f>
        <v>0.0273634362756471</v>
      </c>
      <c r="FU30" s="0" t="n">
        <v>97.448996</v>
      </c>
      <c r="FV30" s="37" t="n">
        <f aca="false">FU30/FU$50</f>
        <v>0.0402959747801283</v>
      </c>
      <c r="FW30" s="0" t="n">
        <f aca="false">FV30*G$6</f>
        <v>0.199324597010669</v>
      </c>
      <c r="FX30" s="0" t="n">
        <v>85.95674</v>
      </c>
      <c r="FY30" s="0" t="n">
        <f aca="false">FX30/FX$50</f>
        <v>0.0445955059267356</v>
      </c>
      <c r="FZ30" s="0" t="n">
        <f aca="false">FY30*H$6</f>
        <v>0.544175171491902</v>
      </c>
      <c r="GA30" s="0" t="n">
        <v>95.136164</v>
      </c>
      <c r="GB30" s="0" t="n">
        <f aca="false">GA30/GA$50</f>
        <v>0.0412321091842607</v>
      </c>
      <c r="GC30" s="0" t="n">
        <f aca="false">GB30*I$6</f>
        <v>0.722058444441131</v>
      </c>
      <c r="GD30" s="0" t="n">
        <v>95.091104</v>
      </c>
      <c r="GE30" s="0" t="n">
        <f aca="false">GD30/GD$50</f>
        <v>0.0412602236865664</v>
      </c>
      <c r="GF30" s="0" t="n">
        <f aca="false">GE30*J$6</f>
        <v>0.736093278926822</v>
      </c>
      <c r="GG30" s="0" t="n">
        <v>94.607135</v>
      </c>
      <c r="GH30" s="0" t="n">
        <f aca="false">GG30/GG$50</f>
        <v>0.041566331108076</v>
      </c>
      <c r="GI30" s="0" t="n">
        <f aca="false">GH30*K$6</f>
        <v>4.49582461392842</v>
      </c>
      <c r="GJ30" s="0" t="n">
        <v>93.197512</v>
      </c>
      <c r="GK30" s="0" t="n">
        <f aca="false">GJ30/GJ$50</f>
        <v>0.042093840826661</v>
      </c>
      <c r="GL30" s="0" t="n">
        <f aca="false">GK30*L$6</f>
        <v>1.52505815606097</v>
      </c>
      <c r="GM30" s="0" t="n">
        <v>95.848078</v>
      </c>
      <c r="GN30" s="0" t="n">
        <f aca="false">GM30/GM$50</f>
        <v>0.0408022324698049</v>
      </c>
      <c r="GO30" s="0" t="n">
        <f aca="false">GN30*M$6</f>
        <v>1.23895149181165</v>
      </c>
      <c r="GP30" s="0" t="n">
        <v>96.648032</v>
      </c>
      <c r="GQ30" s="0" t="n">
        <f aca="false">GP30/GP$50</f>
        <v>0.0403311803071829</v>
      </c>
      <c r="GR30" s="0" t="n">
        <f aca="false">GQ30*N$6</f>
        <v>1.25868398105641</v>
      </c>
      <c r="GT30" s="46" t="n">
        <f aca="false">AVERAGE(FV30,FS30,FP30,FM30,FJ30, FY30, GB30,GE30,GH30,GK30,GN30,GQ30)</f>
        <v>0.0397359491703197</v>
      </c>
      <c r="GU30" s="0" t="n">
        <f aca="false">GT30*(SUM(A$6:N$6))</f>
        <v>18.9428852131623</v>
      </c>
      <c r="GW30" s="5" t="n">
        <v>98.975637</v>
      </c>
      <c r="GX30" s="37" t="n">
        <f aca="false">GW30/GW$50</f>
        <v>0.0390605407759905</v>
      </c>
      <c r="GY30" s="8" t="n">
        <f aca="false">GX30*W$6</f>
        <v>1.41174250858855</v>
      </c>
      <c r="GZ30" s="38" t="n">
        <v>118.580328</v>
      </c>
      <c r="HA30" s="37" t="n">
        <f aca="false">GZ30/GZ$50</f>
        <v>0.0321241344989568</v>
      </c>
      <c r="HB30" s="8" t="n">
        <f aca="false">HA30*X$6</f>
        <v>3.98159553711192</v>
      </c>
      <c r="HC30" s="11" t="n">
        <v>96.543742</v>
      </c>
      <c r="HD30" s="39" t="n">
        <f aca="false">HC30/HC$50</f>
        <v>0.0403947036353502</v>
      </c>
      <c r="HE30" s="45" t="n">
        <f aca="false">HD30*Y$6</f>
        <v>0.480567895733829</v>
      </c>
      <c r="HF30" s="41" t="n">
        <v>121.883834</v>
      </c>
      <c r="HG30" s="39" t="n">
        <f aca="false">HF30/HF$50</f>
        <v>0.0313571691788824</v>
      </c>
      <c r="HH30" s="0" t="n">
        <f aca="false">HG30*Z$6</f>
        <v>0.33908274443592</v>
      </c>
      <c r="HI30" s="0" t="n">
        <v>99.347506</v>
      </c>
      <c r="HJ30" s="39" t="n">
        <f aca="false">HI30/HI$50</f>
        <v>0.0391255142119549</v>
      </c>
      <c r="HL30" s="0" t="n">
        <v>101.350619</v>
      </c>
      <c r="HM30" s="39" t="n">
        <f aca="false">HL30/HL$50</f>
        <v>0.0363098344253073</v>
      </c>
      <c r="HN30" s="0" t="n">
        <f aca="false">HM30*AB$6</f>
        <v>0.78434384198674</v>
      </c>
      <c r="HO30" s="0" t="n">
        <v>98.641705</v>
      </c>
      <c r="HP30" s="39" t="n">
        <f aca="false">HO30/HO$50</f>
        <v>0.0390152064458573</v>
      </c>
      <c r="HQ30" s="0" t="n">
        <f aca="false">HP30*AC$6</f>
        <v>1.06875636109531</v>
      </c>
      <c r="HR30" s="0" t="n">
        <v>103.695647</v>
      </c>
      <c r="HS30" s="39" t="n">
        <f aca="false">HR30/HR$50</f>
        <v>0.0365018783542771</v>
      </c>
      <c r="HT30" s="0" t="n">
        <f aca="false">HS30*AD$6</f>
        <v>1.33838030889534</v>
      </c>
      <c r="HU30" s="0" t="n">
        <v>98.104418</v>
      </c>
      <c r="HV30" s="39" t="n">
        <f aca="false">HU30/HU$50</f>
        <v>0.03921844841257</v>
      </c>
      <c r="HW30" s="0" t="n">
        <f aca="false">HV30*AE$6</f>
        <v>1.41483248395854</v>
      </c>
      <c r="IH30" s="47" t="n">
        <f aca="false">AVERAGE(HJ30,HG30,HD30,HA30,GX30, HM30, HP30,HS30,HV30,HY30,IB30,IE30)</f>
        <v>0.0370119366599052</v>
      </c>
      <c r="II30" s="0" t="n">
        <f aca="false">IH30*AI$6</f>
        <v>14.5227096556319</v>
      </c>
      <c r="IK30" s="0" t="s">
        <v>80</v>
      </c>
      <c r="IL30" s="5" t="n">
        <v>70.514472</v>
      </c>
      <c r="IM30" s="37" t="n">
        <f aca="false">IL30/IL$50</f>
        <v>0.0157568606424588</v>
      </c>
      <c r="IN30" s="8" t="n">
        <f aca="false">IM30*W$8</f>
        <v>0.711863863407457</v>
      </c>
      <c r="IO30" s="38" t="n">
        <v>33.336265</v>
      </c>
      <c r="IP30" s="37" t="n">
        <f aca="false">IO30/IO$50</f>
        <v>0.0149969764278156</v>
      </c>
      <c r="IQ30" s="8" t="n">
        <f aca="false">IP30*X$8</f>
        <v>2.32348261464843</v>
      </c>
      <c r="IR30" s="11" t="n">
        <v>33.336265</v>
      </c>
      <c r="IS30" s="39" t="n">
        <f aca="false">IR30/IR$50</f>
        <v>0.0149969764278156</v>
      </c>
      <c r="IT30" s="40" t="n">
        <f aca="false">IS30*E$8</f>
        <v>0.017393010718267</v>
      </c>
      <c r="IU30" s="41" t="n">
        <v>122.165225</v>
      </c>
      <c r="IV30" s="0" t="n">
        <f aca="false">IU30/IU$50</f>
        <v>0.0160688198613774</v>
      </c>
      <c r="IW30" s="0" t="n">
        <f aca="false">IV30*F$8</f>
        <v>0.0168543475750971</v>
      </c>
      <c r="IX30" s="0" t="n">
        <v>32.441362</v>
      </c>
      <c r="IY30" s="37" t="n">
        <f aca="false">IX30/IX$50</f>
        <v>0.0146575711153685</v>
      </c>
      <c r="IZ30" s="0" t="n">
        <f aca="false">IY30*G$8</f>
        <v>0.0906298480080084</v>
      </c>
      <c r="JA30" s="0" t="n">
        <v>33.336265</v>
      </c>
      <c r="JB30" s="0" t="n">
        <f aca="false">JA30/JA$50</f>
        <v>0.0149969764278156</v>
      </c>
      <c r="JC30" s="0" t="n">
        <f aca="false">JB30*H$8</f>
        <v>0.228750129914266</v>
      </c>
      <c r="JD30" s="0" t="n">
        <v>54.80437</v>
      </c>
      <c r="JE30" s="0" t="n">
        <f aca="false">JD30/JD$50</f>
        <v>0.0139475610330712</v>
      </c>
      <c r="JF30" s="0" t="n">
        <f aca="false">JE30*I$8</f>
        <v>0.305312850304401</v>
      </c>
      <c r="JG30" s="0" t="n">
        <v>33.336265</v>
      </c>
      <c r="JH30" s="0" t="n">
        <f aca="false">JG30/JG$50</f>
        <v>0.0149969764278156</v>
      </c>
      <c r="JI30" s="0" t="n">
        <f aca="false">JH30*J$8</f>
        <v>0.334437521370406</v>
      </c>
      <c r="JJ30" s="0" t="n">
        <v>33.336265</v>
      </c>
      <c r="JK30" s="0" t="n">
        <f aca="false">JJ30/JJ$50</f>
        <v>0.0149969764278156</v>
      </c>
      <c r="JL30" s="0" t="n">
        <f aca="false">JK30*K$8</f>
        <v>2.02759583180947</v>
      </c>
      <c r="JM30" s="0" t="n">
        <v>64.452592</v>
      </c>
      <c r="JN30" s="0" t="n">
        <f aca="false">JM30/JM$50</f>
        <v>0.0152673227507558</v>
      </c>
      <c r="JO30" s="0" t="n">
        <f aca="false">JN30*L$8</f>
        <v>0.691418109662854</v>
      </c>
      <c r="JP30" s="0" t="n">
        <v>33.336265</v>
      </c>
      <c r="JQ30" s="0" t="n">
        <f aca="false">JP30/JP$50</f>
        <v>0.0149969764278156</v>
      </c>
      <c r="JR30" s="0" t="n">
        <f aca="false">JQ30*M$8</f>
        <v>0.569225174494329</v>
      </c>
      <c r="JS30" s="0" t="n">
        <v>33.336265</v>
      </c>
      <c r="JT30" s="0" t="n">
        <f aca="false">JS30/JS$50</f>
        <v>0.0149969764278156</v>
      </c>
      <c r="JU30" s="0" t="n">
        <f aca="false">JT30*N$8</f>
        <v>0.585045300255264</v>
      </c>
      <c r="JW30" s="43" t="n">
        <f aca="false">AVERAGE(IY30,IV30,IS30,IP30,IM30,JB30,JE30,JH30,JK30,JN30,JQ30,JT30)</f>
        <v>0.0150564141998117</v>
      </c>
      <c r="JX30" s="0" t="n">
        <f aca="false">JW30*SUM(A$8:N$8)</f>
        <v>8.97209994551658</v>
      </c>
      <c r="JZ30" s="0" t="n">
        <v>71.583819</v>
      </c>
      <c r="KA30" s="0" t="n">
        <f aca="false">JZ30/JZ$50</f>
        <v>0.0153829259714328</v>
      </c>
      <c r="KB30" s="0" t="n">
        <f aca="false">KA30*W$8</f>
        <v>0.69497023303154</v>
      </c>
      <c r="KC30" s="0" t="n">
        <v>33.336265</v>
      </c>
      <c r="KD30" s="0" t="n">
        <f aca="false">KC30/KC$50</f>
        <v>0.0149969764278156</v>
      </c>
      <c r="KE30" s="0" t="n">
        <f aca="false">KD30*X$8</f>
        <v>2.32348261464843</v>
      </c>
      <c r="KF30" s="0" t="n">
        <v>33.336265</v>
      </c>
      <c r="KG30" s="0" t="n">
        <f aca="false">KF30/KF$50</f>
        <v>0.0149969764278156</v>
      </c>
      <c r="KH30" s="0" t="n">
        <f aca="false">KG30*Y$8</f>
        <v>0.223020122555687</v>
      </c>
      <c r="KI30" s="0" t="n">
        <v>124.074864</v>
      </c>
      <c r="KJ30" s="0" t="n">
        <f aca="false">KI30/KI$50</f>
        <v>0.0161262151748928</v>
      </c>
      <c r="KK30" s="0" t="n">
        <f aca="false">KJ30*Z$8</f>
        <v>0.217977317550294</v>
      </c>
      <c r="KL30" s="0" t="n">
        <v>44.821686</v>
      </c>
      <c r="KM30" s="0" t="n">
        <f aca="false">KL30/KL$50</f>
        <v>0.0200567938708572</v>
      </c>
      <c r="KO30" s="0" t="n">
        <v>33.336265</v>
      </c>
      <c r="KP30" s="0" t="n">
        <f aca="false">KO30/KO$50</f>
        <v>0.0149969764278156</v>
      </c>
      <c r="KQ30" s="0" t="n">
        <f aca="false">KP30*AB$8</f>
        <v>0.404944910096415</v>
      </c>
      <c r="KR30" s="0" t="n">
        <v>56.647586</v>
      </c>
      <c r="KS30" s="0" t="n">
        <f aca="false">KR30/KR$50</f>
        <v>0.0105811924742184</v>
      </c>
      <c r="KT30" s="0" t="n">
        <f aca="false">KS30*AC$8</f>
        <v>0.362317599821249</v>
      </c>
      <c r="KU30" s="0" t="n">
        <v>33.336265</v>
      </c>
      <c r="KV30" s="0" t="n">
        <f aca="false">KU30/KU$50</f>
        <v>0.0151158959028507</v>
      </c>
      <c r="KW30" s="0" t="n">
        <f aca="false">KV30*AD$8</f>
        <v>0.692800560540075</v>
      </c>
      <c r="KX30" s="0" t="n">
        <v>33.336265</v>
      </c>
      <c r="KY30" s="0" t="n">
        <f aca="false">KX30/KX$50</f>
        <v>0.0151158959028507</v>
      </c>
      <c r="KZ30" s="0" t="n">
        <f aca="false">KY30*AE$8</f>
        <v>0.681645418582975</v>
      </c>
      <c r="LK30" s="48" t="n">
        <f aca="false">AVERAGE(KM30,KJ30,KG30,KD30,KA30, KP30, KS30,KV30,KY30,LB30,LE30,LH30)</f>
        <v>0.0152633165089499</v>
      </c>
      <c r="LL30" s="0" t="n">
        <f aca="false">LK30*AI$8</f>
        <v>7.48625761191323</v>
      </c>
      <c r="LN30" s="0" t="s">
        <v>80</v>
      </c>
      <c r="LO30" s="5" t="n">
        <v>28.94613</v>
      </c>
      <c r="LP30" s="37" t="n">
        <f aca="false">LO30/LO$50</f>
        <v>0.0278426612679861</v>
      </c>
      <c r="LQ30" s="8" t="n">
        <f aca="false">LP30*C$9</f>
        <v>0.311097081098625</v>
      </c>
      <c r="LR30" s="11" t="n">
        <v>28.94613</v>
      </c>
      <c r="LS30" s="37" t="n">
        <f aca="false">LR30/LR$50</f>
        <v>0.0278426612679861</v>
      </c>
      <c r="LT30" s="8" t="n">
        <f aca="false">LS30*D$9</f>
        <v>1.53695856629849</v>
      </c>
      <c r="LU30" s="11" t="n">
        <v>28.94613</v>
      </c>
      <c r="LV30" s="39" t="n">
        <f aca="false">LU30/LU$50</f>
        <v>0.0278426612679861</v>
      </c>
      <c r="LW30" s="4" t="n">
        <f aca="false">LV30*E$9</f>
        <v>0.00792034204126811</v>
      </c>
      <c r="LX30" s="41" t="n">
        <v>28.94613</v>
      </c>
      <c r="LY30" s="0" t="n">
        <f aca="false">LX30/LX$50</f>
        <v>0.0278426612679861</v>
      </c>
      <c r="LZ30" s="0" t="n">
        <f aca="false">LY30*F$9</f>
        <v>0.0071630972104198</v>
      </c>
      <c r="MA30" s="0" t="n">
        <v>28.94613</v>
      </c>
      <c r="MB30" s="37" t="n">
        <f aca="false">MA30/MA$50</f>
        <v>0.0278426612679861</v>
      </c>
      <c r="MC30" s="0" t="n">
        <f aca="false">MB30*G$9</f>
        <v>0.042226211926426</v>
      </c>
      <c r="MD30" s="0" t="n">
        <v>28.94613</v>
      </c>
      <c r="ME30" s="0" t="n">
        <f aca="false">MD30/MD$50</f>
        <v>0.0278426612679861</v>
      </c>
      <c r="MF30" s="0" t="n">
        <f aca="false">ME30*H$9</f>
        <v>0.104167087587814</v>
      </c>
      <c r="MG30" s="0" t="n">
        <v>28.94613</v>
      </c>
      <c r="MH30" s="0" t="n">
        <f aca="false">MG30/MG$50</f>
        <v>0.0278426612679861</v>
      </c>
      <c r="MI30" s="0" t="n">
        <f aca="false">MH30*I$9</f>
        <v>0.149492599737005</v>
      </c>
      <c r="MZ30" s="49" t="n">
        <f aca="false">AVERAGE(MB30,LY30,LV30,LS30,LP30,ME30,MH30)</f>
        <v>0.0278426612679861</v>
      </c>
      <c r="NA30" s="0" t="n">
        <f aca="false">MZ30*O$9</f>
        <v>4.08389027757536</v>
      </c>
      <c r="NC30" s="0" t="s">
        <v>80</v>
      </c>
      <c r="ND30" s="5" t="n">
        <v>209.860386</v>
      </c>
      <c r="NE30" s="37" t="n">
        <f aca="false">ND30/ND$50</f>
        <v>0.0278434127858294</v>
      </c>
      <c r="NF30" s="8" t="n">
        <f aca="false">NE30*C$10</f>
        <v>2.25546398151355</v>
      </c>
      <c r="NG30" s="11" t="n">
        <v>209.860386</v>
      </c>
      <c r="NH30" s="37" t="n">
        <f aca="false">NG30/NG$50</f>
        <v>0.0278434127858294</v>
      </c>
      <c r="NI30" s="8" t="n">
        <f aca="false">NH30*D$10</f>
        <v>11.1429997193255</v>
      </c>
      <c r="NJ30" s="11" t="n">
        <v>209.860386</v>
      </c>
      <c r="NK30" s="39" t="n">
        <f aca="false">NJ30/NJ$50</f>
        <v>0.0278434127858294</v>
      </c>
      <c r="NL30" s="4" t="n">
        <f aca="false">NK30*E$10</f>
        <v>0.0574227380477558</v>
      </c>
      <c r="NM30" s="41" t="n">
        <v>209.860386</v>
      </c>
      <c r="NN30" s="0" t="n">
        <f aca="false">NM30/NM$50</f>
        <v>0.0278434127858294</v>
      </c>
      <c r="NO30" s="0" t="n">
        <f aca="false">NN30*F$10</f>
        <v>0.0519326883335824</v>
      </c>
      <c r="NP30" s="0" t="n">
        <v>209.860386</v>
      </c>
      <c r="NQ30" s="37" t="n">
        <f aca="false">NP30/NP$50</f>
        <v>0.0278434127858294</v>
      </c>
      <c r="NR30" s="0" t="n">
        <f aca="false">NQ30*G$10</f>
        <v>0.306141413283202</v>
      </c>
      <c r="NS30" s="0" t="n">
        <v>209.860386</v>
      </c>
      <c r="NT30" s="0" t="n">
        <f aca="false">NS30/NS$50</f>
        <v>0.0278434127858294</v>
      </c>
      <c r="NU30" s="0" t="n">
        <f aca="false">NT30*H$10</f>
        <v>0.755214781455952</v>
      </c>
      <c r="NV30" s="0" t="n">
        <v>209.860386</v>
      </c>
      <c r="NW30" s="0" t="n">
        <f aca="false">NV30/NV$50</f>
        <v>0.0278434127858294</v>
      </c>
      <c r="NX30" s="0" t="n">
        <f aca="false">NW30*I$10</f>
        <v>1.08382622240915</v>
      </c>
      <c r="OO30" s="49" t="n">
        <f aca="false">AVERAGE(NQ30,NN30,NK30,NH30,NE30,NT30,NW30)</f>
        <v>0.0278434127858294</v>
      </c>
      <c r="OP30" s="0" t="n">
        <f aca="false">OO30*O$10</f>
        <v>29.6083376706595</v>
      </c>
      <c r="OR30" s="0" t="s">
        <v>80</v>
      </c>
      <c r="OS30" s="5" t="n">
        <v>170.780818</v>
      </c>
      <c r="OT30" s="37" t="n">
        <f aca="false">OS30/OS$50</f>
        <v>0.0235875452088469</v>
      </c>
      <c r="OU30" s="8" t="n">
        <f aca="false">OT30*C$11</f>
        <v>2.20254993923762</v>
      </c>
      <c r="OV30" s="11" t="n">
        <v>170.780818</v>
      </c>
      <c r="OW30" s="37" t="n">
        <f aca="false">OV30/OV$50</f>
        <v>0.0235875452088469</v>
      </c>
      <c r="OX30" s="8" t="n">
        <f aca="false">OW30*D$11</f>
        <v>10.8815807106152</v>
      </c>
      <c r="OY30" s="11" t="n">
        <v>170.780818</v>
      </c>
      <c r="OZ30" s="39" t="n">
        <f aca="false">OY30/OY$50</f>
        <v>0.0235875452088469</v>
      </c>
      <c r="PA30" s="4" t="n">
        <f aca="false">OZ30*E$11</f>
        <v>0.0560755787875934</v>
      </c>
      <c r="PB30" s="41" t="n">
        <v>170.780818</v>
      </c>
      <c r="PC30" s="0" t="n">
        <f aca="false">PB30/PB$50</f>
        <v>0.0235875452088469</v>
      </c>
      <c r="PD30" s="0" t="n">
        <f aca="false">PC30*F$11</f>
        <v>0.0507143277264039</v>
      </c>
      <c r="PE30" s="0" t="n">
        <v>170.780818</v>
      </c>
      <c r="PF30" s="37" t="n">
        <f aca="false">PE30/PE$50</f>
        <v>0.0235875452088469</v>
      </c>
      <c r="PG30" s="0" t="n">
        <f aca="false">PF30*G$11</f>
        <v>0.298959219367602</v>
      </c>
      <c r="PH30" s="0" t="n">
        <v>170.780818</v>
      </c>
      <c r="PI30" s="0" t="n">
        <f aca="false">PH30/PH$50</f>
        <v>0.0235875452088469</v>
      </c>
      <c r="PJ30" s="0" t="n">
        <f aca="false">PI30*H$11</f>
        <v>0.73749715563665</v>
      </c>
      <c r="PK30" s="0" t="n">
        <v>170.780818</v>
      </c>
      <c r="PL30" s="0" t="n">
        <f aca="false">PK30/PK$50</f>
        <v>0.0235875452088469</v>
      </c>
      <c r="PM30" s="0" t="n">
        <f aca="false">PL30*I$11</f>
        <v>1.05839924728458</v>
      </c>
      <c r="QD30" s="49" t="n">
        <f aca="false">AVERAGE(PF30,PC30,OZ30,OW30,OT30,PI30,PL30)</f>
        <v>0.0235875452088469</v>
      </c>
      <c r="QE30" s="0" t="n">
        <f aca="false">QD30*O$11</f>
        <v>28.9137148151998</v>
      </c>
      <c r="QG30" s="0" t="s">
        <v>80</v>
      </c>
      <c r="QH30" s="5" t="n">
        <v>71.258785</v>
      </c>
      <c r="QI30" s="37" t="n">
        <f aca="false">QH30/QH$50</f>
        <v>0.030888592309518</v>
      </c>
      <c r="QJ30" s="8" t="n">
        <f aca="false">QI30*C$12</f>
        <v>0.916295520525304</v>
      </c>
      <c r="QK30" s="11" t="n">
        <v>71.258785</v>
      </c>
      <c r="QL30" s="37" t="n">
        <f aca="false">QK30/QK$50</f>
        <v>0.0307725426060771</v>
      </c>
      <c r="QM30" s="8" t="n">
        <f aca="false">QL30*D$12</f>
        <v>4.50990145243231</v>
      </c>
      <c r="QN30" s="11" t="n">
        <v>71.258785</v>
      </c>
      <c r="QO30" s="39" t="n">
        <f aca="false">QN30/QN$50</f>
        <v>0.0308304582517824</v>
      </c>
      <c r="QP30" s="4" t="n">
        <f aca="false">QO30*E$12</f>
        <v>0.0232844201699106</v>
      </c>
      <c r="QQ30" s="41" t="n">
        <v>71.258785</v>
      </c>
      <c r="QR30" s="0" t="n">
        <f aca="false">QQ30/QQ$50</f>
        <v>0.0308304582517824</v>
      </c>
      <c r="QS30" s="0" t="n">
        <f aca="false">QR30*F$12</f>
        <v>0.0210582528249784</v>
      </c>
      <c r="QT30" s="0" t="n">
        <v>71.258785</v>
      </c>
      <c r="QU30" s="37" t="n">
        <f aca="false">QT30/QT$50</f>
        <v>0.0308304582517824</v>
      </c>
      <c r="QV30" s="0" t="n">
        <f aca="false">QU30*G$12</f>
        <v>0.124137676827044</v>
      </c>
      <c r="QW30" s="0" t="n">
        <v>71.258785</v>
      </c>
      <c r="QX30" s="0" t="n">
        <f aca="false">QW30/QW$50</f>
        <v>0.0308304582251045</v>
      </c>
      <c r="QY30" s="4" t="n">
        <f aca="false">QX30*H$12</f>
        <v>0.306233016267998</v>
      </c>
      <c r="QZ30" s="0" t="n">
        <v>70.854499</v>
      </c>
      <c r="RA30" s="0" t="n">
        <f aca="false">QZ30/QZ$50</f>
        <v>0.0309552702291435</v>
      </c>
      <c r="RB30" s="0" t="n">
        <f aca="false">RA30*I$12</f>
        <v>0.441261263972352</v>
      </c>
      <c r="RS30" s="49" t="n">
        <f aca="false">AVERAGE(QU30,QR30,QO30,QL30,QI30,QX30,RA30)</f>
        <v>0.03084831973217</v>
      </c>
      <c r="RT30" s="0" t="n">
        <f aca="false">RS30*O$12</f>
        <v>12.0128786341343</v>
      </c>
      <c r="RW30" s="0" t="s">
        <v>80</v>
      </c>
      <c r="RX30" s="5" t="n">
        <v>170.780818</v>
      </c>
      <c r="RY30" s="37" t="n">
        <f aca="false">RX30/RX$50</f>
        <v>0.0235875452088469</v>
      </c>
      <c r="RZ30" s="8" t="n">
        <f aca="false">RY30*C$13</f>
        <v>1.20343828393735</v>
      </c>
      <c r="SA30" s="11" t="n">
        <v>170.780818</v>
      </c>
      <c r="SB30" s="37" t="n">
        <f aca="false">SA30/SA$50</f>
        <v>0.0235875452088469</v>
      </c>
      <c r="SC30" s="8" t="n">
        <f aca="false">SB30*D$13</f>
        <v>5.94552277050355</v>
      </c>
      <c r="SD30" s="11" t="n">
        <v>170.780818</v>
      </c>
      <c r="SE30" s="39" t="n">
        <f aca="false">SD30/SD$50</f>
        <v>0.0235875452088469</v>
      </c>
      <c r="SF30" s="4" t="n">
        <f aca="false">SE30*$E$13</f>
        <v>0.0306388050980099</v>
      </c>
      <c r="SG30" s="41" t="n">
        <v>170.780818</v>
      </c>
      <c r="SH30" s="0" t="n">
        <f aca="false">SG30/SG$50</f>
        <v>0.0235875452088469</v>
      </c>
      <c r="SI30" s="0" t="n">
        <f aca="false">SH30*$F$13</f>
        <v>0.027709502719028</v>
      </c>
      <c r="SJ30" s="0" t="n">
        <v>170.780818</v>
      </c>
      <c r="SK30" s="37" t="n">
        <f aca="false">SJ30/SJ$50</f>
        <v>0.0235875452088469</v>
      </c>
      <c r="SL30" s="0" t="n">
        <f aca="false">SK30*$G$13</f>
        <v>0.163346566410898</v>
      </c>
      <c r="SM30" s="0" t="n">
        <v>98.032602</v>
      </c>
      <c r="SN30" s="0" t="n">
        <f aca="false">SM30/SM$50</f>
        <v>0.0247808458978731</v>
      </c>
      <c r="SO30" s="0" t="n">
        <f aca="false">SN30*H$13</f>
        <v>0.423342422074575</v>
      </c>
      <c r="SP30" s="0" t="n">
        <v>98.032602</v>
      </c>
      <c r="SQ30" s="0" t="n">
        <f aca="false">SP30/SP$50</f>
        <v>0.0247808458978731</v>
      </c>
      <c r="SR30" s="0" t="n">
        <f aca="false">SQ30*I$13</f>
        <v>0.607548513838761</v>
      </c>
      <c r="TI30" s="49" t="n">
        <f aca="false">AVERAGE(SK30,SH30,SE30,SB30,RY30,SN30,SQ30)</f>
        <v>0.0239284882628544</v>
      </c>
      <c r="TJ30" s="0" t="n">
        <f aca="false">TI30*$O$13</f>
        <v>16.0263442989293</v>
      </c>
      <c r="TL30" s="0" t="s">
        <v>80</v>
      </c>
      <c r="TM30" s="5" t="n">
        <v>3322915</v>
      </c>
      <c r="TN30" s="37" t="n">
        <f aca="false">TM30/TM$50</f>
        <v>0.0104858594694228</v>
      </c>
      <c r="TO30" s="8" t="n">
        <f aca="false">TN30*$C$7</f>
        <v>3.32291501887455</v>
      </c>
      <c r="TP30" s="11" t="n">
        <v>16416684</v>
      </c>
      <c r="TQ30" s="37" t="n">
        <f aca="false">TP30/TP$50</f>
        <v>0.0104858590113663</v>
      </c>
      <c r="TR30" s="8" t="n">
        <f aca="false">TQ30*$D$7</f>
        <v>16.4166840209717</v>
      </c>
      <c r="TS30" s="11" t="n">
        <v>84599</v>
      </c>
      <c r="TT30" s="39" t="n">
        <f aca="false">TS30/TS$50</f>
        <v>0.0104858111416159</v>
      </c>
      <c r="TU30" s="4" t="n">
        <f aca="false">TT30*$E$7</f>
        <v>0.0845990008388649</v>
      </c>
      <c r="TV30" s="41" t="n">
        <v>76511</v>
      </c>
      <c r="TW30" s="0" t="n">
        <f aca="false">TV30/TV$50</f>
        <v>0.0104858513437914</v>
      </c>
      <c r="TX30" s="0" t="n">
        <f aca="false">TW30*$F$7</f>
        <v>0.0765109874169784</v>
      </c>
      <c r="TY30" s="50" t="n">
        <v>451030</v>
      </c>
      <c r="TZ30" s="37" t="n">
        <f aca="false">TY30/TY$50</f>
        <v>0.0104858596312515</v>
      </c>
      <c r="UA30" s="0" t="n">
        <f aca="false">TZ30*$G$7</f>
        <v>0.451029998322263</v>
      </c>
      <c r="UB30" s="50" t="n">
        <v>1165699</v>
      </c>
      <c r="UC30" s="0" t="n">
        <f aca="false">UB30/UB$50</f>
        <v>0.0109859251960295</v>
      </c>
      <c r="UD30" s="0" t="n">
        <f aca="false">UC30*H$7</f>
        <v>1.16569900219719</v>
      </c>
      <c r="UE30" s="50" t="n">
        <v>1672922</v>
      </c>
      <c r="UF30" s="0" t="n">
        <f aca="false">UE30/UE$50</f>
        <v>0.0109859276445154</v>
      </c>
      <c r="UG30" s="0" t="n">
        <f aca="false">UF30*I$7</f>
        <v>1.67292200659156</v>
      </c>
      <c r="UH30" s="50" t="n">
        <v>1704277</v>
      </c>
      <c r="UI30" s="0" t="n">
        <f aca="false">UH30/UH$50</f>
        <v>0.0109859281273001</v>
      </c>
      <c r="UJ30" s="0" t="n">
        <f aca="false">UI30*J$7</f>
        <v>1.70427701669861</v>
      </c>
      <c r="UK30" s="50" t="n">
        <v>7447403</v>
      </c>
      <c r="UL30" s="0" t="n">
        <f aca="false">UK30/UK$50</f>
        <v>0.0109859254765058</v>
      </c>
      <c r="UM30" s="0" t="n">
        <f aca="false">UL30*SUM(A$7:N$7)</f>
        <v>45.5408722496787</v>
      </c>
      <c r="UN30" s="50"/>
      <c r="UQ30" s="50" t="n">
        <v>2900743</v>
      </c>
      <c r="UR30" s="0" t="n">
        <f aca="false">UQ30/UQ$50</f>
        <v>0.0109859271439125</v>
      </c>
      <c r="US30" s="0" t="n">
        <f aca="false">UR30*M$7</f>
        <v>2.90074298901407</v>
      </c>
      <c r="UT30" s="50" t="n">
        <v>2981361</v>
      </c>
      <c r="UU30" s="0" t="n">
        <f aca="false">UT30/UT$50</f>
        <v>0.0109859250123759</v>
      </c>
      <c r="UV30" s="0" t="n">
        <f aca="false">UU30*N$7</f>
        <v>2.98136097934646</v>
      </c>
      <c r="UX30" s="49" t="n">
        <f aca="false">AVERAGE(TZ30,TW30,TT30,TQ30,TN30,UC30,UF30,UI30,UL30,UO30,UR30,UU30)</f>
        <v>0.010758618108917</v>
      </c>
      <c r="UY30" s="0" t="n">
        <f aca="false">UX30*SUM(A$7:N$7)</f>
        <v>44.5985960790538</v>
      </c>
      <c r="VA30" s="50" t="n">
        <v>3452678</v>
      </c>
      <c r="VB30" s="0" t="n">
        <f aca="false">VA30/VA$50</f>
        <v>0.0109859262314996</v>
      </c>
      <c r="VC30" s="0" t="n">
        <f aca="false">VB30*W$7</f>
        <v>3.45267800659156</v>
      </c>
      <c r="VD30" s="50" t="n">
        <v>11840350</v>
      </c>
      <c r="VE30" s="0" t="n">
        <f aca="false">VD30/VD$50</f>
        <v>0.0109859261725033</v>
      </c>
      <c r="VF30" s="0" t="n">
        <f aca="false">VE30*X$7</f>
        <v>11.840350024169</v>
      </c>
      <c r="VG30" s="50" t="n">
        <v>1136499</v>
      </c>
      <c r="VH30" s="0" t="n">
        <f aca="false">VG30/VG$50</f>
        <v>0.0109859236699672</v>
      </c>
      <c r="VI30" s="0" t="n">
        <f aca="false">VH30*Y$7</f>
        <v>1.13649901889579</v>
      </c>
      <c r="VJ30" s="50" t="n">
        <v>1033017</v>
      </c>
      <c r="VK30" s="0" t="n">
        <f aca="false">VJ30/VJ$50</f>
        <v>0.0109859207055036</v>
      </c>
      <c r="VL30" s="0" t="n">
        <f aca="false">VK30*Z$7</f>
        <v>1.03301697978591</v>
      </c>
      <c r="VM30" s="50" t="n">
        <v>976948</v>
      </c>
      <c r="VN30" s="0" t="n">
        <f aca="false">VM30/VM$50</f>
        <v>0.0109859306818347</v>
      </c>
      <c r="VP30" s="50" t="n">
        <v>2302637</v>
      </c>
      <c r="VQ30" s="0" t="n">
        <f aca="false">VP30/VP$50</f>
        <v>0.0122586062034322</v>
      </c>
      <c r="VR30" s="0" t="n">
        <f aca="false">VQ30*AB$7</f>
        <v>2.30263698627036</v>
      </c>
      <c r="VS30" s="50" t="n">
        <v>2920034</v>
      </c>
      <c r="VT30" s="0" t="n">
        <f aca="false">VS30/VS$50</f>
        <v>0.0122586019192876</v>
      </c>
      <c r="VU30" s="0" t="n">
        <f aca="false">VT30*AC$7</f>
        <v>2.9200339789152</v>
      </c>
      <c r="VV30" s="50" t="n">
        <v>3908476</v>
      </c>
      <c r="VW30" s="0" t="n">
        <f aca="false">VV30/VV$50</f>
        <v>0.0122586027229182</v>
      </c>
      <c r="VX30" s="0" t="n">
        <f aca="false">VW30*AD$7</f>
        <v>3.90847605148613</v>
      </c>
      <c r="WL30" s="46" t="n">
        <f aca="false">AVERAGE(VN30,VK30,VH30,VE30,VB30, VQ30, VT30,VW30,VZ30,WC30,WF30,WI30)</f>
        <v>0.0114631797883683</v>
      </c>
      <c r="WM30" s="40" t="n">
        <f aca="false">WL30*AI$7</f>
        <v>39.1122777324744</v>
      </c>
    </row>
    <row r="31" customFormat="false" ht="14.25" hidden="false" customHeight="false" outlineLevel="0" collapsed="false">
      <c r="B31" s="0" t="s">
        <v>81</v>
      </c>
      <c r="C31" s="5" t="n">
        <v>3269.568731</v>
      </c>
      <c r="D31" s="37" t="n">
        <f aca="false">C31/C$50</f>
        <v>0.0661526523335191</v>
      </c>
      <c r="E31" s="8" t="n">
        <f aca="false">C$4*D31</f>
        <v>48.2159023800015</v>
      </c>
      <c r="F31" s="38" t="n">
        <v>4929.269856</v>
      </c>
      <c r="G31" s="37" t="n">
        <f aca="false">F31/F$50</f>
        <v>0.0669135999351594</v>
      </c>
      <c r="H31" s="8" t="n">
        <f aca="false">G31*D$4</f>
        <v>240.948183548543</v>
      </c>
      <c r="I31" s="11" t="n">
        <v>3280.055052</v>
      </c>
      <c r="J31" s="39" t="n">
        <f aca="false">I31/I$50</f>
        <v>0.0661464718222644</v>
      </c>
      <c r="K31" s="40" t="n">
        <f aca="false">J31*E$4</f>
        <v>1.22743279504936</v>
      </c>
      <c r="L31" s="41" t="n">
        <v>4848.995053</v>
      </c>
      <c r="M31" s="0" t="n">
        <f aca="false">L31/L$50</f>
        <v>0.0664931656754556</v>
      </c>
      <c r="N31" s="0" t="n">
        <f aca="false">M31*F$4</f>
        <v>1.11589917400849</v>
      </c>
      <c r="O31" s="0" t="n">
        <v>3321.284941</v>
      </c>
      <c r="P31" s="37" t="n">
        <f aca="false">O31/O$50</f>
        <v>0.06850058528287</v>
      </c>
      <c r="Q31" s="0" t="n">
        <f aca="false">P31*G$4</f>
        <v>6.77678186518836</v>
      </c>
      <c r="R31" s="0" t="n">
        <v>2617.179674</v>
      </c>
      <c r="S31" s="0" t="n">
        <f aca="false">R31/R$50</f>
        <v>0.067680710932431</v>
      </c>
      <c r="T31" s="0" t="n">
        <f aca="false">S31*H$4</f>
        <v>16.5174322896377</v>
      </c>
      <c r="U31" s="0" t="n">
        <v>3068.908885</v>
      </c>
      <c r="V31" s="0" t="n">
        <f aca="false">U31/U$50</f>
        <v>0.0663329595218225</v>
      </c>
      <c r="W31" s="42" t="n">
        <f aca="false">V31*I$4</f>
        <v>23.2325119985794</v>
      </c>
      <c r="X31" s="0" t="n">
        <v>3065.303371</v>
      </c>
      <c r="Y31" s="0" t="n">
        <f aca="false">X31/X$50</f>
        <v>0.0663314253255681</v>
      </c>
      <c r="Z31" s="42" t="n">
        <f aca="false">Y31*J$4</f>
        <v>23.6674026465271</v>
      </c>
      <c r="AA31" s="0" t="n">
        <v>3026.57877</v>
      </c>
      <c r="AB31" s="0" t="n">
        <f aca="false">AA31/AA$50</f>
        <v>0.0663147215616188</v>
      </c>
      <c r="AC31" s="42" t="n">
        <f aca="false">AB31*K$4</f>
        <v>143.452332459821</v>
      </c>
      <c r="AD31" s="0" t="n">
        <v>2955.460897</v>
      </c>
      <c r="AE31" s="0" t="n">
        <f aca="false">AD31/AD$50</f>
        <v>0.0665695754900672</v>
      </c>
      <c r="AF31" s="42" t="n">
        <f aca="false">AE31*L$4</f>
        <v>48.2362607226575</v>
      </c>
      <c r="AG31" s="0" t="n">
        <v>3126.060653</v>
      </c>
      <c r="AH31" s="0" t="n">
        <f aca="false">AG31/AG$50</f>
        <v>0.0663702066153854</v>
      </c>
      <c r="AI31" s="42" t="n">
        <f aca="false">AH31*M$4</f>
        <v>40.3063565498932</v>
      </c>
      <c r="AJ31" s="0" t="n">
        <v>3198.97449</v>
      </c>
      <c r="AK31" s="0" t="n">
        <f aca="false">AJ31/AJ$50</f>
        <v>0.0665817974189018</v>
      </c>
      <c r="AL31" s="42" t="n">
        <f aca="false">AK31*N$4</f>
        <v>41.5586358756721</v>
      </c>
      <c r="AN31" s="43" t="n">
        <f aca="false">AVERAGE(Y31,AB31,AE31,AH31,AK31,P31,M31,J31,G31,D31,S31,V31)</f>
        <v>0.0666989893262553</v>
      </c>
      <c r="AO31" s="0" t="n">
        <f aca="false">AN31*(SUM(A$4:N$4))</f>
        <v>635.933619315642</v>
      </c>
      <c r="AQ31" s="5" t="n">
        <v>3386.617118</v>
      </c>
      <c r="AR31" s="37" t="n">
        <f aca="false">AQ31/AQ$50</f>
        <v>0.0666640729802865</v>
      </c>
      <c r="AS31" s="8" t="n">
        <f aca="false">W$4*AR31</f>
        <v>48.1880198032323</v>
      </c>
      <c r="AT31" s="38" t="n">
        <v>4987.827545</v>
      </c>
      <c r="AU31" s="37" t="n">
        <f aca="false">AT31/AT$50</f>
        <v>0.0674491199263789</v>
      </c>
      <c r="AV31" s="8" t="n">
        <f aca="false">AU31*X$4</f>
        <v>167.198350442542</v>
      </c>
      <c r="AW31" s="11" t="n">
        <v>3191.158828</v>
      </c>
      <c r="AX31" s="39" t="n">
        <f aca="false">AW31/AW$50</f>
        <v>0.0665887907638982</v>
      </c>
      <c r="AY31" s="40" t="n">
        <f aca="false">AX31*Y$4</f>
        <v>15.8438766357789</v>
      </c>
      <c r="AZ31" s="41" t="n">
        <v>5228.456862</v>
      </c>
      <c r="BA31" s="39" t="n">
        <f aca="false">AZ31/AZ$50</f>
        <v>0.06715011315744</v>
      </c>
      <c r="BB31" s="0" t="n">
        <f aca="false">BA31*Z$4</f>
        <v>14.5226404390748</v>
      </c>
      <c r="BC31" s="0" t="n">
        <v>3504.057582</v>
      </c>
      <c r="BD31" s="39" t="n">
        <f aca="false">BC31/BC$50</f>
        <v>0.0688399828359942</v>
      </c>
      <c r="BF31" s="0" t="n">
        <v>3892.098876</v>
      </c>
      <c r="BG31" s="39" t="n">
        <f aca="false">BF31/BF$50</f>
        <v>0.0695656138290729</v>
      </c>
      <c r="BH31" s="0" t="n">
        <f aca="false">BG31*AB$4</f>
        <v>30.0543154131439</v>
      </c>
      <c r="BI31" s="0" t="n">
        <v>3405.350772</v>
      </c>
      <c r="BJ31" s="39" t="n">
        <f aca="false">BI31/BI$50</f>
        <v>0.0671781778910216</v>
      </c>
      <c r="BK31" s="42" t="n">
        <f aca="false">BJ31*AC$4</f>
        <v>36.8046777081429</v>
      </c>
      <c r="BL31" s="0" t="n">
        <v>3810.553199</v>
      </c>
      <c r="BM31" s="39" t="n">
        <f aca="false">BL31/BL$50</f>
        <v>0.0669197177032218</v>
      </c>
      <c r="BN31" s="42" t="n">
        <f aca="false">BM31*AD$4</f>
        <v>49.0736567480409</v>
      </c>
      <c r="BO31" s="0" t="n">
        <v>3347.621481</v>
      </c>
      <c r="BP31" s="39" t="n">
        <f aca="false">BO31/BO$50</f>
        <v>0.0667451465935631</v>
      </c>
      <c r="BQ31" s="42" t="n">
        <f aca="false">BP31*AE$4</f>
        <v>48.1575408357463</v>
      </c>
      <c r="BT31" s="42"/>
      <c r="BW31" s="42"/>
      <c r="BZ31" s="42"/>
      <c r="CB31" s="43" t="n">
        <f aca="false">AVERAGE(BM31,BP31,BS31,BV31,BY31,BD31,BA31,AX31,AU31,AR31,BG31,BJ31)</f>
        <v>0.0674556372978752</v>
      </c>
      <c r="CC31" s="0" t="n">
        <f aca="false">CB31*AI$4</f>
        <v>529.36361807508</v>
      </c>
      <c r="CE31" s="0" t="s">
        <v>81</v>
      </c>
      <c r="CF31" s="5" t="n">
        <v>0</v>
      </c>
      <c r="CG31" s="37" t="n">
        <f aca="false">CF31/CF$50</f>
        <v>0</v>
      </c>
      <c r="CH31" s="8" t="n">
        <f aca="false">C$5*CG31</f>
        <v>0</v>
      </c>
      <c r="CI31" s="38" t="n">
        <v>0</v>
      </c>
      <c r="CJ31" s="37" t="n">
        <f aca="false">CI31/CI$50</f>
        <v>0</v>
      </c>
      <c r="CK31" s="8" t="n">
        <f aca="false">D$5*CJ31</f>
        <v>0</v>
      </c>
      <c r="CL31" s="11" t="n">
        <v>0</v>
      </c>
      <c r="CM31" s="39" t="n">
        <f aca="false">CL31/CL$50</f>
        <v>0</v>
      </c>
      <c r="CN31" s="40" t="n">
        <f aca="false">CM31*E$5</f>
        <v>0</v>
      </c>
      <c r="CO31" s="41" t="n">
        <v>0</v>
      </c>
      <c r="CP31" s="0" t="n">
        <f aca="false">CO31/CO$50</f>
        <v>0</v>
      </c>
      <c r="CQ31" s="0" t="n">
        <f aca="false">CP31*F$5</f>
        <v>0</v>
      </c>
      <c r="CR31" s="0" t="n">
        <v>0</v>
      </c>
      <c r="CS31" s="37" t="n">
        <f aca="false">CR31/CR$50</f>
        <v>0</v>
      </c>
      <c r="CT31" s="0" t="n">
        <f aca="false">CS31*G$5</f>
        <v>0</v>
      </c>
      <c r="CU31" s="0" t="n">
        <v>0</v>
      </c>
      <c r="CV31" s="0" t="n">
        <f aca="false">CU31/CU$50</f>
        <v>0</v>
      </c>
      <c r="CW31" s="0" t="n">
        <f aca="false">CV31*H$5</f>
        <v>0</v>
      </c>
      <c r="CX31" s="0" t="n">
        <v>0</v>
      </c>
      <c r="CY31" s="0" t="n">
        <f aca="false">CX31/CX$50</f>
        <v>0</v>
      </c>
      <c r="CZ31" s="0" t="n">
        <f aca="false">CY31*I$5</f>
        <v>0</v>
      </c>
      <c r="DA31" s="0" t="n">
        <v>0</v>
      </c>
      <c r="DB31" s="0" t="n">
        <f aca="false">DA31/DA$50</f>
        <v>0</v>
      </c>
      <c r="DC31" s="0" t="n">
        <f aca="false">DB31*J$5</f>
        <v>0</v>
      </c>
      <c r="DD31" s="0" t="n">
        <v>0</v>
      </c>
      <c r="DE31" s="0" t="n">
        <f aca="false">DD31/DD$50</f>
        <v>0</v>
      </c>
      <c r="DF31" s="0" t="n">
        <f aca="false">DE31*K$5</f>
        <v>0</v>
      </c>
      <c r="DG31" s="0" t="n">
        <v>0</v>
      </c>
      <c r="DH31" s="0" t="n">
        <f aca="false">DG31/DG$50</f>
        <v>0</v>
      </c>
      <c r="DI31" s="0" t="n">
        <f aca="false">DH31*L$5</f>
        <v>0</v>
      </c>
      <c r="DJ31" s="0" t="n">
        <v>0</v>
      </c>
      <c r="DK31" s="0" t="n">
        <f aca="false">DJ31/DJ$50</f>
        <v>0</v>
      </c>
      <c r="DL31" s="0" t="n">
        <f aca="false">DK31*M$5</f>
        <v>0</v>
      </c>
      <c r="DM31" s="0" t="n">
        <v>0</v>
      </c>
      <c r="DN31" s="0" t="n">
        <f aca="false">DM31/DM$50</f>
        <v>0</v>
      </c>
      <c r="DO31" s="0" t="n">
        <f aca="false">DN31*N$5</f>
        <v>0</v>
      </c>
      <c r="DQ31" s="43" t="n">
        <f aca="false">AVERAGE(CS31,CP31,CM31,CJ31,CG31,CV31,CY31,DB31,DE31,DH31,DK31,DN31)</f>
        <v>0</v>
      </c>
      <c r="DR31" s="0" t="n">
        <f aca="false">DQ31*(SUM(A$5:N$5))</f>
        <v>0</v>
      </c>
      <c r="DT31" s="0" t="n">
        <v>0</v>
      </c>
      <c r="DU31" s="0" t="n">
        <f aca="false">DT31/DT$50</f>
        <v>0</v>
      </c>
      <c r="DV31" s="0" t="n">
        <f aca="false">DU31*W$5</f>
        <v>0</v>
      </c>
      <c r="DW31" s="0" t="n">
        <v>0</v>
      </c>
      <c r="DX31" s="0" t="n">
        <f aca="false">DW31/DW$50</f>
        <v>0</v>
      </c>
      <c r="DY31" s="0" t="n">
        <f aca="false">DX31*X$5</f>
        <v>0</v>
      </c>
      <c r="DZ31" s="0" t="n">
        <v>0</v>
      </c>
      <c r="EA31" s="0" t="n">
        <f aca="false">DZ31/DZ$50</f>
        <v>0</v>
      </c>
      <c r="EB31" s="0" t="n">
        <f aca="false">EA31*Y$5</f>
        <v>0</v>
      </c>
      <c r="EC31" s="0" t="n">
        <v>0</v>
      </c>
      <c r="ED31" s="0" t="n">
        <f aca="false">EC31/EC$50</f>
        <v>0</v>
      </c>
      <c r="EE31" s="0" t="n">
        <f aca="false">ED31*Z$5</f>
        <v>0</v>
      </c>
      <c r="EF31" s="0" t="n">
        <v>0</v>
      </c>
      <c r="EG31" s="0" t="n">
        <f aca="false">EF31/EF$50</f>
        <v>0</v>
      </c>
      <c r="EI31" s="0" t="n">
        <v>0</v>
      </c>
      <c r="EJ31" s="0" t="n">
        <f aca="false">EI31/EI$50</f>
        <v>0</v>
      </c>
      <c r="EK31" s="0" t="n">
        <f aca="false">EJ31*AB$5</f>
        <v>0</v>
      </c>
      <c r="EL31" s="0" t="n">
        <v>0</v>
      </c>
      <c r="EM31" s="0" t="n">
        <f aca="false">EL31/EL$50</f>
        <v>0</v>
      </c>
      <c r="EN31" s="0" t="n">
        <f aca="false">EM31*AC$5</f>
        <v>0</v>
      </c>
      <c r="EO31" s="0" t="n">
        <v>0</v>
      </c>
      <c r="EP31" s="0" t="n">
        <f aca="false">EO31/EO$50</f>
        <v>0</v>
      </c>
      <c r="EQ31" s="0" t="n">
        <f aca="false">EP31*AD$5</f>
        <v>0</v>
      </c>
      <c r="ER31" s="0" t="n">
        <v>0</v>
      </c>
      <c r="ES31" s="0" t="n">
        <f aca="false">ER31/ER$50</f>
        <v>0</v>
      </c>
      <c r="ET31" s="0" t="n">
        <f aca="false">ES31*AE$5</f>
        <v>0</v>
      </c>
      <c r="FE31" s="44" t="n">
        <f aca="false">AVERAGE(EP31,ES31,EV31,EY31,FB31,EG31,ED31,EA31,DX31,DU31,EJ31,EM31)</f>
        <v>0</v>
      </c>
      <c r="FF31" s="0" t="n">
        <f aca="false">FE31*AI$5</f>
        <v>0</v>
      </c>
      <c r="FH31" s="0" t="s">
        <v>81</v>
      </c>
      <c r="FI31" s="5" t="n">
        <v>130.314658</v>
      </c>
      <c r="FJ31" s="37" t="n">
        <f aca="false">FI31/FI$50</f>
        <v>0.0528610475447273</v>
      </c>
      <c r="FK31" s="8" t="n">
        <f aca="false">FJ31*C$6</f>
        <v>1.92641036921036</v>
      </c>
      <c r="FL31" s="38" t="n">
        <v>228.31835</v>
      </c>
      <c r="FM31" s="37" t="n">
        <f aca="false">FL31/FL$50</f>
        <v>0.0620775571924502</v>
      </c>
      <c r="FN31" s="8" t="n">
        <f aca="false">FM31*D$6</f>
        <v>11.1767074698908</v>
      </c>
      <c r="FO31" s="11" t="n">
        <v>130.942594</v>
      </c>
      <c r="FP31" s="39" t="n">
        <f aca="false">FO31/FO$50</f>
        <v>0.0529543644885917</v>
      </c>
      <c r="FQ31" s="45" t="n">
        <f aca="false">FP31*E$6</f>
        <v>0.0491318144593895</v>
      </c>
      <c r="FR31" s="41" t="n">
        <v>227.655369</v>
      </c>
      <c r="FS31" s="0" t="n">
        <f aca="false">FR31/FR$50</f>
        <v>0.0625386334525599</v>
      </c>
      <c r="FT31" s="0" t="n">
        <f aca="false">FS31*F$6</f>
        <v>0.0524766783957556</v>
      </c>
      <c r="FU31" s="0" t="n">
        <v>105.378746</v>
      </c>
      <c r="FV31" s="37" t="n">
        <f aca="false">FU31/FU$50</f>
        <v>0.0435749927190378</v>
      </c>
      <c r="FW31" s="0" t="n">
        <f aca="false">FV31*G$6</f>
        <v>0.21554430463234</v>
      </c>
      <c r="FX31" s="0" t="n">
        <v>94.576235</v>
      </c>
      <c r="FY31" s="0" t="n">
        <f aca="false">FX31/FX$50</f>
        <v>0.0490674151726885</v>
      </c>
      <c r="FZ31" s="0" t="n">
        <f aca="false">FY31*H$6</f>
        <v>0.59874349469493</v>
      </c>
      <c r="GA31" s="0" t="n">
        <v>118.145636</v>
      </c>
      <c r="GB31" s="0" t="n">
        <f aca="false">GA31/GA$50</f>
        <v>0.051204437496512</v>
      </c>
      <c r="GC31" s="0" t="n">
        <f aca="false">GB31*I$6</f>
        <v>0.896694280711886</v>
      </c>
      <c r="GD31" s="0" t="n">
        <v>117.92037</v>
      </c>
      <c r="GE31" s="0" t="n">
        <f aca="false">GD31/GD$50</f>
        <v>0.0511658886976712</v>
      </c>
      <c r="GF31" s="0" t="n">
        <f aca="false">GE31*J$6</f>
        <v>0.912812956778418</v>
      </c>
      <c r="GG31" s="0" t="n">
        <v>115.500934</v>
      </c>
      <c r="GH31" s="0" t="n">
        <f aca="false">GG31/GG$50</f>
        <v>0.0507461732768467</v>
      </c>
      <c r="GI31" s="0" t="n">
        <f aca="false">GH31*K$6</f>
        <v>5.4887186046689</v>
      </c>
      <c r="GJ31" s="0" t="n">
        <v>111.358082</v>
      </c>
      <c r="GK31" s="0" t="n">
        <f aca="false">GJ31/GJ$50</f>
        <v>0.0502962930863461</v>
      </c>
      <c r="GL31" s="0" t="n">
        <f aca="false">GK31*L$6</f>
        <v>1.82223267073273</v>
      </c>
      <c r="GM31" s="0" t="n">
        <v>121.682707</v>
      </c>
      <c r="GN31" s="0" t="n">
        <f aca="false">GM31/GM$50</f>
        <v>0.0517999547009087</v>
      </c>
      <c r="GO31" s="0" t="n">
        <f aca="false">GN31*M$6</f>
        <v>1.5728950909723</v>
      </c>
      <c r="GP31" s="0" t="n">
        <v>125.679997</v>
      </c>
      <c r="GQ31" s="0" t="n">
        <f aca="false">GP31/GP$50</f>
        <v>0.0524462062508754</v>
      </c>
      <c r="GR31" s="0" t="n">
        <f aca="false">GQ31*N$6</f>
        <v>1.63677827359296</v>
      </c>
      <c r="GT31" s="46" t="n">
        <f aca="false">AVERAGE(FV31,FS31,FP31,FM31,FJ31, FY31, GB31,GE31,GH31,GK31,GN31,GQ31)</f>
        <v>0.0525610803399346</v>
      </c>
      <c r="GU31" s="0" t="n">
        <f aca="false">GT31*(SUM(A$6:N$6))</f>
        <v>25.0568699716094</v>
      </c>
      <c r="GW31" s="5" t="n">
        <v>137.310801</v>
      </c>
      <c r="GX31" s="37" t="n">
        <f aca="false">GW31/GW$50</f>
        <v>0.054189437966885</v>
      </c>
      <c r="GY31" s="8" t="n">
        <f aca="false">GX31*W$6</f>
        <v>1.95853747988551</v>
      </c>
      <c r="GZ31" s="38" t="n">
        <v>236.055905</v>
      </c>
      <c r="HA31" s="37" t="n">
        <f aca="false">GZ31/GZ$50</f>
        <v>0.0639489852102026</v>
      </c>
      <c r="HB31" s="8" t="n">
        <f aca="false">HA31*X$6</f>
        <v>7.92609662756975</v>
      </c>
      <c r="HC31" s="11" t="n">
        <v>125.45434</v>
      </c>
      <c r="HD31" s="39" t="n">
        <f aca="false">HC31/HC$50</f>
        <v>0.0524911379969968</v>
      </c>
      <c r="HE31" s="45" t="n">
        <f aca="false">HD31*Y$6</f>
        <v>0.624476811603971</v>
      </c>
      <c r="HF31" s="41" t="n">
        <v>252.799243</v>
      </c>
      <c r="HG31" s="39" t="n">
        <f aca="false">HF31/HF$50</f>
        <v>0.0650379001947412</v>
      </c>
      <c r="HH31" s="0" t="n">
        <f aca="false">HG31*Z$6</f>
        <v>0.703291472663742</v>
      </c>
      <c r="HI31" s="0" t="n">
        <v>138.505219</v>
      </c>
      <c r="HJ31" s="39" t="n">
        <f aca="false">HI31/HI$50</f>
        <v>0.0545467937002306</v>
      </c>
      <c r="HL31" s="0" t="n">
        <v>179.946172</v>
      </c>
      <c r="HM31" s="39" t="n">
        <f aca="false">HL31/HL$50</f>
        <v>0.0644674475129538</v>
      </c>
      <c r="HN31" s="0" t="n">
        <f aca="false">HM31*AB$6</f>
        <v>1.39258815870959</v>
      </c>
      <c r="HO31" s="0" t="n">
        <v>139.65509</v>
      </c>
      <c r="HP31" s="39" t="n">
        <f aca="false">HO31/HO$50</f>
        <v>0.0552370031272754</v>
      </c>
      <c r="HQ31" s="0" t="n">
        <f aca="false">HP31*AC$6</f>
        <v>1.51312536413314</v>
      </c>
      <c r="HR31" s="0" t="n">
        <v>166.758759</v>
      </c>
      <c r="HS31" s="39" t="n">
        <f aca="false">HR31/HR$50</f>
        <v>0.0587007083868064</v>
      </c>
      <c r="HT31" s="0" t="n">
        <f aca="false">HS31*AD$6</f>
        <v>2.15232409303954</v>
      </c>
      <c r="HU31" s="0" t="n">
        <v>136.94763</v>
      </c>
      <c r="HV31" s="39" t="n">
        <f aca="false">HU31/HU$50</f>
        <v>0.0547465004315986</v>
      </c>
      <c r="HW31" s="0" t="n">
        <f aca="false">HV31*AE$6</f>
        <v>1.97501763401863</v>
      </c>
      <c r="IH31" s="47" t="n">
        <f aca="false">AVERAGE(HJ31,HG31,HD31,HA31,GX31, HM31, HP31,HS31,HV31,HY31,IB31,IE31)</f>
        <v>0.0581517682808545</v>
      </c>
      <c r="II31" s="0" t="n">
        <f aca="false">IH31*AI$6</f>
        <v>22.8175373384149</v>
      </c>
      <c r="IK31" s="0" t="s">
        <v>81</v>
      </c>
      <c r="IL31" s="5" t="n">
        <v>222.912075</v>
      </c>
      <c r="IM31" s="37" t="n">
        <f aca="false">IL31/IL$50</f>
        <v>0.049810973572862</v>
      </c>
      <c r="IN31" s="8" t="n">
        <f aca="false">IM31*W$8</f>
        <v>2.2503614706166</v>
      </c>
      <c r="IO31" s="38" t="n">
        <v>124.569418</v>
      </c>
      <c r="IP31" s="37" t="n">
        <f aca="false">IO31/IO$50</f>
        <v>0.056040010042298</v>
      </c>
      <c r="IQ31" s="8" t="n">
        <f aca="false">IP31*X$8</f>
        <v>8.68228270443233</v>
      </c>
      <c r="IR31" s="11" t="n">
        <v>124.569418</v>
      </c>
      <c r="IS31" s="39" t="n">
        <f aca="false">IR31/IR$50</f>
        <v>0.056040010042298</v>
      </c>
      <c r="IT31" s="40" t="n">
        <f aca="false">IS31*E$8</f>
        <v>0.064993400503694</v>
      </c>
      <c r="IU31" s="41" t="n">
        <v>359.506555</v>
      </c>
      <c r="IV31" s="0" t="n">
        <f aca="false">IU31/IU$50</f>
        <v>0.047287156154948</v>
      </c>
      <c r="IW31" s="0" t="n">
        <f aca="false">IV31*F$8</f>
        <v>0.0495987989503212</v>
      </c>
      <c r="IX31" s="0" t="n">
        <v>124.211266</v>
      </c>
      <c r="IY31" s="37" t="n">
        <f aca="false">IX31/IX$50</f>
        <v>0.0561208085136794</v>
      </c>
      <c r="IZ31" s="0" t="n">
        <f aca="false">IY31*G$8</f>
        <v>0.347002945143373</v>
      </c>
      <c r="JA31" s="0" t="n">
        <v>124.569418</v>
      </c>
      <c r="JB31" s="0" t="n">
        <f aca="false">JA31/JA$50</f>
        <v>0.056040010042298</v>
      </c>
      <c r="JC31" s="0" t="n">
        <f aca="false">JB31*H$8</f>
        <v>0.854782938365907</v>
      </c>
      <c r="JD31" s="0" t="n">
        <v>203.642498</v>
      </c>
      <c r="JE31" s="0" t="n">
        <f aca="false">JD31/JD$50</f>
        <v>0.0518264541638209</v>
      </c>
      <c r="JF31" s="0" t="n">
        <f aca="false">JE31*I$8</f>
        <v>1.13448382870724</v>
      </c>
      <c r="JG31" s="0" t="n">
        <v>124.569418</v>
      </c>
      <c r="JH31" s="0" t="n">
        <f aca="false">JG31/JG$50</f>
        <v>0.056040010042298</v>
      </c>
      <c r="JI31" s="0" t="n">
        <f aca="false">JH31*J$8</f>
        <v>1.2497107097773</v>
      </c>
      <c r="JJ31" s="0" t="n">
        <v>124.569418</v>
      </c>
      <c r="JK31" s="0" t="n">
        <f aca="false">JJ31/JJ$50</f>
        <v>0.056040010042298</v>
      </c>
      <c r="JL31" s="0" t="n">
        <f aca="false">JK31*K$8</f>
        <v>7.57662661692098</v>
      </c>
      <c r="JM31" s="0" t="n">
        <v>213.143225</v>
      </c>
      <c r="JN31" s="0" t="n">
        <f aca="false">JM31/JM$50</f>
        <v>0.0504886817928432</v>
      </c>
      <c r="JO31" s="0" t="n">
        <f aca="false">JN31*L$8</f>
        <v>2.28650363226578</v>
      </c>
      <c r="JP31" s="0" t="n">
        <v>124.569418</v>
      </c>
      <c r="JQ31" s="0" t="n">
        <f aca="false">JP31/JP$50</f>
        <v>0.056040010042298</v>
      </c>
      <c r="JR31" s="0" t="n">
        <f aca="false">JQ31*M$8</f>
        <v>2.12705438649792</v>
      </c>
      <c r="JS31" s="0" t="n">
        <v>124.569418</v>
      </c>
      <c r="JT31" s="0" t="n">
        <f aca="false">JS31/JS$50</f>
        <v>0.056040010042298</v>
      </c>
      <c r="JU31" s="0" t="n">
        <f aca="false">JT31*N$8</f>
        <v>2.18617030301486</v>
      </c>
      <c r="JW31" s="43" t="n">
        <f aca="false">AVERAGE(IY31,IV31,IS31,IP31,IM31,JB31,JE31,JH31,JK31,JN31,JQ31,JT31)</f>
        <v>0.0539845120411866</v>
      </c>
      <c r="JX31" s="0" t="n">
        <f aca="false">JW31*SUM(A$8:N$8)</f>
        <v>32.1693087820024</v>
      </c>
      <c r="JZ31" s="0" t="n">
        <v>232.263932</v>
      </c>
      <c r="KA31" s="0" t="n">
        <f aca="false">JZ31/JZ$50</f>
        <v>0.0499121019484851</v>
      </c>
      <c r="KB31" s="0" t="n">
        <f aca="false">KA31*W$8</f>
        <v>2.25493025102309</v>
      </c>
      <c r="KC31" s="0" t="n">
        <v>124.569418</v>
      </c>
      <c r="KD31" s="0" t="n">
        <f aca="false">KC31/KC$50</f>
        <v>0.056040010042298</v>
      </c>
      <c r="KE31" s="0" t="n">
        <f aca="false">KD31*X$8</f>
        <v>8.68228270443233</v>
      </c>
      <c r="KF31" s="0" t="n">
        <v>124.569418</v>
      </c>
      <c r="KG31" s="0" t="n">
        <f aca="false">KF31/KF$50</f>
        <v>0.056040010042298</v>
      </c>
      <c r="KH31" s="0" t="n">
        <f aca="false">KG31*Y$8</f>
        <v>0.833371311064711</v>
      </c>
      <c r="KI31" s="0" t="n">
        <v>369.567325</v>
      </c>
      <c r="KJ31" s="0" t="n">
        <f aca="false">KI31/KI$50</f>
        <v>0.0480332761401176</v>
      </c>
      <c r="KK31" s="0" t="n">
        <f aca="false">KJ31*Z$8</f>
        <v>0.649263610377502</v>
      </c>
      <c r="KL31" s="0" t="n">
        <v>130.436174</v>
      </c>
      <c r="KM31" s="0" t="n">
        <f aca="false">KL31/KL$50</f>
        <v>0.0583675378748863</v>
      </c>
      <c r="KO31" s="0" t="n">
        <v>124.569418</v>
      </c>
      <c r="KP31" s="0" t="n">
        <f aca="false">KO31/KO$50</f>
        <v>0.056040010042298</v>
      </c>
      <c r="KQ31" s="0" t="n">
        <f aca="false">KP31*AB$8</f>
        <v>1.51317946904888</v>
      </c>
      <c r="KR31" s="0" t="n">
        <v>310.294304</v>
      </c>
      <c r="KS31" s="0" t="n">
        <f aca="false">KR31/KR$50</f>
        <v>0.0579598176394957</v>
      </c>
      <c r="KT31" s="0" t="n">
        <f aca="false">KS31*AC$8</f>
        <v>1.98464039515267</v>
      </c>
      <c r="KU31" s="0" t="n">
        <v>124.569418</v>
      </c>
      <c r="KV31" s="0" t="n">
        <f aca="false">KU31/KU$50</f>
        <v>0.0564843828535288</v>
      </c>
      <c r="KW31" s="0" t="n">
        <f aca="false">KV31*AD$8</f>
        <v>2.58882519132095</v>
      </c>
      <c r="KX31" s="0" t="n">
        <v>124.569418</v>
      </c>
      <c r="KY31" s="0" t="n">
        <f aca="false">KX31/KX$50</f>
        <v>0.0564843828535288</v>
      </c>
      <c r="KZ31" s="0" t="n">
        <f aca="false">KY31*AE$8</f>
        <v>2.54714117119142</v>
      </c>
      <c r="LK31" s="48" t="n">
        <f aca="false">AVERAGE(KM31,KJ31,KG31,KD31,KA31, KP31, KS31,KV31,KY31,LB31,LE31,LH31)</f>
        <v>0.0550401699374373</v>
      </c>
      <c r="LL31" s="0" t="n">
        <f aca="false">LK31*AI$8</f>
        <v>26.9957640538692</v>
      </c>
      <c r="LN31" s="0" t="s">
        <v>81</v>
      </c>
      <c r="LO31" s="5" t="n">
        <v>25.309464</v>
      </c>
      <c r="LP31" s="37" t="n">
        <f aca="false">LO31/LO$50</f>
        <v>0.0243446302848184</v>
      </c>
      <c r="LQ31" s="8" t="n">
        <f aca="false">LP31*C$9</f>
        <v>0.272012195570555</v>
      </c>
      <c r="LR31" s="11" t="n">
        <v>25.309464</v>
      </c>
      <c r="LS31" s="37" t="n">
        <f aca="false">LR31/LR$50</f>
        <v>0.0243446302848184</v>
      </c>
      <c r="LT31" s="8" t="n">
        <f aca="false">LS31*D$9</f>
        <v>1.34386177023399</v>
      </c>
      <c r="LU31" s="11" t="n">
        <v>25.309464</v>
      </c>
      <c r="LV31" s="39" t="n">
        <f aca="false">LU31/LU$50</f>
        <v>0.0243446302848184</v>
      </c>
      <c r="LW31" s="4" t="n">
        <f aca="false">LV31*E$9</f>
        <v>0.00692526468170915</v>
      </c>
      <c r="LX31" s="41" t="n">
        <v>25.309464</v>
      </c>
      <c r="LY31" s="0" t="n">
        <f aca="false">LX31/LX$50</f>
        <v>0.0243446302848184</v>
      </c>
      <c r="LZ31" s="0" t="n">
        <f aca="false">LY31*F$9</f>
        <v>0.00626315680112058</v>
      </c>
      <c r="MA31" s="0" t="n">
        <v>25.309464</v>
      </c>
      <c r="MB31" s="37" t="n">
        <f aca="false">MA31/MA$50</f>
        <v>0.0243446302848184</v>
      </c>
      <c r="MC31" s="0" t="n">
        <f aca="false">MB31*G$9</f>
        <v>0.036921094136185</v>
      </c>
      <c r="MD31" s="0" t="n">
        <v>25.309464</v>
      </c>
      <c r="ME31" s="0" t="n">
        <f aca="false">MD31/MD$50</f>
        <v>0.0243446302848184</v>
      </c>
      <c r="MF31" s="0" t="n">
        <f aca="false">ME31*H$9</f>
        <v>0.0910799873174282</v>
      </c>
      <c r="MG31" s="0" t="n">
        <v>25.309464</v>
      </c>
      <c r="MH31" s="0" t="n">
        <f aca="false">MG31/MG$50</f>
        <v>0.0243446302848184</v>
      </c>
      <c r="MI31" s="0" t="n">
        <f aca="false">MH31*I$9</f>
        <v>0.130710999063092</v>
      </c>
      <c r="MZ31" s="49" t="n">
        <f aca="false">AVERAGE(MB31,LY31,LV31,LS31,LP31,ME31,MH31)</f>
        <v>0.0243446302848184</v>
      </c>
      <c r="NA31" s="0" t="n">
        <f aca="false">MZ31*O$9</f>
        <v>3.57080804792363</v>
      </c>
      <c r="NC31" s="0" t="s">
        <v>81</v>
      </c>
      <c r="ND31" s="5" t="n">
        <v>183.488249</v>
      </c>
      <c r="NE31" s="37" t="n">
        <f aca="false">ND31/ND$50</f>
        <v>0.0243444661264278</v>
      </c>
      <c r="NF31" s="8" t="n">
        <f aca="false">NE31*C$10</f>
        <v>1.97203076072914</v>
      </c>
      <c r="NG31" s="11" t="n">
        <v>183.488249</v>
      </c>
      <c r="NH31" s="37" t="n">
        <f aca="false">NG31/NG$50</f>
        <v>0.0243444661264278</v>
      </c>
      <c r="NI31" s="8" t="n">
        <f aca="false">NH31*D$10</f>
        <v>9.74271298208003</v>
      </c>
      <c r="NJ31" s="11" t="n">
        <v>183.488249</v>
      </c>
      <c r="NK31" s="39" t="n">
        <f aca="false">NJ31/NJ$50</f>
        <v>0.0243444661264278</v>
      </c>
      <c r="NL31" s="4" t="n">
        <f aca="false">NK31*E$10</f>
        <v>0.0502067010263118</v>
      </c>
      <c r="NM31" s="41" t="n">
        <v>183.488249</v>
      </c>
      <c r="NN31" s="0" t="n">
        <f aca="false">NM31/NM$50</f>
        <v>0.0243444661264278</v>
      </c>
      <c r="NO31" s="0" t="n">
        <f aca="false">NN31*F$10</f>
        <v>0.0454065592359663</v>
      </c>
      <c r="NP31" s="0" t="n">
        <v>183.488249</v>
      </c>
      <c r="NQ31" s="37" t="n">
        <f aca="false">NP31/NP$50</f>
        <v>0.0243444661264278</v>
      </c>
      <c r="NR31" s="0" t="n">
        <f aca="false">NQ31*G$10</f>
        <v>0.267670106495087</v>
      </c>
      <c r="NS31" s="0" t="n">
        <v>183.488249</v>
      </c>
      <c r="NT31" s="0" t="n">
        <f aca="false">NS31/NS$50</f>
        <v>0.0243444661264278</v>
      </c>
      <c r="NU31" s="0" t="n">
        <f aca="false">NT31*H$10</f>
        <v>0.660310602250918</v>
      </c>
      <c r="NV31" s="0" t="n">
        <v>183.488249</v>
      </c>
      <c r="NW31" s="0" t="n">
        <f aca="false">NV31/NV$50</f>
        <v>0.0243444661264278</v>
      </c>
      <c r="NX31" s="0" t="n">
        <f aca="false">NW31*I$10</f>
        <v>0.947627037006118</v>
      </c>
      <c r="OO31" s="49" t="n">
        <f aca="false">AVERAGE(NQ31,NN31,NK31,NH31,NE31,NT31,NW31)</f>
        <v>0.0243444661264278</v>
      </c>
      <c r="OP31" s="0" t="n">
        <f aca="false">OO31*O$10</f>
        <v>25.887601459906</v>
      </c>
      <c r="OR31" s="0" t="s">
        <v>81</v>
      </c>
      <c r="OS31" s="5" t="n">
        <v>469.35374</v>
      </c>
      <c r="OT31" s="37" t="n">
        <f aca="false">OS31/OS$50</f>
        <v>0.064825210997592</v>
      </c>
      <c r="OU31" s="8" t="n">
        <f aca="false">OT31*C$11</f>
        <v>6.05322695853319</v>
      </c>
      <c r="OV31" s="11" t="n">
        <v>469.35374</v>
      </c>
      <c r="OW31" s="37" t="n">
        <f aca="false">OV31/OV$50</f>
        <v>0.064825210997592</v>
      </c>
      <c r="OX31" s="8" t="n">
        <f aca="false">OW31*D$11</f>
        <v>29.9056455136495</v>
      </c>
      <c r="OY31" s="11" t="n">
        <v>469.35374</v>
      </c>
      <c r="OZ31" s="39" t="n">
        <f aca="false">OY31/OY$50</f>
        <v>0.064825210997592</v>
      </c>
      <c r="PA31" s="4" t="n">
        <f aca="false">OZ31*E$11</f>
        <v>0.154111468341963</v>
      </c>
      <c r="PB31" s="41" t="n">
        <v>469.35374</v>
      </c>
      <c r="PC31" s="0" t="n">
        <f aca="false">PB31/PB$50</f>
        <v>0.064825210997592</v>
      </c>
      <c r="PD31" s="0" t="n">
        <f aca="false">PC31*F$11</f>
        <v>0.139377241945131</v>
      </c>
      <c r="PE31" s="0" t="n">
        <v>469.35374</v>
      </c>
      <c r="PF31" s="37" t="n">
        <f aca="false">PE31/PE$50</f>
        <v>0.064825210997592</v>
      </c>
      <c r="PG31" s="0" t="n">
        <f aca="false">PF31*G$11</f>
        <v>0.821624052167641</v>
      </c>
      <c r="PH31" s="0" t="n">
        <v>469.35374</v>
      </c>
      <c r="PI31" s="0" t="n">
        <f aca="false">PH31/PH$50</f>
        <v>0.064825210997592</v>
      </c>
      <c r="PJ31" s="0" t="n">
        <f aca="false">PI31*H$11</f>
        <v>2.02684969126582</v>
      </c>
      <c r="PK31" s="0" t="n">
        <v>469.35374</v>
      </c>
      <c r="PL31" s="0" t="n">
        <f aca="false">PK31/PK$50</f>
        <v>0.064825210997592</v>
      </c>
      <c r="PM31" s="0" t="n">
        <f aca="false">PL31*I$11</f>
        <v>2.90877893046631</v>
      </c>
      <c r="QD31" s="49" t="n">
        <f aca="false">AVERAGE(PF31,PC31,OZ31,OW31,OT31,PI31,PL31)</f>
        <v>0.064825210997592</v>
      </c>
      <c r="QE31" s="0" t="n">
        <f aca="false">QD31*O$11</f>
        <v>79.4630236857598</v>
      </c>
      <c r="QG31" s="0" t="s">
        <v>81</v>
      </c>
      <c r="QH31" s="5" t="n">
        <v>110.802107</v>
      </c>
      <c r="QI31" s="37" t="n">
        <f aca="false">QH31/QH$50</f>
        <v>0.0480294620538168</v>
      </c>
      <c r="QJ31" s="8" t="n">
        <f aca="false">QI31*C$12</f>
        <v>1.42477133603759</v>
      </c>
      <c r="QK31" s="11" t="n">
        <v>110.802107</v>
      </c>
      <c r="QL31" s="37" t="n">
        <f aca="false">QK31/QK$50</f>
        <v>0.0478490134023561</v>
      </c>
      <c r="QM31" s="8" t="n">
        <f aca="false">QL31*D$12</f>
        <v>7.01256109393193</v>
      </c>
      <c r="QN31" s="11" t="n">
        <v>110.802107</v>
      </c>
      <c r="QO31" s="39" t="n">
        <f aca="false">QN31/QN$50</f>
        <v>0.0479390679208609</v>
      </c>
      <c r="QP31" s="4" t="n">
        <f aca="false">QO31*E$12</f>
        <v>0.0362055403428419</v>
      </c>
      <c r="QQ31" s="41" t="n">
        <v>110.802107</v>
      </c>
      <c r="QR31" s="0" t="n">
        <f aca="false">QQ31/QQ$50</f>
        <v>0.0479390679208609</v>
      </c>
      <c r="QS31" s="0" t="n">
        <f aca="false">QR31*F$12</f>
        <v>0.0327440158114724</v>
      </c>
      <c r="QT31" s="0" t="n">
        <v>110.802107</v>
      </c>
      <c r="QU31" s="37" t="n">
        <f aca="false">QT31/QT$50</f>
        <v>0.0479390679208609</v>
      </c>
      <c r="QV31" s="0" t="n">
        <f aca="false">QU31*G$12</f>
        <v>0.193024848101488</v>
      </c>
      <c r="QW31" s="0" t="n">
        <v>110.802107</v>
      </c>
      <c r="QX31" s="0" t="n">
        <f aca="false">QW31/QW$50</f>
        <v>0.0479390678793788</v>
      </c>
      <c r="QY31" s="4" t="n">
        <f aca="false">QX31*H$12</f>
        <v>0.476169547873423</v>
      </c>
      <c r="QZ31" s="0" t="n">
        <v>110.562762</v>
      </c>
      <c r="RA31" s="0" t="n">
        <f aca="false">QZ31/QZ$50</f>
        <v>0.0483032160736959</v>
      </c>
      <c r="RB31" s="0" t="n">
        <f aca="false">RA31*I$12</f>
        <v>0.68855280605956</v>
      </c>
      <c r="RS31" s="49" t="n">
        <f aca="false">AVERAGE(QU31,QR31,QO31,QL31,QI31,QX31,RA31)</f>
        <v>0.0479911375959758</v>
      </c>
      <c r="RT31" s="0" t="n">
        <f aca="false">RS31*O$12</f>
        <v>18.6885936238947</v>
      </c>
      <c r="RW31" s="0" t="s">
        <v>81</v>
      </c>
      <c r="RX31" s="5" t="n">
        <v>469.35374</v>
      </c>
      <c r="RY31" s="37" t="n">
        <f aca="false">RX31/RX$50</f>
        <v>0.064825210997592</v>
      </c>
      <c r="RZ31" s="8" t="n">
        <f aca="false">RY31*C$13</f>
        <v>3.30738701242886</v>
      </c>
      <c r="SA31" s="11" t="n">
        <v>469.35374</v>
      </c>
      <c r="SB31" s="37" t="n">
        <f aca="false">SA31/SA$50</f>
        <v>0.064825210997592</v>
      </c>
      <c r="SC31" s="8" t="n">
        <f aca="false">SB31*D$13</f>
        <v>16.3399694489752</v>
      </c>
      <c r="SD31" s="11" t="n">
        <v>469.35374</v>
      </c>
      <c r="SE31" s="39" t="n">
        <f aca="false">SD31/SD$50</f>
        <v>0.064825210997592</v>
      </c>
      <c r="SF31" s="4" t="n">
        <f aca="false">SE31*$E$13</f>
        <v>0.0842040571669003</v>
      </c>
      <c r="SG31" s="41" t="n">
        <v>469.35374</v>
      </c>
      <c r="SH31" s="0" t="n">
        <f aca="false">SG31/SG$50</f>
        <v>0.064825210997592</v>
      </c>
      <c r="SI31" s="0" t="n">
        <f aca="false">SH31*$F$13</f>
        <v>0.0761535100195852</v>
      </c>
      <c r="SJ31" s="0" t="n">
        <v>469.35374</v>
      </c>
      <c r="SK31" s="37" t="n">
        <f aca="false">SJ31/SJ$50</f>
        <v>0.064825210997592</v>
      </c>
      <c r="SL31" s="0" t="n">
        <f aca="false">SK31*$G$13</f>
        <v>0.448922324877921</v>
      </c>
      <c r="SM31" s="0" t="n">
        <v>225.038014</v>
      </c>
      <c r="SN31" s="0" t="n">
        <f aca="false">SM31/SM$50</f>
        <v>0.0568854874024196</v>
      </c>
      <c r="SO31" s="0" t="n">
        <f aca="false">SN31*H$13</f>
        <v>0.971800563914564</v>
      </c>
      <c r="SP31" s="0" t="n">
        <v>225.038014</v>
      </c>
      <c r="SQ31" s="0" t="n">
        <f aca="false">SP31/SP$50</f>
        <v>0.0568854874024196</v>
      </c>
      <c r="SR31" s="0" t="n">
        <f aca="false">SQ31*I$13</f>
        <v>1.39465349458873</v>
      </c>
      <c r="TI31" s="49" t="n">
        <f aca="false">AVERAGE(SK31,SH31,SE31,SB31,RY31,SN31,SQ31)</f>
        <v>0.0625567185418285</v>
      </c>
      <c r="TJ31" s="0" t="n">
        <f aca="false">TI31*$O$13</f>
        <v>41.897987810575</v>
      </c>
      <c r="TL31" s="0" t="s">
        <v>81</v>
      </c>
      <c r="TM31" s="5" t="n">
        <v>28649032</v>
      </c>
      <c r="TN31" s="37" t="n">
        <f aca="false">TM31/TM$50</f>
        <v>0.0904054793718761</v>
      </c>
      <c r="TO31" s="8" t="n">
        <f aca="false">TN31*$C$7</f>
        <v>28.6490321627299</v>
      </c>
      <c r="TP31" s="11" t="n">
        <v>141539017</v>
      </c>
      <c r="TQ31" s="37" t="n">
        <f aca="false">TP31/TP$50</f>
        <v>0.0904054787720451</v>
      </c>
      <c r="TR31" s="8" t="n">
        <f aca="false">TQ31*$D$7</f>
        <v>141.539017180811</v>
      </c>
      <c r="TS31" s="11" t="n">
        <v>729387</v>
      </c>
      <c r="TT31" s="39" t="n">
        <f aca="false">TS31/TS$50</f>
        <v>0.0904054933409354</v>
      </c>
      <c r="TU31" s="4" t="n">
        <f aca="false">TT31*$E$7</f>
        <v>0.72938700723244</v>
      </c>
      <c r="TV31" s="41" t="n">
        <v>659652</v>
      </c>
      <c r="TW31" s="0" t="n">
        <f aca="false">TV31/TV$50</f>
        <v>0.0904054686337214</v>
      </c>
      <c r="TX31" s="0" t="n">
        <f aca="false">TW31*$F$7</f>
        <v>0.659651891513438</v>
      </c>
      <c r="TY31" s="50" t="n">
        <v>3888626</v>
      </c>
      <c r="TZ31" s="37" t="n">
        <f aca="false">TY31/TY$50</f>
        <v>0.0904054860972329</v>
      </c>
      <c r="UA31" s="0" t="n">
        <f aca="false">TZ31*$G$7</f>
        <v>3.88862598553512</v>
      </c>
      <c r="UB31" s="50" t="n">
        <v>10007304</v>
      </c>
      <c r="UC31" s="0" t="n">
        <f aca="false">UB31/UB$50</f>
        <v>0.0943120764090272</v>
      </c>
      <c r="UD31" s="0" t="n">
        <f aca="false">UC31*H$7</f>
        <v>10.0073040188624</v>
      </c>
      <c r="UE31" s="50" t="n">
        <v>14361713</v>
      </c>
      <c r="UF31" s="0" t="n">
        <f aca="false">UE31/UE$50</f>
        <v>0.0943120718534969</v>
      </c>
      <c r="UG31" s="0" t="n">
        <f aca="false">UF31*I$7</f>
        <v>14.3617130565872</v>
      </c>
      <c r="UH31" s="50" t="n">
        <v>14630889</v>
      </c>
      <c r="UI31" s="0" t="n">
        <f aca="false">UH31/UH$50</f>
        <v>0.0943120719181835</v>
      </c>
      <c r="UJ31" s="0" t="n">
        <f aca="false">UI31*J$7</f>
        <v>14.6308891433544</v>
      </c>
      <c r="UK31" s="50" t="n">
        <v>63934533</v>
      </c>
      <c r="UL31" s="0" t="n">
        <f aca="false">UK31/UK$50</f>
        <v>0.0943120729351159</v>
      </c>
      <c r="UM31" s="0" t="n">
        <f aca="false">UL31*SUM(A$7:N$7)</f>
        <v>390.959694231112</v>
      </c>
      <c r="UN31" s="50"/>
      <c r="UQ31" s="50" t="n">
        <v>24902321</v>
      </c>
      <c r="UR31" s="0" t="n">
        <f aca="false">UQ31/UQ$50</f>
        <v>0.0943120725346307</v>
      </c>
      <c r="US31" s="0" t="n">
        <f aca="false">UR31*M$7</f>
        <v>24.9023209056879</v>
      </c>
      <c r="UT31" s="50" t="n">
        <v>25594416</v>
      </c>
      <c r="UU31" s="0" t="n">
        <f aca="false">UT31/UT$50</f>
        <v>0.0943120725439</v>
      </c>
      <c r="UV31" s="0" t="n">
        <f aca="false">UU31*N$7</f>
        <v>25.5944158226933</v>
      </c>
      <c r="UX31" s="49" t="n">
        <f aca="false">AVERAGE(TZ31,TW31,TT31,TQ31,TN31,UC31,UF31,UI31,UL31,UO31,UR31,UU31)</f>
        <v>0.0925363494918332</v>
      </c>
      <c r="UY31" s="0" t="n">
        <f aca="false">UX31*SUM(A$7:N$7)</f>
        <v>383.598639884417</v>
      </c>
      <c r="VA31" s="50" t="n">
        <v>29640580</v>
      </c>
      <c r="VB31" s="0" t="n">
        <f aca="false">VA31/VA$50</f>
        <v>0.0943120746675085</v>
      </c>
      <c r="VC31" s="0" t="n">
        <f aca="false">VB31*W$7</f>
        <v>29.6405800565872</v>
      </c>
      <c r="VD31" s="50" t="n">
        <v>101647139</v>
      </c>
      <c r="VE31" s="0" t="n">
        <f aca="false">VD31/VD$50</f>
        <v>0.0943120739420865</v>
      </c>
      <c r="VF31" s="0" t="n">
        <f aca="false">VE31*X$7</f>
        <v>101.647139207487</v>
      </c>
      <c r="VG31" s="50" t="n">
        <v>9756629</v>
      </c>
      <c r="VH31" s="0" t="n">
        <f aca="false">VG31/VG$50</f>
        <v>0.0943120772391248</v>
      </c>
      <c r="VI31" s="0" t="n">
        <f aca="false">VH31*Y$7</f>
        <v>9.75662916221677</v>
      </c>
      <c r="VJ31" s="50" t="n">
        <v>8868257</v>
      </c>
      <c r="VK31" s="0" t="n">
        <f aca="false">VJ31/VJ$50</f>
        <v>0.0943120666920555</v>
      </c>
      <c r="VL31" s="0" t="n">
        <f aca="false">VK31*Z$7</f>
        <v>8.8682568264658</v>
      </c>
      <c r="VM31" s="50" t="n">
        <v>8386908</v>
      </c>
      <c r="VN31" s="0" t="n">
        <f aca="false">VM31/VM$50</f>
        <v>0.0943120718021073</v>
      </c>
      <c r="VP31" s="52" t="n">
        <v>16132932</v>
      </c>
      <c r="VQ31" s="0" t="n">
        <f aca="false">VP31/VP$50</f>
        <v>0.085887293696206</v>
      </c>
      <c r="VR31" s="0" t="n">
        <f aca="false">VQ31*AB$7</f>
        <v>16.1329319038062</v>
      </c>
      <c r="VS31" s="50" t="n">
        <v>20458599</v>
      </c>
      <c r="VT31" s="0" t="n">
        <f aca="false">VS31/VS$50</f>
        <v>0.0858872947942854</v>
      </c>
      <c r="VU31" s="0" t="n">
        <f aca="false">VT31*AC$7</f>
        <v>20.4585988522739</v>
      </c>
      <c r="VV31" s="50" t="n">
        <v>27383907</v>
      </c>
      <c r="VW31" s="0" t="n">
        <f aca="false">VV31/VV$50</f>
        <v>0.0858872964588598</v>
      </c>
      <c r="VX31" s="0" t="n">
        <f aca="false">VW31*AD$7</f>
        <v>27.3839073607266</v>
      </c>
      <c r="WL31" s="46" t="n">
        <f aca="false">AVERAGE(VN31,VK31,VH31,VE31,VB31, VQ31, VT31,VW31,VZ31,WC31,WF31,WI31)</f>
        <v>0.0911527811615292</v>
      </c>
      <c r="WM31" s="40" t="n">
        <f aca="false">WL31*AI$7</f>
        <v>311.012560100888</v>
      </c>
    </row>
    <row r="32" customFormat="false" ht="14.25" hidden="false" customHeight="false" outlineLevel="0" collapsed="false">
      <c r="B32" s="0" t="s">
        <v>82</v>
      </c>
      <c r="C32" s="5" t="n">
        <v>7007.980879</v>
      </c>
      <c r="D32" s="37" t="n">
        <f aca="false">C32/C$50</f>
        <v>0.141791337265036</v>
      </c>
      <c r="E32" s="8" t="n">
        <f aca="false">C$4*D32</f>
        <v>103.345777300554</v>
      </c>
      <c r="F32" s="38" t="n">
        <v>10815.44031</v>
      </c>
      <c r="G32" s="37" t="n">
        <f aca="false">F32/F$50</f>
        <v>0.146816885089997</v>
      </c>
      <c r="H32" s="8" t="n">
        <f aca="false">G32*D$4</f>
        <v>528.670730777737</v>
      </c>
      <c r="I32" s="11" t="n">
        <v>7035.685104</v>
      </c>
      <c r="J32" s="39" t="n">
        <f aca="false">I32/I$50</f>
        <v>0.14188351692399</v>
      </c>
      <c r="K32" s="40" t="n">
        <f aca="false">J32*E$4</f>
        <v>2.63283100295045</v>
      </c>
      <c r="L32" s="41" t="n">
        <v>10657.5879</v>
      </c>
      <c r="M32" s="0" t="n">
        <f aca="false">L32/L$50</f>
        <v>0.146145077524258</v>
      </c>
      <c r="N32" s="0" t="n">
        <f aca="false">M32*F$4</f>
        <v>2.45263057696358</v>
      </c>
      <c r="O32" s="0" t="n">
        <v>6915.780481</v>
      </c>
      <c r="P32" s="37" t="n">
        <f aca="false">O32/O$50</f>
        <v>0.142636063768053</v>
      </c>
      <c r="Q32" s="0" t="n">
        <f aca="false">P32*G$4</f>
        <v>14.1110252748002</v>
      </c>
      <c r="R32" s="0" t="n">
        <v>5567.858678</v>
      </c>
      <c r="S32" s="0" t="n">
        <f aca="false">R32/R$50</f>
        <v>0.143985771187961</v>
      </c>
      <c r="T32" s="0" t="n">
        <f aca="false">S32*H$4</f>
        <v>35.1396312701672</v>
      </c>
      <c r="U32" s="0" t="n">
        <v>6558.813069</v>
      </c>
      <c r="V32" s="0" t="n">
        <f aca="false">U32/U$50</f>
        <v>0.141765525833517</v>
      </c>
      <c r="W32" s="42" t="n">
        <f aca="false">V32*I$4</f>
        <v>49.6520779964382</v>
      </c>
      <c r="X32" s="0" t="n">
        <v>6550.467043</v>
      </c>
      <c r="Y32" s="0" t="n">
        <f aca="false">X32/X$50</f>
        <v>0.141748389285398</v>
      </c>
      <c r="Z32" s="42" t="n">
        <f aca="false">Y32*J$4</f>
        <v>50.5765734302867</v>
      </c>
      <c r="AA32" s="0" t="n">
        <v>6460.827524</v>
      </c>
      <c r="AB32" s="0" t="n">
        <f aca="false">AA32/AA$50</f>
        <v>0.141561813146434</v>
      </c>
      <c r="AC32" s="42" t="n">
        <f aca="false">AB32*K$4</f>
        <v>306.227211769681</v>
      </c>
      <c r="AD32" s="0" t="n">
        <v>6306.014678</v>
      </c>
      <c r="AE32" s="0" t="n">
        <f aca="false">AD32/AD$50</f>
        <v>0.142038326602361</v>
      </c>
      <c r="AF32" s="42" t="n">
        <f aca="false">AE32*L$4</f>
        <v>102.920856925455</v>
      </c>
      <c r="AG32" s="0" t="n">
        <v>6697.530883</v>
      </c>
      <c r="AH32" s="0" t="n">
        <f aca="false">AG32/AG$50</f>
        <v>0.142197019783043</v>
      </c>
      <c r="AI32" s="42" t="n">
        <f aca="false">AH32*M$4</f>
        <v>86.3556717989628</v>
      </c>
      <c r="AJ32" s="0" t="n">
        <v>6794.079407</v>
      </c>
      <c r="AK32" s="0" t="n">
        <f aca="false">AJ32/AJ$50</f>
        <v>0.141408448282064</v>
      </c>
      <c r="AL32" s="42" t="n">
        <f aca="false">AK32*N$4</f>
        <v>88.263496026164</v>
      </c>
      <c r="AN32" s="43" t="n">
        <f aca="false">AVERAGE(Y32,AB32,AE32,AH32,AK32,P32,M32,J32,G32,D32,S32,V32)</f>
        <v>0.142831514557676</v>
      </c>
      <c r="AO32" s="0" t="n">
        <f aca="false">AN32*(SUM(A$4:N$4))</f>
        <v>1361.81017017664</v>
      </c>
      <c r="AQ32" s="5" t="n">
        <v>7220.295409</v>
      </c>
      <c r="AR32" s="37" t="n">
        <f aca="false">AQ32/AQ$50</f>
        <v>0.14212834912057</v>
      </c>
      <c r="AS32" s="8" t="n">
        <f aca="false">W$4*AR32</f>
        <v>102.737252553532</v>
      </c>
      <c r="AT32" s="38" t="n">
        <v>10686.32217</v>
      </c>
      <c r="AU32" s="37" t="n">
        <f aca="false">AT32/AT$50</f>
        <v>0.144508409545714</v>
      </c>
      <c r="AV32" s="8" t="n">
        <f aca="false">AU32*X$4</f>
        <v>358.219169167679</v>
      </c>
      <c r="AW32" s="11" t="n">
        <v>6778.438234</v>
      </c>
      <c r="AX32" s="39" t="n">
        <f aca="false">AW32/AW$50</f>
        <v>0.141443290540547</v>
      </c>
      <c r="AY32" s="40" t="n">
        <f aca="false">AX32*Y$4</f>
        <v>33.6544637704704</v>
      </c>
      <c r="AZ32" s="41" t="n">
        <v>11421.70855</v>
      </c>
      <c r="BA32" s="39" t="n">
        <f aca="false">AZ32/AZ$50</f>
        <v>0.146691278483728</v>
      </c>
      <c r="BB32" s="0" t="n">
        <f aca="false">BA32*Z$4</f>
        <v>31.7251095016409</v>
      </c>
      <c r="BC32" s="0" t="n">
        <v>6609.082401</v>
      </c>
      <c r="BD32" s="39" t="n">
        <f aca="false">BC32/BC$50</f>
        <v>0.129840651416131</v>
      </c>
      <c r="BF32" s="0" t="n">
        <v>6322.245996</v>
      </c>
      <c r="BG32" s="39" t="n">
        <f aca="false">BF32/BF$50</f>
        <v>0.11300096361944</v>
      </c>
      <c r="BH32" s="0" t="n">
        <f aca="false">BG32*AB$4</f>
        <v>48.8196166996016</v>
      </c>
      <c r="BI32" s="0" t="n">
        <v>6950.066623</v>
      </c>
      <c r="BJ32" s="39" t="n">
        <f aca="false">BI32/BI$50</f>
        <v>0.137105644385684</v>
      </c>
      <c r="BK32" s="42" t="n">
        <f aca="false">BJ32*AC$4</f>
        <v>75.1155987256506</v>
      </c>
      <c r="BL32" s="0" t="n">
        <v>8142.436147</v>
      </c>
      <c r="BM32" s="39" t="n">
        <f aca="false">BL32/BL$50</f>
        <v>0.142994861879043</v>
      </c>
      <c r="BN32" s="42" t="n">
        <f aca="false">BM32*AD$4</f>
        <v>104.861183062758</v>
      </c>
      <c r="BO32" s="0" t="n">
        <v>7096.577993</v>
      </c>
      <c r="BP32" s="39" t="n">
        <f aca="false">BO32/BO$50</f>
        <v>0.141492143345294</v>
      </c>
      <c r="BQ32" s="42" t="n">
        <f aca="false">BP32*AE$4</f>
        <v>102.088526564798</v>
      </c>
      <c r="BT32" s="42"/>
      <c r="BW32" s="42"/>
      <c r="BZ32" s="42"/>
      <c r="CB32" s="43" t="n">
        <f aca="false">AVERAGE(BM32,BP32,BS32,BV32,BY32,BD32,BA32,AX32,AU32,AR32,BG32,BJ32)</f>
        <v>0.137689510259572</v>
      </c>
      <c r="CC32" s="0" t="n">
        <f aca="false">CB32*AI$4</f>
        <v>1080.52966722603</v>
      </c>
      <c r="CE32" s="0" t="s">
        <v>82</v>
      </c>
      <c r="CF32" s="5" t="n">
        <v>0</v>
      </c>
      <c r="CG32" s="37" t="n">
        <f aca="false">CF32/CF$50</f>
        <v>0</v>
      </c>
      <c r="CH32" s="8" t="n">
        <f aca="false">C$5*CG32</f>
        <v>0</v>
      </c>
      <c r="CI32" s="38" t="n">
        <v>0</v>
      </c>
      <c r="CJ32" s="37" t="n">
        <f aca="false">CI32/CI$50</f>
        <v>0</v>
      </c>
      <c r="CK32" s="8" t="n">
        <f aca="false">D$5*CJ32</f>
        <v>0</v>
      </c>
      <c r="CL32" s="11" t="n">
        <v>0</v>
      </c>
      <c r="CM32" s="39" t="n">
        <f aca="false">CL32/CL$50</f>
        <v>0</v>
      </c>
      <c r="CN32" s="40" t="n">
        <f aca="false">CM32*E$5</f>
        <v>0</v>
      </c>
      <c r="CO32" s="41" t="n">
        <v>0</v>
      </c>
      <c r="CP32" s="0" t="n">
        <f aca="false">CO32/CO$50</f>
        <v>0</v>
      </c>
      <c r="CQ32" s="0" t="n">
        <f aca="false">CP32*F$5</f>
        <v>0</v>
      </c>
      <c r="CR32" s="0" t="n">
        <v>0</v>
      </c>
      <c r="CS32" s="37" t="n">
        <f aca="false">CR32/CR$50</f>
        <v>0</v>
      </c>
      <c r="CT32" s="0" t="n">
        <f aca="false">CS32*G$5</f>
        <v>0</v>
      </c>
      <c r="CU32" s="0" t="n">
        <v>0</v>
      </c>
      <c r="CV32" s="0" t="n">
        <f aca="false">CU32/CU$50</f>
        <v>0</v>
      </c>
      <c r="CW32" s="0" t="n">
        <f aca="false">CV32*H$5</f>
        <v>0</v>
      </c>
      <c r="CX32" s="0" t="n">
        <v>0</v>
      </c>
      <c r="CY32" s="0" t="n">
        <f aca="false">CX32/CX$50</f>
        <v>0</v>
      </c>
      <c r="CZ32" s="0" t="n">
        <f aca="false">CY32*I$5</f>
        <v>0</v>
      </c>
      <c r="DA32" s="0" t="n">
        <v>0</v>
      </c>
      <c r="DB32" s="0" t="n">
        <f aca="false">DA32/DA$50</f>
        <v>0</v>
      </c>
      <c r="DC32" s="0" t="n">
        <f aca="false">DB32*J$5</f>
        <v>0</v>
      </c>
      <c r="DD32" s="0" t="n">
        <v>0</v>
      </c>
      <c r="DE32" s="0" t="n">
        <f aca="false">DD32/DD$50</f>
        <v>0</v>
      </c>
      <c r="DF32" s="0" t="n">
        <f aca="false">DE32*K$5</f>
        <v>0</v>
      </c>
      <c r="DG32" s="0" t="n">
        <v>0</v>
      </c>
      <c r="DH32" s="0" t="n">
        <f aca="false">DG32/DG$50</f>
        <v>0</v>
      </c>
      <c r="DI32" s="0" t="n">
        <f aca="false">DH32*L$5</f>
        <v>0</v>
      </c>
      <c r="DJ32" s="0" t="n">
        <v>0</v>
      </c>
      <c r="DK32" s="0" t="n">
        <f aca="false">DJ32/DJ$50</f>
        <v>0</v>
      </c>
      <c r="DL32" s="0" t="n">
        <f aca="false">DK32*M$5</f>
        <v>0</v>
      </c>
      <c r="DM32" s="0" t="n">
        <v>0</v>
      </c>
      <c r="DN32" s="0" t="n">
        <f aca="false">DM32/DM$50</f>
        <v>0</v>
      </c>
      <c r="DO32" s="0" t="n">
        <f aca="false">DN32*N$5</f>
        <v>0</v>
      </c>
      <c r="DQ32" s="43" t="n">
        <f aca="false">AVERAGE(CS32,CP32,CM32,CJ32,CG32,CV32,CY32,DB32,DE32,DH32,DK32,DN32)</f>
        <v>0</v>
      </c>
      <c r="DR32" s="0" t="n">
        <f aca="false">DQ32*(SUM(A$5:N$5))</f>
        <v>0</v>
      </c>
      <c r="DT32" s="0" t="n">
        <v>0</v>
      </c>
      <c r="DU32" s="0" t="n">
        <f aca="false">DT32/DT$50</f>
        <v>0</v>
      </c>
      <c r="DV32" s="0" t="n">
        <f aca="false">DU32*W$5</f>
        <v>0</v>
      </c>
      <c r="DW32" s="0" t="n">
        <v>0</v>
      </c>
      <c r="DX32" s="0" t="n">
        <f aca="false">DW32/DW$50</f>
        <v>0</v>
      </c>
      <c r="DY32" s="0" t="n">
        <f aca="false">DX32*X$5</f>
        <v>0</v>
      </c>
      <c r="DZ32" s="0" t="n">
        <v>0</v>
      </c>
      <c r="EA32" s="0" t="n">
        <f aca="false">DZ32/DZ$50</f>
        <v>0</v>
      </c>
      <c r="EB32" s="0" t="n">
        <f aca="false">EA32*Y$5</f>
        <v>0</v>
      </c>
      <c r="EC32" s="0" t="n">
        <v>0</v>
      </c>
      <c r="ED32" s="0" t="n">
        <f aca="false">EC32/EC$50</f>
        <v>0</v>
      </c>
      <c r="EE32" s="0" t="n">
        <f aca="false">ED32*Z$5</f>
        <v>0</v>
      </c>
      <c r="EF32" s="0" t="n">
        <v>0</v>
      </c>
      <c r="EG32" s="0" t="n">
        <f aca="false">EF32/EF$50</f>
        <v>0</v>
      </c>
      <c r="EI32" s="0" t="n">
        <v>0</v>
      </c>
      <c r="EJ32" s="0" t="n">
        <f aca="false">EI32/EI$50</f>
        <v>0</v>
      </c>
      <c r="EK32" s="0" t="n">
        <f aca="false">EJ32*AB$5</f>
        <v>0</v>
      </c>
      <c r="EL32" s="0" t="n">
        <v>0</v>
      </c>
      <c r="EM32" s="0" t="n">
        <f aca="false">EL32/EL$50</f>
        <v>0</v>
      </c>
      <c r="EN32" s="0" t="n">
        <f aca="false">EM32*AC$5</f>
        <v>0</v>
      </c>
      <c r="EO32" s="0" t="n">
        <v>0</v>
      </c>
      <c r="EP32" s="0" t="n">
        <f aca="false">EO32/EO$50</f>
        <v>0</v>
      </c>
      <c r="EQ32" s="0" t="n">
        <f aca="false">EP32*AD$5</f>
        <v>0</v>
      </c>
      <c r="ER32" s="0" t="n">
        <v>0</v>
      </c>
      <c r="ES32" s="0" t="n">
        <f aca="false">ER32/ER$50</f>
        <v>0</v>
      </c>
      <c r="ET32" s="0" t="n">
        <f aca="false">ES32*AE$5</f>
        <v>0</v>
      </c>
      <c r="FE32" s="44" t="n">
        <f aca="false">AVERAGE(EP32,ES32,EV32,EY32,FB32,EG32,ED32,EA32,DX32,DU32,EJ32,EM32)</f>
        <v>0</v>
      </c>
      <c r="FF32" s="0" t="n">
        <f aca="false">FE32*AI$5</f>
        <v>0</v>
      </c>
      <c r="FH32" s="0" t="s">
        <v>82</v>
      </c>
      <c r="FI32" s="5" t="n">
        <v>227.311209</v>
      </c>
      <c r="FJ32" s="37" t="n">
        <f aca="false">FI32/FI$50</f>
        <v>0.0922068845578249</v>
      </c>
      <c r="FK32" s="8" t="n">
        <f aca="false">FJ32*C$6</f>
        <v>3.36028714479183</v>
      </c>
      <c r="FL32" s="38" t="n">
        <v>414.670431</v>
      </c>
      <c r="FM32" s="37" t="n">
        <f aca="false">FL32/FL$50</f>
        <v>0.112744890616196</v>
      </c>
      <c r="FN32" s="8" t="n">
        <f aca="false">FM32*D$6</f>
        <v>20.2990697142851</v>
      </c>
      <c r="FO32" s="11" t="n">
        <v>228.545123</v>
      </c>
      <c r="FP32" s="39" t="n">
        <f aca="false">FO32/FO$50</f>
        <v>0.0924257063781097</v>
      </c>
      <c r="FQ32" s="45" t="n">
        <f aca="false">FP32*E$6</f>
        <v>0.0857538882942426</v>
      </c>
      <c r="FR32" s="41" t="n">
        <v>409.92691</v>
      </c>
      <c r="FS32" s="0" t="n">
        <f aca="false">FR32/FR$50</f>
        <v>0.112609989737736</v>
      </c>
      <c r="FT32" s="0" t="n">
        <f aca="false">FS32*F$6</f>
        <v>0.0944919626377705</v>
      </c>
      <c r="FU32" s="0" t="n">
        <v>210.981964</v>
      </c>
      <c r="FV32" s="37" t="n">
        <f aca="false">FU32/FU$50</f>
        <v>0.0872428064872616</v>
      </c>
      <c r="FW32" s="0" t="n">
        <f aca="false">FV32*G$6</f>
        <v>0.43154774986927</v>
      </c>
      <c r="FX32" s="0" t="n">
        <v>158.95042</v>
      </c>
      <c r="FY32" s="0" t="n">
        <f aca="false">FX32/FX$50</f>
        <v>0.0824656030134125</v>
      </c>
      <c r="FZ32" s="0" t="n">
        <f aca="false">FY32*H$6</f>
        <v>1.00628376625509</v>
      </c>
      <c r="GA32" s="0" t="n">
        <v>204.395894</v>
      </c>
      <c r="GB32" s="0" t="n">
        <f aca="false">GA32/GA$50</f>
        <v>0.0885853860811812</v>
      </c>
      <c r="GC32" s="0" t="n">
        <f aca="false">GB32*I$6</f>
        <v>1.55131103742836</v>
      </c>
      <c r="GD32" s="0" t="n">
        <v>203.974166</v>
      </c>
      <c r="GE32" s="0" t="n">
        <f aca="false">GD32/GD$50</f>
        <v>0.0885048060378058</v>
      </c>
      <c r="GF32" s="0" t="n">
        <f aca="false">GE32*J$6</f>
        <v>1.57894909567254</v>
      </c>
      <c r="GG32" s="0" t="n">
        <v>199.444643</v>
      </c>
      <c r="GH32" s="0" t="n">
        <f aca="false">GG32/GG$50</f>
        <v>0.0876274508119288</v>
      </c>
      <c r="GI32" s="0" t="n">
        <f aca="false">GH32*K$6</f>
        <v>9.47780666982006</v>
      </c>
      <c r="GJ32" s="0" t="n">
        <v>191.457837</v>
      </c>
      <c r="GK32" s="0" t="n">
        <f aca="false">GJ32/GJ$50</f>
        <v>0.0864743654926625</v>
      </c>
      <c r="GL32" s="0" t="n">
        <f aca="false">GK32*L$6</f>
        <v>3.13296277542947</v>
      </c>
      <c r="GM32" s="0" t="n">
        <v>211.107652</v>
      </c>
      <c r="GN32" s="0" t="n">
        <f aca="false">GM32/GM$50</f>
        <v>0.0898678791770731</v>
      </c>
      <c r="GO32" s="0" t="n">
        <f aca="false">GN32*M$6</f>
        <v>2.72881987657859</v>
      </c>
      <c r="GP32" s="0" t="n">
        <v>218.598578</v>
      </c>
      <c r="GQ32" s="0" t="n">
        <f aca="false">GP32/GP$50</f>
        <v>0.0912210883322671</v>
      </c>
      <c r="GR32" s="0" t="n">
        <f aca="false">GQ32*N$6</f>
        <v>2.84689219962916</v>
      </c>
      <c r="GT32" s="46" t="n">
        <f aca="false">AVERAGE(FV32,FS32,FP32,FM32,FJ32, FY32, GB32,GE32,GH32,GK32,GN32,GQ32)</f>
        <v>0.0926647380602883</v>
      </c>
      <c r="GU32" s="0" t="n">
        <f aca="false">GT32*(SUM(A$6:N$6))</f>
        <v>44.1750488672086</v>
      </c>
      <c r="GW32" s="5" t="n">
        <v>240.394718</v>
      </c>
      <c r="GX32" s="37" t="n">
        <f aca="false">GW32/GW$50</f>
        <v>0.0948713033771306</v>
      </c>
      <c r="GY32" s="8" t="n">
        <f aca="false">GX32*W$6</f>
        <v>3.42887858595703</v>
      </c>
      <c r="GZ32" s="38" t="n">
        <v>423.284731</v>
      </c>
      <c r="HA32" s="37" t="n">
        <f aca="false">GZ32/GZ$50</f>
        <v>0.114670416749048</v>
      </c>
      <c r="HB32" s="8" t="n">
        <f aca="false">HA32*X$6</f>
        <v>14.212716597286</v>
      </c>
      <c r="HC32" s="11" t="n">
        <v>217.324719</v>
      </c>
      <c r="HD32" s="39" t="n">
        <f aca="false">HC32/HC$50</f>
        <v>0.0909304677318263</v>
      </c>
      <c r="HE32" s="45" t="n">
        <f aca="false">HD32*Y$6</f>
        <v>1.08178200613744</v>
      </c>
      <c r="HF32" s="41" t="n">
        <v>453.886767</v>
      </c>
      <c r="HG32" s="39" t="n">
        <f aca="false">HF32/HF$50</f>
        <v>0.116771877563968</v>
      </c>
      <c r="HH32" s="0" t="n">
        <f aca="false">HG32*Z$6</f>
        <v>1.26272012921342</v>
      </c>
      <c r="HI32" s="0" t="n">
        <v>238.07825</v>
      </c>
      <c r="HJ32" s="39" t="n">
        <f aca="false">HI32/HI$50</f>
        <v>0.0937611252559511</v>
      </c>
      <c r="HL32" s="0" t="n">
        <v>274.330165</v>
      </c>
      <c r="HM32" s="39" t="n">
        <f aca="false">HL32/HL$50</f>
        <v>0.0982814211427485</v>
      </c>
      <c r="HN32" s="0" t="n">
        <f aca="false">HM32*AB$6</f>
        <v>2.12301787312178</v>
      </c>
      <c r="HO32" s="0" t="n">
        <v>238.435471</v>
      </c>
      <c r="HP32" s="39" t="n">
        <f aca="false">HO32/HO$50</f>
        <v>0.0943070593222229</v>
      </c>
      <c r="HQ32" s="0" t="n">
        <f aca="false">HP32*AC$6</f>
        <v>2.58338424241559</v>
      </c>
      <c r="HR32" s="0" t="n">
        <v>293.111894</v>
      </c>
      <c r="HS32" s="39" t="n">
        <f aca="false">HR32/HR$50</f>
        <v>0.103178243335323</v>
      </c>
      <c r="HT32" s="0" t="n">
        <f aca="false">HS32*AD$6</f>
        <v>3.78314035913791</v>
      </c>
      <c r="HU32" s="0" t="n">
        <v>238.034118</v>
      </c>
      <c r="HV32" s="39" t="n">
        <f aca="false">HU32/HU$50</f>
        <v>0.0951570680253626</v>
      </c>
      <c r="HW32" s="0" t="n">
        <f aca="false">HV32*AE$6</f>
        <v>3.43285663686236</v>
      </c>
      <c r="IH32" s="47" t="n">
        <f aca="false">AVERAGE(HJ32,HG32,HD32,HA32,GX32, HM32, HP32,HS32,HV32,HY32,IB32,IE32)</f>
        <v>0.100214331389287</v>
      </c>
      <c r="II32" s="0" t="n">
        <f aca="false">IH32*AI$6</f>
        <v>39.3220071533435</v>
      </c>
      <c r="IK32" s="0" t="s">
        <v>82</v>
      </c>
      <c r="IL32" s="5" t="n">
        <v>496.315671</v>
      </c>
      <c r="IM32" s="37" t="n">
        <f aca="false">IL32/IL$50</f>
        <v>0.110904565273004</v>
      </c>
      <c r="IN32" s="8" t="n">
        <f aca="false">IM32*W$8</f>
        <v>5.01044935893053</v>
      </c>
      <c r="IO32" s="38" t="n">
        <v>261.668053</v>
      </c>
      <c r="IP32" s="37" t="n">
        <f aca="false">IO32/IO$50</f>
        <v>0.117716535513304</v>
      </c>
      <c r="IQ32" s="8" t="n">
        <f aca="false">IP32*X$8</f>
        <v>18.2378311413832</v>
      </c>
      <c r="IR32" s="11" t="n">
        <v>261.668053</v>
      </c>
      <c r="IS32" s="39" t="n">
        <f aca="false">IR32/IR$50</f>
        <v>0.117716535513304</v>
      </c>
      <c r="IT32" s="40" t="n">
        <f aca="false">IS32*E$8</f>
        <v>0.136523850241083</v>
      </c>
      <c r="IU32" s="41" t="n">
        <v>822.686301</v>
      </c>
      <c r="IV32" s="0" t="n">
        <f aca="false">IU32/IU$50</f>
        <v>0.108210810180981</v>
      </c>
      <c r="IW32" s="0" t="n">
        <f aca="false">IV32*F$8</f>
        <v>0.113500718902003</v>
      </c>
      <c r="IX32" s="0" t="n">
        <v>261.611734</v>
      </c>
      <c r="IY32" s="37" t="n">
        <f aca="false">IX32/IX$50</f>
        <v>0.118200727692009</v>
      </c>
      <c r="IZ32" s="0" t="n">
        <f aca="false">IY32*G$8</f>
        <v>0.730851919519641</v>
      </c>
      <c r="JA32" s="0" t="n">
        <v>261.668053</v>
      </c>
      <c r="JB32" s="0" t="n">
        <f aca="false">JA32/JA$50</f>
        <v>0.117716535513304</v>
      </c>
      <c r="JC32" s="0" t="n">
        <f aca="false">JB32*H$8</f>
        <v>1.79554011579171</v>
      </c>
      <c r="JD32" s="0" t="n">
        <v>535.568472</v>
      </c>
      <c r="JE32" s="0" t="n">
        <f aca="false">JD32/JD$50</f>
        <v>0.136300699207174</v>
      </c>
      <c r="JF32" s="0" t="n">
        <f aca="false">JE32*I$8</f>
        <v>2.98362953026361</v>
      </c>
      <c r="JG32" s="0" t="n">
        <v>261.668053</v>
      </c>
      <c r="JH32" s="0" t="n">
        <f aca="false">JG32/JG$50</f>
        <v>0.117716535513304</v>
      </c>
      <c r="JI32" s="0" t="n">
        <f aca="false">JH32*J$8</f>
        <v>2.62511757292366</v>
      </c>
      <c r="JJ32" s="0" t="n">
        <v>261.668053</v>
      </c>
      <c r="JK32" s="0" t="n">
        <f aca="false">JJ32/JJ$50</f>
        <v>0.117716535513304</v>
      </c>
      <c r="JL32" s="0" t="n">
        <f aca="false">JK32*K$8</f>
        <v>15.9153118557372</v>
      </c>
      <c r="JM32" s="0" t="n">
        <v>497.195248</v>
      </c>
      <c r="JN32" s="0" t="n">
        <f aca="false">JM32/JM$50</f>
        <v>0.117774011654303</v>
      </c>
      <c r="JO32" s="0" t="n">
        <f aca="false">JN32*L$8</f>
        <v>5.33368461745517</v>
      </c>
      <c r="JP32" s="0" t="n">
        <v>261.668053</v>
      </c>
      <c r="JQ32" s="0" t="n">
        <f aca="false">JP32/JP$50</f>
        <v>0.117716535513304</v>
      </c>
      <c r="JR32" s="0" t="n">
        <f aca="false">JQ32*M$8</f>
        <v>4.46804832900496</v>
      </c>
      <c r="JS32" s="0" t="n">
        <v>261.668053</v>
      </c>
      <c r="JT32" s="0" t="n">
        <f aca="false">JS32/JS$50</f>
        <v>0.117716535513304</v>
      </c>
      <c r="JU32" s="0" t="n">
        <f aca="false">JT32*N$8</f>
        <v>4.59222605275652</v>
      </c>
      <c r="JW32" s="43" t="n">
        <f aca="false">AVERAGE(IY32,IV32,IS32,IP32,IM32,JB32,JE32,JH32,JK32,JN32,JQ32,JT32)</f>
        <v>0.117950546883383</v>
      </c>
      <c r="JX32" s="0" t="n">
        <f aca="false">JW32*SUM(A$8:N$8)</f>
        <v>70.2865955480478</v>
      </c>
      <c r="JZ32" s="0" t="n">
        <v>549.695559</v>
      </c>
      <c r="KA32" s="0" t="n">
        <f aca="false">JZ32/JZ$50</f>
        <v>0.118126221945806</v>
      </c>
      <c r="KB32" s="0" t="n">
        <f aca="false">KA32*W$8</f>
        <v>5.33670955351841</v>
      </c>
      <c r="KC32" s="0" t="n">
        <v>261.668053</v>
      </c>
      <c r="KD32" s="0" t="n">
        <f aca="false">KC32/KC$50</f>
        <v>0.117716535513304</v>
      </c>
      <c r="KE32" s="0" t="n">
        <f aca="false">KD32*X$8</f>
        <v>18.2378311413832</v>
      </c>
      <c r="KF32" s="0" t="n">
        <v>261.668053</v>
      </c>
      <c r="KG32" s="0" t="n">
        <f aca="false">KF32/KF$50</f>
        <v>0.117716535513304</v>
      </c>
      <c r="KH32" s="0" t="n">
        <f aca="false">KG32*Y$8</f>
        <v>1.75056327542897</v>
      </c>
      <c r="KI32" s="0" t="n">
        <v>933.987794</v>
      </c>
      <c r="KJ32" s="0" t="n">
        <f aca="false">KI32/KI$50</f>
        <v>0.121391937506113</v>
      </c>
      <c r="KK32" s="0" t="n">
        <f aca="false">KJ32*Z$8</f>
        <v>1.64084930176378</v>
      </c>
      <c r="KL32" s="0" t="n">
        <v>318.555014</v>
      </c>
      <c r="KM32" s="0" t="n">
        <f aca="false">KL32/KL$50</f>
        <v>0.142546896882148</v>
      </c>
      <c r="KO32" s="0" t="n">
        <v>261.668053</v>
      </c>
      <c r="KP32" s="0" t="n">
        <f aca="false">KO32/KO$50</f>
        <v>0.117716535513304</v>
      </c>
      <c r="KQ32" s="0" t="n">
        <f aca="false">KP32*AB$8</f>
        <v>3.1785548320182</v>
      </c>
      <c r="KR32" s="0" t="n">
        <v>813.649416</v>
      </c>
      <c r="KS32" s="0" t="n">
        <f aca="false">KR32/KR$50</f>
        <v>0.151981429133298</v>
      </c>
      <c r="KT32" s="0" t="n">
        <f aca="false">KS32*AC$8</f>
        <v>5.20409649055621</v>
      </c>
      <c r="KU32" s="0" t="n">
        <v>261.668053</v>
      </c>
      <c r="KV32" s="0" t="n">
        <f aca="false">KU32/KU$50</f>
        <v>0.118649976242078</v>
      </c>
      <c r="KW32" s="0" t="n">
        <f aca="false">KV32*AD$8</f>
        <v>5.43803493864205</v>
      </c>
      <c r="KX32" s="0" t="n">
        <v>261.668053</v>
      </c>
      <c r="KY32" s="0" t="n">
        <f aca="false">KX32/KX$50</f>
        <v>0.118649976242078</v>
      </c>
      <c r="KZ32" s="0" t="n">
        <f aca="false">KY32*AE$8</f>
        <v>5.35047431129363</v>
      </c>
      <c r="LK32" s="48" t="n">
        <f aca="false">AVERAGE(KM32,KJ32,KG32,KD32,KA32, KP32, KS32,KV32,KY32,LB32,LE32,LH32)</f>
        <v>0.124944004943492</v>
      </c>
      <c r="LL32" s="0" t="n">
        <f aca="false">LK32*AI$8</f>
        <v>61.2817671390537</v>
      </c>
      <c r="LN32" s="0" t="s">
        <v>82</v>
      </c>
      <c r="LO32" s="5" t="n">
        <v>71.824223</v>
      </c>
      <c r="LP32" s="37" t="n">
        <f aca="false">LO32/LO$50</f>
        <v>0.069086178768122</v>
      </c>
      <c r="LQ32" s="8" t="n">
        <f aca="false">LP32*C$9</f>
        <v>0.771927236127133</v>
      </c>
      <c r="LR32" s="11" t="n">
        <v>71.824223</v>
      </c>
      <c r="LS32" s="37" t="n">
        <f aca="false">LR32/LR$50</f>
        <v>0.069086178768122</v>
      </c>
      <c r="LT32" s="8" t="n">
        <f aca="false">LS32*D$9</f>
        <v>3.81366541252952</v>
      </c>
      <c r="LU32" s="11" t="n">
        <v>71.824223</v>
      </c>
      <c r="LV32" s="39" t="n">
        <f aca="false">LU32/LU$50</f>
        <v>0.069086178768122</v>
      </c>
      <c r="LW32" s="4" t="n">
        <f aca="false">LV32*E$9</f>
        <v>0.0196527968681242</v>
      </c>
      <c r="LX32" s="41" t="n">
        <v>71.824223</v>
      </c>
      <c r="LY32" s="0" t="n">
        <f aca="false">LX32/LX$50</f>
        <v>0.069086178768122</v>
      </c>
      <c r="LZ32" s="0" t="n">
        <f aca="false">LY32*F$9</f>
        <v>0.0177738402823407</v>
      </c>
      <c r="MA32" s="0" t="n">
        <v>71.824223</v>
      </c>
      <c r="MB32" s="37" t="n">
        <f aca="false">MA32/MA$50</f>
        <v>0.069086178768122</v>
      </c>
      <c r="MC32" s="0" t="n">
        <f aca="false">MB32*G$9</f>
        <v>0.104776177742893</v>
      </c>
      <c r="MD32" s="0" t="n">
        <v>71.824223</v>
      </c>
      <c r="ME32" s="0" t="n">
        <f aca="false">MD32/MD$50</f>
        <v>0.069086178768122</v>
      </c>
      <c r="MF32" s="0" t="n">
        <f aca="false">ME32*H$9</f>
        <v>0.258470480446529</v>
      </c>
      <c r="MG32" s="0" t="n">
        <v>71.824223</v>
      </c>
      <c r="MH32" s="0" t="n">
        <f aca="false">MG32/MG$50</f>
        <v>0.069086178768122</v>
      </c>
      <c r="MI32" s="0" t="n">
        <f aca="false">MH32*I$9</f>
        <v>0.37093697224328</v>
      </c>
      <c r="MZ32" s="49" t="n">
        <f aca="false">AVERAGE(MB32,LY32,LV32,LS32,LP32,ME32,MH32)</f>
        <v>0.069086178768122</v>
      </c>
      <c r="NA32" s="0" t="n">
        <f aca="false">MZ32*O$9</f>
        <v>10.1333838410905</v>
      </c>
      <c r="NC32" s="0" t="s">
        <v>82</v>
      </c>
      <c r="ND32" s="5" t="n">
        <v>520.705824</v>
      </c>
      <c r="NE32" s="37" t="n">
        <f aca="false">ND32/ND$50</f>
        <v>0.0690851068844287</v>
      </c>
      <c r="NF32" s="8" t="n">
        <f aca="false">NE32*C$10</f>
        <v>5.59625974859465</v>
      </c>
      <c r="NG32" s="11" t="n">
        <v>520.705824</v>
      </c>
      <c r="NH32" s="37" t="n">
        <f aca="false">NG32/NG$50</f>
        <v>0.0690851068844287</v>
      </c>
      <c r="NI32" s="8" t="n">
        <f aca="false">NH32*D$10</f>
        <v>27.6480233419715</v>
      </c>
      <c r="NJ32" s="11" t="n">
        <v>520.705824</v>
      </c>
      <c r="NK32" s="39" t="n">
        <f aca="false">NJ32/NJ$50</f>
        <v>0.0690851068844287</v>
      </c>
      <c r="NL32" s="4" t="n">
        <f aca="false">NK32*E$10</f>
        <v>0.142477361742262</v>
      </c>
      <c r="NM32" s="41" t="n">
        <v>520.705824</v>
      </c>
      <c r="NN32" s="0" t="n">
        <f aca="false">NM32/NM$50</f>
        <v>0.0690851068844287</v>
      </c>
      <c r="NO32" s="0" t="n">
        <f aca="false">NN32*F$10</f>
        <v>0.128855444263184</v>
      </c>
      <c r="NP32" s="0" t="n">
        <v>520.705824</v>
      </c>
      <c r="NQ32" s="37" t="n">
        <f aca="false">NP32/NP$50</f>
        <v>0.0690851068844287</v>
      </c>
      <c r="NR32" s="0" t="n">
        <f aca="false">NQ32*G$10</f>
        <v>0.759598416368843</v>
      </c>
      <c r="NS32" s="0" t="n">
        <v>520.705824</v>
      </c>
      <c r="NT32" s="0" t="n">
        <f aca="false">NS32/NS$50</f>
        <v>0.0690851068844287</v>
      </c>
      <c r="NU32" s="0" t="n">
        <f aca="false">NT32*H$10</f>
        <v>1.87383975875753</v>
      </c>
      <c r="NV32" s="0" t="n">
        <v>520.705824</v>
      </c>
      <c r="NW32" s="0" t="n">
        <f aca="false">NV32/NV$50</f>
        <v>0.0690851068844287</v>
      </c>
      <c r="NX32" s="0" t="n">
        <f aca="false">NW32*I$10</f>
        <v>2.68919083286336</v>
      </c>
      <c r="OO32" s="49" t="n">
        <f aca="false">AVERAGE(NQ32,NN32,NK32,NH32,NE32,NT32,NW32)</f>
        <v>0.0690851068844287</v>
      </c>
      <c r="OP32" s="0" t="n">
        <f aca="false">OO32*O$10</f>
        <v>73.4642404787675</v>
      </c>
      <c r="OR32" s="0" t="s">
        <v>82</v>
      </c>
      <c r="OS32" s="5" t="n">
        <v>1011.569328</v>
      </c>
      <c r="OT32" s="37" t="n">
        <f aca="false">OS32/OS$50</f>
        <v>0.139713801207363</v>
      </c>
      <c r="OU32" s="8" t="n">
        <f aca="false">OT32*C$11</f>
        <v>13.0461487889175</v>
      </c>
      <c r="OV32" s="11" t="n">
        <v>1011.569328</v>
      </c>
      <c r="OW32" s="37" t="n">
        <f aca="false">OV32/OV$50</f>
        <v>0.139713801207363</v>
      </c>
      <c r="OX32" s="8" t="n">
        <f aca="false">OW32*D$11</f>
        <v>64.4538035121412</v>
      </c>
      <c r="OY32" s="11" t="n">
        <v>1011.569328</v>
      </c>
      <c r="OZ32" s="39" t="n">
        <f aca="false">OY32/OY$50</f>
        <v>0.139713801207363</v>
      </c>
      <c r="PA32" s="4" t="n">
        <f aca="false">OZ32*E$11</f>
        <v>0.332146995287122</v>
      </c>
      <c r="PB32" s="41" t="n">
        <v>1011.569328</v>
      </c>
      <c r="PC32" s="0" t="n">
        <f aca="false">PB32/PB$50</f>
        <v>0.139713801207363</v>
      </c>
      <c r="PD32" s="0" t="n">
        <f aca="false">PC32*F$11</f>
        <v>0.30039122085813</v>
      </c>
      <c r="PE32" s="0" t="n">
        <v>1011.569328</v>
      </c>
      <c r="PF32" s="37" t="n">
        <f aca="false">PE32/PE$50</f>
        <v>0.139713801207363</v>
      </c>
      <c r="PG32" s="0" t="n">
        <f aca="false">PF32*G$11</f>
        <v>1.77079592530755</v>
      </c>
      <c r="PH32" s="0" t="n">
        <v>1011.569328</v>
      </c>
      <c r="PI32" s="0" t="n">
        <f aca="false">PH32/PH$50</f>
        <v>0.139713801207363</v>
      </c>
      <c r="PJ32" s="0" t="n">
        <f aca="false">PI32*H$11</f>
        <v>4.36834482271468</v>
      </c>
      <c r="PK32" s="0" t="n">
        <v>1011.569328</v>
      </c>
      <c r="PL32" s="0" t="n">
        <f aca="false">PK32/PK$50</f>
        <v>0.139713801207363</v>
      </c>
      <c r="PM32" s="0" t="n">
        <f aca="false">PL32*I$11</f>
        <v>6.26911281881415</v>
      </c>
      <c r="QD32" s="49" t="n">
        <f aca="false">AVERAGE(PF32,PC32,OZ32,OW32,OT32,PI32,PL32)</f>
        <v>0.139713801207363</v>
      </c>
      <c r="QE32" s="0" t="n">
        <f aca="false">QD32*O$11</f>
        <v>171.261781083607</v>
      </c>
      <c r="QG32" s="0" t="s">
        <v>82</v>
      </c>
      <c r="QH32" s="5" t="n">
        <v>215.466658</v>
      </c>
      <c r="QI32" s="37" t="n">
        <f aca="false">QH32/QH$50</f>
        <v>0.0933984736795098</v>
      </c>
      <c r="QJ32" s="8" t="n">
        <f aca="false">QI32*C$12</f>
        <v>2.77062166507551</v>
      </c>
      <c r="QK32" s="11" t="n">
        <v>215.466658</v>
      </c>
      <c r="QL32" s="37" t="n">
        <f aca="false">QK32/QK$50</f>
        <v>0.0930475717975551</v>
      </c>
      <c r="QM32" s="8" t="n">
        <f aca="false">QL32*D$12</f>
        <v>13.6366820436938</v>
      </c>
      <c r="QN32" s="11" t="n">
        <v>215.466658</v>
      </c>
      <c r="QO32" s="39" t="n">
        <f aca="false">QN32/QN$50</f>
        <v>0.0932226925300519</v>
      </c>
      <c r="QP32" s="4" t="n">
        <f aca="false">QO32*E$12</f>
        <v>0.0704055815360652</v>
      </c>
      <c r="QQ32" s="41" t="n">
        <v>215.466658</v>
      </c>
      <c r="QR32" s="0" t="n">
        <f aca="false">QQ32/QQ$50</f>
        <v>0.0932226925300519</v>
      </c>
      <c r="QS32" s="0" t="n">
        <f aca="false">QR32*F$12</f>
        <v>0.0636742734178973</v>
      </c>
      <c r="QT32" s="0" t="n">
        <v>215.466658</v>
      </c>
      <c r="QU32" s="37" t="n">
        <f aca="false">QT32/QT$50</f>
        <v>0.0932226925300519</v>
      </c>
      <c r="QV32" s="0" t="n">
        <f aca="false">QU32*G$12</f>
        <v>0.375357653906214</v>
      </c>
      <c r="QW32" s="0" t="n">
        <v>215.466656</v>
      </c>
      <c r="QX32" s="0" t="n">
        <f aca="false">QW32/QW$50</f>
        <v>0.0932226915840758</v>
      </c>
      <c r="QY32" s="4" t="n">
        <f aca="false">QX32*H$12</f>
        <v>0.925963079107497</v>
      </c>
      <c r="QZ32" s="0" t="n">
        <v>200.563364</v>
      </c>
      <c r="RA32" s="0" t="n">
        <f aca="false">QZ32/QZ$50</f>
        <v>0.0876231321695756</v>
      </c>
      <c r="RB32" s="0" t="n">
        <f aca="false">RA32*I$12</f>
        <v>1.24905044498567</v>
      </c>
      <c r="RS32" s="49" t="n">
        <f aca="false">AVERAGE(QU32,QR32,QO32,QL32,QI32,QX32,RA32)</f>
        <v>0.0924228495458389</v>
      </c>
      <c r="RT32" s="0" t="n">
        <f aca="false">RS32*O$12</f>
        <v>35.9910842553017</v>
      </c>
      <c r="RW32" s="0" t="s">
        <v>82</v>
      </c>
      <c r="RX32" s="5" t="n">
        <v>1011.569328</v>
      </c>
      <c r="RY32" s="37" t="n">
        <f aca="false">RX32/RX$50</f>
        <v>0.139713801207363</v>
      </c>
      <c r="RZ32" s="8" t="n">
        <f aca="false">RY32*C$13</f>
        <v>7.12820836923252</v>
      </c>
      <c r="SA32" s="11" t="n">
        <v>1011.569328</v>
      </c>
      <c r="SB32" s="37" t="n">
        <f aca="false">SA32/SA$50</f>
        <v>0.139713801207363</v>
      </c>
      <c r="SC32" s="8" t="n">
        <f aca="false">SB32*D$13</f>
        <v>35.2165339409896</v>
      </c>
      <c r="SD32" s="11" t="n">
        <v>1011.569328</v>
      </c>
      <c r="SE32" s="39" t="n">
        <f aca="false">SD32/SD$50</f>
        <v>0.139713801207363</v>
      </c>
      <c r="SF32" s="4" t="n">
        <f aca="false">SE32*$E$13</f>
        <v>0.181479839754116</v>
      </c>
      <c r="SG32" s="41" t="n">
        <v>1011.569328</v>
      </c>
      <c r="SH32" s="0" t="n">
        <f aca="false">SG32/SG$50</f>
        <v>0.139713801207363</v>
      </c>
      <c r="SI32" s="0" t="n">
        <f aca="false">SH32*$F$13</f>
        <v>0.164128989267995</v>
      </c>
      <c r="SJ32" s="0" t="n">
        <v>1011.569328</v>
      </c>
      <c r="SK32" s="37" t="n">
        <f aca="false">SJ32/SJ$50</f>
        <v>0.139713801207363</v>
      </c>
      <c r="SL32" s="0" t="n">
        <f aca="false">SK32*$G$13</f>
        <v>0.967534752148681</v>
      </c>
      <c r="SM32" s="0" t="n">
        <v>612.483974</v>
      </c>
      <c r="SN32" s="0" t="n">
        <f aca="false">SM32/SM$50</f>
        <v>0.154824728355276</v>
      </c>
      <c r="SO32" s="0" t="n">
        <f aca="false">SN32*H$13</f>
        <v>2.64494100681956</v>
      </c>
      <c r="SP32" s="0" t="n">
        <v>612.483974</v>
      </c>
      <c r="SQ32" s="0" t="n">
        <f aca="false">SP32/SP$50</f>
        <v>0.154824728355276</v>
      </c>
      <c r="SR32" s="0" t="n">
        <f aca="false">SQ32*I$13</f>
        <v>3.79581609140353</v>
      </c>
      <c r="TI32" s="49" t="n">
        <f aca="false">AVERAGE(SK32,SH32,SE32,SB32,RY32,SN32,SQ32)</f>
        <v>0.14403120896391</v>
      </c>
      <c r="TJ32" s="0" t="n">
        <f aca="false">TI32*$O$13</f>
        <v>96.4663425156682</v>
      </c>
      <c r="TL32" s="0" t="s">
        <v>82</v>
      </c>
      <c r="TM32" s="5" t="n">
        <v>50310040</v>
      </c>
      <c r="TN32" s="37" t="n">
        <f aca="false">TM32/TM$50</f>
        <v>0.158759405323651</v>
      </c>
      <c r="TO32" s="8" t="n">
        <f aca="false">TN32*$C$7</f>
        <v>50.3100402857669</v>
      </c>
      <c r="TP32" s="11" t="n">
        <v>248554075</v>
      </c>
      <c r="TQ32" s="37" t="n">
        <f aca="false">TP32/TP$50</f>
        <v>0.15875940519721</v>
      </c>
      <c r="TR32" s="8" t="n">
        <f aca="false">TQ32*$D$7</f>
        <v>248.554075317519</v>
      </c>
      <c r="TS32" s="11" t="n">
        <v>1280863</v>
      </c>
      <c r="TT32" s="39" t="n">
        <f aca="false">TS32/TS$50</f>
        <v>0.158759412242267</v>
      </c>
      <c r="TU32" s="4" t="n">
        <f aca="false">TT32*$E$7</f>
        <v>1.28086301270075</v>
      </c>
      <c r="TV32" s="41" t="n">
        <v>1158403</v>
      </c>
      <c r="TW32" s="0" t="n">
        <f aca="false">TV32/TV$50</f>
        <v>0.158759415694501</v>
      </c>
      <c r="TX32" s="0" t="n">
        <f aca="false">TW32*$F$7</f>
        <v>1.1584028094887</v>
      </c>
      <c r="TY32" s="50" t="n">
        <v>6828744</v>
      </c>
      <c r="TZ32" s="37" t="n">
        <f aca="false">TY32/TY$50</f>
        <v>0.1587593974719</v>
      </c>
      <c r="UA32" s="0" t="n">
        <f aca="false">TZ32*$G$7</f>
        <v>6.8287439745985</v>
      </c>
      <c r="UB32" s="50" t="n">
        <v>20473329</v>
      </c>
      <c r="UC32" s="0" t="n">
        <f aca="false">UB32/UB$50</f>
        <v>0.192947288200214</v>
      </c>
      <c r="UD32" s="0" t="n">
        <f aca="false">UC32*H$7</f>
        <v>20.4733290385895</v>
      </c>
      <c r="UE32" s="50" t="n">
        <v>29381749</v>
      </c>
      <c r="UF32" s="0" t="n">
        <f aca="false">UE32/UE$50</f>
        <v>0.192947291375995</v>
      </c>
      <c r="UG32" s="0" t="n">
        <f aca="false">UF32*I$7</f>
        <v>29.3817491157684</v>
      </c>
      <c r="UH32" s="50" t="n">
        <v>29932440</v>
      </c>
      <c r="UI32" s="0" t="n">
        <f aca="false">UH32/UH$50</f>
        <v>0.192947293494381</v>
      </c>
      <c r="UJ32" s="0" t="n">
        <f aca="false">UI32*J$7</f>
        <v>29.9324402932799</v>
      </c>
      <c r="UK32" s="50" t="n">
        <v>130799744</v>
      </c>
      <c r="UL32" s="0" t="n">
        <f aca="false">UK32/UK$50</f>
        <v>0.192947291818374</v>
      </c>
      <c r="UM32" s="0" t="n">
        <f aca="false">UL32*SUM(A$7:N$7)</f>
        <v>799.840485575264</v>
      </c>
      <c r="UN32" s="50"/>
      <c r="UQ32" s="50" t="n">
        <v>50946133</v>
      </c>
      <c r="UR32" s="0" t="n">
        <f aca="false">UQ32/UQ$50</f>
        <v>0.192947291573944</v>
      </c>
      <c r="US32" s="0" t="n">
        <f aca="false">UR32*M$7</f>
        <v>50.9461328070527</v>
      </c>
      <c r="UT32" s="50" t="n">
        <v>52362047</v>
      </c>
      <c r="UU32" s="0" t="n">
        <f aca="false">UT32/UT$50</f>
        <v>0.19294728878405</v>
      </c>
      <c r="UV32" s="0" t="n">
        <f aca="false">UU32*N$7</f>
        <v>52.3620466372591</v>
      </c>
      <c r="UX32" s="49" t="n">
        <f aca="false">AVERAGE(TZ32,TW32,TT32,TQ32,TN32,UC32,UF32,UI32,UL32,UO32,UR32,UU32)</f>
        <v>0.177407343743317</v>
      </c>
      <c r="UY32" s="0" t="n">
        <f aca="false">UX32*SUM(A$7:N$7)</f>
        <v>735.421443996445</v>
      </c>
      <c r="VA32" s="50" t="n">
        <v>60639846</v>
      </c>
      <c r="VB32" s="0" t="n">
        <f aca="false">VA32/VA$50</f>
        <v>0.192947293331582</v>
      </c>
      <c r="VC32" s="0" t="n">
        <f aca="false">VB32*W$7</f>
        <v>60.6398461157684</v>
      </c>
      <c r="VD32" s="50" t="n">
        <v>207953652</v>
      </c>
      <c r="VE32" s="0" t="n">
        <f aca="false">VD32/VD$50</f>
        <v>0.192947291944448</v>
      </c>
      <c r="VF32" s="0" t="n">
        <f aca="false">VE32*X$7</f>
        <v>207.953652424484</v>
      </c>
      <c r="VG32" s="50" t="n">
        <v>19960489</v>
      </c>
      <c r="VH32" s="0" t="n">
        <f aca="false">VG32/VG$50</f>
        <v>0.192947295659054</v>
      </c>
      <c r="VI32" s="0" t="n">
        <f aca="false">VH32*Y$7</f>
        <v>19.9604893318694</v>
      </c>
      <c r="VJ32" s="50" t="n">
        <v>18143025</v>
      </c>
      <c r="VK32" s="0" t="n">
        <f aca="false">VJ32/VJ$50</f>
        <v>0.192947293227477</v>
      </c>
      <c r="VL32" s="0" t="n">
        <f aca="false">VK32*Z$7</f>
        <v>18.143024644977</v>
      </c>
      <c r="VM32" s="50" t="n">
        <v>17158262</v>
      </c>
      <c r="VN32" s="0" t="n">
        <f aca="false">VM32/VM$50</f>
        <v>0.192947298067818</v>
      </c>
      <c r="VP32" s="50" t="n">
        <v>35929141</v>
      </c>
      <c r="VQ32" s="0" t="n">
        <f aca="false">VP32/VP$50</f>
        <v>0.191276866803839</v>
      </c>
      <c r="VR32" s="0" t="n">
        <f aca="false">VQ32*AB$7</f>
        <v>35.9291407857699</v>
      </c>
      <c r="VS32" s="50" t="n">
        <v>45562696</v>
      </c>
      <c r="VT32" s="0" t="n">
        <f aca="false">VS32/VS$50</f>
        <v>0.191276866171257</v>
      </c>
      <c r="VU32" s="0" t="n">
        <f aca="false">VT32*AC$7</f>
        <v>45.5626956710038</v>
      </c>
      <c r="VV32" s="52" t="n">
        <v>60985829</v>
      </c>
      <c r="VW32" s="0" t="n">
        <f aca="false">VV32/VV$50</f>
        <v>0.191276868385228</v>
      </c>
      <c r="VX32" s="0" t="n">
        <f aca="false">VW32*AD$7</f>
        <v>60.9858298033629</v>
      </c>
      <c r="WL32" s="46" t="n">
        <f aca="false">AVERAGE(VN32,VK32,VH32,VE32,VB32, VQ32, VT32,VW32,VZ32,WC32,WF32,WI32)</f>
        <v>0.192320884198838</v>
      </c>
      <c r="WM32" s="40" t="n">
        <f aca="false">WL32*AI$7</f>
        <v>656.197318319362</v>
      </c>
    </row>
    <row r="33" customFormat="false" ht="14.25" hidden="false" customHeight="false" outlineLevel="0" collapsed="false">
      <c r="B33" s="0" t="s">
        <v>83</v>
      </c>
      <c r="C33" s="5" t="n">
        <v>1587.325705</v>
      </c>
      <c r="D33" s="37" t="n">
        <f aca="false">C33/C$50</f>
        <v>0.0321161028080933</v>
      </c>
      <c r="E33" s="8" t="n">
        <f aca="false">C$4*D33</f>
        <v>23.4080845317293</v>
      </c>
      <c r="F33" s="38" t="n">
        <v>2373.413922</v>
      </c>
      <c r="G33" s="37" t="n">
        <f aca="false">F33/F$50</f>
        <v>0.032218497728205</v>
      </c>
      <c r="H33" s="8" t="n">
        <f aca="false">G33*D$4</f>
        <v>116.015107717958</v>
      </c>
      <c r="I33" s="11" t="n">
        <v>1591.754593</v>
      </c>
      <c r="J33" s="39" t="n">
        <f aca="false">I33/I$50</f>
        <v>0.0320997509690074</v>
      </c>
      <c r="K33" s="40" t="n">
        <f aca="false">J33*E$4</f>
        <v>0.595652133316281</v>
      </c>
      <c r="L33" s="41" t="n">
        <v>2412.091126</v>
      </c>
      <c r="M33" s="0" t="n">
        <f aca="false">L33/L$50</f>
        <v>0.0330764566909972</v>
      </c>
      <c r="N33" s="0" t="n">
        <f aca="false">M33*F$4</f>
        <v>0.555094502204396</v>
      </c>
      <c r="O33" s="0" t="n">
        <v>1324.720334</v>
      </c>
      <c r="P33" s="37" t="n">
        <f aca="false">O33/O$50</f>
        <v>0.0273219912856369</v>
      </c>
      <c r="Q33" s="0" t="n">
        <f aca="false">P33*G$4</f>
        <v>2.70297216148955</v>
      </c>
      <c r="R33" s="0" t="n">
        <v>1157.558599</v>
      </c>
      <c r="S33" s="0" t="n">
        <f aca="false">R33/R$50</f>
        <v>0.0299346619968702</v>
      </c>
      <c r="T33" s="0" t="n">
        <f aca="false">S33*H$4</f>
        <v>7.30553426278456</v>
      </c>
      <c r="U33" s="0" t="n">
        <v>1470.323831</v>
      </c>
      <c r="V33" s="0" t="n">
        <f aca="false">U33/U$50</f>
        <v>0.0317803280646092</v>
      </c>
      <c r="W33" s="42" t="n">
        <f aca="false">V33*I$4</f>
        <v>11.1307690536093</v>
      </c>
      <c r="X33" s="0" t="n">
        <v>1468.463236</v>
      </c>
      <c r="Y33" s="0" t="n">
        <f aca="false">X33/X$50</f>
        <v>0.0317767110438728</v>
      </c>
      <c r="Z33" s="42" t="n">
        <f aca="false">Y33*J$4</f>
        <v>11.3380982146299</v>
      </c>
      <c r="AA33" s="0" t="n">
        <v>1448.479741</v>
      </c>
      <c r="AB33" s="0" t="n">
        <f aca="false">AA33/AA$50</f>
        <v>0.0317373305014165</v>
      </c>
      <c r="AC33" s="42" t="n">
        <f aca="false">AB33*K$4</f>
        <v>68.6543497320731</v>
      </c>
      <c r="AD33" s="0" t="n">
        <v>1401.655847</v>
      </c>
      <c r="AE33" s="0" t="n">
        <f aca="false">AD33/AD$50</f>
        <v>0.0315712634914826</v>
      </c>
      <c r="AF33" s="42" t="n">
        <f aca="false">AE33*L$4</f>
        <v>22.876512068882</v>
      </c>
      <c r="AG33" s="0" t="n">
        <v>1497.93712</v>
      </c>
      <c r="AH33" s="0" t="n">
        <f aca="false">AG33/AG$50</f>
        <v>0.0318030925138468</v>
      </c>
      <c r="AI33" s="42" t="n">
        <f aca="false">AH33*M$4</f>
        <v>19.3138887404819</v>
      </c>
      <c r="AJ33" s="0" t="n">
        <v>1539.377762</v>
      </c>
      <c r="AK33" s="0" t="n">
        <f aca="false">AJ33/AJ$50</f>
        <v>0.0320398110772826</v>
      </c>
      <c r="AL33" s="42" t="n">
        <f aca="false">AK33*N$4</f>
        <v>19.9984213959971</v>
      </c>
      <c r="AN33" s="43" t="n">
        <f aca="false">AVERAGE(Y33,AB33,AE33,AH33,AK33,P33,M33,J33,G33,D33,S33,V33)</f>
        <v>0.0314563331809434</v>
      </c>
      <c r="AO33" s="0" t="n">
        <f aca="false">AN33*(SUM(A$4:N$4))</f>
        <v>299.916685578347</v>
      </c>
      <c r="AQ33" s="5" t="n">
        <v>1636.289308</v>
      </c>
      <c r="AR33" s="37" t="n">
        <f aca="false">AQ33/AQ$50</f>
        <v>0.0322096375364079</v>
      </c>
      <c r="AS33" s="8" t="n">
        <f aca="false">W$4*AR33</f>
        <v>23.2826855916581</v>
      </c>
      <c r="AT33" s="38" t="n">
        <v>2469.741368</v>
      </c>
      <c r="AU33" s="37" t="n">
        <f aca="false">AT33/AT$50</f>
        <v>0.0333976827014317</v>
      </c>
      <c r="AV33" s="8" t="n">
        <f aca="false">AU33*X$4</f>
        <v>82.7888853461366</v>
      </c>
      <c r="AW33" s="11" t="n">
        <v>1534.232796</v>
      </c>
      <c r="AX33" s="39" t="n">
        <f aca="false">AW33/AW$50</f>
        <v>0.0320142970445577</v>
      </c>
      <c r="AY33" s="40" t="n">
        <f aca="false">AX33*Y$4</f>
        <v>7.61735672229915</v>
      </c>
      <c r="AZ33" s="41" t="n">
        <v>2586.670877</v>
      </c>
      <c r="BA33" s="39" t="n">
        <f aca="false">AZ33/AZ$50</f>
        <v>0.0332211294223363</v>
      </c>
      <c r="BB33" s="0" t="n">
        <f aca="false">BA33*Z$4</f>
        <v>7.18477594295913</v>
      </c>
      <c r="BC33" s="0" t="n">
        <v>1740.824967</v>
      </c>
      <c r="BD33" s="39" t="n">
        <f aca="false">BC33/BC$50</f>
        <v>0.0341998834335224</v>
      </c>
      <c r="BF33" s="0" t="n">
        <v>2051.265165</v>
      </c>
      <c r="BG33" s="39" t="n">
        <f aca="false">BF33/BF$50</f>
        <v>0.036663385200551</v>
      </c>
      <c r="BH33" s="0" t="n">
        <f aca="false">BG33*AB$4</f>
        <v>15.8396207879136</v>
      </c>
      <c r="BI33" s="0" t="n">
        <v>1668.565185</v>
      </c>
      <c r="BJ33" s="39" t="n">
        <f aca="false">BI33/BI$50</f>
        <v>0.0329161887645609</v>
      </c>
      <c r="BK33" s="42" t="n">
        <f aca="false">BJ33*AC$4</f>
        <v>18.0336793419039</v>
      </c>
      <c r="BL33" s="0" t="n">
        <v>1887.108044</v>
      </c>
      <c r="BM33" s="39" t="n">
        <f aca="false">BL33/BL$50</f>
        <v>0.0331407884852782</v>
      </c>
      <c r="BN33" s="42" t="n">
        <f aca="false">BM33*AD$4</f>
        <v>24.3028472669075</v>
      </c>
      <c r="BO33" s="0" t="n">
        <v>1641.508984</v>
      </c>
      <c r="BP33" s="39" t="n">
        <f aca="false">BO33/BO$50</f>
        <v>0.0327285382751822</v>
      </c>
      <c r="BQ33" s="42" t="n">
        <f aca="false">BP33*AE$4</f>
        <v>23.6140902960183</v>
      </c>
      <c r="BT33" s="42"/>
      <c r="BW33" s="42"/>
      <c r="BZ33" s="42"/>
      <c r="CB33" s="43" t="n">
        <f aca="false">AVERAGE(BM33,BP33,BS33,BV33,BY33,BD33,BA33,AX33,AU33,AR33,BG33,BJ33)</f>
        <v>0.0333879478737587</v>
      </c>
      <c r="CC33" s="0" t="n">
        <f aca="false">CB33*AI$4</f>
        <v>262.014645395868</v>
      </c>
      <c r="CE33" s="0" t="s">
        <v>83</v>
      </c>
      <c r="CF33" s="5" t="n">
        <v>14.727077</v>
      </c>
      <c r="CG33" s="37" t="n">
        <f aca="false">CF33/CF$50</f>
        <v>0.0450049604821108</v>
      </c>
      <c r="CH33" s="8" t="n">
        <f aca="false">C$5*CG33</f>
        <v>0.223055191164695</v>
      </c>
      <c r="CI33" s="38" t="n">
        <v>21.971781</v>
      </c>
      <c r="CJ33" s="37" t="n">
        <f aca="false">CI33/CI$50</f>
        <v>0.0432310579643718</v>
      </c>
      <c r="CK33" s="8" t="n">
        <f aca="false">D$5*CJ33</f>
        <v>1.05855648652199</v>
      </c>
      <c r="CL33" s="11" t="n">
        <v>14.771964</v>
      </c>
      <c r="CM33" s="39" t="n">
        <f aca="false">CL33/CL$50</f>
        <v>0.0439258477785109</v>
      </c>
      <c r="CN33" s="40" t="n">
        <f aca="false">CM33*E$5</f>
        <v>0.00554268379662374</v>
      </c>
      <c r="CO33" s="41" t="n">
        <v>21.74646</v>
      </c>
      <c r="CP33" s="0" t="n">
        <f aca="false">CO33/CO$50</f>
        <v>0.0439258478856593</v>
      </c>
      <c r="CQ33" s="0" t="n">
        <f aca="false">CP33*F$5</f>
        <v>0.00501276115751245</v>
      </c>
      <c r="CR33" s="0" t="n">
        <v>14.446903</v>
      </c>
      <c r="CS33" s="37" t="n">
        <f aca="false">CR33/CR$50</f>
        <v>0.0459662195239524</v>
      </c>
      <c r="CT33" s="0" t="n">
        <f aca="false">CS33*G$5</f>
        <v>0.0309226655924907</v>
      </c>
      <c r="CU33" s="0" t="n">
        <v>28.737294</v>
      </c>
      <c r="CV33" s="0" t="n">
        <f aca="false">CU33/CU$50</f>
        <v>0.103843815180642</v>
      </c>
      <c r="CW33" s="0" t="n">
        <f aca="false">CV33*H$5</f>
        <v>0.172332493316491</v>
      </c>
      <c r="CX33" s="0" t="n">
        <v>16.615922</v>
      </c>
      <c r="CY33" s="0" t="n">
        <f aca="false">CX33/CX$50</f>
        <v>0.0529511563347495</v>
      </c>
      <c r="CZ33" s="0" t="n">
        <f aca="false">CY33*I$5</f>
        <v>0.126110473730195</v>
      </c>
      <c r="DA33" s="0" t="n">
        <v>16.596735</v>
      </c>
      <c r="DB33" s="0" t="n">
        <f aca="false">DA33/DA$50</f>
        <v>0.052951155354145</v>
      </c>
      <c r="DC33" s="0" t="n">
        <f aca="false">DB33*J$5</f>
        <v>0.12847411156714</v>
      </c>
      <c r="DD33" s="0" t="n">
        <v>16.390664</v>
      </c>
      <c r="DE33" s="0" t="n">
        <f aca="false">DD33/DD$50</f>
        <v>0.0529511547259903</v>
      </c>
      <c r="DF33" s="0" t="n">
        <f aca="false">DE33*K$5</f>
        <v>0.778900552041337</v>
      </c>
      <c r="DG33" s="0" t="n">
        <v>18.91942</v>
      </c>
      <c r="DH33" s="0" t="n">
        <f aca="false">DG33/DG$50</f>
        <v>0.062754259354528</v>
      </c>
      <c r="DI33" s="0" t="n">
        <f aca="false">DH33*L$5</f>
        <v>0.309207462945453</v>
      </c>
      <c r="DJ33" s="0" t="n">
        <v>16.91663</v>
      </c>
      <c r="DK33" s="0" t="n">
        <f aca="false">DJ33/DJ$50</f>
        <v>0.052951156909172</v>
      </c>
      <c r="DL33" s="0" t="n">
        <f aca="false">DK33*M$5</f>
        <v>0.218667751222378</v>
      </c>
      <c r="DM33" s="0" t="n">
        <v>17.257045</v>
      </c>
      <c r="DN33" s="0" t="n">
        <f aca="false">DM33/DM$50</f>
        <v>0.0529511554710081</v>
      </c>
      <c r="DO33" s="0" t="n">
        <f aca="false">DN33*N$5</f>
        <v>0.224745043662322</v>
      </c>
      <c r="DQ33" s="43" t="n">
        <f aca="false">AVERAGE(CS33,CP33,CM33,CJ33,CG33,CV33,CY33,DB33,DE33,DH33,DK33,DN33)</f>
        <v>0.0544506489137367</v>
      </c>
      <c r="DR33" s="0" t="n">
        <f aca="false">DQ33*(SUM(A$5:N$5))</f>
        <v>3.53024221799322</v>
      </c>
      <c r="DT33" s="0" t="n">
        <v>18.247544</v>
      </c>
      <c r="DU33" s="0" t="n">
        <f aca="false">DT33/DT$50</f>
        <v>0.0529743294929217</v>
      </c>
      <c r="DV33" s="0" t="n">
        <f aca="false">DU33*W$5</f>
        <v>0.260388390431449</v>
      </c>
      <c r="DW33" s="0" t="n">
        <v>26.582485</v>
      </c>
      <c r="DX33" s="0" t="n">
        <f aca="false">DW33/DW$50</f>
        <v>0.0529743300072191</v>
      </c>
      <c r="DY33" s="0" t="n">
        <f aca="false">DX33*X$5</f>
        <v>0.892956054848164</v>
      </c>
      <c r="DZ33" s="0" t="n">
        <v>17.211315</v>
      </c>
      <c r="EA33" s="0" t="n">
        <f aca="false">DZ33/DZ$50</f>
        <v>0.0529743273890173</v>
      </c>
      <c r="EB33" s="0" t="n">
        <f aca="false">EA33*Y$5</f>
        <v>0.0857106301079727</v>
      </c>
      <c r="EC33" s="0" t="n">
        <v>27.991335</v>
      </c>
      <c r="ED33" s="0" t="n">
        <f aca="false">EC33/EC$50</f>
        <v>0.0529743280481556</v>
      </c>
      <c r="EE33" s="0" t="n">
        <f aca="false">ED33*Z$5</f>
        <v>0.0779064123868284</v>
      </c>
      <c r="EF33" s="0" t="n">
        <v>18.285687</v>
      </c>
      <c r="EG33" s="0" t="n">
        <f aca="false">EF33/EF$50</f>
        <v>0.0529896812638138</v>
      </c>
      <c r="EI33" s="0" t="n">
        <v>25.728086</v>
      </c>
      <c r="EJ33" s="0" t="n">
        <f aca="false">EI33/EI$50</f>
        <v>0.0678644630499228</v>
      </c>
      <c r="EK33" s="0" t="n">
        <f aca="false">EJ33*AB$5</f>
        <v>0.199371716656322</v>
      </c>
      <c r="EL33" s="0" t="n">
        <v>19.153249</v>
      </c>
      <c r="EM33" s="0" t="n">
        <f aca="false">EL33/EL$50</f>
        <v>0.0557189865143391</v>
      </c>
      <c r="EN33" s="0" t="n">
        <f aca="false">EM33*AC$5</f>
        <v>0.207580675091206</v>
      </c>
      <c r="EO33" s="0" t="n">
        <v>21.520933</v>
      </c>
      <c r="EP33" s="0" t="n">
        <f aca="false">EO33/EO$50</f>
        <v>0.0556595611153</v>
      </c>
      <c r="EQ33" s="0" t="n">
        <f aca="false">EP33*AD$5</f>
        <v>0.277551137041839</v>
      </c>
      <c r="ER33" s="0" t="n">
        <v>18.950206</v>
      </c>
      <c r="ES33" s="0" t="n">
        <f aca="false">ER33/ER$50</f>
        <v>0.0557027799462025</v>
      </c>
      <c r="ET33" s="0" t="n">
        <f aca="false">ES33*AE$5</f>
        <v>0.273294186175947</v>
      </c>
      <c r="FE33" s="44" t="n">
        <f aca="false">AVERAGE(EP33,ES33,EV33,EY33,FB33,EG33,ED33,EA33,DX33,DU33,EJ33,EM33)</f>
        <v>0.0555369763140991</v>
      </c>
      <c r="FF33" s="0" t="n">
        <f aca="false">FE33*AI$5</f>
        <v>2.96365048340669</v>
      </c>
      <c r="FH33" s="0" t="s">
        <v>83</v>
      </c>
      <c r="FI33" s="5" t="n">
        <v>108.974403</v>
      </c>
      <c r="FJ33" s="37" t="n">
        <f aca="false">FI33/FI$50</f>
        <v>0.0442045521704954</v>
      </c>
      <c r="FK33" s="8" t="n">
        <f aca="false">FJ33*C$6</f>
        <v>1.61094249211558</v>
      </c>
      <c r="FL33" s="38" t="n">
        <v>142.127726</v>
      </c>
      <c r="FM33" s="37" t="n">
        <f aca="false">FL33/FL$50</f>
        <v>0.0386431578512979</v>
      </c>
      <c r="FN33" s="8" t="n">
        <f aca="false">FM33*D$6</f>
        <v>6.95747852444972</v>
      </c>
      <c r="FO33" s="11" t="n">
        <v>109.163767</v>
      </c>
      <c r="FP33" s="39" t="n">
        <f aca="false">FO33/FO$50</f>
        <v>0.0441468106754148</v>
      </c>
      <c r="FQ33" s="45" t="n">
        <f aca="false">FP33*E$6</f>
        <v>0.0409600404428526</v>
      </c>
      <c r="FR33" s="41" t="n">
        <v>141.146844</v>
      </c>
      <c r="FS33" s="0" t="n">
        <f aca="false">FR33/FR$50</f>
        <v>0.0387740942753766</v>
      </c>
      <c r="FT33" s="0" t="n">
        <f aca="false">FS33*F$6</f>
        <v>0.0325356593683669</v>
      </c>
      <c r="FU33" s="0" t="n">
        <v>107.111025</v>
      </c>
      <c r="FV33" s="37" t="n">
        <f aca="false">FU33/FU$50</f>
        <v>0.0442913045720213</v>
      </c>
      <c r="FW33" s="0" t="n">
        <f aca="false">FV33*G$6</f>
        <v>0.219087551128025</v>
      </c>
      <c r="FX33" s="0" t="n">
        <v>89.959433</v>
      </c>
      <c r="FY33" s="0" t="n">
        <f aca="false">FX33/FX$50</f>
        <v>0.0466721565698894</v>
      </c>
      <c r="FZ33" s="0" t="n">
        <f aca="false">FY33*H$6</f>
        <v>0.569515431600702</v>
      </c>
      <c r="GA33" s="0" t="n">
        <v>104.19487</v>
      </c>
      <c r="GB33" s="0" t="n">
        <f aca="false">GA33/GA$50</f>
        <v>0.0451581614776884</v>
      </c>
      <c r="GC33" s="0" t="n">
        <f aca="false">GB33*I$6</f>
        <v>0.790811638683959</v>
      </c>
      <c r="GD33" s="0" t="n">
        <v>104.124086</v>
      </c>
      <c r="GE33" s="0" t="n">
        <f aca="false">GD33/GD$50</f>
        <v>0.0451796529727878</v>
      </c>
      <c r="GF33" s="0" t="n">
        <f aca="false">GE33*J$6</f>
        <v>0.80601693171002</v>
      </c>
      <c r="GG33" s="0" t="n">
        <v>103.363834</v>
      </c>
      <c r="GH33" s="0" t="n">
        <f aca="false">GG33/GG$50</f>
        <v>0.0454136503408987</v>
      </c>
      <c r="GI33" s="0" t="n">
        <f aca="false">GH33*K$6</f>
        <v>4.91195161006843</v>
      </c>
      <c r="GJ33" s="0" t="n">
        <v>101.197856</v>
      </c>
      <c r="GK33" s="0" t="n">
        <f aca="false">GJ33/GJ$50</f>
        <v>0.0457072978779021</v>
      </c>
      <c r="GL33" s="0" t="n">
        <f aca="false">GK33*L$6</f>
        <v>1.65597355934441</v>
      </c>
      <c r="GM33" s="0" t="n">
        <v>105.276579</v>
      </c>
      <c r="GN33" s="0" t="n">
        <f aca="false">GM33/GM$50</f>
        <v>0.0448159163920197</v>
      </c>
      <c r="GO33" s="0" t="n">
        <f aca="false">GN33*M$6</f>
        <v>1.36082618792708</v>
      </c>
      <c r="GP33" s="0" t="n">
        <v>106.530173</v>
      </c>
      <c r="GQ33" s="0" t="n">
        <f aca="false">GP33/GP$50</f>
        <v>0.0444549933041408</v>
      </c>
      <c r="GR33" s="0" t="n">
        <f aca="false">GQ33*N$6</f>
        <v>1.38738285177155</v>
      </c>
      <c r="GT33" s="46" t="n">
        <f aca="false">AVERAGE(FV33,FS33,FP33,FM33,FJ33, FY33, GB33,GE33,GH33,GK33,GN33,GQ33)</f>
        <v>0.0439551457066611</v>
      </c>
      <c r="GU33" s="0" t="n">
        <f aca="false">GT33*(SUM(A$6:N$6))</f>
        <v>20.9542567129875</v>
      </c>
      <c r="GW33" s="5" t="n">
        <v>110.177719</v>
      </c>
      <c r="GX33" s="37" t="n">
        <f aca="false">GW33/GW$50</f>
        <v>0.0434814204389018</v>
      </c>
      <c r="GY33" s="8" t="n">
        <f aca="false">GX33*W$6</f>
        <v>1.57152380248509</v>
      </c>
      <c r="GZ33" s="38" t="n">
        <v>140.512124</v>
      </c>
      <c r="HA33" s="37" t="n">
        <f aca="false">GZ33/GZ$50</f>
        <v>0.038065591875493</v>
      </c>
      <c r="HB33" s="8" t="n">
        <f aca="false">HA33*X$6</f>
        <v>4.71800386509739</v>
      </c>
      <c r="HC33" s="11" t="n">
        <v>106.302469</v>
      </c>
      <c r="HD33" s="39" t="n">
        <f aca="false">HC33/HC$50</f>
        <v>0.0444778360772571</v>
      </c>
      <c r="HE33" s="45" t="n">
        <f aca="false">HD33*Y$6</f>
        <v>0.529144124521718</v>
      </c>
      <c r="HF33" s="41" t="n">
        <v>145.855169</v>
      </c>
      <c r="HG33" s="39" t="n">
        <f aca="false">HF33/HF$50</f>
        <v>0.0375242971922551</v>
      </c>
      <c r="HH33" s="0" t="n">
        <f aca="false">HG33*Z$6</f>
        <v>0.405771375674685</v>
      </c>
      <c r="HI33" s="0" t="n">
        <v>109.97517</v>
      </c>
      <c r="HJ33" s="39" t="n">
        <f aca="false">HI33/HI$50</f>
        <v>0.0433109521319756</v>
      </c>
      <c r="HL33" s="0" t="n">
        <v>130.205149</v>
      </c>
      <c r="HM33" s="39" t="n">
        <f aca="false">HL33/HL$50</f>
        <v>0.04664724742838</v>
      </c>
      <c r="HN33" s="0" t="n">
        <f aca="false">HM33*AB$6</f>
        <v>1.00764660167607</v>
      </c>
      <c r="HO33" s="0" t="n">
        <v>111.588238</v>
      </c>
      <c r="HP33" s="39" t="n">
        <f aca="false">HO33/HO$50</f>
        <v>0.0441358768332264</v>
      </c>
      <c r="HQ33" s="0" t="n">
        <f aca="false">HP33*AC$6</f>
        <v>1.20902856642551</v>
      </c>
      <c r="HR33" s="0" t="n">
        <v>120.314607</v>
      </c>
      <c r="HS33" s="39" t="n">
        <f aca="false">HR33/HR$50</f>
        <v>0.0423519142414595</v>
      </c>
      <c r="HT33" s="0" t="n">
        <f aca="false">HS33*AD$6</f>
        <v>1.55287811532996</v>
      </c>
      <c r="HU33" s="0" t="n">
        <v>110.677541</v>
      </c>
      <c r="HV33" s="39" t="n">
        <f aca="false">HU33/HU$50</f>
        <v>0.0442447090623238</v>
      </c>
      <c r="HW33" s="0" t="n">
        <f aca="false">HV33*AE$6</f>
        <v>1.59615829178512</v>
      </c>
      <c r="IH33" s="47" t="n">
        <f aca="false">AVERAGE(HJ33,HG33,HD33,HA33,GX33, HM33, HP33,HS33,HV33,HY33,IB33,IE33)</f>
        <v>0.0426933161423636</v>
      </c>
      <c r="II33" s="0" t="n">
        <f aca="false">IH33*AI$6</f>
        <v>16.7519641100898</v>
      </c>
      <c r="IK33" s="0" t="s">
        <v>83</v>
      </c>
      <c r="IL33" s="5" t="n">
        <v>103.504833</v>
      </c>
      <c r="IM33" s="37" t="n">
        <f aca="false">IL33/IL$50</f>
        <v>0.0231287448256291</v>
      </c>
      <c r="IN33" s="8" t="n">
        <f aca="false">IM33*W$8</f>
        <v>1.04491104039925</v>
      </c>
      <c r="IO33" s="38" t="n">
        <v>51.866506</v>
      </c>
      <c r="IP33" s="37" t="n">
        <f aca="false">IO33/IO$50</f>
        <v>0.0233331708838754</v>
      </c>
      <c r="IQ33" s="8" t="n">
        <f aca="false">IP33*X$8</f>
        <v>3.61500980909404</v>
      </c>
      <c r="IR33" s="11" t="n">
        <v>51.866506</v>
      </c>
      <c r="IS33" s="39" t="n">
        <f aca="false">IR33/IR$50</f>
        <v>0.0233331708838754</v>
      </c>
      <c r="IT33" s="40" t="n">
        <f aca="false">IS33*E$8</f>
        <v>0.0270610608230124</v>
      </c>
      <c r="IU33" s="41" t="n">
        <v>175.093672</v>
      </c>
      <c r="IV33" s="0" t="n">
        <f aca="false">IU33/IU$50</f>
        <v>0.02303068384833</v>
      </c>
      <c r="IW33" s="0" t="n">
        <f aca="false">IV33*F$8</f>
        <v>0.0241565437798526</v>
      </c>
      <c r="IX33" s="0" t="n">
        <v>51.604575</v>
      </c>
      <c r="IY33" s="37" t="n">
        <f aca="false">IX33/IX$50</f>
        <v>0.0233158437657725</v>
      </c>
      <c r="IZ33" s="0" t="n">
        <f aca="false">IY33*G$8</f>
        <v>0.144165179894971</v>
      </c>
      <c r="JA33" s="0" t="n">
        <v>51.866506</v>
      </c>
      <c r="JB33" s="0" t="n">
        <f aca="false">JA33/JA$50</f>
        <v>0.0233331708838754</v>
      </c>
      <c r="JC33" s="0" t="n">
        <f aca="false">JB33*H$8</f>
        <v>0.355902797919895</v>
      </c>
      <c r="JD33" s="0" t="n">
        <v>107.508209</v>
      </c>
      <c r="JE33" s="0" t="n">
        <f aca="false">JD33/JD$50</f>
        <v>0.0273605427191969</v>
      </c>
      <c r="JF33" s="0" t="n">
        <f aca="false">JE33*I$8</f>
        <v>0.598923730368788</v>
      </c>
      <c r="JG33" s="0" t="n">
        <v>51.866506</v>
      </c>
      <c r="JH33" s="0" t="n">
        <f aca="false">JG33/JG$50</f>
        <v>0.0233331708838754</v>
      </c>
      <c r="JI33" s="0" t="n">
        <f aca="false">JH33*J$8</f>
        <v>0.520337407588502</v>
      </c>
      <c r="JJ33" s="0" t="n">
        <v>51.866506</v>
      </c>
      <c r="JK33" s="0" t="n">
        <f aca="false">JJ33/JJ$50</f>
        <v>0.0233331708838754</v>
      </c>
      <c r="JL33" s="0" t="n">
        <f aca="false">JK33*K$8</f>
        <v>3.15465188964993</v>
      </c>
      <c r="JM33" s="0" t="n">
        <v>102.327268</v>
      </c>
      <c r="JN33" s="0" t="n">
        <f aca="false">JM33/JM$50</f>
        <v>0.0242389542186152</v>
      </c>
      <c r="JO33" s="0" t="n">
        <f aca="false">JN33*L$8</f>
        <v>1.0977204176292</v>
      </c>
      <c r="JP33" s="0" t="n">
        <v>51.866506</v>
      </c>
      <c r="JQ33" s="0" t="n">
        <f aca="false">JP33/JP$50</f>
        <v>0.0233331708838754</v>
      </c>
      <c r="JR33" s="0" t="n">
        <f aca="false">JQ33*M$8</f>
        <v>0.885633736360722</v>
      </c>
      <c r="JS33" s="0" t="n">
        <v>51.866506</v>
      </c>
      <c r="JT33" s="0" t="n">
        <f aca="false">JS33/JS$50</f>
        <v>0.0233331708838754</v>
      </c>
      <c r="JU33" s="0" t="n">
        <f aca="false">JT33*N$8</f>
        <v>0.910247611001456</v>
      </c>
      <c r="JW33" s="43" t="n">
        <f aca="false">AVERAGE(IY33,IV33,IS33,IP33,IM33,JB33,JE33,JH33,JK33,JN33,JQ33,JT33)</f>
        <v>0.0237005804637226</v>
      </c>
      <c r="JX33" s="0" t="n">
        <f aca="false">JW33*SUM(A$8:N$8)</f>
        <v>14.1231487036227</v>
      </c>
      <c r="JZ33" s="0" t="n">
        <v>113.095001</v>
      </c>
      <c r="KA33" s="0" t="n">
        <f aca="false">JZ33/JZ$50</f>
        <v>0.0243034257242146</v>
      </c>
      <c r="KB33" s="0" t="n">
        <f aca="false">KA33*W$8</f>
        <v>1.09798080484742</v>
      </c>
      <c r="KC33" s="0" t="n">
        <v>51.866506</v>
      </c>
      <c r="KD33" s="0" t="n">
        <f aca="false">KC33/KC$50</f>
        <v>0.0233331708838754</v>
      </c>
      <c r="KE33" s="0" t="n">
        <f aca="false">KD33*X$8</f>
        <v>3.61500980909404</v>
      </c>
      <c r="KF33" s="0" t="n">
        <v>51.866506</v>
      </c>
      <c r="KG33" s="0" t="n">
        <f aca="false">KF33/KF$50</f>
        <v>0.0233331708838754</v>
      </c>
      <c r="KH33" s="0" t="n">
        <f aca="false">KG33*Y$8</f>
        <v>0.346987718169846</v>
      </c>
      <c r="KI33" s="0" t="n">
        <v>195.11106</v>
      </c>
      <c r="KJ33" s="0" t="n">
        <f aca="false">KI33/KI$50</f>
        <v>0.0253589069947432</v>
      </c>
      <c r="KK33" s="0" t="n">
        <f aca="false">KJ33*Z$8</f>
        <v>0.342775193234904</v>
      </c>
      <c r="KL33" s="0" t="n">
        <v>63.429546</v>
      </c>
      <c r="KM33" s="0" t="n">
        <f aca="false">KL33/KL$50</f>
        <v>0.0283834331766113</v>
      </c>
      <c r="KO33" s="0" t="n">
        <v>51.866506</v>
      </c>
      <c r="KP33" s="0" t="n">
        <f aca="false">KO33/KO$50</f>
        <v>0.0233331708838754</v>
      </c>
      <c r="KQ33" s="0" t="n">
        <f aca="false">KP33*AB$8</f>
        <v>0.630036916528747</v>
      </c>
      <c r="KR33" s="0" t="n">
        <v>129.311989</v>
      </c>
      <c r="KS33" s="0" t="n">
        <f aca="false">KR33/KR$50</f>
        <v>0.0241541633359808</v>
      </c>
      <c r="KT33" s="0" t="n">
        <f aca="false">KS33*AC$8</f>
        <v>0.827078659319954</v>
      </c>
      <c r="KU33" s="0" t="n">
        <v>51.866506</v>
      </c>
      <c r="KV33" s="0" t="n">
        <f aca="false">KU33/KU$50</f>
        <v>0.0235181927411658</v>
      </c>
      <c r="KW33" s="0" t="n">
        <f aca="false">KV33*AD$8</f>
        <v>1.07789953163785</v>
      </c>
      <c r="KX33" s="0" t="n">
        <v>51.866506</v>
      </c>
      <c r="KY33" s="0" t="n">
        <f aca="false">KX33/KX$50</f>
        <v>0.0235181927411658</v>
      </c>
      <c r="KZ33" s="0" t="n">
        <f aca="false">KY33*AE$8</f>
        <v>1.06054371096481</v>
      </c>
      <c r="LK33" s="48" t="n">
        <f aca="false">AVERAGE(KM33,KJ33,KG33,KD33,KA33, KP33, KS33,KV33,KY33,LB33,LE33,LH33)</f>
        <v>0.0243595363739453</v>
      </c>
      <c r="LL33" s="0" t="n">
        <f aca="false">LK33*AI$8</f>
        <v>11.947715589544</v>
      </c>
      <c r="LN33" s="0" t="s">
        <v>83</v>
      </c>
      <c r="LO33" s="5" t="n">
        <v>38.723966</v>
      </c>
      <c r="LP33" s="37" t="n">
        <f aca="false">LO33/LO$50</f>
        <v>0.0372477518856929</v>
      </c>
      <c r="LQ33" s="8" t="n">
        <f aca="false">LP33*C$9</f>
        <v>0.416183883343382</v>
      </c>
      <c r="LR33" s="11" t="n">
        <v>38.723966</v>
      </c>
      <c r="LS33" s="37" t="n">
        <f aca="false">LR33/LR$50</f>
        <v>0.0372477518856929</v>
      </c>
      <c r="LT33" s="8" t="n">
        <f aca="false">LS33*D$9</f>
        <v>2.05613431794687</v>
      </c>
      <c r="LU33" s="11" t="n">
        <v>38.723966</v>
      </c>
      <c r="LV33" s="39" t="n">
        <f aca="false">LU33/LU$50</f>
        <v>0.0372477518856929</v>
      </c>
      <c r="LW33" s="4" t="n">
        <f aca="false">LV33*E$9</f>
        <v>0.0105957879659366</v>
      </c>
      <c r="LX33" s="41" t="n">
        <v>38.723966</v>
      </c>
      <c r="LY33" s="0" t="n">
        <f aca="false">LX33/LX$50</f>
        <v>0.0372477518856929</v>
      </c>
      <c r="LZ33" s="0" t="n">
        <f aca="false">LY33*F$9</f>
        <v>0.00958275019254702</v>
      </c>
      <c r="MA33" s="0" t="n">
        <v>38.723966</v>
      </c>
      <c r="MB33" s="37" t="n">
        <f aca="false">MA33/MA$50</f>
        <v>0.0372477518856929</v>
      </c>
      <c r="MC33" s="0" t="n">
        <f aca="false">MB33*G$9</f>
        <v>0.0564899831151077</v>
      </c>
      <c r="MD33" s="0" t="n">
        <v>38.723966</v>
      </c>
      <c r="ME33" s="0" t="n">
        <f aca="false">MD33/MD$50</f>
        <v>0.0372477518856929</v>
      </c>
      <c r="MF33" s="0" t="n">
        <f aca="false">ME33*H$9</f>
        <v>0.139354129829084</v>
      </c>
      <c r="MG33" s="0" t="n">
        <v>38.723966</v>
      </c>
      <c r="MH33" s="0" t="n">
        <f aca="false">MG33/MG$50</f>
        <v>0.0372477518856929</v>
      </c>
      <c r="MI33" s="0" t="n">
        <f aca="false">MH33*I$9</f>
        <v>0.199990338931919</v>
      </c>
      <c r="MZ33" s="49" t="n">
        <f aca="false">AVERAGE(MB33,LY33,LV33,LS33,LP33,ME33,MH33)</f>
        <v>0.0372477518856929</v>
      </c>
      <c r="NA33" s="0" t="n">
        <f aca="false">MZ33*O$9</f>
        <v>5.46340489234861</v>
      </c>
      <c r="NC33" s="0" t="s">
        <v>83</v>
      </c>
      <c r="ND33" s="5" t="n">
        <v>280.746347</v>
      </c>
      <c r="NE33" s="37" t="n">
        <f aca="false">ND33/ND$50</f>
        <v>0.0372482705127337</v>
      </c>
      <c r="NF33" s="8" t="n">
        <f aca="false">NE33*C$10</f>
        <v>3.01730729495564</v>
      </c>
      <c r="NG33" s="11" t="n">
        <v>280.746347</v>
      </c>
      <c r="NH33" s="37" t="n">
        <f aca="false">NG33/NG$50</f>
        <v>0.0372482705127337</v>
      </c>
      <c r="NI33" s="8" t="n">
        <f aca="false">NH33*D$10</f>
        <v>14.9068460486995</v>
      </c>
      <c r="NJ33" s="11" t="n">
        <v>280.746347</v>
      </c>
      <c r="NK33" s="39" t="n">
        <f aca="false">NJ33/NJ$50</f>
        <v>0.0372482705127337</v>
      </c>
      <c r="NL33" s="4" t="n">
        <f aca="false">NK33*E$10</f>
        <v>0.0768188043914364</v>
      </c>
      <c r="NM33" s="41" t="n">
        <v>280.746347</v>
      </c>
      <c r="NN33" s="0" t="n">
        <f aca="false">NM33/NM$50</f>
        <v>0.0372482705127337</v>
      </c>
      <c r="NO33" s="0" t="n">
        <f aca="false">NN33*F$10</f>
        <v>0.0694743434787295</v>
      </c>
      <c r="NP33" s="0" t="n">
        <v>280.746347</v>
      </c>
      <c r="NQ33" s="37" t="n">
        <f aca="false">NP33/NP$50</f>
        <v>0.0372482705127337</v>
      </c>
      <c r="NR33" s="0" t="n">
        <f aca="false">NQ33*G$10</f>
        <v>0.409548867620381</v>
      </c>
      <c r="NS33" s="0" t="n">
        <v>280.746347</v>
      </c>
      <c r="NT33" s="0" t="n">
        <f aca="false">NS33/NS$50</f>
        <v>0.0372482705127337</v>
      </c>
      <c r="NU33" s="0" t="n">
        <f aca="false">NT33*H$10</f>
        <v>1.01030878259302</v>
      </c>
      <c r="NV33" s="0" t="n">
        <v>280.746347</v>
      </c>
      <c r="NW33" s="0" t="n">
        <f aca="false">NV33/NV$50</f>
        <v>0.0372482705127337</v>
      </c>
      <c r="NX33" s="0" t="n">
        <f aca="false">NW33*I$10</f>
        <v>1.44991753100168</v>
      </c>
      <c r="OO33" s="49" t="n">
        <f aca="false">AVERAGE(NQ33,NN33,NK33,NH33,NE33,NT33,NW33)</f>
        <v>0.0372482705127337</v>
      </c>
      <c r="OP33" s="0" t="n">
        <f aca="false">OO33*O$10</f>
        <v>39.609346004825</v>
      </c>
      <c r="OR33" s="0" t="s">
        <v>83</v>
      </c>
      <c r="OS33" s="5" t="n">
        <v>267.070281</v>
      </c>
      <c r="OT33" s="37" t="n">
        <f aca="false">OS33/OS$50</f>
        <v>0.0368866503908357</v>
      </c>
      <c r="OU33" s="8" t="n">
        <f aca="false">OT33*C$11</f>
        <v>3.44438935284128</v>
      </c>
      <c r="OV33" s="11" t="n">
        <v>267.070281</v>
      </c>
      <c r="OW33" s="37" t="n">
        <f aca="false">OV33/OV$50</f>
        <v>0.0368866503908357</v>
      </c>
      <c r="OX33" s="8" t="n">
        <f aca="false">OW33*D$11</f>
        <v>17.0168222177515</v>
      </c>
      <c r="OY33" s="11" t="n">
        <v>267.070281</v>
      </c>
      <c r="OZ33" s="39" t="n">
        <f aca="false">OY33/OY$50</f>
        <v>0.0368866503908357</v>
      </c>
      <c r="PA33" s="4" t="n">
        <f aca="false">OZ33*E$11</f>
        <v>0.0876920532377366</v>
      </c>
      <c r="PB33" s="41" t="n">
        <v>267.070281</v>
      </c>
      <c r="PC33" s="0" t="n">
        <f aca="false">PB33/PB$50</f>
        <v>0.0368866503908357</v>
      </c>
      <c r="PD33" s="0" t="n">
        <f aca="false">PC33*F$11</f>
        <v>0.079308027184978</v>
      </c>
      <c r="PE33" s="0" t="n">
        <v>267.070281</v>
      </c>
      <c r="PF33" s="37" t="n">
        <f aca="false">PE33/PE$50</f>
        <v>0.0368866503908357</v>
      </c>
      <c r="PG33" s="0" t="n">
        <f aca="false">PF33*G$11</f>
        <v>0.467518095176509</v>
      </c>
      <c r="PH33" s="0" t="n">
        <v>267.070281</v>
      </c>
      <c r="PI33" s="0" t="n">
        <f aca="false">PH33/PH$50</f>
        <v>0.0368866503908357</v>
      </c>
      <c r="PJ33" s="0" t="n">
        <f aca="false">PI33*H$11</f>
        <v>1.15331203409847</v>
      </c>
      <c r="PK33" s="0" t="n">
        <v>267.070281</v>
      </c>
      <c r="PL33" s="0" t="n">
        <f aca="false">PK33/PK$50</f>
        <v>0.0368866503908357</v>
      </c>
      <c r="PM33" s="0" t="n">
        <f aca="false">PL33*I$11</f>
        <v>1.65514480895905</v>
      </c>
      <c r="QD33" s="49" t="n">
        <f aca="false">AVERAGE(PF33,PC33,OZ33,OW33,OT33,PI33,PL33)</f>
        <v>0.0368866503908357</v>
      </c>
      <c r="QE33" s="0" t="n">
        <f aca="false">QD33*O$11</f>
        <v>45.2158153994161</v>
      </c>
      <c r="QG33" s="0" t="s">
        <v>83</v>
      </c>
      <c r="QH33" s="5" t="n">
        <v>94.819903</v>
      </c>
      <c r="QI33" s="37" t="n">
        <f aca="false">QH33/QH$50</f>
        <v>0.0411016455949262</v>
      </c>
      <c r="QJ33" s="8" t="n">
        <f aca="false">QI33*C$12</f>
        <v>1.21926092867769</v>
      </c>
      <c r="QK33" s="11" t="n">
        <v>94.819903</v>
      </c>
      <c r="QL33" s="37" t="n">
        <f aca="false">QK33/QK$50</f>
        <v>0.040947225032978</v>
      </c>
      <c r="QM33" s="8" t="n">
        <f aca="false">QL33*D$12</f>
        <v>6.0010624410617</v>
      </c>
      <c r="QN33" s="11" t="n">
        <v>94.819903</v>
      </c>
      <c r="QO33" s="39" t="n">
        <f aca="false">QN33/QN$50</f>
        <v>0.0410242899998864</v>
      </c>
      <c r="QP33" s="4" t="n">
        <f aca="false">QO33*E$12</f>
        <v>0.0309832178856568</v>
      </c>
      <c r="QQ33" s="41" t="n">
        <v>94.819903</v>
      </c>
      <c r="QR33" s="0" t="n">
        <f aca="false">QQ33/QQ$50</f>
        <v>0.0410242899998864</v>
      </c>
      <c r="QS33" s="0" t="n">
        <f aca="false">QR33*F$12</f>
        <v>0.0280209870293737</v>
      </c>
      <c r="QT33" s="0" t="n">
        <v>94.819903</v>
      </c>
      <c r="QU33" s="37" t="n">
        <f aca="false">QT33/QT$50</f>
        <v>0.0410242899998864</v>
      </c>
      <c r="QV33" s="0" t="n">
        <f aca="false">QU33*G$12</f>
        <v>0.165182755717568</v>
      </c>
      <c r="QW33" s="0" t="n">
        <v>94.819903</v>
      </c>
      <c r="QX33" s="0" t="n">
        <f aca="false">QW33/QW$50</f>
        <v>0.0410242899643877</v>
      </c>
      <c r="QY33" s="4" t="n">
        <f aca="false">QX33*H$12</f>
        <v>0.407486387789646</v>
      </c>
      <c r="QZ33" s="0" t="n">
        <v>94.664332</v>
      </c>
      <c r="RA33" s="0" t="n">
        <f aca="false">QZ33/QZ$50</f>
        <v>0.0413574299371075</v>
      </c>
      <c r="RB33" s="0" t="n">
        <f aca="false">RA33*I$12</f>
        <v>0.589541996358175</v>
      </c>
      <c r="RS33" s="49" t="n">
        <f aca="false">AVERAGE(QU33,QR33,QO33,QL33,QI33,QX33,RA33)</f>
        <v>0.0410719229327227</v>
      </c>
      <c r="RT33" s="0" t="n">
        <f aca="false">RS33*O$12</f>
        <v>15.9941296558458</v>
      </c>
      <c r="RW33" s="0" t="s">
        <v>83</v>
      </c>
      <c r="RX33" s="5" t="n">
        <v>267.070281</v>
      </c>
      <c r="RY33" s="37" t="n">
        <f aca="false">RX33/RX$50</f>
        <v>0.0368866503908357</v>
      </c>
      <c r="RZ33" s="8" t="n">
        <f aca="false">RY33*C$13</f>
        <v>1.88195960425313</v>
      </c>
      <c r="SA33" s="11" t="n">
        <v>267.070281</v>
      </c>
      <c r="SB33" s="37" t="n">
        <f aca="false">SA33/SA$50</f>
        <v>0.0368866503908357</v>
      </c>
      <c r="SC33" s="8" t="n">
        <f aca="false">SB33*D$13</f>
        <v>9.29772122891625</v>
      </c>
      <c r="SD33" s="11" t="n">
        <v>267.070281</v>
      </c>
      <c r="SE33" s="39" t="n">
        <f aca="false">SD33/SD$50</f>
        <v>0.0368866503908357</v>
      </c>
      <c r="SF33" s="4" t="n">
        <f aca="false">SE33*$E$13</f>
        <v>0.0479135442894397</v>
      </c>
      <c r="SG33" s="41" t="n">
        <v>267.070281</v>
      </c>
      <c r="SH33" s="0" t="n">
        <f aca="false">SG33/SG$50</f>
        <v>0.0368866503908357</v>
      </c>
      <c r="SI33" s="0" t="n">
        <f aca="false">SH33*$F$13</f>
        <v>0.0433326456929201</v>
      </c>
      <c r="SJ33" s="0" t="n">
        <v>267.070281</v>
      </c>
      <c r="SK33" s="37" t="n">
        <f aca="false">SJ33/SJ$50</f>
        <v>0.0368866503908357</v>
      </c>
      <c r="SL33" s="0" t="n">
        <f aca="false">SK33*$G$13</f>
        <v>0.25544445741994</v>
      </c>
      <c r="SM33" s="0" t="n">
        <v>162.176694</v>
      </c>
      <c r="SN33" s="0" t="n">
        <f aca="false">SM33/SM$50</f>
        <v>0.0409952972812098</v>
      </c>
      <c r="SO33" s="0" t="n">
        <f aca="false">SN33*H$13</f>
        <v>0.70034124404866</v>
      </c>
      <c r="SP33" s="0" t="n">
        <v>162.176694</v>
      </c>
      <c r="SQ33" s="0" t="n">
        <f aca="false">SP33/SP$50</f>
        <v>0.0409952972812098</v>
      </c>
      <c r="SR33" s="0" t="n">
        <f aca="false">SQ33*I$13</f>
        <v>1.00507593809438</v>
      </c>
      <c r="TI33" s="49" t="n">
        <f aca="false">AVERAGE(SK33,SH33,SE33,SB33,RY33,SN33,SQ33)</f>
        <v>0.0380605495023711</v>
      </c>
      <c r="TJ33" s="0" t="n">
        <f aca="false">TI33*$O$13</f>
        <v>25.4914336347081</v>
      </c>
      <c r="TL33" s="0" t="s">
        <v>83</v>
      </c>
      <c r="TM33" s="5" t="n">
        <v>10934986</v>
      </c>
      <c r="TN33" s="37" t="n">
        <f aca="false">TM33/TM$50</f>
        <v>0.0345066685413578</v>
      </c>
      <c r="TO33" s="8" t="n">
        <f aca="false">TN33*$C$7</f>
        <v>10.934986062112</v>
      </c>
      <c r="TP33" s="11" t="n">
        <v>54023716</v>
      </c>
      <c r="TQ33" s="37" t="n">
        <f aca="false">TP33/TP$50</f>
        <v>0.0345066682922137</v>
      </c>
      <c r="TR33" s="8" t="n">
        <f aca="false">TQ33*$D$7</f>
        <v>54.0237160690134</v>
      </c>
      <c r="TS33" s="11" t="n">
        <v>278398</v>
      </c>
      <c r="TT33" s="39" t="n">
        <f aca="false">TS33/TS$50</f>
        <v>0.0345066590645703</v>
      </c>
      <c r="TU33" s="4" t="n">
        <f aca="false">TT33*$E$7</f>
        <v>0.278398002760533</v>
      </c>
      <c r="TV33" s="41" t="n">
        <v>251781</v>
      </c>
      <c r="TW33" s="0" t="n">
        <f aca="false">TV33/TV$50</f>
        <v>0.034506647896265</v>
      </c>
      <c r="TX33" s="0" t="n">
        <f aca="false">TW33*$F$7</f>
        <v>0.251780958592022</v>
      </c>
      <c r="TY33" s="50" t="n">
        <v>1484241</v>
      </c>
      <c r="TZ33" s="37" t="n">
        <f aca="false">TY33/TY$50</f>
        <v>0.0345066687026325</v>
      </c>
      <c r="UA33" s="0" t="n">
        <f aca="false">TZ33*$G$7</f>
        <v>1.48424099447893</v>
      </c>
      <c r="UB33" s="50" t="n">
        <v>3923547</v>
      </c>
      <c r="UC33" s="0" t="n">
        <f aca="false">UB33/UB$50</f>
        <v>0.0369767786067466</v>
      </c>
      <c r="UD33" s="0" t="n">
        <f aca="false">UC33*H$7</f>
        <v>3.92354700739536</v>
      </c>
      <c r="UE33" s="50" t="n">
        <v>5630773</v>
      </c>
      <c r="UF33" s="0" t="n">
        <f aca="false">UE33/UE$50</f>
        <v>0.0369767776146711</v>
      </c>
      <c r="UG33" s="0" t="n">
        <f aca="false">UF33*I$7</f>
        <v>5.63077302218607</v>
      </c>
      <c r="UH33" s="50" t="n">
        <v>5736308</v>
      </c>
      <c r="UI33" s="0" t="n">
        <f aca="false">UH33/UH$50</f>
        <v>0.0369767751392859</v>
      </c>
      <c r="UJ33" s="0" t="n">
        <f aca="false">UI33*J$7</f>
        <v>5.7363080562047</v>
      </c>
      <c r="UK33" s="50" t="n">
        <v>25066706</v>
      </c>
      <c r="UL33" s="0" t="n">
        <f aca="false">UK33/UK$50</f>
        <v>0.0369767775501716</v>
      </c>
      <c r="UM33" s="0" t="n">
        <f aca="false">UL33*SUM(A$7:N$7)</f>
        <v>153.28291696666</v>
      </c>
      <c r="UN33" s="50"/>
      <c r="UQ33" s="50" t="n">
        <v>9763411</v>
      </c>
      <c r="UR33" s="0" t="n">
        <f aca="false">UQ33/UQ$50</f>
        <v>0.036976775233819</v>
      </c>
      <c r="US33" s="0" t="n">
        <f aca="false">UR33*M$7</f>
        <v>9.76341096302322</v>
      </c>
      <c r="UT33" s="50" t="n">
        <v>10034760</v>
      </c>
      <c r="UU33" s="0" t="n">
        <f aca="false">UT33/UT$50</f>
        <v>0.0369767770079468</v>
      </c>
      <c r="UV33" s="0" t="n">
        <f aca="false">UU33*N$7</f>
        <v>10.0347599304837</v>
      </c>
      <c r="UX33" s="49" t="n">
        <f aca="false">AVERAGE(TZ33,TW33,TT33,TQ33,TN33,UC33,UF33,UI33,UL33,UO33,UR33,UU33)</f>
        <v>0.0358539976045164</v>
      </c>
      <c r="UY33" s="0" t="n">
        <f aca="false">UX33*SUM(A$7:N$7)</f>
        <v>148.628563705395</v>
      </c>
      <c r="VA33" s="50" t="n">
        <v>11621133</v>
      </c>
      <c r="VB33" s="0" t="n">
        <f aca="false">VA33/VA$50</f>
        <v>0.0369767785656369</v>
      </c>
      <c r="VC33" s="0" t="n">
        <f aca="false">VB33*W$7</f>
        <v>11.6211330221861</v>
      </c>
      <c r="VD33" s="50" t="n">
        <v>39852624</v>
      </c>
      <c r="VE33" s="0" t="n">
        <f aca="false">VD33/VD$50</f>
        <v>0.0369767772949731</v>
      </c>
      <c r="VF33" s="0" t="n">
        <f aca="false">VE33*X$7</f>
        <v>39.8526240813489</v>
      </c>
      <c r="VG33" s="50" t="n">
        <v>3825265</v>
      </c>
      <c r="VH33" s="0" t="n">
        <f aca="false">VG33/VG$50</f>
        <v>0.0369767763169145</v>
      </c>
      <c r="VI33" s="0" t="n">
        <f aca="false">VH33*Y$7</f>
        <v>3.82526506360006</v>
      </c>
      <c r="VJ33" s="50" t="n">
        <v>3476963</v>
      </c>
      <c r="VK33" s="0" t="n">
        <f aca="false">VJ33/VJ$50</f>
        <v>0.0369767775496142</v>
      </c>
      <c r="VL33" s="0" t="n">
        <f aca="false">VK33*Z$7</f>
        <v>3.47696293196273</v>
      </c>
      <c r="VM33" s="50" t="n">
        <v>3288241</v>
      </c>
      <c r="VN33" s="0" t="n">
        <f aca="false">VM33/VM$50</f>
        <v>0.0369767763393414</v>
      </c>
      <c r="VP33" s="50" t="n">
        <v>7930267</v>
      </c>
      <c r="VQ33" s="0" t="n">
        <f aca="false">VP33/VP$50</f>
        <v>0.0422185608244261</v>
      </c>
      <c r="VR33" s="0" t="n">
        <f aca="false">VQ33*AB$7</f>
        <v>7.93026695271521</v>
      </c>
      <c r="VS33" s="50" t="n">
        <v>10056582</v>
      </c>
      <c r="VT33" s="0" t="n">
        <f aca="false">VS33/VS$50</f>
        <v>0.0422185616354719</v>
      </c>
      <c r="VU33" s="0" t="n">
        <f aca="false">VT33*AC$7</f>
        <v>10.0565819273841</v>
      </c>
      <c r="VV33" s="50" t="n">
        <v>13460770</v>
      </c>
      <c r="VW33" s="0" t="n">
        <f aca="false">VV33/VV$50</f>
        <v>0.0422185608340887</v>
      </c>
      <c r="VX33" s="0" t="n">
        <f aca="false">VW33*AD$7</f>
        <v>13.460770177318</v>
      </c>
      <c r="WL33" s="46" t="n">
        <f aca="false">AVERAGE(VN33,VK33,VH33,VE33,VB33, VQ33, VT33,VW33,VZ33,WC33,WF33,WI33)</f>
        <v>0.0389424461700583</v>
      </c>
      <c r="WM33" s="40" t="n">
        <f aca="false">WL33*AI$7</f>
        <v>132.87131479267</v>
      </c>
    </row>
    <row r="34" customFormat="false" ht="14.25" hidden="false" customHeight="false" outlineLevel="0" collapsed="false">
      <c r="B34" s="0" t="s">
        <v>84</v>
      </c>
      <c r="C34" s="5" t="n">
        <v>714.198755</v>
      </c>
      <c r="D34" s="37" t="n">
        <f aca="false">C34/C$50</f>
        <v>0.0144502672442971</v>
      </c>
      <c r="E34" s="8" t="n">
        <f aca="false">C$4*D34</f>
        <v>10.5321956148224</v>
      </c>
      <c r="F34" s="38" t="n">
        <v>1019.583893</v>
      </c>
      <c r="G34" s="37" t="n">
        <f aca="false">F34/F$50</f>
        <v>0.0138405952016384</v>
      </c>
      <c r="H34" s="8" t="n">
        <f aca="false">G34*D$4</f>
        <v>49.8383927377543</v>
      </c>
      <c r="I34" s="11" t="n">
        <v>716.499263</v>
      </c>
      <c r="J34" s="39" t="n">
        <f aca="false">I34/I$50</f>
        <v>0.0144491167249783</v>
      </c>
      <c r="K34" s="40" t="n">
        <f aca="false">J34*E$4</f>
        <v>0.268121930605601</v>
      </c>
      <c r="L34" s="41" t="n">
        <v>1051.990837</v>
      </c>
      <c r="M34" s="0" t="n">
        <f aca="false">L34/L$50</f>
        <v>0.0144257109461114</v>
      </c>
      <c r="N34" s="0" t="n">
        <f aca="false">M34*F$4</f>
        <v>0.242094638835839</v>
      </c>
      <c r="O34" s="0" t="n">
        <v>555.551011</v>
      </c>
      <c r="P34" s="37" t="n">
        <f aca="false">O34/O$50</f>
        <v>0.0114580862780572</v>
      </c>
      <c r="Q34" s="0" t="n">
        <f aca="false">P34*G$4</f>
        <v>1.13355164745314</v>
      </c>
      <c r="R34" s="0" t="n">
        <v>547.595134</v>
      </c>
      <c r="S34" s="0" t="n">
        <f aca="false">R34/R$50</f>
        <v>0.0141609031815596</v>
      </c>
      <c r="T34" s="0" t="n">
        <f aca="false">S34*H$4</f>
        <v>3.45595896140987</v>
      </c>
      <c r="U34" s="0" t="n">
        <v>666.742031</v>
      </c>
      <c r="V34" s="0" t="n">
        <f aca="false">U34/U$50</f>
        <v>0.0144113018050129</v>
      </c>
      <c r="W34" s="42" t="n">
        <f aca="false">V34*I$4</f>
        <v>5.04742656612457</v>
      </c>
      <c r="X34" s="0" t="n">
        <v>665.981339</v>
      </c>
      <c r="Y34" s="0" t="n">
        <f aca="false">X34/X$50</f>
        <v>0.0144114582178171</v>
      </c>
      <c r="Z34" s="42" t="n">
        <f aca="false">Y34*J$4</f>
        <v>5.14208435429482</v>
      </c>
      <c r="AA34" s="0" t="n">
        <v>657.811219</v>
      </c>
      <c r="AB34" s="0" t="n">
        <f aca="false">AA34/AA$50</f>
        <v>0.0144131612434769</v>
      </c>
      <c r="AC34" s="42" t="n">
        <f aca="false">AB34*K$4</f>
        <v>31.1786214253357</v>
      </c>
      <c r="AD34" s="0" t="n">
        <v>637.192118</v>
      </c>
      <c r="AE34" s="0" t="n">
        <f aca="false">AD34/AD$50</f>
        <v>0.0143522821919023</v>
      </c>
      <c r="AF34" s="42" t="n">
        <f aca="false">AE34*L$4</f>
        <v>10.3996521034906</v>
      </c>
      <c r="AG34" s="0" t="n">
        <v>678.911303</v>
      </c>
      <c r="AH34" s="0" t="n">
        <f aca="false">AG34/AG$50</f>
        <v>0.014414142416075</v>
      </c>
      <c r="AI34" s="42" t="n">
        <f aca="false">AH34*M$4</f>
        <v>8.75365006696516</v>
      </c>
      <c r="AJ34" s="0" t="n">
        <v>698.83357</v>
      </c>
      <c r="AK34" s="0" t="n">
        <f aca="false">AJ34/AJ$50</f>
        <v>0.0145451598106579</v>
      </c>
      <c r="AL34" s="42" t="n">
        <f aca="false">AK34*N$4</f>
        <v>9.07871255745025</v>
      </c>
      <c r="AN34" s="43" t="n">
        <f aca="false">AVERAGE(Y34,AB34,AE34,AH34,AK34,P34,M34,J34,G34,D34,S34,V34)</f>
        <v>0.0141110154384654</v>
      </c>
      <c r="AO34" s="0" t="n">
        <f aca="false">AN34*(SUM(A$4:N$4))</f>
        <v>134.539806534517</v>
      </c>
      <c r="AQ34" s="5" t="n">
        <v>738.839085</v>
      </c>
      <c r="AR34" s="37" t="n">
        <f aca="false">AQ34/AQ$50</f>
        <v>0.0145437234168991</v>
      </c>
      <c r="AS34" s="8" t="n">
        <f aca="false">W$4*AR34</f>
        <v>10.5129074881686</v>
      </c>
      <c r="AT34" s="38" t="n">
        <v>1093.595269</v>
      </c>
      <c r="AU34" s="37" t="n">
        <f aca="false">AT34/AT$50</f>
        <v>0.0147884099408456</v>
      </c>
      <c r="AV34" s="8" t="n">
        <f aca="false">AU34*X$4</f>
        <v>36.6587103060252</v>
      </c>
      <c r="AW34" s="11" t="n">
        <v>697.132461</v>
      </c>
      <c r="AX34" s="39" t="n">
        <f aca="false">AW34/AW$50</f>
        <v>0.0145468182821048</v>
      </c>
      <c r="AY34" s="40" t="n">
        <f aca="false">AX34*Y$4</f>
        <v>3.46121309098342</v>
      </c>
      <c r="AZ34" s="41" t="n">
        <v>1132.42219</v>
      </c>
      <c r="BA34" s="39" t="n">
        <f aca="false">AZ34/AZ$50</f>
        <v>0.0145439238015264</v>
      </c>
      <c r="BB34" s="0" t="n">
        <f aca="false">BA34*Z$4</f>
        <v>3.14543291159693</v>
      </c>
      <c r="BC34" s="0" t="n">
        <v>789.844639</v>
      </c>
      <c r="BD34" s="39" t="n">
        <f aca="false">BC34/BC$50</f>
        <v>0.0155171226840478</v>
      </c>
      <c r="BF34" s="0" t="n">
        <v>740.748829</v>
      </c>
      <c r="BG34" s="39" t="n">
        <f aca="false">BF34/BF$50</f>
        <v>0.0132398093224988</v>
      </c>
      <c r="BH34" s="0" t="n">
        <f aca="false">BG34*AB$4</f>
        <v>5.71997260551688</v>
      </c>
      <c r="BI34" s="0" t="n">
        <v>727.951897</v>
      </c>
      <c r="BJ34" s="39" t="n">
        <f aca="false">BI34/BI$50</f>
        <v>0.0143604830476984</v>
      </c>
      <c r="BK34" s="42" t="n">
        <f aca="false">BJ34*AC$4</f>
        <v>7.86762854987212</v>
      </c>
      <c r="BL34" s="0" t="n">
        <v>812.470911</v>
      </c>
      <c r="BM34" s="39" t="n">
        <f aca="false">BL34/BL$50</f>
        <v>0.014268354531953</v>
      </c>
      <c r="BN34" s="42" t="n">
        <f aca="false">BM34*AD$4</f>
        <v>10.4632887987616</v>
      </c>
      <c r="BO34" s="0" t="n">
        <v>716.881248</v>
      </c>
      <c r="BP34" s="39" t="n">
        <f aca="false">BO34/BO$50</f>
        <v>0.0142932360362448</v>
      </c>
      <c r="BQ34" s="42" t="n">
        <f aca="false">BP34*AE$4</f>
        <v>10.3127662941833</v>
      </c>
      <c r="BT34" s="42"/>
      <c r="BW34" s="42"/>
      <c r="BZ34" s="42"/>
      <c r="CB34" s="43" t="n">
        <f aca="false">AVERAGE(BM34,BP34,BS34,BV34,BY34,BD34,BA34,AX34,AU34,AR34,BG34,BJ34)</f>
        <v>0.0144557645626465</v>
      </c>
      <c r="CC34" s="0" t="n">
        <f aca="false">CB34*AI$4</f>
        <v>113.442791995757</v>
      </c>
      <c r="CE34" s="0" t="s">
        <v>84</v>
      </c>
      <c r="CF34" s="5" t="n">
        <v>0</v>
      </c>
      <c r="CG34" s="37" t="n">
        <f aca="false">CF34/CF$50</f>
        <v>0</v>
      </c>
      <c r="CH34" s="8" t="n">
        <f aca="false">C$5*CG34</f>
        <v>0</v>
      </c>
      <c r="CI34" s="38" t="n">
        <v>0</v>
      </c>
      <c r="CJ34" s="37" t="n">
        <f aca="false">CI34/CI$50</f>
        <v>0</v>
      </c>
      <c r="CK34" s="8" t="n">
        <f aca="false">D$5*CJ34</f>
        <v>0</v>
      </c>
      <c r="CL34" s="11" t="n">
        <v>0</v>
      </c>
      <c r="CM34" s="39" t="n">
        <f aca="false">CL34/CL$50</f>
        <v>0</v>
      </c>
      <c r="CN34" s="40" t="n">
        <f aca="false">CM34*E$5</f>
        <v>0</v>
      </c>
      <c r="CO34" s="41" t="n">
        <v>0</v>
      </c>
      <c r="CP34" s="0" t="n">
        <f aca="false">CO34/CO$50</f>
        <v>0</v>
      </c>
      <c r="CQ34" s="0" t="n">
        <f aca="false">CP34*F$5</f>
        <v>0</v>
      </c>
      <c r="CR34" s="0" t="n">
        <v>0</v>
      </c>
      <c r="CS34" s="37" t="n">
        <f aca="false">CR34/CR$50</f>
        <v>0</v>
      </c>
      <c r="CT34" s="0" t="n">
        <f aca="false">CS34*G$5</f>
        <v>0</v>
      </c>
      <c r="CU34" s="0" t="n">
        <v>0</v>
      </c>
      <c r="CV34" s="0" t="n">
        <f aca="false">CU34/CU$50</f>
        <v>0</v>
      </c>
      <c r="CW34" s="0" t="n">
        <f aca="false">CV34*H$5</f>
        <v>0</v>
      </c>
      <c r="CX34" s="0" t="n">
        <v>0</v>
      </c>
      <c r="CY34" s="0" t="n">
        <f aca="false">CX34/CX$50</f>
        <v>0</v>
      </c>
      <c r="CZ34" s="0" t="n">
        <f aca="false">CY34*I$5</f>
        <v>0</v>
      </c>
      <c r="DA34" s="0" t="n">
        <v>0</v>
      </c>
      <c r="DB34" s="0" t="n">
        <f aca="false">DA34/DA$50</f>
        <v>0</v>
      </c>
      <c r="DC34" s="0" t="n">
        <f aca="false">DB34*J$5</f>
        <v>0</v>
      </c>
      <c r="DD34" s="0" t="n">
        <v>0</v>
      </c>
      <c r="DE34" s="0" t="n">
        <f aca="false">DD34/DD$50</f>
        <v>0</v>
      </c>
      <c r="DF34" s="0" t="n">
        <f aca="false">DE34*K$5</f>
        <v>0</v>
      </c>
      <c r="DG34" s="0" t="n">
        <v>0</v>
      </c>
      <c r="DH34" s="0" t="n">
        <f aca="false">DG34/DG$50</f>
        <v>0</v>
      </c>
      <c r="DI34" s="0" t="n">
        <f aca="false">DH34*L$5</f>
        <v>0</v>
      </c>
      <c r="DJ34" s="0" t="n">
        <v>0</v>
      </c>
      <c r="DK34" s="0" t="n">
        <f aca="false">DJ34/DJ$50</f>
        <v>0</v>
      </c>
      <c r="DL34" s="0" t="n">
        <f aca="false">DK34*M$5</f>
        <v>0</v>
      </c>
      <c r="DM34" s="0" t="n">
        <v>0</v>
      </c>
      <c r="DN34" s="0" t="n">
        <f aca="false">DM34/DM$50</f>
        <v>0</v>
      </c>
      <c r="DO34" s="0" t="n">
        <f aca="false">DN34*N$5</f>
        <v>0</v>
      </c>
      <c r="DQ34" s="43" t="n">
        <f aca="false">AVERAGE(CS34,CP34,CM34,CJ34,CG34,CV34,CY34,DB34,DE34,DH34,DK34,DN34)</f>
        <v>0</v>
      </c>
      <c r="DR34" s="0" t="n">
        <f aca="false">DQ34*(SUM(A$5:N$5))</f>
        <v>0</v>
      </c>
      <c r="DT34" s="0" t="n">
        <v>0</v>
      </c>
      <c r="DU34" s="0" t="n">
        <f aca="false">DT34/DT$50</f>
        <v>0</v>
      </c>
      <c r="DV34" s="0" t="n">
        <f aca="false">DU34*W$5</f>
        <v>0</v>
      </c>
      <c r="DW34" s="0" t="n">
        <v>0</v>
      </c>
      <c r="DX34" s="0" t="n">
        <f aca="false">DW34/DW$50</f>
        <v>0</v>
      </c>
      <c r="DY34" s="0" t="n">
        <f aca="false">DX34*X$5</f>
        <v>0</v>
      </c>
      <c r="DZ34" s="0" t="n">
        <v>0</v>
      </c>
      <c r="EA34" s="0" t="n">
        <f aca="false">DZ34/DZ$50</f>
        <v>0</v>
      </c>
      <c r="EB34" s="0" t="n">
        <f aca="false">EA34*Y$5</f>
        <v>0</v>
      </c>
      <c r="EC34" s="0" t="n">
        <v>0</v>
      </c>
      <c r="ED34" s="0" t="n">
        <f aca="false">EC34/EC$50</f>
        <v>0</v>
      </c>
      <c r="EE34" s="0" t="n">
        <f aca="false">ED34*Z$5</f>
        <v>0</v>
      </c>
      <c r="EF34" s="0" t="n">
        <v>0</v>
      </c>
      <c r="EG34" s="0" t="n">
        <f aca="false">EF34/EF$50</f>
        <v>0</v>
      </c>
      <c r="EI34" s="0" t="n">
        <v>0</v>
      </c>
      <c r="EJ34" s="0" t="n">
        <f aca="false">EI34/EI$50</f>
        <v>0</v>
      </c>
      <c r="EK34" s="0" t="n">
        <f aca="false">EJ34*AB$5</f>
        <v>0</v>
      </c>
      <c r="EL34" s="0" t="n">
        <v>0</v>
      </c>
      <c r="EM34" s="0" t="n">
        <f aca="false">EL34/EL$50</f>
        <v>0</v>
      </c>
      <c r="EN34" s="0" t="n">
        <f aca="false">EM34*AC$5</f>
        <v>0</v>
      </c>
      <c r="EO34" s="0" t="n">
        <v>0</v>
      </c>
      <c r="EP34" s="0" t="n">
        <f aca="false">EO34/EO$50</f>
        <v>0</v>
      </c>
      <c r="EQ34" s="0" t="n">
        <f aca="false">EP34*AD$5</f>
        <v>0</v>
      </c>
      <c r="ER34" s="0" t="n">
        <v>0</v>
      </c>
      <c r="ES34" s="0" t="n">
        <f aca="false">ER34/ER$50</f>
        <v>0</v>
      </c>
      <c r="ET34" s="0" t="n">
        <f aca="false">ES34*AE$5</f>
        <v>0</v>
      </c>
      <c r="FE34" s="44" t="n">
        <f aca="false">AVERAGE(EP34,ES34,EV34,EY34,FB34,EG34,ED34,EA34,DX34,DU34,EJ34,EM34)</f>
        <v>0</v>
      </c>
      <c r="FF34" s="0" t="n">
        <f aca="false">FE34*AI$5</f>
        <v>0</v>
      </c>
      <c r="FH34" s="0" t="s">
        <v>84</v>
      </c>
      <c r="FI34" s="5" t="n">
        <v>45.087497</v>
      </c>
      <c r="FJ34" s="37" t="n">
        <f aca="false">FI34/FI$50</f>
        <v>0.0182893648279363</v>
      </c>
      <c r="FK34" s="8" t="n">
        <f aca="false">FJ34*C$6</f>
        <v>0.666517666359076</v>
      </c>
      <c r="FL34" s="38" t="n">
        <v>58.438561</v>
      </c>
      <c r="FM34" s="37" t="n">
        <f aca="false">FL34/FL$50</f>
        <v>0.0158888810852128</v>
      </c>
      <c r="FN34" s="8" t="n">
        <f aca="false">FM34*D$6</f>
        <v>2.86070174061073</v>
      </c>
      <c r="FO34" s="11" t="n">
        <v>45.172999</v>
      </c>
      <c r="FP34" s="39" t="n">
        <f aca="false">FO34/FO$50</f>
        <v>0.0182683676946921</v>
      </c>
      <c r="FQ34" s="45" t="n">
        <f aca="false">FP34*E$6</f>
        <v>0.016949652039444</v>
      </c>
      <c r="FR34" s="41" t="n">
        <v>58.019873</v>
      </c>
      <c r="FS34" s="0" t="n">
        <f aca="false">FR34/FR$50</f>
        <v>0.0159384932868026</v>
      </c>
      <c r="FT34" s="0" t="n">
        <f aca="false">FS34*F$6</f>
        <v>0.0133741199663232</v>
      </c>
      <c r="FU34" s="0" t="n">
        <v>44.623071</v>
      </c>
      <c r="FV34" s="37" t="n">
        <f aca="false">FU34/FU$50</f>
        <v>0.0184520130266696</v>
      </c>
      <c r="FW34" s="0" t="n">
        <f aca="false">FV34*G$6</f>
        <v>0.0912731378418046</v>
      </c>
      <c r="FX34" s="0" t="n">
        <v>38.059229</v>
      </c>
      <c r="FY34" s="0" t="n">
        <f aca="false">FX34/FX$50</f>
        <v>0.0197456368451908</v>
      </c>
      <c r="FZ34" s="0" t="n">
        <f aca="false">FY34*H$6</f>
        <v>0.240945474059679</v>
      </c>
      <c r="GA34" s="0" t="n">
        <v>43.237909</v>
      </c>
      <c r="GB34" s="0" t="n">
        <f aca="false">GA34/GA$50</f>
        <v>0.0187393532577909</v>
      </c>
      <c r="GC34" s="0" t="n">
        <f aca="false">GB34*I$6</f>
        <v>0.328164348873969</v>
      </c>
      <c r="GD34" s="0" t="n">
        <v>43.20917</v>
      </c>
      <c r="GE34" s="0" t="n">
        <f aca="false">GD34/GD$50</f>
        <v>0.0187485468620795</v>
      </c>
      <c r="GF34" s="0" t="n">
        <f aca="false">GE34*J$6</f>
        <v>0.334479023663522</v>
      </c>
      <c r="GG34" s="0" t="n">
        <v>42.900506</v>
      </c>
      <c r="GH34" s="0" t="n">
        <f aca="false">GG34/GG$50</f>
        <v>0.0188486485411486</v>
      </c>
      <c r="GI34" s="0" t="n">
        <f aca="false">GH34*K$6</f>
        <v>2.03867447021606</v>
      </c>
      <c r="GJ34" s="0" t="n">
        <v>42.088948</v>
      </c>
      <c r="GK34" s="0" t="n">
        <f aca="false">GJ34/GJ$50</f>
        <v>0.0190100083108829</v>
      </c>
      <c r="GL34" s="0" t="n">
        <f aca="false">GK34*L$6</f>
        <v>0.688731834680585</v>
      </c>
      <c r="GM34" s="0" t="n">
        <v>43.692296</v>
      </c>
      <c r="GN34" s="0" t="n">
        <f aca="false">GM34/GM$50</f>
        <v>0.0185996762348383</v>
      </c>
      <c r="GO34" s="0" t="n">
        <f aca="false">GN34*M$6</f>
        <v>0.564775386626703</v>
      </c>
      <c r="GP34" s="0" t="n">
        <v>44.202519</v>
      </c>
      <c r="GQ34" s="0" t="n">
        <f aca="false">GP34/GP$50</f>
        <v>0.0184456913082377</v>
      </c>
      <c r="GR34" s="0" t="n">
        <f aca="false">GQ34*N$6</f>
        <v>0.575666171739963</v>
      </c>
      <c r="GT34" s="46" t="n">
        <f aca="false">AVERAGE(FV34,FS34,FP34,FM34,FJ34, FY34, GB34,GE34,GH34,GK34,GN34,GQ34)</f>
        <v>0.0182478901067902</v>
      </c>
      <c r="GU34" s="0" t="n">
        <f aca="false">GT34*(SUM(A$6:N$6))</f>
        <v>8.69911742119697</v>
      </c>
      <c r="GW34" s="5" t="n">
        <v>45.687099</v>
      </c>
      <c r="GX34" s="37" t="n">
        <f aca="false">GW34/GW$50</f>
        <v>0.018030323901085</v>
      </c>
      <c r="GY34" s="8" t="n">
        <f aca="false">GX34*W$6</f>
        <v>0.651659556910893</v>
      </c>
      <c r="GZ34" s="38" t="n">
        <v>58.191657</v>
      </c>
      <c r="HA34" s="37" t="n">
        <f aca="false">GZ34/GZ$50</f>
        <v>0.0157644749994718</v>
      </c>
      <c r="HB34" s="8" t="n">
        <f aca="false">HA34*X$6</f>
        <v>1.95391297794646</v>
      </c>
      <c r="HC34" s="11" t="n">
        <v>44.135936</v>
      </c>
      <c r="HD34" s="39" t="n">
        <f aca="false">HC34/HC$50</f>
        <v>0.0184668422567336</v>
      </c>
      <c r="HE34" s="45" t="n">
        <f aca="false">HD34*Y$6</f>
        <v>0.219696413774421</v>
      </c>
      <c r="HF34" s="41" t="n">
        <v>60.298058</v>
      </c>
      <c r="HG34" s="39" t="n">
        <f aca="false">HF34/HF$50</f>
        <v>0.0155129383759299</v>
      </c>
      <c r="HH34" s="0" t="n">
        <f aca="false">HG34*Z$6</f>
        <v>0.167750146346695</v>
      </c>
      <c r="HI34" s="0" t="n">
        <v>45.585424</v>
      </c>
      <c r="HJ34" s="39" t="n">
        <f aca="false">HI34/HI$50</f>
        <v>0.0179526716510628</v>
      </c>
      <c r="HL34" s="0" t="n">
        <v>57.770209</v>
      </c>
      <c r="HM34" s="39" t="n">
        <f aca="false">HL34/HL$50</f>
        <v>0.0206967332237547</v>
      </c>
      <c r="HN34" s="0" t="n">
        <f aca="false">HM34*AB$6</f>
        <v>0.447078746301855</v>
      </c>
      <c r="HO34" s="0" t="n">
        <v>46.763814</v>
      </c>
      <c r="HP34" s="39" t="n">
        <f aca="false">HO34/HO$50</f>
        <v>0.0184962319680674</v>
      </c>
      <c r="HQ34" s="0" t="n">
        <f aca="false">HP34*AC$6</f>
        <v>0.506673355672209</v>
      </c>
      <c r="HR34" s="0" t="n">
        <v>50.499334</v>
      </c>
      <c r="HS34" s="39" t="n">
        <f aca="false">HR34/HR$50</f>
        <v>0.0177762577308574</v>
      </c>
      <c r="HT34" s="0" t="n">
        <f aca="false">HS34*AD$6</f>
        <v>0.651785452844794</v>
      </c>
      <c r="HU34" s="0" t="n">
        <v>46.357742</v>
      </c>
      <c r="HV34" s="39" t="n">
        <f aca="false">HU34/HU$50</f>
        <v>0.0185320778637128</v>
      </c>
      <c r="HW34" s="0" t="n">
        <f aca="false">HV34*AE$6</f>
        <v>0.668557447275912</v>
      </c>
      <c r="IH34" s="47" t="n">
        <f aca="false">AVERAGE(HJ34,HG34,HD34,HA34,GX34, HM34, HP34,HS34,HV34,HY34,IB34,IE34)</f>
        <v>0.0179142835522973</v>
      </c>
      <c r="II34" s="0" t="n">
        <f aca="false">IH34*AI$6</f>
        <v>7.02919009910953</v>
      </c>
      <c r="IK34" s="0" t="s">
        <v>84</v>
      </c>
      <c r="IL34" s="5" t="n">
        <v>45.710257</v>
      </c>
      <c r="IM34" s="37" t="n">
        <f aca="false">IL34/IL$50</f>
        <v>0.0102142174372372</v>
      </c>
      <c r="IN34" s="8" t="n">
        <f aca="false">IM34*W$8</f>
        <v>0.461458183298427</v>
      </c>
      <c r="IO34" s="38" t="n">
        <v>23.932931</v>
      </c>
      <c r="IP34" s="37" t="n">
        <f aca="false">IO34/IO$50</f>
        <v>0.0107667011303017</v>
      </c>
      <c r="IQ34" s="8" t="n">
        <f aca="false">IP34*X$8</f>
        <v>1.6680857647394</v>
      </c>
      <c r="IR34" s="11" t="n">
        <v>23.932931</v>
      </c>
      <c r="IS34" s="39" t="n">
        <f aca="false">IR34/IR$50</f>
        <v>0.0107667011303017</v>
      </c>
      <c r="IT34" s="40" t="n">
        <f aca="false">IS34*E$8</f>
        <v>0.0124868735415483</v>
      </c>
      <c r="IU34" s="41" t="n">
        <v>75.967772</v>
      </c>
      <c r="IV34" s="0" t="n">
        <f aca="false">IU34/IU$50</f>
        <v>0.00999230708688327</v>
      </c>
      <c r="IW34" s="0" t="n">
        <f aca="false">IV34*F$8</f>
        <v>0.0104807831671716</v>
      </c>
      <c r="IX34" s="0" t="n">
        <v>24.244594</v>
      </c>
      <c r="IY34" s="37" t="n">
        <f aca="false">IX34/IX$50</f>
        <v>0.0109541288900952</v>
      </c>
      <c r="IZ34" s="0" t="n">
        <f aca="false">IY34*G$8</f>
        <v>0.067730937721908</v>
      </c>
      <c r="JA34" s="0" t="n">
        <v>23.932931</v>
      </c>
      <c r="JB34" s="0" t="n">
        <f aca="false">JA34/JA$50</f>
        <v>0.0107667011303017</v>
      </c>
      <c r="JC34" s="0" t="n">
        <f aca="false">JB34*H$8</f>
        <v>0.164225388641444</v>
      </c>
      <c r="JD34" s="0" t="n">
        <v>44.006791</v>
      </c>
      <c r="JE34" s="0" t="n">
        <f aca="false">JD34/JD$50</f>
        <v>0.0111996069536445</v>
      </c>
      <c r="JF34" s="0" t="n">
        <f aca="false">JE34*I$8</f>
        <v>0.245159989850446</v>
      </c>
      <c r="JG34" s="0" t="n">
        <v>23.932931</v>
      </c>
      <c r="JH34" s="0" t="n">
        <f aca="false">JG34/JG$50</f>
        <v>0.0107667011303017</v>
      </c>
      <c r="JI34" s="0" t="n">
        <f aca="false">JH34*J$8</f>
        <v>0.24010098680128</v>
      </c>
      <c r="JJ34" s="0" t="n">
        <v>23.932931</v>
      </c>
      <c r="JK34" s="0" t="n">
        <f aca="false">JJ34/JJ$50</f>
        <v>0.0107667011303017</v>
      </c>
      <c r="JL34" s="0" t="n">
        <f aca="false">JK34*K$8</f>
        <v>1.4556613087454</v>
      </c>
      <c r="JM34" s="0" t="n">
        <v>44.274157</v>
      </c>
      <c r="JN34" s="0" t="n">
        <f aca="false">JM34/JM$50</f>
        <v>0.0104875199501152</v>
      </c>
      <c r="JO34" s="0" t="n">
        <f aca="false">JN34*L$8</f>
        <v>0.474953031211785</v>
      </c>
      <c r="JP34" s="0" t="n">
        <v>23.932931</v>
      </c>
      <c r="JQ34" s="0" t="n">
        <f aca="false">JP34/JP$50</f>
        <v>0.0107667011303017</v>
      </c>
      <c r="JR34" s="0" t="n">
        <f aca="false">JQ34*M$8</f>
        <v>0.40866086301617</v>
      </c>
      <c r="JS34" s="0" t="n">
        <v>23.932931</v>
      </c>
      <c r="JT34" s="0" t="n">
        <f aca="false">JS34/JS$50</f>
        <v>0.0107667011303017</v>
      </c>
      <c r="JU34" s="0" t="n">
        <f aca="false">JT34*N$8</f>
        <v>0.420018523457368</v>
      </c>
      <c r="JW34" s="43" t="n">
        <f aca="false">AVERAGE(IY34,IV34,IS34,IP34,IM34,JB34,JE34,JH34,JK34,JN34,JQ34,JT34)</f>
        <v>0.0106845573525073</v>
      </c>
      <c r="JX34" s="0" t="n">
        <f aca="false">JW34*SUM(A$8:N$8)</f>
        <v>6.36691546659881</v>
      </c>
      <c r="JZ34" s="0" t="n">
        <v>48.759811</v>
      </c>
      <c r="KA34" s="0" t="n">
        <f aca="false">JZ34/JZ$50</f>
        <v>0.010478185901119</v>
      </c>
      <c r="KB34" s="0" t="n">
        <f aca="false">KA34*W$8</f>
        <v>0.473383757483571</v>
      </c>
      <c r="KC34" s="0" t="n">
        <v>23.932931</v>
      </c>
      <c r="KD34" s="0" t="n">
        <f aca="false">KC34/KC$50</f>
        <v>0.0107667011303017</v>
      </c>
      <c r="KE34" s="0" t="n">
        <f aca="false">KD34*X$8</f>
        <v>1.6680857647394</v>
      </c>
      <c r="KF34" s="0" t="n">
        <v>23.932931</v>
      </c>
      <c r="KG34" s="0" t="n">
        <f aca="false">KF34/KF$50</f>
        <v>0.0107667011303017</v>
      </c>
      <c r="KH34" s="0" t="n">
        <f aca="false">KG34*Y$8</f>
        <v>0.160111674320348</v>
      </c>
      <c r="KI34" s="0" t="n">
        <v>81.535013</v>
      </c>
      <c r="KJ34" s="0" t="n">
        <f aca="false">KI34/KI$50</f>
        <v>0.0105972404203133</v>
      </c>
      <c r="KK34" s="0" t="n">
        <f aca="false">KJ34*Z$8</f>
        <v>0.143242417095604</v>
      </c>
      <c r="KL34" s="0" t="n">
        <v>27.992866</v>
      </c>
      <c r="KM34" s="0" t="n">
        <f aca="false">KL34/KL$50</f>
        <v>0.0125262388214608</v>
      </c>
      <c r="KO34" s="0" t="n">
        <v>23.932931</v>
      </c>
      <c r="KP34" s="0" t="n">
        <f aca="false">KO34/KO$50</f>
        <v>0.0107667011303017</v>
      </c>
      <c r="KQ34" s="0" t="n">
        <f aca="false">KP34*AB$8</f>
        <v>0.290719988941134</v>
      </c>
      <c r="KR34" s="0" t="n">
        <v>49.705915</v>
      </c>
      <c r="KS34" s="0" t="n">
        <f aca="false">KR34/KR$50</f>
        <v>0.00928455898759996</v>
      </c>
      <c r="KT34" s="0" t="n">
        <f aca="false">KS34*AC$8</f>
        <v>0.317918716248898</v>
      </c>
      <c r="KU34" s="0" t="n">
        <v>23.932931</v>
      </c>
      <c r="KV34" s="0" t="n">
        <f aca="false">KU34/KU$50</f>
        <v>0.0108520763692666</v>
      </c>
      <c r="KW34" s="0" t="n">
        <f aca="false">KV34*AD$8</f>
        <v>0.497378695908703</v>
      </c>
      <c r="KX34" s="0" t="n">
        <v>23.932931</v>
      </c>
      <c r="KY34" s="0" t="n">
        <f aca="false">KX34/KX$50</f>
        <v>0.0108520763692666</v>
      </c>
      <c r="KZ34" s="0" t="n">
        <f aca="false">KY34*AE$8</f>
        <v>0.489370142978299</v>
      </c>
      <c r="LK34" s="48" t="n">
        <f aca="false">AVERAGE(KM34,KJ34,KG34,KD34,KA34, KP34, KS34,KV34,KY34,LB34,LE34,LH34)</f>
        <v>0.0107656089177701</v>
      </c>
      <c r="LL34" s="0" t="n">
        <f aca="false">LK34*AI$8</f>
        <v>5.28024965349306</v>
      </c>
      <c r="LN34" s="0" t="s">
        <v>84</v>
      </c>
      <c r="LO34" s="5" t="n">
        <v>12.183416</v>
      </c>
      <c r="LP34" s="37" t="n">
        <f aca="false">LO34/LO$50</f>
        <v>0.0117189663963702</v>
      </c>
      <c r="LQ34" s="8" t="n">
        <f aca="false">LP34*C$9</f>
        <v>0.130940652702461</v>
      </c>
      <c r="LR34" s="11" t="n">
        <v>12.183416</v>
      </c>
      <c r="LS34" s="37" t="n">
        <f aca="false">LR34/LR$50</f>
        <v>0.0117189663963702</v>
      </c>
      <c r="LT34" s="8" t="n">
        <f aca="false">LS34*D$9</f>
        <v>0.646905323370622</v>
      </c>
      <c r="LU34" s="11" t="n">
        <v>12.183416</v>
      </c>
      <c r="LV34" s="39" t="n">
        <f aca="false">LU34/LU$50</f>
        <v>0.0117189663963702</v>
      </c>
      <c r="LW34" s="4" t="n">
        <f aca="false">LV34*E$9</f>
        <v>0.00333366919692058</v>
      </c>
      <c r="LX34" s="41" t="n">
        <v>12.183416</v>
      </c>
      <c r="LY34" s="0" t="n">
        <f aca="false">LX34/LX$50</f>
        <v>0.0117189663963702</v>
      </c>
      <c r="LZ34" s="0" t="n">
        <f aca="false">LY34*F$9</f>
        <v>0.00301494511228216</v>
      </c>
      <c r="MA34" s="0" t="n">
        <v>12.183416</v>
      </c>
      <c r="MB34" s="37" t="n">
        <f aca="false">MA34/MA$50</f>
        <v>0.0117189663963702</v>
      </c>
      <c r="MC34" s="0" t="n">
        <f aca="false">MB34*G$9</f>
        <v>0.0177729978412938</v>
      </c>
      <c r="MD34" s="0" t="n">
        <v>12.183416</v>
      </c>
      <c r="ME34" s="0" t="n">
        <f aca="false">MD34/MD$50</f>
        <v>0.0117189663963702</v>
      </c>
      <c r="MF34" s="0" t="n">
        <f aca="false">ME34*H$9</f>
        <v>0.0438438907581351</v>
      </c>
      <c r="MG34" s="0" t="n">
        <v>12.183416</v>
      </c>
      <c r="MH34" s="0" t="n">
        <f aca="false">MG34/MG$50</f>
        <v>0.0117189663963702</v>
      </c>
      <c r="MI34" s="0" t="n">
        <f aca="false">MH34*I$9</f>
        <v>0.0629213829799499</v>
      </c>
      <c r="MZ34" s="49" t="n">
        <f aca="false">AVERAGE(MB34,LY34,LV34,LS34,LP34,ME34,MH34)</f>
        <v>0.0117189663963702</v>
      </c>
      <c r="NA34" s="0" t="n">
        <f aca="false">MZ34*O$9</f>
        <v>1.7189079904656</v>
      </c>
      <c r="NC34" s="0" t="s">
        <v>84</v>
      </c>
      <c r="ND34" s="5" t="n">
        <v>88.322677</v>
      </c>
      <c r="NE34" s="37" t="n">
        <f aca="false">ND34/ND$50</f>
        <v>0.0117182894825157</v>
      </c>
      <c r="NF34" s="8" t="n">
        <f aca="false">NE34*C$10</f>
        <v>0.949243544822011</v>
      </c>
      <c r="NG34" s="11" t="n">
        <v>88.322677</v>
      </c>
      <c r="NH34" s="37" t="n">
        <f aca="false">NG34/NG$50</f>
        <v>0.0117182894825157</v>
      </c>
      <c r="NI34" s="8" t="n">
        <f aca="false">NH34*D$10</f>
        <v>4.6896871952817</v>
      </c>
      <c r="NJ34" s="11" t="n">
        <v>88.322677</v>
      </c>
      <c r="NK34" s="39" t="n">
        <f aca="false">NJ34/NJ$50</f>
        <v>0.0117182894825157</v>
      </c>
      <c r="NL34" s="4" t="n">
        <f aca="false">NK34*E$10</f>
        <v>0.0241671619962023</v>
      </c>
      <c r="NM34" s="41" t="n">
        <v>88.322677</v>
      </c>
      <c r="NN34" s="0" t="n">
        <f aca="false">NM34/NM$50</f>
        <v>0.0117182894825157</v>
      </c>
      <c r="NO34" s="0" t="n">
        <f aca="false">NN34*F$10</f>
        <v>0.0218565978308487</v>
      </c>
      <c r="NP34" s="0" t="n">
        <v>88.322677</v>
      </c>
      <c r="NQ34" s="37" t="n">
        <f aca="false">NP34/NP$50</f>
        <v>0.0117182894825157</v>
      </c>
      <c r="NR34" s="0" t="n">
        <f aca="false">NQ34*G$10</f>
        <v>0.12884389320496</v>
      </c>
      <c r="NS34" s="0" t="n">
        <v>88.322677</v>
      </c>
      <c r="NT34" s="0" t="n">
        <f aca="false">NS34/NS$50</f>
        <v>0.0117182894825157</v>
      </c>
      <c r="NU34" s="0" t="n">
        <f aca="false">NT34*H$10</f>
        <v>0.317842697612114</v>
      </c>
      <c r="NV34" s="0" t="n">
        <v>88.322677</v>
      </c>
      <c r="NW34" s="0" t="n">
        <f aca="false">NV34/NV$50</f>
        <v>0.0117182894825157</v>
      </c>
      <c r="NX34" s="0" t="n">
        <f aca="false">NW34*I$10</f>
        <v>0.456143416061256</v>
      </c>
      <c r="OO34" s="49" t="n">
        <f aca="false">AVERAGE(NQ34,NN34,NK34,NH34,NE34,NT34,NW34)</f>
        <v>0.0117182894825157</v>
      </c>
      <c r="OP34" s="0" t="n">
        <f aca="false">OO34*O$10</f>
        <v>12.4610827914544</v>
      </c>
      <c r="OR34" s="0" t="s">
        <v>84</v>
      </c>
      <c r="OS34" s="5" t="n">
        <v>113.883085</v>
      </c>
      <c r="OT34" s="37" t="n">
        <f aca="false">OS34/OS$50</f>
        <v>0.0157290639980449</v>
      </c>
      <c r="OU34" s="8" t="n">
        <f aca="false">OT34*C$11</f>
        <v>1.46874329848299</v>
      </c>
      <c r="OV34" s="11" t="n">
        <v>113.883085</v>
      </c>
      <c r="OW34" s="37" t="n">
        <f aca="false">OV34/OV$50</f>
        <v>0.0157290639980449</v>
      </c>
      <c r="OX34" s="8" t="n">
        <f aca="false">OW34*D$11</f>
        <v>7.25624806997556</v>
      </c>
      <c r="OY34" s="11" t="n">
        <v>113.883085</v>
      </c>
      <c r="OZ34" s="39" t="n">
        <f aca="false">OY34/OY$50</f>
        <v>0.0157290639980449</v>
      </c>
      <c r="PA34" s="4" t="n">
        <f aca="false">OZ34*E$11</f>
        <v>0.0373933090394947</v>
      </c>
      <c r="PB34" s="41" t="n">
        <v>113.883085</v>
      </c>
      <c r="PC34" s="0" t="n">
        <f aca="false">PB34/PB$50</f>
        <v>0.0157290639980449</v>
      </c>
      <c r="PD34" s="0" t="n">
        <f aca="false">PC34*F$11</f>
        <v>0.0338182248031152</v>
      </c>
      <c r="PE34" s="0" t="n">
        <v>113.883085</v>
      </c>
      <c r="PF34" s="37" t="n">
        <f aca="false">PE34/PE$50</f>
        <v>0.0157290639980449</v>
      </c>
      <c r="PG34" s="0" t="n">
        <f aca="false">PF34*G$11</f>
        <v>0.199357273196655</v>
      </c>
      <c r="PH34" s="0" t="n">
        <v>113.883085</v>
      </c>
      <c r="PI34" s="0" t="n">
        <f aca="false">PH34/PH$50</f>
        <v>0.0157290639980449</v>
      </c>
      <c r="PJ34" s="0" t="n">
        <f aca="false">PI34*H$11</f>
        <v>0.491790894587628</v>
      </c>
      <c r="PK34" s="0" t="n">
        <v>113.883085</v>
      </c>
      <c r="PL34" s="0" t="n">
        <f aca="false">PK34/PK$50</f>
        <v>0.0157290639980449</v>
      </c>
      <c r="PM34" s="0" t="n">
        <f aca="false">PL34*I$11</f>
        <v>0.705780501897148</v>
      </c>
      <c r="QD34" s="49" t="n">
        <f aca="false">AVERAGE(PF34,PC34,OZ34,OW34,OT34,PI34,PL34)</f>
        <v>0.0157290639980449</v>
      </c>
      <c r="QE34" s="0" t="n">
        <f aca="false">QD34*O$11</f>
        <v>19.2807545983599</v>
      </c>
      <c r="QG34" s="0" t="s">
        <v>84</v>
      </c>
      <c r="QH34" s="5" t="n">
        <v>37.106364</v>
      </c>
      <c r="QI34" s="37" t="n">
        <f aca="false">QH34/QH$50</f>
        <v>0.0160845199603751</v>
      </c>
      <c r="QJ34" s="8" t="n">
        <f aca="false">QI34*C$12</f>
        <v>0.477139697458796</v>
      </c>
      <c r="QK34" s="11" t="n">
        <v>37.106364</v>
      </c>
      <c r="QL34" s="37" t="n">
        <f aca="false">QK34/QK$50</f>
        <v>0.0160240897616568</v>
      </c>
      <c r="QM34" s="8" t="n">
        <f aca="false">QL34*D$12</f>
        <v>2.34842686271008</v>
      </c>
      <c r="QN34" s="11" t="n">
        <v>37.106364</v>
      </c>
      <c r="QO34" s="39" t="n">
        <f aca="false">QN34/QN$50</f>
        <v>0.0160542479945096</v>
      </c>
      <c r="QP34" s="4" t="n">
        <f aca="false">QO34*E$12</f>
        <v>0.0121248232109718</v>
      </c>
      <c r="QQ34" s="41" t="n">
        <v>37.106364</v>
      </c>
      <c r="QR34" s="0" t="n">
        <f aca="false">QQ34/QQ$50</f>
        <v>0.0160542479945096</v>
      </c>
      <c r="QS34" s="0" t="n">
        <f aca="false">QR34*F$12</f>
        <v>0.0109655980596312</v>
      </c>
      <c r="QT34" s="0" t="n">
        <v>37.106364</v>
      </c>
      <c r="QU34" s="37" t="n">
        <f aca="false">QT34/QT$50</f>
        <v>0.0160542479945096</v>
      </c>
      <c r="QV34" s="0" t="n">
        <f aca="false">QU34*G$12</f>
        <v>0.0646418237759551</v>
      </c>
      <c r="QW34" s="0" t="n">
        <v>37.106365</v>
      </c>
      <c r="QX34" s="0" t="n">
        <f aca="false">QW34/QW$50</f>
        <v>0.0160542484132726</v>
      </c>
      <c r="QY34" s="4" t="n">
        <f aca="false">QX34*H$12</f>
        <v>0.159463764035428</v>
      </c>
      <c r="QZ34" s="0" t="n">
        <v>37.011015</v>
      </c>
      <c r="RA34" s="0" t="n">
        <f aca="false">QZ34/QZ$50</f>
        <v>0.0161695585594343</v>
      </c>
      <c r="RB34" s="0" t="n">
        <f aca="false">RA34*I$12</f>
        <v>0.230493864049475</v>
      </c>
      <c r="RS34" s="49" t="n">
        <f aca="false">AVERAGE(QU34,QR34,QO34,QL34,QI34,QX34,RA34)</f>
        <v>0.0160707372397525</v>
      </c>
      <c r="RT34" s="0" t="n">
        <f aca="false">RS34*O$12</f>
        <v>6.25822792613505</v>
      </c>
      <c r="RW34" s="0" t="s">
        <v>84</v>
      </c>
      <c r="RX34" s="5" t="n">
        <v>113.883085</v>
      </c>
      <c r="RY34" s="37" t="n">
        <f aca="false">RX34/RX$50</f>
        <v>0.0157290639980449</v>
      </c>
      <c r="RZ34" s="8" t="n">
        <f aca="false">RY34*C$13</f>
        <v>0.802497997063647</v>
      </c>
      <c r="SA34" s="11" t="n">
        <v>113.883085</v>
      </c>
      <c r="SB34" s="37" t="n">
        <f aca="false">SA34/SA$50</f>
        <v>0.0157290639980449</v>
      </c>
      <c r="SC34" s="8" t="n">
        <f aca="false">SB34*D$13</f>
        <v>3.96469862934309</v>
      </c>
      <c r="SD34" s="11" t="n">
        <v>113.883085</v>
      </c>
      <c r="SE34" s="39" t="n">
        <f aca="false">SD34/SD$50</f>
        <v>0.0157290639980449</v>
      </c>
      <c r="SF34" s="4" t="n">
        <f aca="false">SE34*$E$13</f>
        <v>0.0204311098057575</v>
      </c>
      <c r="SG34" s="41" t="n">
        <v>113.883085</v>
      </c>
      <c r="SH34" s="0" t="n">
        <f aca="false">SG34/SG$50</f>
        <v>0.0157290639980449</v>
      </c>
      <c r="SI34" s="0" t="n">
        <f aca="false">SH34*$F$13</f>
        <v>0.0184777405941386</v>
      </c>
      <c r="SJ34" s="0" t="n">
        <v>113.883085</v>
      </c>
      <c r="SK34" s="37" t="n">
        <f aca="false">SJ34/SJ$50</f>
        <v>0.0157290639980449</v>
      </c>
      <c r="SL34" s="0" t="n">
        <f aca="false">SK34*$G$13</f>
        <v>0.108925645894438</v>
      </c>
      <c r="SM34" s="0" t="n">
        <v>61.738961</v>
      </c>
      <c r="SN34" s="0" t="n">
        <f aca="false">SM34/SM$50</f>
        <v>0.0156064783268305</v>
      </c>
      <c r="SO34" s="0" t="n">
        <f aca="false">SN34*H$13</f>
        <v>0.266612542693784</v>
      </c>
      <c r="SP34" s="0" t="n">
        <v>61.738961</v>
      </c>
      <c r="SQ34" s="0" t="n">
        <f aca="false">SP34/SP$50</f>
        <v>0.0156064783268305</v>
      </c>
      <c r="SR34" s="0" t="n">
        <f aca="false">SQ34*I$13</f>
        <v>0.382621834331187</v>
      </c>
      <c r="TI34" s="49" t="n">
        <f aca="false">AVERAGE(SK34,SH34,SE34,SB34,RY34,SN34,SQ34)</f>
        <v>0.015694039520555</v>
      </c>
      <c r="TJ34" s="0" t="n">
        <f aca="false">TI34*$O$13</f>
        <v>10.5112399092869</v>
      </c>
      <c r="TL34" s="0" t="s">
        <v>84</v>
      </c>
      <c r="TM34" s="5" t="n">
        <v>3140975</v>
      </c>
      <c r="TN34" s="37" t="n">
        <f aca="false">TM34/TM$50</f>
        <v>0.00991172583318272</v>
      </c>
      <c r="TO34" s="8" t="n">
        <f aca="false">TN34*$C$7</f>
        <v>3.14097501784111</v>
      </c>
      <c r="TP34" s="11" t="n">
        <v>15517820</v>
      </c>
      <c r="TQ34" s="37" t="n">
        <f aca="false">TP34/TP$50</f>
        <v>0.00991172594196</v>
      </c>
      <c r="TR34" s="8" t="n">
        <f aca="false">TQ34*$D$7</f>
        <v>15.5178200198235</v>
      </c>
      <c r="TS34" s="11" t="n">
        <v>79967</v>
      </c>
      <c r="TT34" s="39" t="n">
        <f aca="false">TS34/TS$50</f>
        <v>0.00991168760341846</v>
      </c>
      <c r="TU34" s="4" t="n">
        <f aca="false">TT34*$E$7</f>
        <v>0.079967000792935</v>
      </c>
      <c r="TV34" s="41" t="n">
        <v>72322</v>
      </c>
      <c r="TW34" s="0" t="n">
        <f aca="false">TV34/TV$50</f>
        <v>0.0099117478648257</v>
      </c>
      <c r="TX34" s="0" t="n">
        <f aca="false">TW34*$F$7</f>
        <v>0.0723219881059026</v>
      </c>
      <c r="TY34" s="50" t="n">
        <v>426335</v>
      </c>
      <c r="TZ34" s="37" t="n">
        <f aca="false">TY34/TY$50</f>
        <v>0.00991173306850898</v>
      </c>
      <c r="UA34" s="0" t="n">
        <f aca="false">TZ34*$G$7</f>
        <v>0.426334998414123</v>
      </c>
      <c r="UB34" s="50" t="n">
        <v>1062116</v>
      </c>
      <c r="UC34" s="0" t="n">
        <f aca="false">UB34/UB$50</f>
        <v>0.01000972543127</v>
      </c>
      <c r="UD34" s="0" t="n">
        <f aca="false">UC34*H$7</f>
        <v>1.06211600200195</v>
      </c>
      <c r="UE34" s="50" t="n">
        <v>1524268</v>
      </c>
      <c r="UF34" s="0" t="n">
        <f aca="false">UE34/UE$50</f>
        <v>0.0100097302557143</v>
      </c>
      <c r="UG34" s="0" t="n">
        <f aca="false">UF34*I$7</f>
        <v>1.52426800600584</v>
      </c>
      <c r="UH34" s="50" t="n">
        <v>1552836</v>
      </c>
      <c r="UI34" s="0" t="n">
        <f aca="false">UH34/UH$50</f>
        <v>0.0100097253495085</v>
      </c>
      <c r="UJ34" s="0" t="n">
        <f aca="false">UI34*J$7</f>
        <v>1.55283601521478</v>
      </c>
      <c r="UK34" s="50" t="n">
        <v>6785635</v>
      </c>
      <c r="UL34" s="0" t="n">
        <f aca="false">UK34/UK$50</f>
        <v>0.0100097282798809</v>
      </c>
      <c r="UM34" s="0" t="n">
        <f aca="false">UL34*SUM(A$7:N$7)</f>
        <v>41.4941606715722</v>
      </c>
      <c r="UN34" s="50"/>
      <c r="UQ34" s="50" t="n">
        <v>2642986</v>
      </c>
      <c r="UR34" s="0" t="n">
        <f aca="false">UQ34/UQ$50</f>
        <v>0.0100097291067774</v>
      </c>
      <c r="US34" s="0" t="n">
        <f aca="false">UR34*M$7</f>
        <v>2.64298598999027</v>
      </c>
      <c r="UT34" s="50" t="n">
        <v>2716440</v>
      </c>
      <c r="UU34" s="0" t="n">
        <f aca="false">UT34/UT$50</f>
        <v>0.0100097258066428</v>
      </c>
      <c r="UV34" s="0" t="n">
        <f aca="false">UU34*N$7</f>
        <v>2.71643998118172</v>
      </c>
      <c r="UX34" s="49" t="n">
        <f aca="false">AVERAGE(TZ34,TW34,TT34,TQ34,TN34,UC34,UF34,UI34,UL34,UO34,UR34,UU34)</f>
        <v>0.00996518041288089</v>
      </c>
      <c r="UY34" s="0" t="n">
        <f aca="false">UX34*SUM(A$7:N$7)</f>
        <v>41.3094926866691</v>
      </c>
      <c r="VA34" s="50" t="n">
        <v>3145876</v>
      </c>
      <c r="VB34" s="0" t="n">
        <f aca="false">VA34/VA$50</f>
        <v>0.0100097262673916</v>
      </c>
      <c r="VC34" s="0" t="n">
        <f aca="false">VB34*W$7</f>
        <v>3.14587600600584</v>
      </c>
      <c r="VD34" s="50" t="n">
        <v>10788228</v>
      </c>
      <c r="VE34" s="0" t="n">
        <f aca="false">VD34/VD$50</f>
        <v>0.010009727443879</v>
      </c>
      <c r="VF34" s="0" t="n">
        <f aca="false">VE34*X$7</f>
        <v>10.7882280220214</v>
      </c>
      <c r="VG34" s="50" t="n">
        <v>1035511</v>
      </c>
      <c r="VH34" s="0" t="n">
        <f aca="false">VG34/VG$50</f>
        <v>0.0100097270700734</v>
      </c>
      <c r="VI34" s="0" t="n">
        <f aca="false">VH34*Y$7</f>
        <v>1.03551101721673</v>
      </c>
      <c r="VJ34" s="50" t="n">
        <v>941225</v>
      </c>
      <c r="VK34" s="0" t="n">
        <f aca="false">VJ34/VJ$50</f>
        <v>0.0100097318979626</v>
      </c>
      <c r="VL34" s="0" t="n">
        <f aca="false">VK34*Z$7</f>
        <v>0.941224981582093</v>
      </c>
      <c r="VM34" s="50" t="n">
        <v>890137</v>
      </c>
      <c r="VN34" s="0" t="n">
        <f aca="false">VM34/VM$50</f>
        <v>0.0100097276204428</v>
      </c>
      <c r="VP34" s="50" t="n">
        <v>1930080</v>
      </c>
      <c r="VQ34" s="0" t="n">
        <f aca="false">VP34/VP$50</f>
        <v>0.0102752151820372</v>
      </c>
      <c r="VR34" s="0" t="n">
        <f aca="false">VQ34*AB$7</f>
        <v>1.93007998849176</v>
      </c>
      <c r="VS34" s="50" t="n">
        <v>2447585</v>
      </c>
      <c r="VT34" s="0" t="n">
        <f aca="false">VS34/VS$50</f>
        <v>0.0102752126100654</v>
      </c>
      <c r="VU34" s="0" t="n">
        <f aca="false">VT34*AC$7</f>
        <v>2.44758498232663</v>
      </c>
      <c r="VV34" s="50" t="n">
        <v>3276101</v>
      </c>
      <c r="VW34" s="0" t="n">
        <f aca="false">VV34/VV$50</f>
        <v>0.0102752122922477</v>
      </c>
      <c r="VX34" s="0" t="n">
        <f aca="false">VW34*AD$7</f>
        <v>3.27610104315589</v>
      </c>
      <c r="WL34" s="46" t="n">
        <f aca="false">AVERAGE(VN34,VK34,VH34,VE34,VB34, VQ34, VT34,VW34,VZ34,WC34,WF34,WI34)</f>
        <v>0.0101092850480125</v>
      </c>
      <c r="WM34" s="40" t="n">
        <f aca="false">WL34*AI$7</f>
        <v>34.4927997095381</v>
      </c>
    </row>
    <row r="35" customFormat="false" ht="14.25" hidden="false" customHeight="false" outlineLevel="0" collapsed="false">
      <c r="B35" s="0" t="s">
        <v>85</v>
      </c>
      <c r="C35" s="5" t="n">
        <v>472.339328</v>
      </c>
      <c r="D35" s="37" t="n">
        <f aca="false">C35/C$50</f>
        <v>0.009556764796645</v>
      </c>
      <c r="E35" s="8" t="n">
        <f aca="false">C$4*D35</f>
        <v>6.9655262827639</v>
      </c>
      <c r="F35" s="38" t="n">
        <v>687.096456</v>
      </c>
      <c r="G35" s="37" t="n">
        <f aca="false">F35/F$50</f>
        <v>0.00932716177380447</v>
      </c>
      <c r="H35" s="8" t="n">
        <f aca="false">G35*D$4</f>
        <v>33.5860376551154</v>
      </c>
      <c r="I35" s="11" t="n">
        <v>474.195345</v>
      </c>
      <c r="J35" s="39" t="n">
        <f aca="false">I35/I$50</f>
        <v>0.00956275078589488</v>
      </c>
      <c r="K35" s="40" t="n">
        <f aca="false">J35*E$4</f>
        <v>0.177449130726585</v>
      </c>
      <c r="L35" s="41" t="n">
        <v>693.061567</v>
      </c>
      <c r="M35" s="0" t="n">
        <f aca="false">L35/L$50</f>
        <v>0.00950379554817456</v>
      </c>
      <c r="N35" s="0" t="n">
        <f aca="false">M35*F$4</f>
        <v>0.15949425018981</v>
      </c>
      <c r="O35" s="0" t="n">
        <v>415.992581</v>
      </c>
      <c r="P35" s="37" t="n">
        <f aca="false">O35/O$50</f>
        <v>0.00857973217535861</v>
      </c>
      <c r="Q35" s="0" t="n">
        <f aca="false">P35*G$4</f>
        <v>0.848795279252645</v>
      </c>
      <c r="R35" s="0" t="n">
        <v>363.521459</v>
      </c>
      <c r="S35" s="0" t="n">
        <f aca="false">R35/R$50</f>
        <v>0.00940072667869672</v>
      </c>
      <c r="T35" s="0" t="n">
        <f aca="false">S35*H$4</f>
        <v>2.29424106587448</v>
      </c>
      <c r="U35" s="0" t="n">
        <v>442.616516</v>
      </c>
      <c r="V35" s="0" t="n">
        <f aca="false">U35/U$50</f>
        <v>0.00956693878499365</v>
      </c>
      <c r="W35" s="42" t="n">
        <f aca="false">V35*I$4</f>
        <v>3.35073275358562</v>
      </c>
      <c r="X35" s="0" t="n">
        <v>442.118284</v>
      </c>
      <c r="Y35" s="0" t="n">
        <f aca="false">X35/X$50</f>
        <v>0.00956718875451702</v>
      </c>
      <c r="Z35" s="42" t="n">
        <f aca="false">Y35*J$4</f>
        <v>3.41362344223893</v>
      </c>
      <c r="AA35" s="0" t="n">
        <v>436.767081</v>
      </c>
      <c r="AB35" s="0" t="n">
        <f aca="false">AA35/AA$50</f>
        <v>0.00956991030628158</v>
      </c>
      <c r="AC35" s="42" t="n">
        <f aca="false">AB35*K$4</f>
        <v>20.7016771320039</v>
      </c>
      <c r="AD35" s="0" t="n">
        <v>424.61214</v>
      </c>
      <c r="AE35" s="0" t="n">
        <f aca="false">AD35/AD$50</f>
        <v>0.00956407507756953</v>
      </c>
      <c r="AF35" s="42" t="n">
        <f aca="false">AE35*L$4</f>
        <v>6.93012108934884</v>
      </c>
      <c r="AG35" s="0" t="n">
        <v>451.246462</v>
      </c>
      <c r="AH35" s="0" t="n">
        <f aca="false">AG35/AG$50</f>
        <v>0.00958053097551388</v>
      </c>
      <c r="AI35" s="42" t="n">
        <f aca="false">AH35*M$4</f>
        <v>5.8182174974101</v>
      </c>
      <c r="AJ35" s="0" t="n">
        <v>465.128085</v>
      </c>
      <c r="AK35" s="0" t="n">
        <f aca="false">AJ35/AJ$50</f>
        <v>0.00968093494528358</v>
      </c>
      <c r="AL35" s="42" t="n">
        <f aca="false">AK35*N$4</f>
        <v>6.04258920491224</v>
      </c>
      <c r="AN35" s="43" t="n">
        <f aca="false">AVERAGE(Y35,AB35,AE35,AH35,AK35,P35,M35,J35,G35,D35,S35,V35)</f>
        <v>0.00945504255022779</v>
      </c>
      <c r="AO35" s="0" t="n">
        <f aca="false">AN35*(SUM(A$4:N$4))</f>
        <v>90.1479841072028</v>
      </c>
      <c r="AQ35" s="5" t="n">
        <v>491.516422</v>
      </c>
      <c r="AR35" s="37" t="n">
        <f aca="false">AQ35/AQ$50</f>
        <v>0.00967528524351399</v>
      </c>
      <c r="AS35" s="8" t="n">
        <f aca="false">W$4*AR35</f>
        <v>6.99376464822731</v>
      </c>
      <c r="AT35" s="38" t="n">
        <v>729.293062</v>
      </c>
      <c r="AU35" s="37" t="n">
        <f aca="false">AT35/AT$50</f>
        <v>0.00986204409766018</v>
      </c>
      <c r="AV35" s="8" t="n">
        <f aca="false">AU35*X$4</f>
        <v>24.4468349908819</v>
      </c>
      <c r="AW35" s="11" t="n">
        <v>464.385588</v>
      </c>
      <c r="AX35" s="39" t="n">
        <f aca="false">AW35/AW$50</f>
        <v>0.00969017100677568</v>
      </c>
      <c r="AY35" s="40" t="n">
        <f aca="false">AX35*Y$4</f>
        <v>2.30564141876853</v>
      </c>
      <c r="AZ35" s="41" t="n">
        <v>751.633393</v>
      </c>
      <c r="BA35" s="39" t="n">
        <f aca="false">AZ35/AZ$50</f>
        <v>0.00965337741613379</v>
      </c>
      <c r="BB35" s="0" t="n">
        <f aca="false">BA35*Z$4</f>
        <v>2.08774822029712</v>
      </c>
      <c r="BC35" s="0" t="n">
        <v>533.497135</v>
      </c>
      <c r="BD35" s="39" t="n">
        <f aca="false">BC35/BC$50</f>
        <v>0.0104809732023553</v>
      </c>
      <c r="BF35" s="0" t="n">
        <v>396.235848</v>
      </c>
      <c r="BG35" s="39" t="n">
        <f aca="false">BF35/BF$50</f>
        <v>0.00708214021929777</v>
      </c>
      <c r="BH35" s="0" t="n">
        <f aca="false">BG35*AB$4</f>
        <v>3.0596851552819</v>
      </c>
      <c r="BI35" s="0" t="n">
        <v>470.761479</v>
      </c>
      <c r="BJ35" s="39" t="n">
        <f aca="false">BI35/BI$50</f>
        <v>0.00928682549842839</v>
      </c>
      <c r="BK35" s="42" t="n">
        <f aca="false">BJ35*AC$4</f>
        <v>5.08794120548933</v>
      </c>
      <c r="BL35" s="0" t="n">
        <v>523.618478</v>
      </c>
      <c r="BM35" s="39" t="n">
        <f aca="false">BL35/BL$50</f>
        <v>0.00919562039998452</v>
      </c>
      <c r="BN35" s="42" t="n">
        <f aca="false">BM35*AD$4</f>
        <v>6.7433446311803</v>
      </c>
      <c r="BO35" s="0" t="n">
        <v>463.846243</v>
      </c>
      <c r="BP35" s="39" t="n">
        <f aca="false">BO35/BO$50</f>
        <v>0.00924820373558491</v>
      </c>
      <c r="BQ35" s="42" t="n">
        <f aca="false">BP35*AE$4</f>
        <v>6.67270613346265</v>
      </c>
      <c r="BT35" s="42"/>
      <c r="BW35" s="42"/>
      <c r="BZ35" s="42"/>
      <c r="CB35" s="43" t="n">
        <f aca="false">AVERAGE(BM35,BP35,BS35,BV35,BY35,BD35,BA35,AX35,AU35,AR35,BG35,BJ35)</f>
        <v>0.0093527378688594</v>
      </c>
      <c r="CC35" s="0" t="n">
        <f aca="false">CB35*AI$4</f>
        <v>73.3963736092842</v>
      </c>
      <c r="CE35" s="0" t="s">
        <v>85</v>
      </c>
      <c r="CF35" s="5" t="n">
        <v>0</v>
      </c>
      <c r="CG35" s="37" t="n">
        <f aca="false">CF35/CF$50</f>
        <v>0</v>
      </c>
      <c r="CH35" s="8" t="n">
        <f aca="false">C$5*CG35</f>
        <v>0</v>
      </c>
      <c r="CI35" s="38" t="n">
        <v>0</v>
      </c>
      <c r="CJ35" s="37" t="n">
        <f aca="false">CI35/CI$50</f>
        <v>0</v>
      </c>
      <c r="CK35" s="8" t="n">
        <f aca="false">D$5*CJ35</f>
        <v>0</v>
      </c>
      <c r="CL35" s="11" t="n">
        <v>0</v>
      </c>
      <c r="CM35" s="39" t="n">
        <f aca="false">CL35/CL$50</f>
        <v>0</v>
      </c>
      <c r="CN35" s="40" t="n">
        <f aca="false">CM35*E$5</f>
        <v>0</v>
      </c>
      <c r="CO35" s="41" t="n">
        <v>0</v>
      </c>
      <c r="CP35" s="0" t="n">
        <f aca="false">CO35/CO$50</f>
        <v>0</v>
      </c>
      <c r="CQ35" s="0" t="n">
        <f aca="false">CP35*F$5</f>
        <v>0</v>
      </c>
      <c r="CR35" s="0" t="n">
        <v>0</v>
      </c>
      <c r="CS35" s="37" t="n">
        <f aca="false">CR35/CR$50</f>
        <v>0</v>
      </c>
      <c r="CT35" s="0" t="n">
        <f aca="false">CS35*G$5</f>
        <v>0</v>
      </c>
      <c r="CU35" s="0" t="n">
        <v>0</v>
      </c>
      <c r="CV35" s="0" t="n">
        <f aca="false">CU35/CU$50</f>
        <v>0</v>
      </c>
      <c r="CW35" s="0" t="n">
        <f aca="false">CV35*H$5</f>
        <v>0</v>
      </c>
      <c r="CX35" s="0" t="n">
        <v>0</v>
      </c>
      <c r="CY35" s="0" t="n">
        <f aca="false">CX35/CX$50</f>
        <v>0</v>
      </c>
      <c r="CZ35" s="0" t="n">
        <f aca="false">CY35*I$5</f>
        <v>0</v>
      </c>
      <c r="DA35" s="0" t="n">
        <v>0</v>
      </c>
      <c r="DB35" s="0" t="n">
        <f aca="false">DA35/DA$50</f>
        <v>0</v>
      </c>
      <c r="DC35" s="0" t="n">
        <f aca="false">DB35*J$5</f>
        <v>0</v>
      </c>
      <c r="DD35" s="0" t="n">
        <v>0</v>
      </c>
      <c r="DE35" s="0" t="n">
        <f aca="false">DD35/DD$50</f>
        <v>0</v>
      </c>
      <c r="DF35" s="0" t="n">
        <f aca="false">DE35*K$5</f>
        <v>0</v>
      </c>
      <c r="DG35" s="0" t="n">
        <v>0</v>
      </c>
      <c r="DH35" s="0" t="n">
        <f aca="false">DG35/DG$50</f>
        <v>0</v>
      </c>
      <c r="DI35" s="0" t="n">
        <f aca="false">DH35*L$5</f>
        <v>0</v>
      </c>
      <c r="DJ35" s="0" t="n">
        <v>0</v>
      </c>
      <c r="DK35" s="0" t="n">
        <f aca="false">DJ35/DJ$50</f>
        <v>0</v>
      </c>
      <c r="DL35" s="0" t="n">
        <f aca="false">DK35*M$5</f>
        <v>0</v>
      </c>
      <c r="DM35" s="0" t="n">
        <v>0</v>
      </c>
      <c r="DN35" s="0" t="n">
        <f aca="false">DM35/DM$50</f>
        <v>0</v>
      </c>
      <c r="DO35" s="0" t="n">
        <f aca="false">DN35*N$5</f>
        <v>0</v>
      </c>
      <c r="DQ35" s="43" t="n">
        <f aca="false">AVERAGE(CS35,CP35,CM35,CJ35,CG35,CV35,CY35,DB35,DE35,DH35,DK35,DN35)</f>
        <v>0</v>
      </c>
      <c r="DR35" s="0" t="n">
        <f aca="false">DQ35*(SUM(A$5:N$5))</f>
        <v>0</v>
      </c>
      <c r="DT35" s="0" t="n">
        <v>0</v>
      </c>
      <c r="DU35" s="0" t="n">
        <f aca="false">DT35/DT$50</f>
        <v>0</v>
      </c>
      <c r="DV35" s="0" t="n">
        <f aca="false">DU35*W$5</f>
        <v>0</v>
      </c>
      <c r="DW35" s="0" t="n">
        <v>0</v>
      </c>
      <c r="DX35" s="0" t="n">
        <f aca="false">DW35/DW$50</f>
        <v>0</v>
      </c>
      <c r="DY35" s="0" t="n">
        <f aca="false">DX35*X$5</f>
        <v>0</v>
      </c>
      <c r="DZ35" s="0" t="n">
        <v>0</v>
      </c>
      <c r="EA35" s="0" t="n">
        <f aca="false">DZ35/DZ$50</f>
        <v>0</v>
      </c>
      <c r="EB35" s="0" t="n">
        <f aca="false">EA35*Y$5</f>
        <v>0</v>
      </c>
      <c r="EC35" s="0" t="n">
        <v>0</v>
      </c>
      <c r="ED35" s="0" t="n">
        <f aca="false">EC35/EC$50</f>
        <v>0</v>
      </c>
      <c r="EE35" s="0" t="n">
        <f aca="false">ED35*Z$5</f>
        <v>0</v>
      </c>
      <c r="EF35" s="0" t="n">
        <v>0</v>
      </c>
      <c r="EG35" s="0" t="n">
        <f aca="false">EF35/EF$50</f>
        <v>0</v>
      </c>
      <c r="EI35" s="0" t="n">
        <v>0</v>
      </c>
      <c r="EJ35" s="0" t="n">
        <f aca="false">EI35/EI$50</f>
        <v>0</v>
      </c>
      <c r="EK35" s="0" t="n">
        <f aca="false">EJ35*AB$5</f>
        <v>0</v>
      </c>
      <c r="EL35" s="0" t="n">
        <v>0</v>
      </c>
      <c r="EM35" s="0" t="n">
        <f aca="false">EL35/EL$50</f>
        <v>0</v>
      </c>
      <c r="EN35" s="0" t="n">
        <f aca="false">EM35*AC$5</f>
        <v>0</v>
      </c>
      <c r="EO35" s="0" t="n">
        <v>0</v>
      </c>
      <c r="EP35" s="0" t="n">
        <f aca="false">EO35/EO$50</f>
        <v>0</v>
      </c>
      <c r="EQ35" s="0" t="n">
        <f aca="false">EP35*AD$5</f>
        <v>0</v>
      </c>
      <c r="ER35" s="0" t="n">
        <v>0</v>
      </c>
      <c r="ES35" s="0" t="n">
        <f aca="false">ER35/ER$50</f>
        <v>0</v>
      </c>
      <c r="ET35" s="0" t="n">
        <f aca="false">ES35*AE$5</f>
        <v>0</v>
      </c>
      <c r="FE35" s="44" t="n">
        <f aca="false">AVERAGE(EP35,ES35,EV35,EY35,FB35,EG35,ED35,EA35,DX35,DU35,EJ35,EM35)</f>
        <v>0</v>
      </c>
      <c r="FF35" s="0" t="n">
        <f aca="false">FE35*AI$5</f>
        <v>0</v>
      </c>
      <c r="FH35" s="0" t="s">
        <v>85</v>
      </c>
      <c r="FI35" s="5" t="n">
        <v>40.20976</v>
      </c>
      <c r="FJ35" s="37" t="n">
        <f aca="false">FI35/FI$50</f>
        <v>0.0163107517430777</v>
      </c>
      <c r="FK35" s="8" t="n">
        <f aca="false">FJ35*C$6</f>
        <v>0.594411248867032</v>
      </c>
      <c r="FL35" s="38" t="n">
        <v>49.951808</v>
      </c>
      <c r="FM35" s="37" t="n">
        <f aca="false">FL35/FL$50</f>
        <v>0.013581414800809</v>
      </c>
      <c r="FN35" s="8" t="n">
        <f aca="false">FM35*D$6</f>
        <v>2.4452556949897</v>
      </c>
      <c r="FO35" s="11" t="n">
        <v>40.278569</v>
      </c>
      <c r="FP35" s="39" t="n">
        <f aca="false">FO35/FO$50</f>
        <v>0.016289016115756</v>
      </c>
      <c r="FQ35" s="45" t="n">
        <f aca="false">FP35*E$6</f>
        <v>0.015113181420537</v>
      </c>
      <c r="FR35" s="41" t="n">
        <v>49.743379</v>
      </c>
      <c r="FS35" s="0" t="n">
        <f aca="false">FR35/FR$50</f>
        <v>0.0136648784504299</v>
      </c>
      <c r="FT35" s="0" t="n">
        <f aca="false">FS35*F$6</f>
        <v>0.0114663111771424</v>
      </c>
      <c r="FU35" s="0" t="n">
        <v>39.058675</v>
      </c>
      <c r="FV35" s="37" t="n">
        <f aca="false">FU35/FU$50</f>
        <v>0.0161510887474431</v>
      </c>
      <c r="FW35" s="0" t="n">
        <f aca="false">FV35*G$6</f>
        <v>0.0798915840461372</v>
      </c>
      <c r="FX35" s="0" t="n">
        <v>39.692892</v>
      </c>
      <c r="FY35" s="0" t="n">
        <f aca="false">FX35/FX$50</f>
        <v>0.0205932030511543</v>
      </c>
      <c r="FZ35" s="0" t="n">
        <f aca="false">FY35*H$6</f>
        <v>0.251287872377542</v>
      </c>
      <c r="GA35" s="0" t="n">
        <v>39.331471</v>
      </c>
      <c r="GB35" s="0" t="n">
        <f aca="false">GA35/GA$50</f>
        <v>0.0170462990987274</v>
      </c>
      <c r="GC35" s="0" t="n">
        <f aca="false">GB35*I$6</f>
        <v>0.298515512648181</v>
      </c>
      <c r="GD35" s="0" t="n">
        <v>39.307888</v>
      </c>
      <c r="GE35" s="0" t="n">
        <f aca="false">GD35/GD$50</f>
        <v>0.0170557726569932</v>
      </c>
      <c r="GF35" s="0" t="n">
        <f aca="false">GE35*J$6</f>
        <v>0.304279485130473</v>
      </c>
      <c r="GG35" s="0" t="n">
        <v>39.054597</v>
      </c>
      <c r="GH35" s="0" t="n">
        <f aca="false">GG35/GG$50</f>
        <v>0.0171589205211052</v>
      </c>
      <c r="GI35" s="0" t="n">
        <f aca="false">GH35*K$6</f>
        <v>1.85591307124621</v>
      </c>
      <c r="GJ35" s="0" t="n">
        <v>38.979075</v>
      </c>
      <c r="GK35" s="0" t="n">
        <f aca="false">GJ35/GJ$50</f>
        <v>0.0176053946442313</v>
      </c>
      <c r="GL35" s="0" t="n">
        <f aca="false">GK35*L$6</f>
        <v>0.637842738167324</v>
      </c>
      <c r="GM35" s="0" t="n">
        <v>39.716656</v>
      </c>
      <c r="GN35" s="0" t="n">
        <f aca="false">GM35/GM$50</f>
        <v>0.016907258495421</v>
      </c>
      <c r="GO35" s="0" t="n">
        <f aca="false">GN35*M$6</f>
        <v>0.513385466122443</v>
      </c>
      <c r="GP35" s="0" t="n">
        <v>40.136366</v>
      </c>
      <c r="GQ35" s="0" t="n">
        <f aca="false">GP35/GP$50</f>
        <v>0.016748887489205</v>
      </c>
      <c r="GR35" s="0" t="n">
        <f aca="false">GQ35*N$6</f>
        <v>0.522711118856688</v>
      </c>
      <c r="GT35" s="46" t="n">
        <f aca="false">AVERAGE(FV35,FS35,FP35,FM35,FJ35, FY35, GB35,GE35,GH35,GK35,GN35,GQ35)</f>
        <v>0.0165927404845294</v>
      </c>
      <c r="GU35" s="0" t="n">
        <f aca="false">GT35*(SUM(A$6:N$6))</f>
        <v>7.91007601260484</v>
      </c>
      <c r="GW35" s="5" t="n">
        <v>41.357583</v>
      </c>
      <c r="GX35" s="37" t="n">
        <f aca="false">GW35/GW$50</f>
        <v>0.0163216889138881</v>
      </c>
      <c r="GY35" s="8" t="n">
        <f aca="false">GX35*W$6</f>
        <v>0.58990535189563</v>
      </c>
      <c r="GZ35" s="38" t="n">
        <v>51.595405</v>
      </c>
      <c r="HA35" s="37" t="n">
        <f aca="false">GZ35/GZ$50</f>
        <v>0.0139775100786376</v>
      </c>
      <c r="HB35" s="8" t="n">
        <f aca="false">HA35*X$6</f>
        <v>1.73242929707094</v>
      </c>
      <c r="HC35" s="11" t="n">
        <v>40.055886</v>
      </c>
      <c r="HD35" s="39" t="n">
        <f aca="false">HC35/HC$50</f>
        <v>0.0167597154440251</v>
      </c>
      <c r="HE35" s="45" t="n">
        <f aca="false">HD35*Y$6</f>
        <v>0.199387059668499</v>
      </c>
      <c r="HF35" s="41" t="n">
        <v>53.287952</v>
      </c>
      <c r="HG35" s="39" t="n">
        <f aca="false">HF35/HF$50</f>
        <v>0.0137094417792943</v>
      </c>
      <c r="HH35" s="0" t="n">
        <f aca="false">HG35*Z$6</f>
        <v>0.148247921127338</v>
      </c>
      <c r="HI35" s="0" t="n">
        <v>41.143579</v>
      </c>
      <c r="HJ35" s="39" t="n">
        <f aca="false">HI35/HI$50</f>
        <v>0.016203362819145</v>
      </c>
      <c r="HL35" s="0" t="n">
        <v>34.015802</v>
      </c>
      <c r="HM35" s="39" t="n">
        <f aca="false">HL35/HL$50</f>
        <v>0.0121864883574519</v>
      </c>
      <c r="HN35" s="0" t="n">
        <f aca="false">HM35*AB$6</f>
        <v>0.263245405821747</v>
      </c>
      <c r="HO35" s="0" t="n">
        <v>40.111821</v>
      </c>
      <c r="HP35" s="39" t="n">
        <f aca="false">HO35/HO$50</f>
        <v>0.0158652060731744</v>
      </c>
      <c r="HQ35" s="0" t="n">
        <f aca="false">HP35*AC$6</f>
        <v>0.434600799417109</v>
      </c>
      <c r="HR35" s="0" t="n">
        <v>42.331459</v>
      </c>
      <c r="HS35" s="39" t="n">
        <f aca="false">HR35/HR$50</f>
        <v>0.0149010861273383</v>
      </c>
      <c r="HT35" s="0" t="n">
        <f aca="false">HS35*AD$6</f>
        <v>0.546364218860705</v>
      </c>
      <c r="HU35" s="0" t="n">
        <v>39.8778</v>
      </c>
      <c r="HV35" s="39" t="n">
        <f aca="false">HU35/HU$50</f>
        <v>0.0159416413041336</v>
      </c>
      <c r="HW35" s="0" t="n">
        <f aca="false">HV35*AE$6</f>
        <v>0.575105667807965</v>
      </c>
      <c r="IH35" s="47" t="n">
        <f aca="false">AVERAGE(HJ35,HG35,HD35,HA35,GX35, HM35, HP35,HS35,HV35,HY35,IB35,IE35)</f>
        <v>0.0150962378774542</v>
      </c>
      <c r="II35" s="0" t="n">
        <f aca="false">IH35*AI$6</f>
        <v>5.92344792981665</v>
      </c>
      <c r="IK35" s="0" t="s">
        <v>85</v>
      </c>
      <c r="IL35" s="5" t="n">
        <v>32.572061</v>
      </c>
      <c r="IM35" s="37" t="n">
        <f aca="false">IL35/IL$50</f>
        <v>0.00727841266420695</v>
      </c>
      <c r="IN35" s="8" t="n">
        <f aca="false">IM35*W$8</f>
        <v>0.328824318256306</v>
      </c>
      <c r="IO35" s="38" t="n">
        <v>16.899931</v>
      </c>
      <c r="IP35" s="37" t="n">
        <f aca="false">IO35/IO$50</f>
        <v>0.00760276734177358</v>
      </c>
      <c r="IQ35" s="8" t="n">
        <f aca="false">IP35*X$8</f>
        <v>1.17789727995197</v>
      </c>
      <c r="IR35" s="11" t="n">
        <v>16.899931</v>
      </c>
      <c r="IS35" s="39" t="n">
        <f aca="false">IR35/IR$50</f>
        <v>0.00760276734177358</v>
      </c>
      <c r="IT35" s="40" t="n">
        <f aca="false">IS35*E$8</f>
        <v>0.00881744493634701</v>
      </c>
      <c r="IU35" s="41" t="n">
        <v>54.39818</v>
      </c>
      <c r="IV35" s="0" t="n">
        <f aca="false">IU35/IU$50</f>
        <v>0.0071551831153815</v>
      </c>
      <c r="IW35" s="0" t="n">
        <f aca="false">IV35*F$8</f>
        <v>0.0075049657803413</v>
      </c>
      <c r="IX35" s="0" t="n">
        <v>17.503766</v>
      </c>
      <c r="IY35" s="37" t="n">
        <f aca="false">IX35/IX$50</f>
        <v>0.00790850565804758</v>
      </c>
      <c r="IZ35" s="0" t="n">
        <f aca="false">IY35*G$8</f>
        <v>0.0488994158798803</v>
      </c>
      <c r="JA35" s="0" t="n">
        <v>16.899931</v>
      </c>
      <c r="JB35" s="0" t="n">
        <f aca="false">JA35/JA$50</f>
        <v>0.00760276734177358</v>
      </c>
      <c r="JC35" s="0" t="n">
        <f aca="false">JB35*H$8</f>
        <v>0.115965643175447</v>
      </c>
      <c r="JD35" s="0" t="n">
        <v>40.99197</v>
      </c>
      <c r="JE35" s="0" t="n">
        <f aca="false">JD35/JD$50</f>
        <v>0.0104323433230019</v>
      </c>
      <c r="JF35" s="0" t="n">
        <f aca="false">JE35*I$8</f>
        <v>0.228364548306869</v>
      </c>
      <c r="JG35" s="0" t="n">
        <v>16.899931</v>
      </c>
      <c r="JH35" s="0" t="n">
        <f aca="false">JG35/JG$50</f>
        <v>0.00760276734177358</v>
      </c>
      <c r="JI35" s="0" t="n">
        <f aca="false">JH35*J$8</f>
        <v>0.16954421963501</v>
      </c>
      <c r="JJ35" s="0" t="n">
        <v>16.899931</v>
      </c>
      <c r="JK35" s="0" t="n">
        <f aca="false">JJ35/JJ$50</f>
        <v>0.00760276734177358</v>
      </c>
      <c r="JL35" s="0" t="n">
        <f aca="false">JK35*K$8</f>
        <v>1.02789648610807</v>
      </c>
      <c r="JM35" s="0" t="n">
        <v>34.277739</v>
      </c>
      <c r="JN35" s="0" t="n">
        <f aca="false">JM35/JM$50</f>
        <v>0.00811960059696541</v>
      </c>
      <c r="JO35" s="0" t="n">
        <f aca="false">JN35*L$8</f>
        <v>0.367716002839679</v>
      </c>
      <c r="JP35" s="0" t="n">
        <v>16.899931</v>
      </c>
      <c r="JQ35" s="0" t="n">
        <f aca="false">JP35/JP$50</f>
        <v>0.00760276734177358</v>
      </c>
      <c r="JR35" s="0" t="n">
        <f aca="false">JQ35*M$8</f>
        <v>0.28857060538777</v>
      </c>
      <c r="JS35" s="0" t="n">
        <v>16.899931</v>
      </c>
      <c r="JT35" s="0" t="n">
        <f aca="false">JS35/JS$50</f>
        <v>0.00760276734177358</v>
      </c>
      <c r="JU35" s="0" t="n">
        <f aca="false">JT35*N$8</f>
        <v>0.29659067103613</v>
      </c>
      <c r="JW35" s="43" t="n">
        <f aca="false">AVERAGE(IY35,IV35,IS35,IP35,IM35,JB35,JE35,JH35,JK35,JN35,JQ35,JT35)</f>
        <v>0.0078427847291682</v>
      </c>
      <c r="JX35" s="0" t="n">
        <f aca="false">JW35*SUM(A$8:N$8)</f>
        <v>4.67350642108053</v>
      </c>
      <c r="JZ35" s="0" t="n">
        <v>38.093829</v>
      </c>
      <c r="KA35" s="0" t="n">
        <f aca="false">JZ35/JZ$50</f>
        <v>0.00818613144229453</v>
      </c>
      <c r="KB35" s="0" t="n">
        <f aca="false">KA35*W$8</f>
        <v>0.36983326102221</v>
      </c>
      <c r="KC35" s="0" t="n">
        <v>16.899931</v>
      </c>
      <c r="KD35" s="0" t="n">
        <f aca="false">KC35/KC$50</f>
        <v>0.00760276734177358</v>
      </c>
      <c r="KE35" s="0" t="n">
        <f aca="false">KD35*X$8</f>
        <v>1.17789727995197</v>
      </c>
      <c r="KF35" s="0" t="n">
        <v>16.899931</v>
      </c>
      <c r="KG35" s="0" t="n">
        <f aca="false">KF35/KF$50</f>
        <v>0.00760276734177358</v>
      </c>
      <c r="KH35" s="0" t="n">
        <f aca="false">KG35*Y$8</f>
        <v>0.113060796787002</v>
      </c>
      <c r="KI35" s="0" t="n">
        <v>68.864744</v>
      </c>
      <c r="KJ35" s="0" t="n">
        <f aca="false">KI35/KI$50</f>
        <v>0.0089504646139117</v>
      </c>
      <c r="KK35" s="0" t="n">
        <f aca="false">KJ35*Z$8</f>
        <v>0.120983023369727</v>
      </c>
      <c r="KL35" s="0" t="n">
        <v>26.057526</v>
      </c>
      <c r="KM35" s="0" t="n">
        <f aca="false">KL35/KL$50</f>
        <v>0.0116602134905523</v>
      </c>
      <c r="KO35" s="0" t="n">
        <v>16.899931</v>
      </c>
      <c r="KP35" s="0" t="n">
        <f aca="false">KO35/KO$50</f>
        <v>0.00760276734177358</v>
      </c>
      <c r="KQ35" s="0" t="n">
        <f aca="false">KP35*AB$8</f>
        <v>0.205288176087832</v>
      </c>
      <c r="KR35" s="0" t="n">
        <v>7.379838</v>
      </c>
      <c r="KS35" s="0" t="n">
        <f aca="false">KR35/KR$50</f>
        <v>0.00137847862231148</v>
      </c>
      <c r="KT35" s="0" t="n">
        <f aca="false">KS35*AC$8</f>
        <v>0.047201396917949</v>
      </c>
      <c r="KU35" s="0" t="n">
        <v>16.899931</v>
      </c>
      <c r="KV35" s="0" t="n">
        <f aca="false">KU35/KU$50</f>
        <v>0.00766305396724435</v>
      </c>
      <c r="KW35" s="0" t="n">
        <f aca="false">KV35*AD$8</f>
        <v>0.351217560512211</v>
      </c>
      <c r="KX35" s="0" t="n">
        <v>16.899931</v>
      </c>
      <c r="KY35" s="0" t="n">
        <f aca="false">KX35/KX$50</f>
        <v>0.00766305396724435</v>
      </c>
      <c r="KZ35" s="0" t="n">
        <f aca="false">KY35*AE$8</f>
        <v>0.345562424000361</v>
      </c>
      <c r="LK35" s="48" t="n">
        <f aca="false">AVERAGE(KM35,KJ35,KG35,KD35,KA35, KP35, KS35,KV35,KY35,LB35,LE35,LH35)</f>
        <v>0.00758996645876439</v>
      </c>
      <c r="LL35" s="0" t="n">
        <f aca="false">LK35*AI$8</f>
        <v>3.72268007040104</v>
      </c>
      <c r="LN35" s="0" t="s">
        <v>85</v>
      </c>
      <c r="LO35" s="5" t="n">
        <v>11.35355</v>
      </c>
      <c r="LP35" s="37" t="n">
        <f aca="false">LO35/LO$50</f>
        <v>0.010920736099753</v>
      </c>
      <c r="LQ35" s="8" t="n">
        <f aca="false">LP35*C$9</f>
        <v>0.122021709468841</v>
      </c>
      <c r="LR35" s="11" t="n">
        <v>11.35355</v>
      </c>
      <c r="LS35" s="37" t="n">
        <f aca="false">LR35/LR$50</f>
        <v>0.010920736099753</v>
      </c>
      <c r="LT35" s="8" t="n">
        <f aca="false">LS35*D$9</f>
        <v>0.602841759171199</v>
      </c>
      <c r="LU35" s="11" t="n">
        <v>11.35355</v>
      </c>
      <c r="LV35" s="39" t="n">
        <f aca="false">LU35/LU$50</f>
        <v>0.010920736099753</v>
      </c>
      <c r="LW35" s="4" t="n">
        <f aca="false">LV35*E$9</f>
        <v>0.00310659833914377</v>
      </c>
      <c r="LX35" s="41" t="n">
        <v>11.35355</v>
      </c>
      <c r="LY35" s="0" t="n">
        <f aca="false">LX35/LX$50</f>
        <v>0.010920736099753</v>
      </c>
      <c r="LZ35" s="0" t="n">
        <f aca="false">LY35*F$9</f>
        <v>0.00280958395244413</v>
      </c>
      <c r="MA35" s="0" t="n">
        <v>11.35355</v>
      </c>
      <c r="MB35" s="37" t="n">
        <f aca="false">MA35/MA$50</f>
        <v>0.010920736099753</v>
      </c>
      <c r="MC35" s="0" t="n">
        <f aca="false">MB35*G$9</f>
        <v>0.0165624008604008</v>
      </c>
      <c r="MD35" s="0" t="n">
        <v>11.35355</v>
      </c>
      <c r="ME35" s="0" t="n">
        <f aca="false">MD35/MD$50</f>
        <v>0.010920736099753</v>
      </c>
      <c r="MF35" s="0" t="n">
        <f aca="false">ME35*H$9</f>
        <v>0.0408574907002293</v>
      </c>
      <c r="MG35" s="0" t="n">
        <v>11.35355</v>
      </c>
      <c r="MH35" s="0" t="n">
        <f aca="false">MG35/MG$50</f>
        <v>0.010920736099753</v>
      </c>
      <c r="MI35" s="0" t="n">
        <f aca="false">MH35*I$9</f>
        <v>0.0586355310966982</v>
      </c>
      <c r="MZ35" s="49" t="n">
        <f aca="false">AVERAGE(MB35,LY35,LV35,LS35,LP35,ME35,MH35)</f>
        <v>0.010920736099753</v>
      </c>
      <c r="NA35" s="0" t="n">
        <f aca="false">MZ35*O$9</f>
        <v>1.60182561402736</v>
      </c>
      <c r="NC35" s="0" t="s">
        <v>85</v>
      </c>
      <c r="ND35" s="5" t="n">
        <v>82.307607</v>
      </c>
      <c r="NE35" s="37" t="n">
        <f aca="false">ND35/ND$50</f>
        <v>0.0109202347369876</v>
      </c>
      <c r="NF35" s="8" t="n">
        <f aca="false">NE35*C$10</f>
        <v>0.884596881438466</v>
      </c>
      <c r="NG35" s="11" t="n">
        <v>82.307607</v>
      </c>
      <c r="NH35" s="37" t="n">
        <f aca="false">NG35/NG$50</f>
        <v>0.0109202347369876</v>
      </c>
      <c r="NI35" s="8" t="n">
        <f aca="false">NH35*D$10</f>
        <v>4.37030379663627</v>
      </c>
      <c r="NJ35" s="11" t="n">
        <v>82.307607</v>
      </c>
      <c r="NK35" s="39" t="n">
        <f aca="false">NJ35/NJ$50</f>
        <v>0.0109202347369876</v>
      </c>
      <c r="NL35" s="4" t="n">
        <f aca="false">NK35*E$10</f>
        <v>0.0225212973547977</v>
      </c>
      <c r="NM35" s="41" t="n">
        <v>82.307607</v>
      </c>
      <c r="NN35" s="0" t="n">
        <f aca="false">NM35/NM$50</f>
        <v>0.0109202347369876</v>
      </c>
      <c r="NO35" s="0" t="n">
        <f aca="false">NN35*F$10</f>
        <v>0.0203680903446636</v>
      </c>
      <c r="NP35" s="0" t="n">
        <v>82.307607</v>
      </c>
      <c r="NQ35" s="37" t="n">
        <f aca="false">NP35/NP$50</f>
        <v>0.0109202347369876</v>
      </c>
      <c r="NR35" s="0" t="n">
        <f aca="false">NQ35*G$10</f>
        <v>0.120069192720051</v>
      </c>
      <c r="NS35" s="0" t="n">
        <v>82.307607</v>
      </c>
      <c r="NT35" s="0" t="n">
        <f aca="false">NS35/NS$50</f>
        <v>0.0109202347369876</v>
      </c>
      <c r="NU35" s="0" t="n">
        <f aca="false">NT35*H$10</f>
        <v>0.296196545796248</v>
      </c>
      <c r="NV35" s="0" t="n">
        <v>82.307607</v>
      </c>
      <c r="NW35" s="0" t="n">
        <f aca="false">NV35/NV$50</f>
        <v>0.0109202347369876</v>
      </c>
      <c r="NX35" s="0" t="n">
        <f aca="false">NW35*I$10</f>
        <v>0.425078522300761</v>
      </c>
      <c r="OO35" s="49" t="n">
        <f aca="false">AVERAGE(NQ35,NN35,NK35,NH35,NE35,NT35,NW35)</f>
        <v>0.0109202347369876</v>
      </c>
      <c r="OP35" s="0" t="n">
        <f aca="false">OO35*O$10</f>
        <v>11.6124413347831</v>
      </c>
      <c r="OR35" s="0" t="s">
        <v>85</v>
      </c>
      <c r="OS35" s="5" t="n">
        <v>74.437922</v>
      </c>
      <c r="OT35" s="37" t="n">
        <f aca="false">OS35/OS$50</f>
        <v>0.01028106008034</v>
      </c>
      <c r="OU35" s="8" t="n">
        <f aca="false">OT35*C$11</f>
        <v>0.960021403446344</v>
      </c>
      <c r="OV35" s="11" t="n">
        <v>74.437922</v>
      </c>
      <c r="OW35" s="37" t="n">
        <f aca="false">OV35/OV$50</f>
        <v>0.01028106008034</v>
      </c>
      <c r="OX35" s="8" t="n">
        <f aca="false">OW35*D$11</f>
        <v>4.74293463199993</v>
      </c>
      <c r="OY35" s="11" t="n">
        <v>74.437922</v>
      </c>
      <c r="OZ35" s="39" t="n">
        <f aca="false">OY35/OY$50</f>
        <v>0.01028106008034</v>
      </c>
      <c r="PA35" s="4" t="n">
        <f aca="false">OZ35*E$11</f>
        <v>0.0244415597066395</v>
      </c>
      <c r="PB35" s="41" t="n">
        <v>74.437922</v>
      </c>
      <c r="PC35" s="0" t="n">
        <f aca="false">PB35/PB$50</f>
        <v>0.01028106008034</v>
      </c>
      <c r="PD35" s="0" t="n">
        <f aca="false">PC35*F$11</f>
        <v>0.0221047610369245</v>
      </c>
      <c r="PE35" s="0" t="n">
        <v>74.437922</v>
      </c>
      <c r="PF35" s="37" t="n">
        <f aca="false">PE35/PE$50</f>
        <v>0.01028106008034</v>
      </c>
      <c r="PG35" s="0" t="n">
        <f aca="false">PF35*G$11</f>
        <v>0.130306806777717</v>
      </c>
      <c r="PH35" s="0" t="n">
        <v>74.437922</v>
      </c>
      <c r="PI35" s="0" t="n">
        <f aca="false">PH35/PH$50</f>
        <v>0.01028106008034</v>
      </c>
      <c r="PJ35" s="0" t="n">
        <f aca="false">PI35*H$11</f>
        <v>0.321451532961406</v>
      </c>
      <c r="PK35" s="0" t="n">
        <v>74.437922</v>
      </c>
      <c r="PL35" s="0" t="n">
        <f aca="false">PK35/PK$50</f>
        <v>0.01028106008034</v>
      </c>
      <c r="PM35" s="0" t="n">
        <f aca="false">PL35*I$11</f>
        <v>0.461322539245761</v>
      </c>
      <c r="QD35" s="49" t="n">
        <f aca="false">AVERAGE(PF35,PC35,OZ35,OW35,OT35,PI35,PL35)</f>
        <v>0.01028106008034</v>
      </c>
      <c r="QE35" s="0" t="n">
        <f aca="false">QD35*O$11</f>
        <v>12.6025678606604</v>
      </c>
      <c r="QG35" s="0" t="s">
        <v>85</v>
      </c>
      <c r="QH35" s="5" t="n">
        <v>40.805262</v>
      </c>
      <c r="QI35" s="37" t="n">
        <f aca="false">QH35/QH$50</f>
        <v>0.0176878837044593</v>
      </c>
      <c r="QJ35" s="8" t="n">
        <f aca="false">QI35*C$12</f>
        <v>0.52470272661064</v>
      </c>
      <c r="QK35" s="11" t="n">
        <v>40.805262</v>
      </c>
      <c r="QL35" s="37" t="n">
        <f aca="false">QK35/QK$50</f>
        <v>0.0176214296026397</v>
      </c>
      <c r="QM35" s="8" t="n">
        <f aca="false">QL35*D$12</f>
        <v>2.58252663669021</v>
      </c>
      <c r="QN35" s="11" t="n">
        <v>40.805262</v>
      </c>
      <c r="QO35" s="39" t="n">
        <f aca="false">QN35/QN$50</f>
        <v>0.0176545941183819</v>
      </c>
      <c r="QP35" s="4" t="n">
        <f aca="false">QO35*E$12</f>
        <v>0.0133334699090265</v>
      </c>
      <c r="QQ35" s="41" t="n">
        <v>40.805262</v>
      </c>
      <c r="QR35" s="0" t="n">
        <f aca="false">QQ35/QQ$50</f>
        <v>0.0176545941183819</v>
      </c>
      <c r="QS35" s="0" t="n">
        <f aca="false">QR35*F$12</f>
        <v>0.012058688957235</v>
      </c>
      <c r="QT35" s="0" t="n">
        <v>40.805262</v>
      </c>
      <c r="QU35" s="37" t="n">
        <f aca="false">QT35/QT$50</f>
        <v>0.0176545941183819</v>
      </c>
      <c r="QV35" s="0" t="n">
        <f aca="false">QU35*G$12</f>
        <v>0.0710855570579666</v>
      </c>
      <c r="QW35" s="0" t="n">
        <v>40.805262</v>
      </c>
      <c r="QX35" s="0" t="n">
        <f aca="false">QW35/QW$50</f>
        <v>0.0176545941031052</v>
      </c>
      <c r="QY35" s="4" t="n">
        <f aca="false">QX35*H$12</f>
        <v>0.175359690203333</v>
      </c>
      <c r="QZ35" s="0" t="n">
        <v>40.600354</v>
      </c>
      <c r="RA35" s="0" t="n">
        <f aca="false">QZ35/QZ$50</f>
        <v>0.0177376870517267</v>
      </c>
      <c r="RB35" s="0" t="n">
        <f aca="false">RA35*I$12</f>
        <v>0.252847226028158</v>
      </c>
      <c r="RS35" s="49" t="n">
        <f aca="false">AVERAGE(QU35,QR35,QO35,QL35,QI35,QX35,RA35)</f>
        <v>0.0176664824024395</v>
      </c>
      <c r="RT35" s="0" t="n">
        <f aca="false">RS35*O$12</f>
        <v>6.87963917760024</v>
      </c>
      <c r="RW35" s="0" t="s">
        <v>85</v>
      </c>
      <c r="RX35" s="5" t="n">
        <v>74.437922</v>
      </c>
      <c r="RY35" s="37" t="n">
        <f aca="false">RX35/RX$50</f>
        <v>0.01028106008034</v>
      </c>
      <c r="RZ35" s="8" t="n">
        <f aca="false">RY35*C$13</f>
        <v>0.524540438209765</v>
      </c>
      <c r="SA35" s="11" t="n">
        <v>74.437922</v>
      </c>
      <c r="SB35" s="37" t="n">
        <f aca="false">SA35/SA$50</f>
        <v>0.01028106008034</v>
      </c>
      <c r="SC35" s="8" t="n">
        <f aca="false">SB35*D$13</f>
        <v>2.59146410834012</v>
      </c>
      <c r="SD35" s="11" t="n">
        <v>74.437922</v>
      </c>
      <c r="SE35" s="39" t="n">
        <f aca="false">SD35/SD$50</f>
        <v>0.01028106008034</v>
      </c>
      <c r="SF35" s="4" t="n">
        <f aca="false">SE35*$E$13</f>
        <v>0.0133544797991239</v>
      </c>
      <c r="SG35" s="41" t="n">
        <v>74.437922</v>
      </c>
      <c r="SH35" s="0" t="n">
        <f aca="false">SG35/SG$50</f>
        <v>0.01028106008034</v>
      </c>
      <c r="SI35" s="0" t="n">
        <f aca="false">SH35*$F$13</f>
        <v>0.0120776901423308</v>
      </c>
      <c r="SJ35" s="0" t="n">
        <v>74.437922</v>
      </c>
      <c r="SK35" s="37" t="n">
        <f aca="false">SJ35/SJ$50</f>
        <v>0.01028106008034</v>
      </c>
      <c r="SL35" s="0" t="n">
        <f aca="false">SK35*$G$13</f>
        <v>0.0711975683912125</v>
      </c>
      <c r="SM35" s="0" t="n">
        <v>47.345607</v>
      </c>
      <c r="SN35" s="0" t="n">
        <f aca="false">SM35/SM$50</f>
        <v>0.0119681021116655</v>
      </c>
      <c r="SO35" s="0" t="n">
        <f aca="false">SN35*H$13</f>
        <v>0.204456512762672</v>
      </c>
      <c r="SP35" s="0" t="n">
        <v>47.345607</v>
      </c>
      <c r="SQ35" s="0" t="n">
        <f aca="false">SP35/SP$50</f>
        <v>0.0119681021116655</v>
      </c>
      <c r="SR35" s="0" t="n">
        <f aca="false">SQ35*I$13</f>
        <v>0.293420276344843</v>
      </c>
      <c r="TI35" s="49" t="n">
        <f aca="false">AVERAGE(SK35,SH35,SE35,SB35,RY35,SN35,SQ35)</f>
        <v>0.0107630720892902</v>
      </c>
      <c r="TJ35" s="0" t="n">
        <f aca="false">TI35*$O$13</f>
        <v>7.20867516252298</v>
      </c>
      <c r="TL35" s="0" t="s">
        <v>85</v>
      </c>
      <c r="TM35" s="5" t="n">
        <v>2604369</v>
      </c>
      <c r="TN35" s="37" t="n">
        <f aca="false">TM35/TM$50</f>
        <v>0.00821840081390022</v>
      </c>
      <c r="TO35" s="8" t="n">
        <f aca="false">TN35*$C$7</f>
        <v>2.60436901479312</v>
      </c>
      <c r="TP35" s="11" t="n">
        <v>12866746</v>
      </c>
      <c r="TQ35" s="37" t="n">
        <f aca="false">TP35/TP$50</f>
        <v>0.00821840053028132</v>
      </c>
      <c r="TR35" s="8" t="n">
        <f aca="false">TQ35*$D$7</f>
        <v>12.8667460164368</v>
      </c>
      <c r="TS35" s="11" t="n">
        <v>66306</v>
      </c>
      <c r="TT35" s="39" t="n">
        <f aca="false">TS35/TS$50</f>
        <v>0.00821844458629515</v>
      </c>
      <c r="TU35" s="4" t="n">
        <f aca="false">TT35*$E$7</f>
        <v>0.0663060006574756</v>
      </c>
      <c r="TV35" s="41" t="n">
        <v>59966</v>
      </c>
      <c r="TW35" s="0" t="n">
        <f aca="false">TV35/TV$50</f>
        <v>0.00821835502975772</v>
      </c>
      <c r="TX35" s="0" t="n">
        <f aca="false">TW35*$F$7</f>
        <v>0.059965990137974</v>
      </c>
      <c r="TY35" s="50" t="n">
        <v>353499</v>
      </c>
      <c r="TZ35" s="37" t="n">
        <f aca="false">TY35/TY$50</f>
        <v>0.00821839100234524</v>
      </c>
      <c r="UA35" s="0" t="n">
        <f aca="false">TZ35*$G$7</f>
        <v>0.353498998685057</v>
      </c>
      <c r="UB35" s="50" t="n">
        <v>808056</v>
      </c>
      <c r="UC35" s="0" t="n">
        <f aca="false">UB35/UB$50</f>
        <v>0.00761538164672252</v>
      </c>
      <c r="UD35" s="0" t="n">
        <f aca="false">UC35*H$7</f>
        <v>0.808056001523076</v>
      </c>
      <c r="UE35" s="50" t="n">
        <v>1159659</v>
      </c>
      <c r="UF35" s="0" t="n">
        <f aca="false">UE35/UE$50</f>
        <v>0.00761537589099256</v>
      </c>
      <c r="UG35" s="0" t="n">
        <f aca="false">UF35*I$7</f>
        <v>1.15965900456923</v>
      </c>
      <c r="UH35" s="50" t="n">
        <v>1181394</v>
      </c>
      <c r="UI35" s="0" t="n">
        <f aca="false">UH35/UH$50</f>
        <v>0.00761537565432357</v>
      </c>
      <c r="UJ35" s="0" t="n">
        <f aca="false">UI35*J$7</f>
        <v>1.18139401157537</v>
      </c>
      <c r="UK35" s="50" t="n">
        <v>5162495</v>
      </c>
      <c r="UL35" s="0" t="n">
        <f aca="false">UK35/UK$50</f>
        <v>0.00761537751385736</v>
      </c>
      <c r="UM35" s="0" t="n">
        <f aca="false">UL35*SUM(A$7:N$7)</f>
        <v>31.5686589385058</v>
      </c>
      <c r="UN35" s="50"/>
      <c r="UQ35" s="50" t="n">
        <v>2010777</v>
      </c>
      <c r="UR35" s="0" t="n">
        <f aca="false">UQ35/UQ$50</f>
        <v>0.00761537634483818</v>
      </c>
      <c r="US35" s="0" t="n">
        <f aca="false">UR35*M$7</f>
        <v>2.01077699238462</v>
      </c>
      <c r="UT35" s="50" t="n">
        <v>2066662</v>
      </c>
      <c r="UU35" s="0" t="n">
        <f aca="false">UT35/UT$50</f>
        <v>0.00761537893530063</v>
      </c>
      <c r="UV35" s="0" t="n">
        <f aca="false">UU35*N$7</f>
        <v>2.06666198568309</v>
      </c>
      <c r="UX35" s="49" t="n">
        <f aca="false">AVERAGE(TZ35,TW35,TT35,TQ35,TN35,UC35,UF35,UI35,UL35,UO35,UR35,UU35)</f>
        <v>0.00788947799532859</v>
      </c>
      <c r="UY35" s="0" t="n">
        <f aca="false">UX35*SUM(A$7:N$7)</f>
        <v>32.7049105030146</v>
      </c>
      <c r="VA35" s="50" t="n">
        <v>2393376</v>
      </c>
      <c r="VB35" s="0" t="n">
        <f aca="false">VA35/VA$50</f>
        <v>0.00761537918689252</v>
      </c>
      <c r="VC35" s="0" t="n">
        <f aca="false">VB35*W$7</f>
        <v>2.39337600456923</v>
      </c>
      <c r="VD35" s="50" t="n">
        <v>8207659</v>
      </c>
      <c r="VE35" s="0" t="n">
        <f aca="false">VD35/VD$50</f>
        <v>0.00761537757102472</v>
      </c>
      <c r="VF35" s="0" t="n">
        <f aca="false">VE35*X$7</f>
        <v>8.20765901675383</v>
      </c>
      <c r="VG35" s="50" t="n">
        <v>787814</v>
      </c>
      <c r="VH35" s="0" t="n">
        <f aca="false">VG35/VG$50</f>
        <v>0.00761537359041365</v>
      </c>
      <c r="VI35" s="0" t="n">
        <f aca="false">VH35*Y$7</f>
        <v>0.787814013098443</v>
      </c>
      <c r="VJ35" s="50" t="n">
        <v>716082</v>
      </c>
      <c r="VK35" s="0" t="n">
        <f aca="false">VJ35/VJ$50</f>
        <v>0.00761538297108219</v>
      </c>
      <c r="VL35" s="0" t="n">
        <f aca="false">VK35*Z$7</f>
        <v>0.716081985987695</v>
      </c>
      <c r="VM35" s="50" t="n">
        <v>677214</v>
      </c>
      <c r="VN35" s="0" t="n">
        <f aca="false">VM35/VM$50</f>
        <v>0.00761537570143756</v>
      </c>
      <c r="VP35" s="50" t="n">
        <v>1252761</v>
      </c>
      <c r="VQ35" s="0" t="n">
        <f aca="false">VP35/VP$50</f>
        <v>0.00666935507681757</v>
      </c>
      <c r="VR35" s="0" t="n">
        <f aca="false">VQ35*AB$7</f>
        <v>1.25276099253032</v>
      </c>
      <c r="VS35" s="50" t="n">
        <v>1588660</v>
      </c>
      <c r="VT35" s="0" t="n">
        <f aca="false">VS35/VS$50</f>
        <v>0.00666935745443221</v>
      </c>
      <c r="VU35" s="0" t="n">
        <f aca="false">VT35*AC$7</f>
        <v>1.58865998852871</v>
      </c>
      <c r="VV35" s="50" t="n">
        <v>2126426</v>
      </c>
      <c r="VW35" s="0" t="n">
        <f aca="false">VV35/VV$50</f>
        <v>0.00666935438613005</v>
      </c>
      <c r="VX35" s="0" t="n">
        <f aca="false">VW35*AD$7</f>
        <v>2.12642602801129</v>
      </c>
      <c r="WL35" s="46" t="n">
        <f aca="false">AVERAGE(VN35,VK35,VH35,VE35,VB35, VQ35, VT35,VW35,VZ35,WC35,WF35,WI35)</f>
        <v>0.00726061949227881</v>
      </c>
      <c r="WM35" s="40" t="n">
        <f aca="false">WL35*AI$7</f>
        <v>24.7731756226994</v>
      </c>
    </row>
    <row r="36" customFormat="false" ht="14.25" hidden="false" customHeight="false" outlineLevel="0" collapsed="false">
      <c r="B36" s="0" t="s">
        <v>86</v>
      </c>
      <c r="C36" s="5" t="n">
        <v>2309.224937</v>
      </c>
      <c r="D36" s="37" t="n">
        <f aca="false">C36/C$50</f>
        <v>0.0467221725510359</v>
      </c>
      <c r="E36" s="8" t="n">
        <f aca="false">C$4*D36</f>
        <v>34.0538380735624</v>
      </c>
      <c r="F36" s="38" t="n">
        <v>3445.904505</v>
      </c>
      <c r="G36" s="37" t="n">
        <f aca="false">F36/F$50</f>
        <v>0.0467772879550649</v>
      </c>
      <c r="H36" s="8" t="n">
        <f aca="false">G36*D$4</f>
        <v>168.439638205413</v>
      </c>
      <c r="I36" s="11" t="n">
        <v>2317.334668</v>
      </c>
      <c r="J36" s="39" t="n">
        <f aca="false">I36/I$50</f>
        <v>0.0467319937896026</v>
      </c>
      <c r="K36" s="40" t="n">
        <f aca="false">J36*E$4</f>
        <v>0.867172203976782</v>
      </c>
      <c r="L36" s="41" t="n">
        <v>3387.610179</v>
      </c>
      <c r="M36" s="0" t="n">
        <f aca="false">L36/L$50</f>
        <v>0.0464535274658088</v>
      </c>
      <c r="N36" s="0" t="n">
        <f aca="false">M36*F$4</f>
        <v>0.779590690295733</v>
      </c>
      <c r="O36" s="0" t="n">
        <v>2351.917091</v>
      </c>
      <c r="P36" s="37" t="n">
        <f aca="false">O36/O$50</f>
        <v>0.0485076409077318</v>
      </c>
      <c r="Q36" s="0" t="n">
        <f aca="false">P36*G$4</f>
        <v>4.79887434346915</v>
      </c>
      <c r="R36" s="0" t="n">
        <v>1830.679912</v>
      </c>
      <c r="S36" s="0" t="n">
        <f aca="false">R36/R$50</f>
        <v>0.0473416934896615</v>
      </c>
      <c r="T36" s="0" t="n">
        <f aca="false">S36*H$4</f>
        <v>11.553708670007</v>
      </c>
      <c r="U36" s="0" t="n">
        <v>2165.873492</v>
      </c>
      <c r="V36" s="0" t="n">
        <f aca="false">U36/U$50</f>
        <v>0.0468142926550993</v>
      </c>
      <c r="W36" s="42" t="n">
        <f aca="false">V36*I$4</f>
        <v>16.3962775617873</v>
      </c>
      <c r="X36" s="0" t="n">
        <v>2163.430548</v>
      </c>
      <c r="Y36" s="0" t="n">
        <f aca="false">X36/X$50</f>
        <v>0.0468154092672725</v>
      </c>
      <c r="Z36" s="42" t="n">
        <f aca="false">Y36*J$4</f>
        <v>16.7039851134241</v>
      </c>
      <c r="AA36" s="0" t="n">
        <v>2137.192392</v>
      </c>
      <c r="AB36" s="0" t="n">
        <f aca="false">AA36/AA$50</f>
        <v>0.0468275664271213</v>
      </c>
      <c r="AC36" s="42" t="n">
        <f aca="false">AB36*K$4</f>
        <v>101.297622446411</v>
      </c>
      <c r="AD36" s="0" t="n">
        <v>2078.2278</v>
      </c>
      <c r="AE36" s="0" t="n">
        <f aca="false">AD36/AD$50</f>
        <v>0.0468105474033129</v>
      </c>
      <c r="AF36" s="42" t="n">
        <f aca="false">AE36*L$4</f>
        <v>33.918884903411</v>
      </c>
      <c r="AG36" s="0" t="n">
        <v>2206.382223</v>
      </c>
      <c r="AH36" s="0" t="n">
        <f aca="false">AG36/AG$50</f>
        <v>0.0468442747176036</v>
      </c>
      <c r="AI36" s="42" t="n">
        <f aca="false">AH36*M$4</f>
        <v>28.4483375203354</v>
      </c>
      <c r="AJ36" s="0" t="n">
        <v>2254.474868</v>
      </c>
      <c r="AK36" s="0" t="n">
        <f aca="false">AJ36/AJ$50</f>
        <v>0.046923471698951</v>
      </c>
      <c r="AL36" s="42" t="n">
        <f aca="false">AK36*N$4</f>
        <v>29.288417404687</v>
      </c>
      <c r="AN36" s="43" t="n">
        <f aca="false">AVERAGE(Y36,AB36,AE36,AH36,AK36,P36,M36,J36,G36,D36,S36,V36)</f>
        <v>0.0469641565273555</v>
      </c>
      <c r="AO36" s="0" t="n">
        <f aca="false">AN36*(SUM(A$4:N$4))</f>
        <v>447.774191786607</v>
      </c>
      <c r="AQ36" s="5" t="n">
        <v>2381.489463</v>
      </c>
      <c r="AR36" s="37" t="n">
        <f aca="false">AQ36/AQ$50</f>
        <v>0.0468785758270106</v>
      </c>
      <c r="AS36" s="8" t="n">
        <f aca="false">W$4*AR36</f>
        <v>33.8861044534037</v>
      </c>
      <c r="AT36" s="38" t="n">
        <v>3468.023469</v>
      </c>
      <c r="AU36" s="37" t="n">
        <f aca="false">AT36/AT$50</f>
        <v>0.0468971969775827</v>
      </c>
      <c r="AV36" s="8" t="n">
        <f aca="false">AU36*X$4</f>
        <v>116.252576513814</v>
      </c>
      <c r="AW36" s="11" t="n">
        <v>2249.926322</v>
      </c>
      <c r="AX36" s="39" t="n">
        <f aca="false">AW36/AW$50</f>
        <v>0.0469484225527383</v>
      </c>
      <c r="AY36" s="40" t="n">
        <f aca="false">AX36*Y$4</f>
        <v>11.1707241810026</v>
      </c>
      <c r="AZ36" s="41" t="n">
        <v>3631.943294</v>
      </c>
      <c r="BA36" s="39" t="n">
        <f aca="false">AZ36/AZ$50</f>
        <v>0.0466457713261526</v>
      </c>
      <c r="BB36" s="0" t="n">
        <f aca="false">BA36*Z$4</f>
        <v>10.0881403339521</v>
      </c>
      <c r="BC36" s="0" t="n">
        <v>2567.551208</v>
      </c>
      <c r="BD36" s="39" t="n">
        <f aca="false">BC36/BC$50</f>
        <v>0.0504415743614501</v>
      </c>
      <c r="BF36" s="0" t="n">
        <v>3394.624103</v>
      </c>
      <c r="BG36" s="39" t="n">
        <f aca="false">BF36/BF$50</f>
        <v>0.0606739748828932</v>
      </c>
      <c r="BH36" s="0" t="n">
        <f aca="false">BG36*AB$4</f>
        <v>26.2128755591827</v>
      </c>
      <c r="BI36" s="0" t="n">
        <v>2491.296812</v>
      </c>
      <c r="BJ36" s="39" t="n">
        <f aca="false">BI36/BI$50</f>
        <v>0.0491464144580848</v>
      </c>
      <c r="BK36" s="42" t="n">
        <f aca="false">BJ36*AC$4</f>
        <v>26.9256773765871</v>
      </c>
      <c r="BL36" s="0" t="n">
        <v>2791.281742</v>
      </c>
      <c r="BM36" s="39" t="n">
        <f aca="false">BL36/BL$50</f>
        <v>0.0490195980609369</v>
      </c>
      <c r="BN36" s="42" t="n">
        <f aca="false">BM36*AD$4</f>
        <v>35.9471171088567</v>
      </c>
      <c r="BO36" s="0" t="n">
        <v>2453.50401</v>
      </c>
      <c r="BP36" s="39" t="n">
        <f aca="false">BO36/BO$50</f>
        <v>0.0489181604744712</v>
      </c>
      <c r="BQ36" s="42" t="n">
        <f aca="false">BP36*AE$4</f>
        <v>35.2951252771108</v>
      </c>
      <c r="BT36" s="42"/>
      <c r="BW36" s="42"/>
      <c r="BZ36" s="42"/>
      <c r="CB36" s="43" t="n">
        <f aca="false">AVERAGE(BM36,BP36,BS36,BV36,BY36,BD36,BA36,AX36,AU36,AR36,BG36,BJ36)</f>
        <v>0.04950774321348</v>
      </c>
      <c r="CC36" s="0" t="n">
        <f aca="false">CB36*AI$4</f>
        <v>388.516054699631</v>
      </c>
      <c r="CE36" s="0" t="s">
        <v>86</v>
      </c>
      <c r="CF36" s="5" t="n">
        <v>4.487136</v>
      </c>
      <c r="CG36" s="37" t="n">
        <f aca="false">CF36/CF$50</f>
        <v>0.0137123869426266</v>
      </c>
      <c r="CH36" s="8" t="n">
        <f aca="false">C$5*CG36</f>
        <v>0.0679618214980464</v>
      </c>
      <c r="CI36" s="38" t="n">
        <v>6.694496</v>
      </c>
      <c r="CJ36" s="37" t="n">
        <f aca="false">CI36/CI$50</f>
        <v>0.013171901932677</v>
      </c>
      <c r="CK36" s="8" t="n">
        <f aca="false">D$5*CJ36</f>
        <v>0.322527434839967</v>
      </c>
      <c r="CL36" s="11" t="n">
        <v>4.500812</v>
      </c>
      <c r="CM36" s="39" t="n">
        <f aca="false">CL36/CL$50</f>
        <v>0.0133835949499806</v>
      </c>
      <c r="CN36" s="40" t="n">
        <f aca="false">CM36*E$5</f>
        <v>0.00168877867181708</v>
      </c>
      <c r="CO36" s="41" t="n">
        <v>6.625844</v>
      </c>
      <c r="CP36" s="0" t="n">
        <f aca="false">CO36/CO$50</f>
        <v>0.0133835951073466</v>
      </c>
      <c r="CQ36" s="0" t="n">
        <f aca="false">CP36*F$5</f>
        <v>0.00152731862744267</v>
      </c>
      <c r="CR36" s="0" t="n">
        <v>4.401771</v>
      </c>
      <c r="CS36" s="37" t="n">
        <f aca="false">CR36/CR$50</f>
        <v>0.0140052696470771</v>
      </c>
      <c r="CT36" s="0" t="n">
        <f aca="false">CS36*G$5</f>
        <v>0.0094217073823866</v>
      </c>
      <c r="CU36" s="0" t="n">
        <v>6.060836</v>
      </c>
      <c r="CV36" s="0" t="n">
        <f aca="false">CU36/CU$50</f>
        <v>0.0219011690322749</v>
      </c>
      <c r="CW36" s="0" t="n">
        <f aca="false">CV36*H$5</f>
        <v>0.0363457665659942</v>
      </c>
      <c r="CX36" s="0" t="n">
        <v>4.61947</v>
      </c>
      <c r="CY36" s="0" t="n">
        <f aca="false">CX36/CX$50</f>
        <v>0.0147211980264282</v>
      </c>
      <c r="CZ36" s="0" t="n">
        <f aca="false">CY36*I$5</f>
        <v>0.0350605611944029</v>
      </c>
      <c r="DA36" s="0" t="n">
        <v>4.614135</v>
      </c>
      <c r="DB36" s="0" t="n">
        <f aca="false">DA36/DA$50</f>
        <v>0.0147211954164478</v>
      </c>
      <c r="DC36" s="0" t="n">
        <f aca="false">DB36*J$5</f>
        <v>0.0357176815063833</v>
      </c>
      <c r="DD36" s="0" t="n">
        <v>4.556845</v>
      </c>
      <c r="DE36" s="0" t="n">
        <f aca="false">DD36/DD$50</f>
        <v>0.0147211976682187</v>
      </c>
      <c r="DF36" s="0" t="n">
        <f aca="false">DE36*K$5</f>
        <v>0.216545777893245</v>
      </c>
      <c r="DG36" s="0" t="n">
        <v>4.873653</v>
      </c>
      <c r="DH36" s="0" t="n">
        <f aca="false">DG36/DG$50</f>
        <v>0.016165531732261</v>
      </c>
      <c r="DI36" s="0" t="n">
        <f aca="false">DH36*L$5</f>
        <v>0.0796520125567537</v>
      </c>
      <c r="DJ36" s="0" t="n">
        <v>4.703071</v>
      </c>
      <c r="DK36" s="0" t="n">
        <f aca="false">DJ36/DJ$50</f>
        <v>0.0147211974533921</v>
      </c>
      <c r="DL36" s="0" t="n">
        <f aca="false">DK36*M$5</f>
        <v>0.0607928387278779</v>
      </c>
      <c r="DM36" s="0" t="n">
        <v>4.797711</v>
      </c>
      <c r="DN36" s="0" t="n">
        <f aca="false">DM36/DM$50</f>
        <v>0.0147211959559685</v>
      </c>
      <c r="DO36" s="0" t="n">
        <f aca="false">DN36*N$5</f>
        <v>0.06248241041118</v>
      </c>
      <c r="DQ36" s="43" t="n">
        <f aca="false">AVERAGE(CS36,CP36,CM36,CJ36,CG36,CV36,CY36,DB36,DE36,DH36,DK36,DN36)</f>
        <v>0.0149441194887249</v>
      </c>
      <c r="DR36" s="0" t="n">
        <f aca="false">DQ36*(SUM(A$5:N$5))</f>
        <v>0.968883981776069</v>
      </c>
      <c r="DT36" s="0" t="n">
        <v>5.073084</v>
      </c>
      <c r="DU36" s="0" t="n">
        <f aca="false">DT36/DT$50</f>
        <v>0.0147276380515246</v>
      </c>
      <c r="DV36" s="0" t="n">
        <f aca="false">DU36*W$5</f>
        <v>0.0723917792599123</v>
      </c>
      <c r="DW36" s="0" t="n">
        <v>7.39032</v>
      </c>
      <c r="DX36" s="0" t="n">
        <f aca="false">DW36/DW$50</f>
        <v>0.0147276392910201</v>
      </c>
      <c r="DY36" s="0" t="n">
        <f aca="false">DX36*X$5</f>
        <v>0.248254856205712</v>
      </c>
      <c r="DZ36" s="0" t="n">
        <v>4.784998</v>
      </c>
      <c r="EA36" s="0" t="n">
        <f aca="false">DZ36/DZ$50</f>
        <v>0.0147276399628845</v>
      </c>
      <c r="EB36" s="0" t="n">
        <f aca="false">EA36*Y$5</f>
        <v>0.0238288122462107</v>
      </c>
      <c r="EC36" s="0" t="n">
        <v>7.782001</v>
      </c>
      <c r="ED36" s="0" t="n">
        <f aca="false">EC36/EC$50</f>
        <v>0.0147276388870011</v>
      </c>
      <c r="EE36" s="0" t="n">
        <f aca="false">ED36*Z$5</f>
        <v>0.0216591234073227</v>
      </c>
      <c r="EF36" s="0" t="n">
        <v>5.083689</v>
      </c>
      <c r="EG36" s="0" t="n">
        <f aca="false">EF36/EF$50</f>
        <v>0.0147319080630854</v>
      </c>
      <c r="EI36" s="0" t="n">
        <v>6.908508</v>
      </c>
      <c r="EJ36" s="0" t="n">
        <f aca="false">EI36/EI$50</f>
        <v>0.0182229718097217</v>
      </c>
      <c r="EK36" s="0" t="n">
        <f aca="false">EJ36*AB$5</f>
        <v>0.0535353115460642</v>
      </c>
      <c r="EL36" s="0" t="n">
        <v>5.283811</v>
      </c>
      <c r="EM36" s="0" t="n">
        <f aca="false">EL36/EL$50</f>
        <v>0.015371209023248</v>
      </c>
      <c r="EN36" s="0" t="n">
        <f aca="false">EM36*AC$5</f>
        <v>0.0572653263388545</v>
      </c>
      <c r="EO36" s="0" t="n">
        <v>5.936985</v>
      </c>
      <c r="EP36" s="0" t="n">
        <f aca="false">EO36/EO$50</f>
        <v>0.015354816608003</v>
      </c>
      <c r="EQ36" s="0" t="n">
        <f aca="false">EP36*AD$5</f>
        <v>0.0765680994104829</v>
      </c>
      <c r="ER36" s="0" t="n">
        <v>5.227798</v>
      </c>
      <c r="ES36" s="0" t="n">
        <f aca="false">ER36/ER$50</f>
        <v>0.0153667396331838</v>
      </c>
      <c r="ET36" s="0" t="n">
        <f aca="false">ES36*AE$5</f>
        <v>0.0753937345009465</v>
      </c>
      <c r="FE36" s="44" t="n">
        <f aca="false">AVERAGE(EP36,ES36,EV36,EY36,FB36,EG36,ED36,EA36,DX36,DU36,EJ36,EM36)</f>
        <v>0.0153286890366302</v>
      </c>
      <c r="FF36" s="0" t="n">
        <f aca="false">FE36*AI$5</f>
        <v>0.817993338644673</v>
      </c>
      <c r="FH36" s="0" t="s">
        <v>86</v>
      </c>
      <c r="FI36" s="5" t="n">
        <v>76.159128</v>
      </c>
      <c r="FJ36" s="37" t="n">
        <f aca="false">FI36/FI$50</f>
        <v>0.0308933112203922</v>
      </c>
      <c r="FK36" s="8" t="n">
        <f aca="false">FJ36*C$6</f>
        <v>1.12584214347721</v>
      </c>
      <c r="FL36" s="38" t="n">
        <v>136.57138</v>
      </c>
      <c r="FM36" s="37" t="n">
        <f aca="false">FL36/FL$50</f>
        <v>0.0371324409658788</v>
      </c>
      <c r="FN36" s="8" t="n">
        <f aca="false">FM36*D$6</f>
        <v>6.68548262993009</v>
      </c>
      <c r="FO36" s="11" t="n">
        <v>76.560799</v>
      </c>
      <c r="FP36" s="39" t="n">
        <f aca="false">FO36/FO$50</f>
        <v>0.0309618767425961</v>
      </c>
      <c r="FQ36" s="45" t="n">
        <f aca="false">FP36*E$6</f>
        <v>0.0287268707333735</v>
      </c>
      <c r="FR36" s="41" t="n">
        <v>136.065135</v>
      </c>
      <c r="FS36" s="0" t="n">
        <f aca="false">FR36/FR$50</f>
        <v>0.0373781107856854</v>
      </c>
      <c r="FT36" s="0" t="n">
        <f aca="false">FS36*F$6</f>
        <v>0.0313642782141899</v>
      </c>
      <c r="FU36" s="0" t="n">
        <v>61.778712</v>
      </c>
      <c r="FV36" s="37" t="n">
        <f aca="false">FU36/FU$50</f>
        <v>0.0255460140471925</v>
      </c>
      <c r="FW36" s="0" t="n">
        <f aca="false">FV36*G$6</f>
        <v>0.126363712082146</v>
      </c>
      <c r="FX36" s="0" t="n">
        <v>42.584708</v>
      </c>
      <c r="FY36" s="0" t="n">
        <f aca="false">FX36/FX$50</f>
        <v>0.02209351585463</v>
      </c>
      <c r="FZ36" s="0" t="n">
        <f aca="false">FY36*H$6</f>
        <v>0.269595389248505</v>
      </c>
      <c r="GA36" s="0" t="n">
        <v>67.491593</v>
      </c>
      <c r="GB36" s="0" t="n">
        <f aca="false">GA36/GA$50</f>
        <v>0.0292509243025153</v>
      </c>
      <c r="GC36" s="0" t="n">
        <f aca="false">GB36*I$6</f>
        <v>0.512243426741842</v>
      </c>
      <c r="GD36" s="0" t="n">
        <v>67.359016</v>
      </c>
      <c r="GE36" s="0" t="n">
        <f aca="false">GD36/GD$50</f>
        <v>0.0292272142246556</v>
      </c>
      <c r="GF36" s="0" t="n">
        <f aca="false">GE36*J$6</f>
        <v>0.521421214677708</v>
      </c>
      <c r="GG36" s="0" t="n">
        <v>65.935084</v>
      </c>
      <c r="GH36" s="0" t="n">
        <f aca="false">GG36/GG$50</f>
        <v>0.0289690574942662</v>
      </c>
      <c r="GI36" s="0" t="n">
        <f aca="false">GH36*K$6</f>
        <v>3.13330039609209</v>
      </c>
      <c r="GJ36" s="0" t="n">
        <v>62.05239</v>
      </c>
      <c r="GK36" s="0" t="n">
        <f aca="false">GJ36/GJ$50</f>
        <v>0.0280267506237065</v>
      </c>
      <c r="GL36" s="0" t="n">
        <f aca="false">GK36*L$6</f>
        <v>1.01540804514799</v>
      </c>
      <c r="GM36" s="0" t="n">
        <v>69.6001</v>
      </c>
      <c r="GN36" s="0" t="n">
        <f aca="false">GM36/GM$50</f>
        <v>0.0296285488387328</v>
      </c>
      <c r="GO36" s="0" t="n">
        <f aca="false">GN36*M$6</f>
        <v>0.899664860522715</v>
      </c>
      <c r="GP36" s="0" t="n">
        <v>71.954879</v>
      </c>
      <c r="GQ36" s="0" t="n">
        <f aca="false">GP36/GP$50</f>
        <v>0.030026738660654</v>
      </c>
      <c r="GR36" s="0" t="n">
        <f aca="false">GQ36*N$6</f>
        <v>0.937095682984544</v>
      </c>
      <c r="GT36" s="46" t="n">
        <f aca="false">AVERAGE(FV36,FS36,FP36,FM36,FJ36, FY36, GB36,GE36,GH36,GK36,GN36,GQ36)</f>
        <v>0.0299278753134088</v>
      </c>
      <c r="GU36" s="0" t="n">
        <f aca="false">GT36*(SUM(A$6:N$6))</f>
        <v>14.2671892473425</v>
      </c>
      <c r="GW36" s="5" t="n">
        <v>78.806515</v>
      </c>
      <c r="GX36" s="37" t="n">
        <f aca="false">GW36/GW$50</f>
        <v>0.0311008363863444</v>
      </c>
      <c r="GY36" s="8" t="n">
        <f aca="false">GX36*W$6</f>
        <v>1.12405952162976</v>
      </c>
      <c r="GZ36" s="38" t="n">
        <v>139.090799</v>
      </c>
      <c r="HA36" s="37" t="n">
        <f aca="false">GZ36/GZ$50</f>
        <v>0.0376805462592697</v>
      </c>
      <c r="HB36" s="8" t="n">
        <f aca="false">HA36*X$6</f>
        <v>4.67027974953595</v>
      </c>
      <c r="HC36" s="11" t="n">
        <v>72.586504</v>
      </c>
      <c r="HD36" s="39" t="n">
        <f aca="false">HC36/HC$50</f>
        <v>0.0303707962449411</v>
      </c>
      <c r="HE36" s="45" t="n">
        <f aca="false">HD36*Y$6</f>
        <v>0.361315428253808</v>
      </c>
      <c r="HF36" s="41" t="n">
        <v>149.475566</v>
      </c>
      <c r="HG36" s="39" t="n">
        <f aca="false">HF36/HF$50</f>
        <v>0.0384557201504771</v>
      </c>
      <c r="HH36" s="0" t="n">
        <f aca="false">HG36*Z$6</f>
        <v>0.415843377107685</v>
      </c>
      <c r="HI36" s="0" t="n">
        <v>82.812972</v>
      </c>
      <c r="HJ36" s="39" t="n">
        <f aca="false">HI36/HI$50</f>
        <v>0.0326138042450731</v>
      </c>
      <c r="HL36" s="0" t="n">
        <v>109.278733</v>
      </c>
      <c r="HM36" s="39" t="n">
        <f aca="false">HL36/HL$50</f>
        <v>0.0391501575480005</v>
      </c>
      <c r="HN36" s="0" t="n">
        <f aca="false">HM36*AB$6</f>
        <v>0.845698843621894</v>
      </c>
      <c r="HO36" s="0" t="n">
        <v>81.508785</v>
      </c>
      <c r="HP36" s="39" t="n">
        <f aca="false">HO36/HO$50</f>
        <v>0.0322387176288771</v>
      </c>
      <c r="HQ36" s="0" t="n">
        <f aca="false">HP36*AC$6</f>
        <v>0.883125777822883</v>
      </c>
      <c r="HR36" s="0" t="n">
        <v>98.0922</v>
      </c>
      <c r="HS36" s="39" t="n">
        <f aca="false">HR36/HR$50</f>
        <v>0.0345294103994879</v>
      </c>
      <c r="HT36" s="0" t="n">
        <f aca="false">HS36*AD$6</f>
        <v>1.2660576671673</v>
      </c>
      <c r="HU36" s="0" t="n">
        <v>79.911681</v>
      </c>
      <c r="HV36" s="39" t="n">
        <f aca="false">HU36/HU$50</f>
        <v>0.0319456779088201</v>
      </c>
      <c r="HW36" s="0" t="n">
        <f aca="false">HV36*AE$6</f>
        <v>1.15246228897186</v>
      </c>
      <c r="IH36" s="47" t="n">
        <f aca="false">AVERAGE(HJ36,HG36,HD36,HA36,GX36, HM36, HP36,HS36,HV36,HY36,IB36,IE36)</f>
        <v>0.0342317407523656</v>
      </c>
      <c r="II36" s="0" t="n">
        <f aca="false">IH36*AI$6</f>
        <v>13.4318189432117</v>
      </c>
      <c r="IK36" s="0" t="s">
        <v>86</v>
      </c>
      <c r="IL36" s="5" t="n">
        <v>172.013123</v>
      </c>
      <c r="IM36" s="37" t="n">
        <f aca="false">IL36/IL$50</f>
        <v>0.0384373126666129</v>
      </c>
      <c r="IN36" s="8" t="n">
        <f aca="false">IM36*W$8</f>
        <v>1.73652191986295</v>
      </c>
      <c r="IO36" s="38" t="n">
        <v>75.298111</v>
      </c>
      <c r="IP36" s="37" t="n">
        <f aca="false">IO36/IO$50</f>
        <v>0.0338743406235234</v>
      </c>
      <c r="IQ36" s="8" t="n">
        <f aca="false">IP36*X$8</f>
        <v>5.24815397958852</v>
      </c>
      <c r="IR36" s="11" t="n">
        <v>75.298111</v>
      </c>
      <c r="IS36" s="39" t="n">
        <f aca="false">IR36/IR$50</f>
        <v>0.0338743406235234</v>
      </c>
      <c r="IT36" s="40" t="n">
        <f aca="false">IS36*E$8</f>
        <v>0.0392863703143785</v>
      </c>
      <c r="IU36" s="41" t="n">
        <v>306.532487</v>
      </c>
      <c r="IV36" s="0" t="n">
        <f aca="false">IU36/IU$50</f>
        <v>0.0403192914781027</v>
      </c>
      <c r="IW36" s="0" t="n">
        <f aca="false">IV36*F$8</f>
        <v>0.0422903087106575</v>
      </c>
      <c r="IX36" s="0" t="n">
        <v>75.288139</v>
      </c>
      <c r="IY36" s="37" t="n">
        <f aca="false">IX36/IX$50</f>
        <v>0.0340164895523268</v>
      </c>
      <c r="IZ36" s="0" t="n">
        <f aca="false">IY36*G$8</f>
        <v>0.210328795516533</v>
      </c>
      <c r="JA36" s="0" t="n">
        <v>75.298111</v>
      </c>
      <c r="JB36" s="0" t="n">
        <f aca="false">JA36/JA$50</f>
        <v>0.0338743406235234</v>
      </c>
      <c r="JC36" s="0" t="n">
        <f aca="false">JB36*H$8</f>
        <v>0.516688137484773</v>
      </c>
      <c r="JD36" s="0" t="n">
        <v>188.389612</v>
      </c>
      <c r="JE36" s="0" t="n">
        <f aca="false">JD36/JD$50</f>
        <v>0.047944636739125</v>
      </c>
      <c r="JF36" s="0" t="n">
        <f aca="false">JE36*I$8</f>
        <v>1.04951063952492</v>
      </c>
      <c r="JG36" s="0" t="n">
        <v>75.298111</v>
      </c>
      <c r="JH36" s="0" t="n">
        <f aca="false">JG36/JG$50</f>
        <v>0.0338743406235234</v>
      </c>
      <c r="JI36" s="0" t="n">
        <f aca="false">JH36*J$8</f>
        <v>0.755408969982502</v>
      </c>
      <c r="JJ36" s="0" t="n">
        <v>75.298111</v>
      </c>
      <c r="JK36" s="0" t="n">
        <f aca="false">JJ36/JJ$50</f>
        <v>0.0338743406235234</v>
      </c>
      <c r="JL36" s="0" t="n">
        <f aca="false">JK36*K$8</f>
        <v>4.57982128491979</v>
      </c>
      <c r="JM36" s="0" t="n">
        <v>172.421301</v>
      </c>
      <c r="JN36" s="0" t="n">
        <f aca="false">JM36/JM$50</f>
        <v>0.0408426033738442</v>
      </c>
      <c r="JO36" s="0" t="n">
        <f aca="false">JN36*L$8</f>
        <v>1.84965734198913</v>
      </c>
      <c r="JP36" s="0" t="n">
        <v>75.298111</v>
      </c>
      <c r="JQ36" s="0" t="n">
        <f aca="false">JP36/JP$50</f>
        <v>0.0338743406235234</v>
      </c>
      <c r="JR36" s="0" t="n">
        <f aca="false">JQ36*M$8</f>
        <v>1.28573433085765</v>
      </c>
      <c r="JS36" s="0" t="n">
        <v>75.298111</v>
      </c>
      <c r="JT36" s="0" t="n">
        <f aca="false">JS36/JS$50</f>
        <v>0.0338743406235234</v>
      </c>
      <c r="JU36" s="0" t="n">
        <f aca="false">JT36*N$8</f>
        <v>1.32146795565278</v>
      </c>
      <c r="JW36" s="43" t="n">
        <f aca="false">AVERAGE(IY36,IV36,IS36,IP36,IM36,JB36,JE36,JH36,JK36,JN36,JQ36,JT36)</f>
        <v>0.0365567265145563</v>
      </c>
      <c r="JX36" s="0" t="n">
        <f aca="false">JW36*SUM(A$8:N$8)</f>
        <v>21.7841113838125</v>
      </c>
      <c r="JZ36" s="0" t="n">
        <v>193.557701</v>
      </c>
      <c r="KA36" s="0" t="n">
        <f aca="false">JZ36/JZ$50</f>
        <v>0.0415943690526448</v>
      </c>
      <c r="KB36" s="0" t="n">
        <f aca="false">KA36*W$8</f>
        <v>1.87915149608069</v>
      </c>
      <c r="KC36" s="0" t="n">
        <v>75.298111</v>
      </c>
      <c r="KD36" s="0" t="n">
        <f aca="false">KC36/KC$50</f>
        <v>0.0338743406235234</v>
      </c>
      <c r="KE36" s="0" t="n">
        <f aca="false">KD36*X$8</f>
        <v>5.24815397958852</v>
      </c>
      <c r="KF36" s="0" t="n">
        <v>75.298111</v>
      </c>
      <c r="KG36" s="0" t="n">
        <f aca="false">KF36/KF$50</f>
        <v>0.0338743406235234</v>
      </c>
      <c r="KH36" s="0" t="n">
        <f aca="false">KG36*Y$8</f>
        <v>0.503745513885006</v>
      </c>
      <c r="KI36" s="0" t="n">
        <v>343.776448</v>
      </c>
      <c r="KJ36" s="0" t="n">
        <f aca="false">KI36/KI$50</f>
        <v>0.0446811932230556</v>
      </c>
      <c r="KK36" s="0" t="n">
        <f aca="false">KJ36*Z$8</f>
        <v>0.603953657946448</v>
      </c>
      <c r="KL36" s="0" t="n">
        <v>80.755698</v>
      </c>
      <c r="KM36" s="0" t="n">
        <f aca="false">KL36/KL$50</f>
        <v>0.0361365341920246</v>
      </c>
      <c r="KO36" s="0" t="n">
        <v>75.298111</v>
      </c>
      <c r="KP36" s="0" t="n">
        <f aca="false">KO36/KO$50</f>
        <v>0.0338743406235234</v>
      </c>
      <c r="KQ36" s="0" t="n">
        <f aca="false">KP36*AB$8</f>
        <v>0.91466715870314</v>
      </c>
      <c r="KR36" s="0" t="n">
        <v>365.011172</v>
      </c>
      <c r="KS36" s="0" t="n">
        <f aca="false">KR36/KR$50</f>
        <v>0.0681803716432339</v>
      </c>
      <c r="KT36" s="0" t="n">
        <f aca="false">KS36*AC$8</f>
        <v>2.33460913492379</v>
      </c>
      <c r="KU36" s="0" t="n">
        <v>75.298111</v>
      </c>
      <c r="KV36" s="0" t="n">
        <f aca="false">KU36/KU$50</f>
        <v>0.0341429493543231</v>
      </c>
      <c r="KW36" s="0" t="n">
        <f aca="false">KV36*AD$8</f>
        <v>1.56485957585257</v>
      </c>
      <c r="KX36" s="0" t="n">
        <v>75.298111</v>
      </c>
      <c r="KY36" s="0" t="n">
        <f aca="false">KX36/KX$50</f>
        <v>0.0341429493543231</v>
      </c>
      <c r="KZ36" s="0" t="n">
        <f aca="false">KY36*AE$8</f>
        <v>1.53966295837588</v>
      </c>
      <c r="LK36" s="48" t="n">
        <f aca="false">AVERAGE(KM36,KJ36,KG36,KD36,KA36, KP36, KS36,KV36,KY36,LB36,LE36,LH36)</f>
        <v>0.0400557098544639</v>
      </c>
      <c r="LL36" s="0" t="n">
        <f aca="false">LK36*AI$8</f>
        <v>19.6462782268019</v>
      </c>
      <c r="LN36" s="0" t="s">
        <v>86</v>
      </c>
      <c r="LO36" s="5" t="n">
        <v>11.019374</v>
      </c>
      <c r="LP36" s="37" t="n">
        <f aca="false">LO36/LO$50</f>
        <v>0.010599299376713</v>
      </c>
      <c r="LQ36" s="8" t="n">
        <f aca="false">LP36*C$9</f>
        <v>0.118430169661163</v>
      </c>
      <c r="LR36" s="11" t="n">
        <v>11.019374</v>
      </c>
      <c r="LS36" s="37" t="n">
        <f aca="false">LR36/LR$50</f>
        <v>0.010599299376713</v>
      </c>
      <c r="LT36" s="8" t="n">
        <f aca="false">LS36*D$9</f>
        <v>0.585097947965647</v>
      </c>
      <c r="LU36" s="11" t="n">
        <v>11.019374</v>
      </c>
      <c r="LV36" s="39" t="n">
        <f aca="false">LU36/LU$50</f>
        <v>0.010599299376713</v>
      </c>
      <c r="LW36" s="4" t="n">
        <f aca="false">LV36*E$9</f>
        <v>0.00301515992502821</v>
      </c>
      <c r="LX36" s="41" t="n">
        <v>11.019374</v>
      </c>
      <c r="LY36" s="0" t="n">
        <f aca="false">LX36/LX$50</f>
        <v>0.010599299376713</v>
      </c>
      <c r="LZ36" s="0" t="n">
        <f aca="false">LY36*F$9</f>
        <v>0.00272688774492384</v>
      </c>
      <c r="MA36" s="0" t="n">
        <v>11.019374</v>
      </c>
      <c r="MB36" s="37" t="n">
        <f aca="false">MA36/MA$50</f>
        <v>0.010599299376713</v>
      </c>
      <c r="MC36" s="0" t="n">
        <f aca="false">MB36*G$9</f>
        <v>0.0160749095585679</v>
      </c>
      <c r="MD36" s="0" t="n">
        <v>11.019374</v>
      </c>
      <c r="ME36" s="0" t="n">
        <f aca="false">MD36/MD$50</f>
        <v>0.010599299376713</v>
      </c>
      <c r="MF36" s="0" t="n">
        <f aca="false">ME36*H$9</f>
        <v>0.0396549071195659</v>
      </c>
      <c r="MG36" s="0" t="n">
        <v>11.019374</v>
      </c>
      <c r="MH36" s="0" t="n">
        <f aca="false">MG36/MG$50</f>
        <v>0.010599299376713</v>
      </c>
      <c r="MI36" s="0" t="n">
        <f aca="false">MH36*I$9</f>
        <v>0.0569096755502154</v>
      </c>
      <c r="MZ36" s="49" t="n">
        <f aca="false">AVERAGE(MB36,LY36,LV36,LS36,LP36,ME36,MH36)</f>
        <v>0.010599299376713</v>
      </c>
      <c r="NA36" s="0" t="n">
        <f aca="false">MZ36*O$9</f>
        <v>1.55467809836986</v>
      </c>
      <c r="NC36" s="0" t="s">
        <v>86</v>
      </c>
      <c r="ND36" s="5" t="n">
        <v>79.890166</v>
      </c>
      <c r="NE36" s="37" t="n">
        <f aca="false">ND36/ND$50</f>
        <v>0.010599498608882</v>
      </c>
      <c r="NF36" s="8" t="n">
        <f aca="false">NE36*C$10</f>
        <v>0.858615555439504</v>
      </c>
      <c r="NG36" s="11" t="n">
        <v>79.890166</v>
      </c>
      <c r="NH36" s="37" t="n">
        <f aca="false">NG36/NG$50</f>
        <v>0.010599498608882</v>
      </c>
      <c r="NI36" s="8" t="n">
        <f aca="false">NH36*D$10</f>
        <v>4.24194443878926</v>
      </c>
      <c r="NJ36" s="11" t="n">
        <v>79.890166</v>
      </c>
      <c r="NK36" s="39" t="n">
        <f aca="false">NJ36/NJ$50</f>
        <v>0.010599498608882</v>
      </c>
      <c r="NL36" s="4" t="n">
        <f aca="false">NK36*E$10</f>
        <v>0.0218598286329737</v>
      </c>
      <c r="NM36" s="41" t="n">
        <v>79.890166</v>
      </c>
      <c r="NN36" s="0" t="n">
        <f aca="false">NM36/NM$50</f>
        <v>0.010599498608882</v>
      </c>
      <c r="NO36" s="0" t="n">
        <f aca="false">NN36*F$10</f>
        <v>0.0197698630545555</v>
      </c>
      <c r="NP36" s="0" t="n">
        <v>79.890166</v>
      </c>
      <c r="NQ36" s="37" t="n">
        <f aca="false">NP36/NP$50</f>
        <v>0.010599498608882</v>
      </c>
      <c r="NR36" s="0" t="n">
        <f aca="false">NQ36*G$10</f>
        <v>0.116542663400369</v>
      </c>
      <c r="NS36" s="0" t="n">
        <v>79.890166</v>
      </c>
      <c r="NT36" s="0" t="n">
        <f aca="false">NS36/NS$50</f>
        <v>0.010599498608882</v>
      </c>
      <c r="NU36" s="0" t="n">
        <f aca="false">NT36*H$10</f>
        <v>0.2874970136392</v>
      </c>
      <c r="NV36" s="0" t="n">
        <v>79.890166</v>
      </c>
      <c r="NW36" s="0" t="n">
        <f aca="false">NV36/NV$50</f>
        <v>0.010599498608882</v>
      </c>
      <c r="NX36" s="0" t="n">
        <f aca="false">NW36*I$10</f>
        <v>0.412593622235214</v>
      </c>
      <c r="OO36" s="49" t="n">
        <f aca="false">AVERAGE(NQ36,NN36,NK36,NH36,NE36,NT36,NW36)</f>
        <v>0.010599498608882</v>
      </c>
      <c r="OP36" s="0" t="n">
        <f aca="false">OO36*O$10</f>
        <v>11.2713745389425</v>
      </c>
      <c r="OR36" s="0" t="s">
        <v>86</v>
      </c>
      <c r="OS36" s="5" t="n">
        <v>304.501668</v>
      </c>
      <c r="OT36" s="37" t="n">
        <f aca="false">OS36/OS$50</f>
        <v>0.0420565198377214</v>
      </c>
      <c r="OU36" s="8" t="n">
        <f aca="false">OT36*C$11</f>
        <v>3.92713969991146</v>
      </c>
      <c r="OV36" s="11" t="n">
        <v>304.501668</v>
      </c>
      <c r="OW36" s="37" t="n">
        <f aca="false">OV36/OV$50</f>
        <v>0.0420565198377214</v>
      </c>
      <c r="OX36" s="8" t="n">
        <f aca="false">OW36*D$11</f>
        <v>19.4018246057291</v>
      </c>
      <c r="OY36" s="11" t="n">
        <v>304.501668</v>
      </c>
      <c r="OZ36" s="39" t="n">
        <f aca="false">OY36/OY$50</f>
        <v>0.0420565198377214</v>
      </c>
      <c r="PA36" s="4" t="n">
        <f aca="false">OZ36*E$11</f>
        <v>0.0999825827915147</v>
      </c>
      <c r="PB36" s="41" t="n">
        <v>304.501668</v>
      </c>
      <c r="PC36" s="0" t="n">
        <f aca="false">PB36/PB$50</f>
        <v>0.0420565198377214</v>
      </c>
      <c r="PD36" s="0" t="n">
        <f aca="false">PC36*F$11</f>
        <v>0.0904234888029909</v>
      </c>
      <c r="PE36" s="0" t="n">
        <v>304.501668</v>
      </c>
      <c r="PF36" s="37" t="n">
        <f aca="false">PE36/PE$50</f>
        <v>0.0420565198377214</v>
      </c>
      <c r="PG36" s="0" t="n">
        <f aca="false">PF36*G$11</f>
        <v>0.533043359479709</v>
      </c>
      <c r="PH36" s="0" t="n">
        <v>304.501668</v>
      </c>
      <c r="PI36" s="0" t="n">
        <f aca="false">PH36/PH$50</f>
        <v>0.0420565198377214</v>
      </c>
      <c r="PJ36" s="0" t="n">
        <f aca="false">PI36*H$11</f>
        <v>1.31495513762333</v>
      </c>
      <c r="PK36" s="0" t="n">
        <v>304.501668</v>
      </c>
      <c r="PL36" s="0" t="n">
        <f aca="false">PK36/PK$50</f>
        <v>0.0420565198377214</v>
      </c>
      <c r="PM36" s="0" t="n">
        <f aca="false">PL36*I$11</f>
        <v>1.88712257021803</v>
      </c>
      <c r="QD36" s="49" t="n">
        <f aca="false">AVERAGE(PF36,PC36,OZ36,OW36,OT36,PI36,PL36)</f>
        <v>0.0420565198377214</v>
      </c>
      <c r="QE36" s="0" t="n">
        <f aca="false">QD36*O$11</f>
        <v>51.5530637012446</v>
      </c>
      <c r="QG36" s="0" t="s">
        <v>86</v>
      </c>
      <c r="QH36" s="5" t="n">
        <v>65.956357</v>
      </c>
      <c r="QI36" s="37" t="n">
        <f aca="false">QH36/QH$50</f>
        <v>0.0285901453637474</v>
      </c>
      <c r="QJ36" s="8" t="n">
        <f aca="false">QI36*C$12</f>
        <v>0.8481131760704</v>
      </c>
      <c r="QK36" s="11" t="n">
        <v>65.956357</v>
      </c>
      <c r="QL36" s="37" t="n">
        <f aca="false">QK36/QK$50</f>
        <v>0.0284827310193983</v>
      </c>
      <c r="QM36" s="8" t="n">
        <f aca="false">QL36*D$12</f>
        <v>4.17431577357717</v>
      </c>
      <c r="QN36" s="11" t="n">
        <v>65.956357</v>
      </c>
      <c r="QO36" s="39" t="n">
        <f aca="false">QN36/QN$50</f>
        <v>0.028536337111672</v>
      </c>
      <c r="QP36" s="4" t="n">
        <f aca="false">QO36*E$12</f>
        <v>0.0215518062687236</v>
      </c>
      <c r="QQ36" s="41" t="n">
        <v>65.956357</v>
      </c>
      <c r="QR36" s="0" t="n">
        <f aca="false">QQ36/QQ$50</f>
        <v>0.028536337111672</v>
      </c>
      <c r="QS36" s="0" t="n">
        <f aca="false">QR36*F$12</f>
        <v>0.0194912899668516</v>
      </c>
      <c r="QT36" s="0" t="n">
        <v>65.956357</v>
      </c>
      <c r="QU36" s="37" t="n">
        <f aca="false">QT36/QT$50</f>
        <v>0.028536337111672</v>
      </c>
      <c r="QV36" s="0" t="n">
        <f aca="false">QU36*G$12</f>
        <v>0.11490048462032</v>
      </c>
      <c r="QW36" s="0" t="n">
        <v>65.956357</v>
      </c>
      <c r="QX36" s="0" t="n">
        <f aca="false">QW36/QW$50</f>
        <v>0.0285363370869792</v>
      </c>
      <c r="QY36" s="4" t="n">
        <f aca="false">QX36*H$12</f>
        <v>0.28344595190837</v>
      </c>
      <c r="QZ36" s="0" t="n">
        <v>65.675794</v>
      </c>
      <c r="RA36" s="0" t="n">
        <f aca="false">QZ36/QZ$50</f>
        <v>0.0286927715173536</v>
      </c>
      <c r="RB36" s="0" t="n">
        <f aca="false">RA36*I$12</f>
        <v>0.409009791641146</v>
      </c>
      <c r="RS36" s="49" t="n">
        <f aca="false">AVERAGE(QU36,QR36,QO36,QL36,QI36,QX36,RA36)</f>
        <v>0.0285587137603564</v>
      </c>
      <c r="RT36" s="0" t="n">
        <f aca="false">RS36*O$12</f>
        <v>11.1212657716449</v>
      </c>
      <c r="RW36" s="0" t="s">
        <v>86</v>
      </c>
      <c r="RX36" s="5" t="n">
        <v>304.501668</v>
      </c>
      <c r="RY36" s="37" t="n">
        <f aca="false">RX36/RX$50</f>
        <v>0.0420565198377214</v>
      </c>
      <c r="RZ36" s="8" t="n">
        <f aca="false">RY36*C$13</f>
        <v>2.14572672203725</v>
      </c>
      <c r="SA36" s="11" t="n">
        <v>304.501668</v>
      </c>
      <c r="SB36" s="37" t="n">
        <f aca="false">SA36/SA$50</f>
        <v>0.0420565198377214</v>
      </c>
      <c r="SC36" s="8" t="n">
        <f aca="false">SB36*D$13</f>
        <v>10.6008486313159</v>
      </c>
      <c r="SD36" s="11" t="n">
        <v>304.501668</v>
      </c>
      <c r="SE36" s="39" t="n">
        <f aca="false">SD36/SD$50</f>
        <v>0.0420565198377214</v>
      </c>
      <c r="SF36" s="4" t="n">
        <f aca="false">SE36*$E$13</f>
        <v>0.0546288943168718</v>
      </c>
      <c r="SG36" s="41" t="n">
        <v>304.501668</v>
      </c>
      <c r="SH36" s="0" t="n">
        <f aca="false">SG36/SG$50</f>
        <v>0.0420565198377214</v>
      </c>
      <c r="SI36" s="0" t="n">
        <f aca="false">SH36*$F$13</f>
        <v>0.049405957274397</v>
      </c>
      <c r="SJ36" s="0" t="n">
        <v>304.501668</v>
      </c>
      <c r="SK36" s="37" t="n">
        <f aca="false">SJ36/SJ$50</f>
        <v>0.0420565198377214</v>
      </c>
      <c r="SL36" s="0" t="n">
        <f aca="false">SK36*$G$13</f>
        <v>0.291246420509539</v>
      </c>
      <c r="SM36" s="0" t="n">
        <v>116.114692</v>
      </c>
      <c r="SN36" s="0" t="n">
        <f aca="false">SM36/SM$50</f>
        <v>0.0293516669988113</v>
      </c>
      <c r="SO36" s="0" t="n">
        <f aca="false">SN36*H$13</f>
        <v>0.501427830608059</v>
      </c>
      <c r="SP36" s="0" t="n">
        <v>116.114692</v>
      </c>
      <c r="SQ36" s="0" t="n">
        <f aca="false">SP36/SP$50</f>
        <v>0.0293516669988113</v>
      </c>
      <c r="SR36" s="0" t="n">
        <f aca="false">SQ36*I$13</f>
        <v>0.719610691955778</v>
      </c>
      <c r="TI36" s="49" t="n">
        <f aca="false">AVERAGE(SK36,SH36,SE36,SB36,RY36,SN36,SQ36)</f>
        <v>0.038426561883747</v>
      </c>
      <c r="TJ36" s="0" t="n">
        <f aca="false">TI36*$O$13</f>
        <v>25.7365740872584</v>
      </c>
      <c r="TL36" s="0" t="s">
        <v>86</v>
      </c>
      <c r="TM36" s="5" t="n">
        <v>23000069</v>
      </c>
      <c r="TN36" s="37" t="n">
        <f aca="false">TM36/TM$50</f>
        <v>0.0725794946067018</v>
      </c>
      <c r="TO36" s="8" t="n">
        <f aca="false">TN36*$C$7</f>
        <v>23.0000691306431</v>
      </c>
      <c r="TP36" s="11" t="n">
        <v>113630614</v>
      </c>
      <c r="TQ36" s="37" t="n">
        <f aca="false">TP36/TP$50</f>
        <v>0.0725794927757019</v>
      </c>
      <c r="TR36" s="8" t="n">
        <f aca="false">TQ36*$D$7</f>
        <v>113.630614145159</v>
      </c>
      <c r="TS36" s="11" t="n">
        <v>585568</v>
      </c>
      <c r="TT36" s="39" t="n">
        <f aca="false">TS36/TS$50</f>
        <v>0.0725795276371321</v>
      </c>
      <c r="TU36" s="4" t="n">
        <f aca="false">TT36*$E$7</f>
        <v>0.585568005806362</v>
      </c>
      <c r="TV36" s="41" t="n">
        <v>529583</v>
      </c>
      <c r="TW36" s="0" t="n">
        <f aca="false">TV36/TV$50</f>
        <v>0.0725794802342024</v>
      </c>
      <c r="TX36" s="0" t="n">
        <f aca="false">TW36*$F$7</f>
        <v>0.529582912904624</v>
      </c>
      <c r="TY36" s="50" t="n">
        <v>3121874</v>
      </c>
      <c r="TZ36" s="37" t="n">
        <f aca="false">TY36/TY$50</f>
        <v>0.0725795014754088</v>
      </c>
      <c r="UA36" s="0" t="n">
        <f aca="false">TZ36*$G$7</f>
        <v>3.12187398838728</v>
      </c>
      <c r="UB36" s="50" t="n">
        <v>8404112</v>
      </c>
      <c r="UC36" s="0" t="n">
        <f aca="false">UB36/UB$50</f>
        <v>0.0792030753831424</v>
      </c>
      <c r="UD36" s="0" t="n">
        <f aca="false">UC36*H$7</f>
        <v>8.40411201584061</v>
      </c>
      <c r="UE36" s="50" t="n">
        <v>12060936</v>
      </c>
      <c r="UF36" s="0" t="n">
        <f aca="false">UE36/UE$50</f>
        <v>0.0792030771435432</v>
      </c>
      <c r="UG36" s="0" t="n">
        <f aca="false">UF36*I$7</f>
        <v>12.0609360475218</v>
      </c>
      <c r="UH36" s="50" t="n">
        <v>12286989</v>
      </c>
      <c r="UI36" s="0" t="n">
        <f aca="false">UH36/UH$50</f>
        <v>0.0792030744150905</v>
      </c>
      <c r="UJ36" s="0" t="n">
        <f aca="false">UI36*J$7</f>
        <v>12.2869891203887</v>
      </c>
      <c r="UK36" s="50" t="n">
        <v>53692084</v>
      </c>
      <c r="UL36" s="0" t="n">
        <f aca="false">UK36/UK$50</f>
        <v>0.0792030770326636</v>
      </c>
      <c r="UM36" s="0" t="n">
        <f aca="false">UL36*SUM(A$7:N$7)</f>
        <v>328.327114601294</v>
      </c>
      <c r="UN36" s="50"/>
      <c r="UQ36" s="50" t="n">
        <v>20912916</v>
      </c>
      <c r="UR36" s="0" t="n">
        <f aca="false">UQ36/UQ$50</f>
        <v>0.0792030771229172</v>
      </c>
      <c r="US36" s="0" t="n">
        <f aca="false">UR36*M$7</f>
        <v>20.9129159207969</v>
      </c>
      <c r="UT36" s="50" t="n">
        <v>21494136</v>
      </c>
      <c r="UU36" s="0" t="n">
        <f aca="false">UT36/UT$50</f>
        <v>0.0792030774877009</v>
      </c>
      <c r="UV36" s="0" t="n">
        <f aca="false">UU36*N$7</f>
        <v>21.4941358510982</v>
      </c>
      <c r="UX36" s="49" t="n">
        <f aca="false">AVERAGE(TZ36,TW36,TT36,TQ36,TN36,UC36,UF36,UI36,UL36,UO36,UR36,UU36)</f>
        <v>0.0761923595740186</v>
      </c>
      <c r="UY36" s="0" t="n">
        <f aca="false">UX36*SUM(A$7:N$7)</f>
        <v>315.84653666025</v>
      </c>
      <c r="VA36" s="50" t="n">
        <v>24892095</v>
      </c>
      <c r="VB36" s="0" t="n">
        <f aca="false">VA36/VA$50</f>
        <v>0.0792030763996762</v>
      </c>
      <c r="VC36" s="0" t="n">
        <f aca="false">VB36*W$7</f>
        <v>24.8920950475218</v>
      </c>
      <c r="VD36" s="50" t="n">
        <v>85363049</v>
      </c>
      <c r="VE36" s="0" t="n">
        <f aca="false">VD36/VD$50</f>
        <v>0.0792030771196615</v>
      </c>
      <c r="VF36" s="0" t="n">
        <f aca="false">VE36*X$7</f>
        <v>85.3630491742468</v>
      </c>
      <c r="VG36" s="50" t="n">
        <v>8193596</v>
      </c>
      <c r="VH36" s="0" t="n">
        <f aca="false">VG36/VG$50</f>
        <v>0.0792030791391355</v>
      </c>
      <c r="VI36" s="0" t="n">
        <f aca="false">VH36*Y$7</f>
        <v>8.1935961362293</v>
      </c>
      <c r="VJ36" s="52" t="n">
        <v>7447544</v>
      </c>
      <c r="VK36" s="0" t="n">
        <f aca="false">VJ36/VJ$50</f>
        <v>0.0792030797506226</v>
      </c>
      <c r="VL36" s="0" t="n">
        <f aca="false">VK36*Z$7</f>
        <v>7.44754385426633</v>
      </c>
      <c r="VM36" s="50" t="n">
        <v>7043308</v>
      </c>
      <c r="VN36" s="0" t="n">
        <f aca="false">VM36/VM$50</f>
        <v>0.0792030829264321</v>
      </c>
      <c r="VP36" s="50" t="n">
        <v>14258261</v>
      </c>
      <c r="VQ36" s="0" t="n">
        <f aca="false">VP36/VP$50</f>
        <v>0.0759070607936709</v>
      </c>
      <c r="VR36" s="0" t="n">
        <f aca="false">VQ36*AB$7</f>
        <v>14.2582609149841</v>
      </c>
      <c r="VS36" s="50" t="n">
        <v>18081278</v>
      </c>
      <c r="VT36" s="0" t="n">
        <f aca="false">VS36/VS$50</f>
        <v>0.075907057655484</v>
      </c>
      <c r="VU36" s="0" t="n">
        <f aca="false">VT36*AC$7</f>
        <v>18.0812778694399</v>
      </c>
      <c r="VV36" s="50" t="n">
        <v>24201855</v>
      </c>
      <c r="VW36" s="0" t="n">
        <f aca="false">VV36/VV$50</f>
        <v>0.0759070608602103</v>
      </c>
      <c r="VX36" s="0" t="n">
        <f aca="false">VW36*AD$7</f>
        <v>24.2018553188097</v>
      </c>
      <c r="WL36" s="46" t="n">
        <f aca="false">AVERAGE(VN36,VK36,VH36,VE36,VB36, VQ36, VT36,VW36,VZ36,WC36,WF36,WI36)</f>
        <v>0.0779670718306117</v>
      </c>
      <c r="WM36" s="40" t="n">
        <f aca="false">WL36*AI$7</f>
        <v>266.023025349472</v>
      </c>
    </row>
    <row r="37" customFormat="false" ht="14.25" hidden="false" customHeight="false" outlineLevel="0" collapsed="false">
      <c r="B37" s="0" t="s">
        <v>87</v>
      </c>
      <c r="C37" s="5" t="n">
        <v>1392.539929</v>
      </c>
      <c r="D37" s="37" t="n">
        <f aca="false">C37/C$50</f>
        <v>0.0281750338845164</v>
      </c>
      <c r="E37" s="8" t="n">
        <f aca="false">C$4*D37</f>
        <v>20.5356041732093</v>
      </c>
      <c r="F37" s="38" t="n">
        <v>2243.065808</v>
      </c>
      <c r="G37" s="37" t="n">
        <f aca="false">F37/F$50</f>
        <v>0.0304490548274716</v>
      </c>
      <c r="H37" s="8" t="n">
        <f aca="false">G37*D$4</f>
        <v>109.643547179626</v>
      </c>
      <c r="I37" s="11" t="n">
        <v>1396.385943</v>
      </c>
      <c r="J37" s="39" t="n">
        <f aca="false">I37/I$50</f>
        <v>0.0281598942601088</v>
      </c>
      <c r="K37" s="40" t="n">
        <f aca="false">J37*E$4</f>
        <v>0.522543028641863</v>
      </c>
      <c r="L37" s="41" t="n">
        <v>2129.420054</v>
      </c>
      <c r="M37" s="0" t="n">
        <f aca="false">L37/L$50</f>
        <v>0.0292002526081479</v>
      </c>
      <c r="N37" s="0" t="n">
        <f aca="false">M37*F$4</f>
        <v>0.490043411759225</v>
      </c>
      <c r="O37" s="0" t="n">
        <v>1686.677527</v>
      </c>
      <c r="P37" s="37" t="n">
        <f aca="false">O37/O$50</f>
        <v>0.0347872584964591</v>
      </c>
      <c r="Q37" s="0" t="n">
        <f aca="false">P37*G$4</f>
        <v>3.44151311328104</v>
      </c>
      <c r="R37" s="0" t="n">
        <v>995.175631</v>
      </c>
      <c r="S37" s="0" t="n">
        <f aca="false">R37/R$50</f>
        <v>0.0257354108614824</v>
      </c>
      <c r="T37" s="0" t="n">
        <f aca="false">S37*H$4</f>
        <v>6.28070982846091</v>
      </c>
      <c r="U37" s="0" t="n">
        <v>1280.233616</v>
      </c>
      <c r="V37" s="0" t="n">
        <f aca="false">U37/U$50</f>
        <v>0.0276716213517054</v>
      </c>
      <c r="W37" s="42" t="n">
        <f aca="false">V37*I$4</f>
        <v>9.69173212996994</v>
      </c>
      <c r="X37" s="0" t="n">
        <v>1278.588063</v>
      </c>
      <c r="Y37" s="0" t="n">
        <f aca="false">X37/X$50</f>
        <v>0.0276679200582288</v>
      </c>
      <c r="Z37" s="42" t="n">
        <f aca="false">Y37*J$4</f>
        <v>9.87205990518064</v>
      </c>
      <c r="AA37" s="0" t="n">
        <v>1260.914197</v>
      </c>
      <c r="AB37" s="0" t="n">
        <f aca="false">AA37/AA$50</f>
        <v>0.0276276218930681</v>
      </c>
      <c r="AC37" s="42" t="n">
        <f aca="false">AB37*K$4</f>
        <v>59.7642078191648</v>
      </c>
      <c r="AD37" s="0" t="n">
        <v>1206.963867</v>
      </c>
      <c r="AE37" s="0" t="n">
        <f aca="false">AD37/AD$50</f>
        <v>0.0271859703302445</v>
      </c>
      <c r="AF37" s="42" t="n">
        <f aca="false">AE37*L$4</f>
        <v>19.6989321802686</v>
      </c>
      <c r="AG37" s="0" t="n">
        <v>1304.475868</v>
      </c>
      <c r="AH37" s="0" t="n">
        <f aca="false">AG37/AG$50</f>
        <v>0.0276956663655445</v>
      </c>
      <c r="AI37" s="42" t="n">
        <f aca="false">AH37*M$4</f>
        <v>16.8194655455201</v>
      </c>
      <c r="AJ37" s="0" t="n">
        <v>1283.373803</v>
      </c>
      <c r="AK37" s="0" t="n">
        <f aca="false">AJ37/AJ$50</f>
        <v>0.0267114773284958</v>
      </c>
      <c r="AL37" s="42" t="n">
        <f aca="false">AK37*N$4</f>
        <v>16.6726132821564</v>
      </c>
      <c r="AN37" s="43" t="n">
        <f aca="false">AVERAGE(Y37,AB37,AE37,AH37,AK37,P37,M37,J37,G37,D37,S37,V37)</f>
        <v>0.0284222651887895</v>
      </c>
      <c r="AO37" s="0" t="n">
        <f aca="false">AN37*(SUM(A$4:N$4))</f>
        <v>270.988723415948</v>
      </c>
      <c r="AQ37" s="5" t="n">
        <v>1362.822379</v>
      </c>
      <c r="AR37" s="37" t="n">
        <f aca="false">AQ37/AQ$50</f>
        <v>0.0268265609507333</v>
      </c>
      <c r="AS37" s="8" t="n">
        <f aca="false">W$4*AR37</f>
        <v>19.3915371886867</v>
      </c>
      <c r="AT37" s="38" t="n">
        <v>1888.857664</v>
      </c>
      <c r="AU37" s="37" t="n">
        <f aca="false">AT37/AT$50</f>
        <v>0.0255425405055772</v>
      </c>
      <c r="AV37" s="8" t="n">
        <f aca="false">AU37*X$4</f>
        <v>63.3169216041036</v>
      </c>
      <c r="AW37" s="11" t="n">
        <v>1278.988019</v>
      </c>
      <c r="AX37" s="39" t="n">
        <f aca="false">AW37/AW$50</f>
        <v>0.0266881939060677</v>
      </c>
      <c r="AY37" s="40" t="n">
        <f aca="false">AX37*Y$4</f>
        <v>6.35008455670486</v>
      </c>
      <c r="AZ37" s="41" t="n">
        <v>2142.448171</v>
      </c>
      <c r="BA37" s="39" t="n">
        <f aca="false">AZ37/AZ$50</f>
        <v>0.0275158887055575</v>
      </c>
      <c r="BB37" s="0" t="n">
        <f aca="false">BA37*Z$4</f>
        <v>5.95089627169355</v>
      </c>
      <c r="BC37" s="0" t="n">
        <v>857.820157</v>
      </c>
      <c r="BD37" s="39" t="n">
        <f aca="false">BC37/BC$50</f>
        <v>0.016852555502397</v>
      </c>
      <c r="BF37" s="0" t="n">
        <v>1529.535695</v>
      </c>
      <c r="BG37" s="39" t="n">
        <f aca="false">BF37/BF$50</f>
        <v>0.0273382287773494</v>
      </c>
      <c r="BH37" s="0" t="n">
        <f aca="false">BG37*AB$4</f>
        <v>11.8108891057865</v>
      </c>
      <c r="BI37" s="0" t="n">
        <v>1363.448401</v>
      </c>
      <c r="BJ37" s="39" t="n">
        <f aca="false">BI37/BI$50</f>
        <v>0.0268970762074571</v>
      </c>
      <c r="BK37" s="42" t="n">
        <f aca="false">BJ37*AC$4</f>
        <v>14.7360088079901</v>
      </c>
      <c r="BL37" s="0" t="n">
        <v>1536.846236</v>
      </c>
      <c r="BM37" s="39" t="n">
        <f aca="false">BL37/BL$50</f>
        <v>0.0269896025315612</v>
      </c>
      <c r="BN37" s="42" t="n">
        <f aca="false">BM37*AD$4</f>
        <v>19.7920513692801</v>
      </c>
      <c r="BO37" s="0" t="n">
        <v>1341.537693</v>
      </c>
      <c r="BP37" s="39" t="n">
        <f aca="false">BO37/BO$50</f>
        <v>0.0267476865255769</v>
      </c>
      <c r="BQ37" s="42" t="n">
        <f aca="false">BP37*AE$4</f>
        <v>19.2988235378516</v>
      </c>
      <c r="BT37" s="42"/>
      <c r="BW37" s="42"/>
      <c r="BZ37" s="42"/>
      <c r="CB37" s="43" t="n">
        <f aca="false">AVERAGE(BM37,BP37,BS37,BV37,BY37,BD37,BA37,AX37,AU37,AR37,BG37,BJ37)</f>
        <v>0.0257109259569197</v>
      </c>
      <c r="CC37" s="0" t="n">
        <f aca="false">CB37*AI$4</f>
        <v>201.768589458485</v>
      </c>
      <c r="CE37" s="0" t="s">
        <v>87</v>
      </c>
      <c r="CF37" s="5" t="n">
        <v>0.526141</v>
      </c>
      <c r="CG37" s="37" t="n">
        <f aca="false">CF37/CF$50</f>
        <v>0.00160785164041841</v>
      </c>
      <c r="CH37" s="8" t="n">
        <f aca="false">C$5*CG37</f>
        <v>0.00796889167718643</v>
      </c>
      <c r="CI37" s="38" t="n">
        <v>0.784965</v>
      </c>
      <c r="CJ37" s="37" t="n">
        <f aca="false">CI37/CI$50</f>
        <v>0.00154447504346612</v>
      </c>
      <c r="CK37" s="8" t="n">
        <f aca="false">D$5*CJ37</f>
        <v>0.0378180445382528</v>
      </c>
      <c r="CL37" s="11" t="n">
        <v>0.527744</v>
      </c>
      <c r="CM37" s="39" t="n">
        <f aca="false">CL37/CL$50</f>
        <v>0.00156929725864634</v>
      </c>
      <c r="CN37" s="40" t="n">
        <f aca="false">CM37*E$5</f>
        <v>0.000198018226795394</v>
      </c>
      <c r="CO37" s="41" t="n">
        <v>0.776915</v>
      </c>
      <c r="CP37" s="0" t="n">
        <f aca="false">CO37/CO$50</f>
        <v>0.00156929680095459</v>
      </c>
      <c r="CQ37" s="0" t="n">
        <f aca="false">CP37*F$5</f>
        <v>0.000179086128716526</v>
      </c>
      <c r="CR37" s="0" t="n">
        <v>0.516131</v>
      </c>
      <c r="CS37" s="37" t="n">
        <f aca="false">CR37/CR$50</f>
        <v>0.00164219216043169</v>
      </c>
      <c r="CT37" s="0" t="n">
        <f aca="false">CS37*G$5</f>
        <v>0.00110474517029136</v>
      </c>
      <c r="CU37" s="0" t="n">
        <v>-1.748561</v>
      </c>
      <c r="CV37" s="0" t="n">
        <f aca="false">CU37/CU$50</f>
        <v>-0.00631852272924786</v>
      </c>
      <c r="CW37" s="0" t="n">
        <f aca="false">CV37*H$5</f>
        <v>-0.0104858125071197</v>
      </c>
      <c r="CX37" s="0" t="n">
        <v>0.13726</v>
      </c>
      <c r="CY37" s="0" t="n">
        <f aca="false">CX37/CX$50</f>
        <v>0.00043741633587999</v>
      </c>
      <c r="CZ37" s="0" t="n">
        <f aca="false">CY37*I$5</f>
        <v>0.00104176726541005</v>
      </c>
      <c r="DA37" s="0" t="n">
        <v>0.137102</v>
      </c>
      <c r="DB37" s="0" t="n">
        <f aca="false">DA37/DA$50</f>
        <v>0.000437417919932083</v>
      </c>
      <c r="DC37" s="0" t="n">
        <f aca="false">DB37*J$5</f>
        <v>0.00106129655285079</v>
      </c>
      <c r="DD37" s="0" t="n">
        <v>0.1354</v>
      </c>
      <c r="DE37" s="0" t="n">
        <f aca="false">DD37/DD$50</f>
        <v>0.000437418908099092</v>
      </c>
      <c r="DF37" s="0" t="n">
        <f aca="false">DE37*K$5</f>
        <v>0.00643434181473045</v>
      </c>
      <c r="DG37" s="0" t="n">
        <v>0.13316</v>
      </c>
      <c r="DH37" s="0" t="n">
        <f aca="false">DG37/DG$50</f>
        <v>0.000441681466749454</v>
      </c>
      <c r="DI37" s="0" t="n">
        <f aca="false">DH37*L$5</f>
        <v>0.00217628583570831</v>
      </c>
      <c r="DJ37" s="0" t="n">
        <v>0.139745</v>
      </c>
      <c r="DK37" s="0" t="n">
        <f aca="false">DJ37/DJ$50</f>
        <v>0.000437419239072572</v>
      </c>
      <c r="DL37" s="0" t="n">
        <f aca="false">DK37*M$5</f>
        <v>0.00180637188935215</v>
      </c>
      <c r="DM37" s="0" t="n">
        <v>0.142557</v>
      </c>
      <c r="DN37" s="0" t="n">
        <f aca="false">DM37/DM$50</f>
        <v>0.000437418913289065</v>
      </c>
      <c r="DO37" s="0" t="n">
        <f aca="false">DN37*N$5</f>
        <v>0.00185657389137999</v>
      </c>
      <c r="DQ37" s="43" t="n">
        <f aca="false">AVERAGE(CS37,CP37,CM37,CJ37,CG37,CV37,CY37,DB37,DE37,DH37,DK37,DN37)</f>
        <v>0.000353613579807629</v>
      </c>
      <c r="DR37" s="0" t="n">
        <f aca="false">DQ37*(SUM(A$5:N$5))</f>
        <v>0.0229261103989833</v>
      </c>
      <c r="DT37" s="0" t="n">
        <v>0</v>
      </c>
      <c r="DU37" s="0" t="n">
        <f aca="false">DT37/DT$50</f>
        <v>0</v>
      </c>
      <c r="DV37" s="0" t="n">
        <f aca="false">DU37*W$5</f>
        <v>0</v>
      </c>
      <c r="DW37" s="0" t="n">
        <v>0</v>
      </c>
      <c r="DX37" s="0" t="n">
        <f aca="false">DW37/DW$50</f>
        <v>0</v>
      </c>
      <c r="DY37" s="0" t="n">
        <f aca="false">DX37*X$5</f>
        <v>0</v>
      </c>
      <c r="DZ37" s="0" t="n">
        <v>0</v>
      </c>
      <c r="EA37" s="0" t="n">
        <f aca="false">DZ37/DZ$50</f>
        <v>0</v>
      </c>
      <c r="EB37" s="0" t="n">
        <f aca="false">EA37*Y$5</f>
        <v>0</v>
      </c>
      <c r="EC37" s="0" t="n">
        <v>0</v>
      </c>
      <c r="ED37" s="0" t="n">
        <f aca="false">EC37/EC$50</f>
        <v>0</v>
      </c>
      <c r="EE37" s="0" t="n">
        <f aca="false">ED37*Z$5</f>
        <v>0</v>
      </c>
      <c r="EF37" s="0" t="n">
        <v>0</v>
      </c>
      <c r="EG37" s="0" t="n">
        <f aca="false">EF37/EF$50</f>
        <v>0</v>
      </c>
      <c r="EI37" s="0" t="n">
        <v>0.233889</v>
      </c>
      <c r="EJ37" s="0" t="n">
        <f aca="false">EI37/EI$50</f>
        <v>0.000616942566123395</v>
      </c>
      <c r="EK37" s="0" t="n">
        <f aca="false">EJ37*AB$5</f>
        <v>0.0018124492990668</v>
      </c>
      <c r="EL37" s="0" t="n">
        <v>0.229593</v>
      </c>
      <c r="EM37" s="0" t="n">
        <f aca="false">EL37/EL$50</f>
        <v>0.000667912231015566</v>
      </c>
      <c r="EN37" s="0" t="n">
        <f aca="false">EM37*AC$5</f>
        <v>0.00248830211188792</v>
      </c>
      <c r="EO37" s="0" t="n">
        <v>0.257975</v>
      </c>
      <c r="EP37" s="0" t="n">
        <f aca="false">EO37/EO$50</f>
        <v>0.000667200408026898</v>
      </c>
      <c r="EQ37" s="0" t="n">
        <f aca="false">EP37*AD$5</f>
        <v>0.00332705160033575</v>
      </c>
      <c r="ER37" s="0" t="n">
        <v>0.227159</v>
      </c>
      <c r="ES37" s="0" t="n">
        <f aca="false">ER37/ER$50</f>
        <v>0.000667717690762803</v>
      </c>
      <c r="ET37" s="0" t="n">
        <f aca="false">ES37*AE$5</f>
        <v>0.00327601895396504</v>
      </c>
      <c r="FE37" s="44" t="n">
        <f aca="false">AVERAGE(EP37,ES37,EV37,EY37,FB37,EG37,ED37,EA37,DX37,DU37,EJ37,EM37)</f>
        <v>0.000291085877325407</v>
      </c>
      <c r="FF37" s="0" t="n">
        <f aca="false">FE37*AI$5</f>
        <v>0.0155333771894473</v>
      </c>
      <c r="FH37" s="0" t="s">
        <v>87</v>
      </c>
      <c r="FI37" s="5" t="n">
        <v>112.249886</v>
      </c>
      <c r="FJ37" s="37" t="n">
        <f aca="false">FI37/FI$50</f>
        <v>0.0455332243648003</v>
      </c>
      <c r="FK37" s="8" t="n">
        <f aca="false">FJ37*C$6</f>
        <v>1.65936317258402</v>
      </c>
      <c r="FL37" s="38" t="n">
        <v>142.792502</v>
      </c>
      <c r="FM37" s="37" t="n">
        <f aca="false">FL37/FL$50</f>
        <v>0.0388239040338109</v>
      </c>
      <c r="FN37" s="8" t="n">
        <f aca="false">FM37*D$6</f>
        <v>6.99002083602917</v>
      </c>
      <c r="FO37" s="11" t="n">
        <v>112.423515</v>
      </c>
      <c r="FP37" s="39" t="n">
        <f aca="false">FO37/FO$50</f>
        <v>0.0454650821290333</v>
      </c>
      <c r="FQ37" s="45" t="n">
        <f aca="false">FP37*E$6</f>
        <v>0.0421831514950162</v>
      </c>
      <c r="FR37" s="41" t="n">
        <v>141.96615</v>
      </c>
      <c r="FS37" s="0" t="n">
        <f aca="false">FR37/FR$50</f>
        <v>0.0389991637645987</v>
      </c>
      <c r="FT37" s="0" t="n">
        <f aca="false">FS37*F$6</f>
        <v>0.032724517016041</v>
      </c>
      <c r="FU37" s="0" t="n">
        <v>109.836247</v>
      </c>
      <c r="FV37" s="37" t="n">
        <f aca="false">FU37/FU$50</f>
        <v>0.0454182066591629</v>
      </c>
      <c r="FW37" s="0" t="n">
        <f aca="false">FV37*G$6</f>
        <v>0.224661787900199</v>
      </c>
      <c r="FX37" s="0" t="n">
        <v>64.323244</v>
      </c>
      <c r="FY37" s="0" t="n">
        <f aca="false">FX37/FX$50</f>
        <v>0.0333717589688588</v>
      </c>
      <c r="FZ37" s="0" t="n">
        <f aca="false">FY37*H$6</f>
        <v>0.407217774134006</v>
      </c>
      <c r="GA37" s="0" t="n">
        <v>104.708888</v>
      </c>
      <c r="GB37" s="0" t="n">
        <f aca="false">GA37/GA$50</f>
        <v>0.0453809373959888</v>
      </c>
      <c r="GC37" s="0" t="n">
        <f aca="false">GB37*I$6</f>
        <v>0.794712900011825</v>
      </c>
      <c r="GD37" s="0" t="n">
        <v>104.659242</v>
      </c>
      <c r="GE37" s="0" t="n">
        <f aca="false">GD37/GD$50</f>
        <v>0.0454118582510777</v>
      </c>
      <c r="GF37" s="0" t="n">
        <f aca="false">GE37*J$6</f>
        <v>0.810159535152476</v>
      </c>
      <c r="GG37" s="0" t="n">
        <v>104.126024</v>
      </c>
      <c r="GH37" s="0" t="n">
        <f aca="false">GG37/GG$50</f>
        <v>0.045748524046854</v>
      </c>
      <c r="GI37" s="0" t="n">
        <f aca="false">GH37*K$6</f>
        <v>4.94817163261208</v>
      </c>
      <c r="GJ37" s="0" t="n">
        <v>98.678533</v>
      </c>
      <c r="GK37" s="0" t="n">
        <f aca="false">GJ37/GJ$50</f>
        <v>0.044569413624587</v>
      </c>
      <c r="GL37" s="0" t="n">
        <f aca="false">GK37*L$6</f>
        <v>1.61474805872265</v>
      </c>
      <c r="GM37" s="0" t="n">
        <v>105.466707</v>
      </c>
      <c r="GN37" s="0" t="n">
        <f aca="false">GM37/GM$50</f>
        <v>0.0448968532977657</v>
      </c>
      <c r="GO37" s="0" t="n">
        <f aca="false">GN37*M$6</f>
        <v>1.36328382061154</v>
      </c>
      <c r="GP37" s="0" t="n">
        <v>106.345868</v>
      </c>
      <c r="GQ37" s="0" t="n">
        <f aca="false">GP37/GP$50</f>
        <v>0.0443780829104918</v>
      </c>
      <c r="GR37" s="0" t="n">
        <f aca="false">GQ37*N$6</f>
        <v>1.38498257784638</v>
      </c>
      <c r="GT37" s="46" t="n">
        <f aca="false">AVERAGE(FV37,FS37,FP37,FM37,FJ37, FY37, GB37,GE37,GH37,GK37,GN37,GQ37)</f>
        <v>0.0431664174539192</v>
      </c>
      <c r="GU37" s="0" t="n">
        <f aca="false">GT37*(SUM(A$6:N$6))</f>
        <v>20.5782549043475</v>
      </c>
      <c r="GW37" s="5" t="n">
        <v>108.90394</v>
      </c>
      <c r="GX37" s="37" t="n">
        <f aca="false">GW37/GW$50</f>
        <v>0.0429787260579695</v>
      </c>
      <c r="GY37" s="8" t="n">
        <f aca="false">GX37*W$6</f>
        <v>1.55335521054314</v>
      </c>
      <c r="GZ37" s="38" t="n">
        <v>130.301011</v>
      </c>
      <c r="HA37" s="37" t="n">
        <f aca="false">GZ37/GZ$50</f>
        <v>0.0352993390498469</v>
      </c>
      <c r="HB37" s="8" t="n">
        <f aca="false">HA37*X$6</f>
        <v>4.37514326894737</v>
      </c>
      <c r="HC37" s="11" t="n">
        <v>106.192473</v>
      </c>
      <c r="HD37" s="39" t="n">
        <f aca="false">HC37/HC$50</f>
        <v>0.0444318128371275</v>
      </c>
      <c r="HE37" s="45" t="n">
        <f aca="false">HD37*Y$6</f>
        <v>0.528596595027169</v>
      </c>
      <c r="HF37" s="41" t="n">
        <v>133.946711</v>
      </c>
      <c r="HG37" s="39" t="n">
        <f aca="false">HF37/HF$50</f>
        <v>0.0344605969466129</v>
      </c>
      <c r="HH37" s="0" t="n">
        <f aca="false">HG37*Z$6</f>
        <v>0.372641858099451</v>
      </c>
      <c r="HI37" s="0" t="n">
        <v>108.863414</v>
      </c>
      <c r="HJ37" s="39" t="n">
        <f aca="false">HI37/HI$50</f>
        <v>0.0428731150193034</v>
      </c>
      <c r="HL37" s="0" t="n">
        <v>157.430068</v>
      </c>
      <c r="HM37" s="39" t="n">
        <f aca="false">HL37/HL$50</f>
        <v>0.0564008366110214</v>
      </c>
      <c r="HN37" s="0" t="n">
        <f aca="false">HM37*AB$6</f>
        <v>1.21833794009047</v>
      </c>
      <c r="HO37" s="0" t="n">
        <v>114.106676</v>
      </c>
      <c r="HP37" s="39" t="n">
        <f aca="false">HO37/HO$50</f>
        <v>0.0451319806464269</v>
      </c>
      <c r="HQ37" s="0" t="n">
        <f aca="false">HP37*AC$6</f>
        <v>1.23631516525837</v>
      </c>
      <c r="HR37" s="0" t="n">
        <v>121.930721</v>
      </c>
      <c r="HS37" s="39" t="n">
        <f aca="false">HR37/HR$50</f>
        <v>0.0429208021199897</v>
      </c>
      <c r="HT37" s="0" t="n">
        <f aca="false">HS37*AD$6</f>
        <v>1.57373699626766</v>
      </c>
      <c r="HU37" s="0" t="n">
        <v>113.282193</v>
      </c>
      <c r="HV37" s="39" t="n">
        <f aca="false">HU37/HU$50</f>
        <v>0.0452859507533422</v>
      </c>
      <c r="HW37" s="0" t="n">
        <f aca="false">HV37*AE$6</f>
        <v>1.63372180150399</v>
      </c>
      <c r="IH37" s="47" t="n">
        <f aca="false">AVERAGE(HJ37,HG37,HD37,HA37,GX37, HM37, HP37,HS37,HV37,HY37,IB37,IE37)</f>
        <v>0.0433092400046267</v>
      </c>
      <c r="II37" s="0" t="n">
        <f aca="false">IH37*AI$6</f>
        <v>16.9936397485146</v>
      </c>
      <c r="IK37" s="0" t="s">
        <v>87</v>
      </c>
      <c r="IL37" s="5" t="n">
        <v>108.372496</v>
      </c>
      <c r="IM37" s="37" t="n">
        <f aca="false">IL37/IL$50</f>
        <v>0.0242164518646246</v>
      </c>
      <c r="IN37" s="8" t="n">
        <f aca="false">IM37*W$8</f>
        <v>1.09405149753754</v>
      </c>
      <c r="IO37" s="38" t="n">
        <v>49.86915</v>
      </c>
      <c r="IP37" s="37" t="n">
        <f aca="false">IO37/IO$50</f>
        <v>0.0224346208858491</v>
      </c>
      <c r="IQ37" s="8" t="n">
        <f aca="false">IP37*X$8</f>
        <v>3.47579739458798</v>
      </c>
      <c r="IR37" s="11" t="n">
        <v>49.86915</v>
      </c>
      <c r="IS37" s="39" t="n">
        <f aca="false">IR37/IR$50</f>
        <v>0.0224346208858491</v>
      </c>
      <c r="IT37" s="40" t="n">
        <f aca="false">IS37*E$8</f>
        <v>0.0260189514470461</v>
      </c>
      <c r="IU37" s="41" t="n">
        <v>189.451294</v>
      </c>
      <c r="IV37" s="0" t="n">
        <f aca="false">IU37/IU$50</f>
        <v>0.0249191921497369</v>
      </c>
      <c r="IW37" s="0" t="n">
        <f aca="false">IV37*F$8</f>
        <v>0.0261373722156031</v>
      </c>
      <c r="IX37" s="0" t="n">
        <v>41.889204</v>
      </c>
      <c r="IY37" s="37" t="n">
        <f aca="false">IX37/IX$50</f>
        <v>0.0189262703149202</v>
      </c>
      <c r="IZ37" s="0" t="n">
        <f aca="false">IY37*G$8</f>
        <v>0.11702382260327</v>
      </c>
      <c r="JA37" s="0" t="n">
        <v>49.86915</v>
      </c>
      <c r="JB37" s="0" t="n">
        <f aca="false">JA37/JA$50</f>
        <v>0.0224346208858491</v>
      </c>
      <c r="JC37" s="0" t="n">
        <f aca="false">JB37*H$8</f>
        <v>0.342197139997958</v>
      </c>
      <c r="JD37" s="0" t="n">
        <v>50.474164</v>
      </c>
      <c r="JE37" s="0" t="n">
        <f aca="false">JD37/JD$50</f>
        <v>0.0128455355473158</v>
      </c>
      <c r="JF37" s="0" t="n">
        <f aca="false">JE37*I$8</f>
        <v>0.281189454008354</v>
      </c>
      <c r="JG37" s="0" t="n">
        <v>49.86915</v>
      </c>
      <c r="JH37" s="0" t="n">
        <f aca="false">JG37/JG$50</f>
        <v>0.0224346208858491</v>
      </c>
      <c r="JI37" s="0" t="n">
        <f aca="false">JH37*J$8</f>
        <v>0.500299446229174</v>
      </c>
      <c r="JJ37" s="0" t="n">
        <v>49.86915</v>
      </c>
      <c r="JK37" s="0" t="n">
        <f aca="false">JJ37/JJ$50</f>
        <v>0.0224346208858491</v>
      </c>
      <c r="JL37" s="0" t="n">
        <f aca="false">JK37*K$8</f>
        <v>3.03316765318133</v>
      </c>
      <c r="JM37" s="0" t="n">
        <v>89.421082</v>
      </c>
      <c r="JN37" s="0" t="n">
        <f aca="false">JM37/JM$50</f>
        <v>0.0211817783777539</v>
      </c>
      <c r="JO37" s="0" t="n">
        <f aca="false">JN37*L$8</f>
        <v>0.959268720805628</v>
      </c>
      <c r="JP37" s="0" t="n">
        <v>49.86915</v>
      </c>
      <c r="JQ37" s="0" t="n">
        <f aca="false">JP37/JP$50</f>
        <v>0.0224346208858491</v>
      </c>
      <c r="JR37" s="0" t="n">
        <f aca="false">JQ37*M$8</f>
        <v>0.851528376398312</v>
      </c>
      <c r="JS37" s="0" t="n">
        <v>49.86915</v>
      </c>
      <c r="JT37" s="0" t="n">
        <f aca="false">JS37/JS$50</f>
        <v>0.0224346208858491</v>
      </c>
      <c r="JU37" s="0" t="n">
        <f aca="false">JT37*N$8</f>
        <v>0.875194381710873</v>
      </c>
      <c r="JW37" s="43" t="n">
        <f aca="false">AVERAGE(IY37,IV37,IS37,IP37,IM37,JB37,JE37,JH37,JK37,JN37,JQ37,JT37)</f>
        <v>0.0215942978712746</v>
      </c>
      <c r="JX37" s="0" t="n">
        <f aca="false">JW37*SUM(A$8:N$8)</f>
        <v>12.8680173235905</v>
      </c>
      <c r="JZ37" s="0" t="n">
        <v>98.635578</v>
      </c>
      <c r="KA37" s="0" t="n">
        <f aca="false">JZ37/JZ$50</f>
        <v>0.0211961839382094</v>
      </c>
      <c r="KB37" s="0" t="n">
        <f aca="false">KA37*W$8</f>
        <v>0.957601753936328</v>
      </c>
      <c r="KC37" s="0" t="n">
        <v>49.86915</v>
      </c>
      <c r="KD37" s="0" t="n">
        <f aca="false">KC37/KC$50</f>
        <v>0.0224346208858491</v>
      </c>
      <c r="KE37" s="0" t="n">
        <f aca="false">KD37*X$8</f>
        <v>3.47579739458798</v>
      </c>
      <c r="KF37" s="0" t="n">
        <v>49.86915</v>
      </c>
      <c r="KG37" s="0" t="n">
        <f aca="false">KF37/KF$50</f>
        <v>0.0224346208858491</v>
      </c>
      <c r="KH37" s="0" t="n">
        <f aca="false">KG37*Y$8</f>
        <v>0.33362537599062</v>
      </c>
      <c r="KI37" s="0" t="n">
        <v>167.883431</v>
      </c>
      <c r="KJ37" s="0" t="n">
        <f aca="false">KI37/KI$50</f>
        <v>0.0218200870452315</v>
      </c>
      <c r="KK37" s="0" t="n">
        <f aca="false">KJ37*Z$8</f>
        <v>0.294941124823798</v>
      </c>
      <c r="KL37" s="0" t="n">
        <v>70.317219</v>
      </c>
      <c r="KM37" s="0" t="n">
        <f aca="false">KL37/KL$50</f>
        <v>0.0314655269115696</v>
      </c>
      <c r="KO37" s="0" t="n">
        <v>49.86915</v>
      </c>
      <c r="KP37" s="0" t="n">
        <f aca="false">KO37/KO$50</f>
        <v>0.0224346208858491</v>
      </c>
      <c r="KQ37" s="0" t="n">
        <f aca="false">KP37*AB$8</f>
        <v>0.605774476034872</v>
      </c>
      <c r="KR37" s="0" t="n">
        <v>155.719851</v>
      </c>
      <c r="KS37" s="0" t="n">
        <f aca="false">KR37/KR$50</f>
        <v>0.0290868831636995</v>
      </c>
      <c r="KT37" s="0" t="n">
        <f aca="false">KS37*AC$8</f>
        <v>0.995983176738415</v>
      </c>
      <c r="KU37" s="0" t="n">
        <v>49.86915</v>
      </c>
      <c r="KV37" s="0" t="n">
        <f aca="false">KU37/KU$50</f>
        <v>0.0226125176339834</v>
      </c>
      <c r="KW37" s="0" t="n">
        <f aca="false">KV37*AD$8</f>
        <v>1.03639010170027</v>
      </c>
      <c r="KX37" s="0" t="n">
        <v>49.86915</v>
      </c>
      <c r="KY37" s="0" t="n">
        <f aca="false">KX37/KX$50</f>
        <v>0.0226125176339834</v>
      </c>
      <c r="KZ37" s="0" t="n">
        <f aca="false">KY37*AE$8</f>
        <v>1.01970264593611</v>
      </c>
      <c r="LK37" s="48" t="n">
        <f aca="false">AVERAGE(KM37,KJ37,KG37,KD37,KA37, KP37, KS37,KV37,KY37,LB37,LE37,LH37)</f>
        <v>0.0240108421093582</v>
      </c>
      <c r="LL37" s="0" t="n">
        <f aca="false">LK37*AI$8</f>
        <v>11.7766901711191</v>
      </c>
      <c r="LN37" s="0" t="s">
        <v>87</v>
      </c>
      <c r="LO37" s="5" t="n">
        <v>99.534332</v>
      </c>
      <c r="LP37" s="37" t="n">
        <f aca="false">LO37/LO$50</f>
        <v>0.095739937961008</v>
      </c>
      <c r="LQ37" s="8" t="n">
        <f aca="false">LP37*C$9</f>
        <v>1.06974024349028</v>
      </c>
      <c r="LR37" s="11" t="n">
        <v>99.534332</v>
      </c>
      <c r="LS37" s="37" t="n">
        <f aca="false">LR37/LR$50</f>
        <v>0.095739937961008</v>
      </c>
      <c r="LT37" s="8" t="n">
        <f aca="false">LS37*D$9</f>
        <v>5.28499471978458</v>
      </c>
      <c r="LU37" s="11" t="n">
        <v>99.534332</v>
      </c>
      <c r="LV37" s="39" t="n">
        <f aca="false">LU37/LU$50</f>
        <v>0.095739937961008</v>
      </c>
      <c r="LW37" s="4" t="n">
        <f aca="false">LV37*E$9</f>
        <v>0.0272349344900039</v>
      </c>
      <c r="LX37" s="41" t="n">
        <v>99.534332</v>
      </c>
      <c r="LY37" s="0" t="n">
        <f aca="false">LX37/LX$50</f>
        <v>0.095739937961008</v>
      </c>
      <c r="LZ37" s="0" t="n">
        <f aca="false">LY37*F$9</f>
        <v>0.0246310679835335</v>
      </c>
      <c r="MA37" s="0" t="n">
        <v>99.534332</v>
      </c>
      <c r="MB37" s="37" t="n">
        <f aca="false">MA37/MA$50</f>
        <v>0.095739937961008</v>
      </c>
      <c r="MC37" s="0" t="n">
        <f aca="false">MB37*G$9</f>
        <v>0.145199299422315</v>
      </c>
      <c r="MD37" s="0" t="n">
        <v>99.534332</v>
      </c>
      <c r="ME37" s="0" t="n">
        <f aca="false">MD37/MD$50</f>
        <v>0.095739937961008</v>
      </c>
      <c r="MF37" s="0" t="n">
        <f aca="false">ME37*H$9</f>
        <v>0.358189556926559</v>
      </c>
      <c r="MG37" s="0" t="n">
        <v>99.534332</v>
      </c>
      <c r="MH37" s="0" t="n">
        <f aca="false">MG37/MG$50</f>
        <v>0.095739937961008</v>
      </c>
      <c r="MI37" s="0" t="n">
        <f aca="false">MH37*I$9</f>
        <v>0.514046128230825</v>
      </c>
      <c r="MZ37" s="49" t="n">
        <f aca="false">AVERAGE(MB37,LY37,LV37,LS37,LP37,ME37,MH37)</f>
        <v>0.095739937961008</v>
      </c>
      <c r="NA37" s="0" t="n">
        <f aca="false">MZ37*O$9</f>
        <v>14.0428890058795</v>
      </c>
      <c r="NC37" s="0" t="s">
        <v>87</v>
      </c>
      <c r="ND37" s="5" t="n">
        <v>721.614108</v>
      </c>
      <c r="NE37" s="37" t="n">
        <f aca="false">ND37/ND$50</f>
        <v>0.0957407916000026</v>
      </c>
      <c r="NF37" s="8" t="n">
        <f aca="false">NE37*C$10</f>
        <v>7.75551146249217</v>
      </c>
      <c r="NG37" s="11" t="n">
        <v>721.614108</v>
      </c>
      <c r="NH37" s="37" t="n">
        <f aca="false">NG37/NG$50</f>
        <v>0.0957407916000026</v>
      </c>
      <c r="NI37" s="8" t="n">
        <f aca="false">NH37*D$10</f>
        <v>38.3156914754999</v>
      </c>
      <c r="NJ37" s="11" t="n">
        <v>721.614108</v>
      </c>
      <c r="NK37" s="39" t="n">
        <f aca="false">NJ37/NJ$50</f>
        <v>0.0957407916000026</v>
      </c>
      <c r="NL37" s="4" t="n">
        <f aca="false">NK37*E$10</f>
        <v>0.197450594107117</v>
      </c>
      <c r="NM37" s="41" t="n">
        <v>721.614108</v>
      </c>
      <c r="NN37" s="0" t="n">
        <f aca="false">NM37/NM$50</f>
        <v>0.0957407916000026</v>
      </c>
      <c r="NO37" s="0" t="n">
        <f aca="false">NN37*F$10</f>
        <v>0.178572818253942</v>
      </c>
      <c r="NP37" s="0" t="n">
        <v>721.614108</v>
      </c>
      <c r="NQ37" s="37" t="n">
        <f aca="false">NP37/NP$50</f>
        <v>0.0957407916000026</v>
      </c>
      <c r="NR37" s="0" t="n">
        <f aca="false">NQ37*G$10</f>
        <v>1.05268062772084</v>
      </c>
      <c r="NS37" s="0" t="n">
        <v>721.614108</v>
      </c>
      <c r="NT37" s="0" t="n">
        <f aca="false">NS37/NS$50</f>
        <v>0.0957407916000026</v>
      </c>
      <c r="NU37" s="0" t="n">
        <f aca="false">NT37*H$10</f>
        <v>2.59683902834693</v>
      </c>
      <c r="NV37" s="0" t="n">
        <v>721.614108</v>
      </c>
      <c r="NW37" s="0" t="n">
        <f aca="false">NV37/NV$50</f>
        <v>0.0957407916000026</v>
      </c>
      <c r="NX37" s="0" t="n">
        <f aca="false">NW37*I$10</f>
        <v>3.72678382813415</v>
      </c>
      <c r="OO37" s="49" t="n">
        <f aca="false">AVERAGE(NQ37,NN37,NK37,NH37,NE37,NT37,NW37)</f>
        <v>0.0957407916000026</v>
      </c>
      <c r="OP37" s="0" t="n">
        <f aca="false">OO37*O$10</f>
        <v>101.809562942364</v>
      </c>
      <c r="OR37" s="0" t="s">
        <v>87</v>
      </c>
      <c r="OS37" s="5" t="n">
        <v>232.609182</v>
      </c>
      <c r="OT37" s="37" t="n">
        <f aca="false">OS37/OS$50</f>
        <v>0.032127024923946</v>
      </c>
      <c r="OU37" s="8" t="n">
        <f aca="false">OT37*C$11</f>
        <v>2.99994663147832</v>
      </c>
      <c r="OV37" s="11" t="n">
        <v>232.609182</v>
      </c>
      <c r="OW37" s="37" t="n">
        <f aca="false">OV37/OV$50</f>
        <v>0.032127024923946</v>
      </c>
      <c r="OX37" s="8" t="n">
        <f aca="false">OW37*D$11</f>
        <v>14.821076615075</v>
      </c>
      <c r="OY37" s="11" t="n">
        <v>232.609182</v>
      </c>
      <c r="OZ37" s="39" t="n">
        <f aca="false">OY37/OY$50</f>
        <v>0.032127024923946</v>
      </c>
      <c r="PA37" s="4" t="n">
        <f aca="false">OZ37*E$11</f>
        <v>0.0763768124822932</v>
      </c>
      <c r="PB37" s="41" t="n">
        <v>232.609182</v>
      </c>
      <c r="PC37" s="0" t="n">
        <f aca="false">PB37/PB$50</f>
        <v>0.032127024923946</v>
      </c>
      <c r="PD37" s="0" t="n">
        <f aca="false">PC37*F$11</f>
        <v>0.069074609351729</v>
      </c>
      <c r="PE37" s="0" t="n">
        <v>232.609182</v>
      </c>
      <c r="PF37" s="37" t="n">
        <f aca="false">PE37/PE$50</f>
        <v>0.032127024923946</v>
      </c>
      <c r="PG37" s="0" t="n">
        <f aca="false">PF37*G$11</f>
        <v>0.407192448676856</v>
      </c>
      <c r="PH37" s="0" t="n">
        <v>232.609182</v>
      </c>
      <c r="PI37" s="0" t="n">
        <f aca="false">PH37/PH$50</f>
        <v>0.032127024923946</v>
      </c>
      <c r="PJ37" s="0" t="n">
        <f aca="false">PI37*H$11</f>
        <v>1.00449577481218</v>
      </c>
      <c r="PK37" s="0" t="n">
        <v>232.609182</v>
      </c>
      <c r="PL37" s="0" t="n">
        <f aca="false">PK37/PK$50</f>
        <v>0.032127024923946</v>
      </c>
      <c r="PM37" s="0" t="n">
        <f aca="false">PL37*I$11</f>
        <v>1.44157514891562</v>
      </c>
      <c r="QD37" s="49" t="n">
        <f aca="false">AVERAGE(PF37,PC37,OZ37,OW37,OT37,PI37,PL37)</f>
        <v>0.032127024923946</v>
      </c>
      <c r="QE37" s="0" t="n">
        <f aca="false">QD37*O$11</f>
        <v>39.3814459405207</v>
      </c>
      <c r="QG37" s="0" t="s">
        <v>87</v>
      </c>
      <c r="QH37" s="5" t="n">
        <v>122.92346</v>
      </c>
      <c r="QI37" s="37" t="n">
        <f aca="false">QH37/QH$50</f>
        <v>0.0532837128954043</v>
      </c>
      <c r="QJ37" s="8" t="n">
        <f aca="false">QI37*C$12</f>
        <v>1.58063620879126</v>
      </c>
      <c r="QK37" s="11" t="n">
        <v>122.92346</v>
      </c>
      <c r="QL37" s="37" t="n">
        <f aca="false">QK37/QK$50</f>
        <v>0.0530835238088387</v>
      </c>
      <c r="QM37" s="8" t="n">
        <f aca="false">QL37*D$12</f>
        <v>7.77971011984003</v>
      </c>
      <c r="QN37" s="11" t="n">
        <v>122.92346</v>
      </c>
      <c r="QO37" s="39" t="n">
        <f aca="false">QN37/QN$50</f>
        <v>0.0531834299685947</v>
      </c>
      <c r="QP37" s="4" t="n">
        <f aca="false">QO37*E$12</f>
        <v>0.0401662965679138</v>
      </c>
      <c r="QQ37" s="41" t="n">
        <v>122.92346</v>
      </c>
      <c r="QR37" s="0" t="n">
        <f aca="false">QQ37/QQ$50</f>
        <v>0.0531834299685947</v>
      </c>
      <c r="QS37" s="0" t="n">
        <f aca="false">QR37*F$12</f>
        <v>0.0363260936711329</v>
      </c>
      <c r="QT37" s="0" t="n">
        <v>122.92346</v>
      </c>
      <c r="QU37" s="37" t="n">
        <f aca="false">QT37/QT$50</f>
        <v>0.0531834299685947</v>
      </c>
      <c r="QV37" s="0" t="n">
        <f aca="false">QU37*G$12</f>
        <v>0.214141074001502</v>
      </c>
      <c r="QW37" s="0" t="n">
        <v>122.92346</v>
      </c>
      <c r="QX37" s="0" t="n">
        <f aca="false">QW37/QW$50</f>
        <v>0.0531834299225745</v>
      </c>
      <c r="QY37" s="4" t="n">
        <f aca="false">QX37*H$12</f>
        <v>0.528260788138594</v>
      </c>
      <c r="QZ37" s="0" t="n">
        <v>122.292193</v>
      </c>
      <c r="RA37" s="0" t="n">
        <f aca="false">QZ37/QZ$50</f>
        <v>0.0534276289389833</v>
      </c>
      <c r="RB37" s="0" t="n">
        <f aca="false">RA37*I$12</f>
        <v>0.761600299469068</v>
      </c>
      <c r="RS37" s="49" t="n">
        <f aca="false">AVERAGE(QU37,QR37,QO37,QL37,QI37,QX37,RA37)</f>
        <v>0.0532183693530835</v>
      </c>
      <c r="RT37" s="0" t="n">
        <f aca="false">RS37*O$12</f>
        <v>20.7241696693913</v>
      </c>
      <c r="RW37" s="0" t="s">
        <v>87</v>
      </c>
      <c r="RX37" s="5" t="n">
        <v>232.609182</v>
      </c>
      <c r="RY37" s="37" t="n">
        <f aca="false">RX37/RX$50</f>
        <v>0.032127024923946</v>
      </c>
      <c r="RZ37" s="8" t="n">
        <f aca="false">RY37*C$13</f>
        <v>1.63912316437172</v>
      </c>
      <c r="SA37" s="11" t="n">
        <v>232.609182</v>
      </c>
      <c r="SB37" s="37" t="n">
        <f aca="false">SA37/SA$50</f>
        <v>0.032127024923946</v>
      </c>
      <c r="SC37" s="8" t="n">
        <f aca="false">SB37*D$13</f>
        <v>8.09800072634155</v>
      </c>
      <c r="SD37" s="11" t="n">
        <v>232.609182</v>
      </c>
      <c r="SE37" s="39" t="n">
        <f aca="false">SD37/SD$50</f>
        <v>0.032127024923946</v>
      </c>
      <c r="SF37" s="4" t="n">
        <f aca="false">SE37*$E$13</f>
        <v>0.0417310765621553</v>
      </c>
      <c r="SG37" s="41" t="n">
        <v>232.609182</v>
      </c>
      <c r="SH37" s="0" t="n">
        <f aca="false">SG37/SG$50</f>
        <v>0.032127024923946</v>
      </c>
      <c r="SI37" s="0" t="n">
        <f aca="false">SH37*$F$13</f>
        <v>0.0377412688180231</v>
      </c>
      <c r="SJ37" s="0" t="n">
        <v>232.609182</v>
      </c>
      <c r="SK37" s="37" t="n">
        <f aca="false">SJ37/SJ$50</f>
        <v>0.032127024923946</v>
      </c>
      <c r="SL37" s="0" t="n">
        <f aca="false">SK37*$G$13</f>
        <v>0.222483482866018</v>
      </c>
      <c r="SM37" s="0" t="n">
        <v>167.891502</v>
      </c>
      <c r="SN37" s="0" t="n">
        <f aca="false">SM37/SM$50</f>
        <v>0.0424398960523812</v>
      </c>
      <c r="SO37" s="0" t="n">
        <f aca="false">SN37*H$13</f>
        <v>0.725019979602483</v>
      </c>
      <c r="SP37" s="0" t="n">
        <v>167.891502</v>
      </c>
      <c r="SQ37" s="0" t="n">
        <f aca="false">SP37/SP$50</f>
        <v>0.0424398960523812</v>
      </c>
      <c r="SR37" s="0" t="n">
        <f aca="false">SQ37*I$13</f>
        <v>1.04049296300691</v>
      </c>
      <c r="TI37" s="49" t="n">
        <f aca="false">AVERAGE(SK37,SH37,SE37,SB37,RY37,SN37,SQ37)</f>
        <v>0.0350735595320703</v>
      </c>
      <c r="TJ37" s="0" t="n">
        <f aca="false">TI37*$O$13</f>
        <v>23.4908672321994</v>
      </c>
      <c r="TL37" s="0" t="s">
        <v>87</v>
      </c>
      <c r="TM37" s="5" t="n">
        <v>2469045</v>
      </c>
      <c r="TN37" s="37" t="n">
        <f aca="false">TM37/TM$50</f>
        <v>0.00779136959376965</v>
      </c>
      <c r="TO37" s="8" t="n">
        <f aca="false">TN37*$C$7</f>
        <v>2.46904501402446</v>
      </c>
      <c r="TP37" s="11" t="n">
        <v>12198186</v>
      </c>
      <c r="TQ37" s="37" t="n">
        <f aca="false">TP37/TP$50</f>
        <v>0.00779136996182797</v>
      </c>
      <c r="TR37" s="8" t="n">
        <f aca="false">TQ37*$D$7</f>
        <v>12.1981860155827</v>
      </c>
      <c r="TS37" s="11" t="n">
        <v>62860</v>
      </c>
      <c r="TT37" s="39" t="n">
        <f aca="false">TS37/TS$50</f>
        <v>0.0077913224548987</v>
      </c>
      <c r="TU37" s="4" t="n">
        <f aca="false">TT37*$E$7</f>
        <v>0.0628600006233058</v>
      </c>
      <c r="TV37" s="41" t="n">
        <v>56850</v>
      </c>
      <c r="TW37" s="0" t="n">
        <f aca="false">TV37/TV$50</f>
        <v>0.00779130646435858</v>
      </c>
      <c r="TX37" s="0" t="n">
        <f aca="false">TW37*$F$7</f>
        <v>0.0568499906504322</v>
      </c>
      <c r="TY37" s="50" t="n">
        <v>335131</v>
      </c>
      <c r="TZ37" s="37" t="n">
        <f aca="false">TY37/TY$50</f>
        <v>0.00779135894304358</v>
      </c>
      <c r="UA37" s="0" t="n">
        <f aca="false">TZ37*$G$7</f>
        <v>0.335130998753382</v>
      </c>
      <c r="UB37" s="50" t="n">
        <v>723889</v>
      </c>
      <c r="UC37" s="0" t="n">
        <f aca="false">UB37/UB$50</f>
        <v>0.00682216455897155</v>
      </c>
      <c r="UD37" s="0" t="n">
        <f aca="false">UC37*H$7</f>
        <v>0.723889001364433</v>
      </c>
      <c r="UE37" s="50" t="n">
        <v>1038870</v>
      </c>
      <c r="UF37" s="0" t="n">
        <f aca="false">UE37/UE$50</f>
        <v>0.00682216543990556</v>
      </c>
      <c r="UG37" s="0" t="n">
        <f aca="false">UF37*I$7</f>
        <v>1.0388700040933</v>
      </c>
      <c r="UH37" s="50" t="n">
        <v>1058341</v>
      </c>
      <c r="UI37" s="0" t="n">
        <f aca="false">UH37/UH$50</f>
        <v>0.00682216456607403</v>
      </c>
      <c r="UJ37" s="0" t="n">
        <f aca="false">UI37*J$7</f>
        <v>1.05834101036969</v>
      </c>
      <c r="UK37" s="50" t="n">
        <v>4624775</v>
      </c>
      <c r="UL37" s="0" t="n">
        <f aca="false">UK37/UK$50</f>
        <v>0.00682216787457415</v>
      </c>
      <c r="UM37" s="0" t="n">
        <f aca="false">UL37*SUM(A$7:N$7)</f>
        <v>28.2805009287812</v>
      </c>
      <c r="UN37" s="50"/>
      <c r="UQ37" s="50" t="n">
        <v>1801337</v>
      </c>
      <c r="UR37" s="0" t="n">
        <f aca="false">UQ37/UQ$50</f>
        <v>0.00682216833536577</v>
      </c>
      <c r="US37" s="0" t="n">
        <f aca="false">UR37*M$7</f>
        <v>1.80133699317783</v>
      </c>
      <c r="UT37" s="50" t="n">
        <v>1851400</v>
      </c>
      <c r="UU37" s="0" t="n">
        <f aca="false">UT37/UT$50</f>
        <v>0.00682216664399674</v>
      </c>
      <c r="UV37" s="0" t="n">
        <f aca="false">UU37*N$7</f>
        <v>1.85139998717433</v>
      </c>
      <c r="UX37" s="49" t="n">
        <f aca="false">AVERAGE(TZ37,TW37,TT37,TQ37,TN37,UC37,UF37,UI37,UL37,UO37,UR37,UU37)</f>
        <v>0.00726270225788966</v>
      </c>
      <c r="UY37" s="0" t="n">
        <f aca="false">UX37*SUM(A$7:N$7)</f>
        <v>30.1066848142506</v>
      </c>
      <c r="VA37" s="50" t="n">
        <v>2144084</v>
      </c>
      <c r="VB37" s="0" t="n">
        <f aca="false">VA37/VA$50</f>
        <v>0.00682216779500975</v>
      </c>
      <c r="VC37" s="0" t="n">
        <f aca="false">VB37*W$7</f>
        <v>2.1440840040933</v>
      </c>
      <c r="VD37" s="50" t="n">
        <v>7352757</v>
      </c>
      <c r="VE37" s="0" t="n">
        <f aca="false">VD37/VD$50</f>
        <v>0.00682216704458543</v>
      </c>
      <c r="VF37" s="0" t="n">
        <f aca="false">VE37*X$7</f>
        <v>7.35275701500877</v>
      </c>
      <c r="VG37" s="50" t="n">
        <v>705756</v>
      </c>
      <c r="VH37" s="0" t="n">
        <f aca="false">VG37/VG$50</f>
        <v>0.00682216310407783</v>
      </c>
      <c r="VI37" s="0" t="n">
        <f aca="false">VH37*Y$7</f>
        <v>0.705756011734121</v>
      </c>
      <c r="VJ37" s="52" t="n">
        <v>641495</v>
      </c>
      <c r="VK37" s="0" t="n">
        <f aca="false">VJ37/VJ$50</f>
        <v>0.00682216575620442</v>
      </c>
      <c r="VL37" s="0" t="n">
        <f aca="false">VK37*Z$7</f>
        <v>0.641494987447215</v>
      </c>
      <c r="VM37" s="50" t="n">
        <v>606676</v>
      </c>
      <c r="VN37" s="0" t="n">
        <f aca="false">VM37/VM$50</f>
        <v>0.00682216503061859</v>
      </c>
      <c r="VP37" s="52" t="n">
        <v>1288973</v>
      </c>
      <c r="VQ37" s="0" t="n">
        <f aca="false">VP37/VP$50</f>
        <v>0.00686213780715617</v>
      </c>
      <c r="VR37" s="0" t="n">
        <f aca="false">VQ37*AB$7</f>
        <v>1.28897299231441</v>
      </c>
      <c r="VS37" s="50" t="n">
        <v>1634581</v>
      </c>
      <c r="VT37" s="0" t="n">
        <f aca="false">VS37/VS$50</f>
        <v>0.00686213851750737</v>
      </c>
      <c r="VU37" s="0" t="n">
        <f aca="false">VT37*AC$7</f>
        <v>1.63458098819712</v>
      </c>
      <c r="VV37" s="50" t="n">
        <v>2187893</v>
      </c>
      <c r="VW37" s="0" t="n">
        <f aca="false">VV37/VV$50</f>
        <v>0.00686214040645348</v>
      </c>
      <c r="VX37" s="0" t="n">
        <f aca="false">VW37*AD$7</f>
        <v>2.18789302882099</v>
      </c>
      <c r="WL37" s="46" t="n">
        <f aca="false">AVERAGE(VN37,VK37,VH37,VE37,VB37, VQ37, VT37,VW37,VZ37,WC37,WF37,WI37)</f>
        <v>0.00683715568270163</v>
      </c>
      <c r="WM37" s="40" t="n">
        <f aca="false">WL37*AI$7</f>
        <v>23.3283204921325</v>
      </c>
    </row>
    <row r="38" customFormat="false" ht="14.25" hidden="false" customHeight="false" outlineLevel="0" collapsed="false">
      <c r="B38" s="0" t="s">
        <v>88</v>
      </c>
      <c r="C38" s="5" t="n">
        <v>2211.029033</v>
      </c>
      <c r="D38" s="37" t="n">
        <f aca="false">C38/C$50</f>
        <v>0.0447353907971314</v>
      </c>
      <c r="E38" s="8" t="n">
        <f aca="false">C$4*D38</f>
        <v>32.6057559223939</v>
      </c>
      <c r="F38" s="38" t="n">
        <v>3276.035561</v>
      </c>
      <c r="G38" s="37" t="n">
        <f aca="false">F38/F$50</f>
        <v>0.0444713597157359</v>
      </c>
      <c r="H38" s="8" t="n">
        <f aca="false">G38*D$4</f>
        <v>160.136255616552</v>
      </c>
      <c r="I38" s="11" t="n">
        <v>2218.110405</v>
      </c>
      <c r="J38" s="39" t="n">
        <f aca="false">I38/I$50</f>
        <v>0.0447310106315264</v>
      </c>
      <c r="K38" s="40" t="n">
        <f aca="false">J38*E$4</f>
        <v>0.830041389847141</v>
      </c>
      <c r="L38" s="41" t="n">
        <v>3353.348784</v>
      </c>
      <c r="M38" s="0" t="n">
        <f aca="false">L38/L$50</f>
        <v>0.0459837087530432</v>
      </c>
      <c r="N38" s="0" t="n">
        <f aca="false">M38*F$4</f>
        <v>0.77170611587093</v>
      </c>
      <c r="O38" s="0" t="n">
        <v>1770.10613</v>
      </c>
      <c r="P38" s="37" t="n">
        <f aca="false">O38/O$50</f>
        <v>0.0365079504082803</v>
      </c>
      <c r="Q38" s="0" t="n">
        <f aca="false">P38*G$4</f>
        <v>3.61174164046009</v>
      </c>
      <c r="R38" s="0" t="n">
        <v>1534.712816</v>
      </c>
      <c r="S38" s="0" t="n">
        <f aca="false">R38/R$50</f>
        <v>0.0396879341131522</v>
      </c>
      <c r="T38" s="0" t="n">
        <f aca="false">S38*H$4</f>
        <v>9.68581380718729</v>
      </c>
      <c r="U38" s="0" t="n">
        <v>2035.989179</v>
      </c>
      <c r="V38" s="0" t="n">
        <f aca="false">U38/U$50</f>
        <v>0.0440069069686556</v>
      </c>
      <c r="W38" s="42" t="n">
        <f aca="false">V38*I$4</f>
        <v>15.4130164180796</v>
      </c>
      <c r="X38" s="0" t="n">
        <v>2033.445698</v>
      </c>
      <c r="Y38" s="0" t="n">
        <f aca="false">X38/X$50</f>
        <v>0.0440026108823552</v>
      </c>
      <c r="Z38" s="42" t="n">
        <f aca="false">Y38*J$4</f>
        <v>15.7003638040283</v>
      </c>
      <c r="AA38" s="0" t="n">
        <v>2006.127735</v>
      </c>
      <c r="AB38" s="0" t="n">
        <f aca="false">AA38/AA$50</f>
        <v>0.0439558366966164</v>
      </c>
      <c r="AC38" s="42" t="n">
        <f aca="false">AB38*K$4</f>
        <v>95.0854825424179</v>
      </c>
      <c r="AD38" s="0" t="n">
        <v>1924.035925</v>
      </c>
      <c r="AE38" s="0" t="n">
        <f aca="false">AD38/AD$50</f>
        <v>0.0433374892169615</v>
      </c>
      <c r="AF38" s="42" t="n">
        <f aca="false">AE38*L$4</f>
        <v>31.4023097420326</v>
      </c>
      <c r="AG38" s="0" t="n">
        <v>2075.423382</v>
      </c>
      <c r="AH38" s="0" t="n">
        <f aca="false">AG38/AG$50</f>
        <v>0.0440638535101839</v>
      </c>
      <c r="AI38" s="42" t="n">
        <f aca="false">AH38*M$4</f>
        <v>26.7597990290425</v>
      </c>
      <c r="AJ38" s="0" t="n">
        <v>2124.137768</v>
      </c>
      <c r="AK38" s="0" t="n">
        <f aca="false">AJ38/AJ$50</f>
        <v>0.0442107028364625</v>
      </c>
      <c r="AL38" s="42" t="n">
        <f aca="false">AK38*N$4</f>
        <v>27.5951772438407</v>
      </c>
      <c r="AN38" s="43" t="n">
        <f aca="false">AVERAGE(Y38,AB38,AE38,AH38,AK38,P38,M38,J38,G38,D38,S38,V38)</f>
        <v>0.043307896210842</v>
      </c>
      <c r="AO38" s="0" t="n">
        <f aca="false">AN38*(SUM(A$4:N$4))</f>
        <v>412.914010549569</v>
      </c>
      <c r="AQ38" s="5" t="n">
        <v>2255.842946</v>
      </c>
      <c r="AR38" s="37" t="n">
        <f aca="false">AQ38/AQ$50</f>
        <v>0.0444052792342286</v>
      </c>
      <c r="AS38" s="8" t="n">
        <f aca="false">W$4*AR38</f>
        <v>32.0982859199113</v>
      </c>
      <c r="AT38" s="38" t="n">
        <v>3372.294659</v>
      </c>
      <c r="AU38" s="37" t="n">
        <f aca="false">AT38/AT$50</f>
        <v>0.0456026806921165</v>
      </c>
      <c r="AV38" s="8" t="n">
        <f aca="false">AU38*X$4</f>
        <v>113.043624524712</v>
      </c>
      <c r="AW38" s="11" t="n">
        <v>2117.892593</v>
      </c>
      <c r="AX38" s="39" t="n">
        <f aca="false">AW38/AW$50</f>
        <v>0.0441933210902177</v>
      </c>
      <c r="AY38" s="40" t="n">
        <f aca="false">AX38*Y$4</f>
        <v>10.5151861063438</v>
      </c>
      <c r="AZ38" s="41" t="n">
        <v>3550.354031</v>
      </c>
      <c r="BA38" s="39" t="n">
        <f aca="false">AZ38/AZ$50</f>
        <v>0.045597904166207</v>
      </c>
      <c r="BB38" s="0" t="n">
        <f aca="false">BA38*Z$4</f>
        <v>9.86151676957887</v>
      </c>
      <c r="BC38" s="0" t="n">
        <v>2324.613639</v>
      </c>
      <c r="BD38" s="39" t="n">
        <f aca="false">BC38/BC$50</f>
        <v>0.0456688736598159</v>
      </c>
      <c r="BF38" s="0" t="n">
        <v>2673.0698</v>
      </c>
      <c r="BG38" s="39" t="n">
        <f aca="false">BF38/BF$50</f>
        <v>0.0477772398310873</v>
      </c>
      <c r="BH38" s="0" t="n">
        <f aca="false">BG38*AB$4</f>
        <v>20.6411207551629</v>
      </c>
      <c r="BI38" s="0" t="n">
        <v>2272.503113</v>
      </c>
      <c r="BJ38" s="39" t="n">
        <f aca="false">BI38/BI$50</f>
        <v>0.0448302182665764</v>
      </c>
      <c r="BK38" s="42" t="n">
        <f aca="false">BJ38*AC$4</f>
        <v>24.5609777860254</v>
      </c>
      <c r="BL38" s="0" t="n">
        <v>2560.179675</v>
      </c>
      <c r="BM38" s="39" t="n">
        <f aca="false">BL38/BL$50</f>
        <v>0.044961057403814</v>
      </c>
      <c r="BN38" s="42" t="n">
        <f aca="false">BM38*AD$4</f>
        <v>32.9709026545625</v>
      </c>
      <c r="BO38" s="0" t="n">
        <v>2233.328063</v>
      </c>
      <c r="BP38" s="39" t="n">
        <f aca="false">BO38/BO$50</f>
        <v>0.044528274717584</v>
      </c>
      <c r="BQ38" s="42" t="n">
        <f aca="false">BP38*AE$4</f>
        <v>32.1277623542471</v>
      </c>
      <c r="BT38" s="42"/>
      <c r="BW38" s="42"/>
      <c r="BZ38" s="42"/>
      <c r="CB38" s="43" t="n">
        <f aca="false">AVERAGE(BM38,BP38,BS38,BV38,BY38,BD38,BA38,AX38,AU38,AR38,BG38,BJ38)</f>
        <v>0.0452849832290719</v>
      </c>
      <c r="CC38" s="0" t="n">
        <f aca="false">CB38*AI$4</f>
        <v>355.377601144773</v>
      </c>
      <c r="CE38" s="0" t="s">
        <v>88</v>
      </c>
      <c r="CF38" s="5" t="n">
        <v>0</v>
      </c>
      <c r="CG38" s="37" t="n">
        <f aca="false">CF38/CF$50</f>
        <v>0</v>
      </c>
      <c r="CH38" s="8" t="n">
        <f aca="false">C$5*CG38</f>
        <v>0</v>
      </c>
      <c r="CI38" s="38" t="n">
        <v>0</v>
      </c>
      <c r="CJ38" s="37" t="n">
        <f aca="false">CI38/CI$50</f>
        <v>0</v>
      </c>
      <c r="CK38" s="8" t="n">
        <f aca="false">D$5*CJ38</f>
        <v>0</v>
      </c>
      <c r="CL38" s="11" t="n">
        <v>0</v>
      </c>
      <c r="CM38" s="39" t="n">
        <f aca="false">CL38/CL$50</f>
        <v>0</v>
      </c>
      <c r="CN38" s="40" t="n">
        <f aca="false">CM38*E$5</f>
        <v>0</v>
      </c>
      <c r="CO38" s="41" t="n">
        <v>0</v>
      </c>
      <c r="CP38" s="0" t="n">
        <f aca="false">CO38/CO$50</f>
        <v>0</v>
      </c>
      <c r="CQ38" s="0" t="n">
        <f aca="false">CP38*F$5</f>
        <v>0</v>
      </c>
      <c r="CR38" s="0" t="n">
        <v>0</v>
      </c>
      <c r="CS38" s="37" t="n">
        <f aca="false">CR38/CR$50</f>
        <v>0</v>
      </c>
      <c r="CT38" s="0" t="n">
        <f aca="false">CS38*G$5</f>
        <v>0</v>
      </c>
      <c r="CU38" s="0" t="n">
        <v>0</v>
      </c>
      <c r="CV38" s="0" t="n">
        <f aca="false">CU38/CU$50</f>
        <v>0</v>
      </c>
      <c r="CW38" s="0" t="n">
        <f aca="false">CV38*H$5</f>
        <v>0</v>
      </c>
      <c r="CX38" s="0" t="n">
        <v>0</v>
      </c>
      <c r="CY38" s="0" t="n">
        <f aca="false">CX38/CX$50</f>
        <v>0</v>
      </c>
      <c r="CZ38" s="0" t="n">
        <f aca="false">CY38*I$5</f>
        <v>0</v>
      </c>
      <c r="DA38" s="0" t="n">
        <v>0</v>
      </c>
      <c r="DB38" s="0" t="n">
        <f aca="false">DA38/DA$50</f>
        <v>0</v>
      </c>
      <c r="DC38" s="0" t="n">
        <f aca="false">DB38*J$5</f>
        <v>0</v>
      </c>
      <c r="DD38" s="0" t="n">
        <v>0</v>
      </c>
      <c r="DE38" s="0" t="n">
        <f aca="false">DD38/DD$50</f>
        <v>0</v>
      </c>
      <c r="DF38" s="0" t="n">
        <f aca="false">DE38*K$5</f>
        <v>0</v>
      </c>
      <c r="DG38" s="0" t="n">
        <v>0</v>
      </c>
      <c r="DH38" s="0" t="n">
        <f aca="false">DG38/DG$50</f>
        <v>0</v>
      </c>
      <c r="DI38" s="0" t="n">
        <f aca="false">DH38*L$5</f>
        <v>0</v>
      </c>
      <c r="DJ38" s="0" t="n">
        <v>0</v>
      </c>
      <c r="DK38" s="0" t="n">
        <f aca="false">DJ38/DJ$50</f>
        <v>0</v>
      </c>
      <c r="DL38" s="0" t="n">
        <f aca="false">DK38*M$5</f>
        <v>0</v>
      </c>
      <c r="DM38" s="0" t="n">
        <v>0</v>
      </c>
      <c r="DN38" s="0" t="n">
        <f aca="false">DM38/DM$50</f>
        <v>0</v>
      </c>
      <c r="DO38" s="0" t="n">
        <f aca="false">DN38*N$5</f>
        <v>0</v>
      </c>
      <c r="DQ38" s="43" t="n">
        <f aca="false">AVERAGE(CS38,CP38,CM38,CJ38,CG38,CV38,CY38,DB38,DE38,DH38,DK38,DN38)</f>
        <v>0</v>
      </c>
      <c r="DR38" s="0" t="n">
        <f aca="false">DQ38*(SUM(A$5:N$5))</f>
        <v>0</v>
      </c>
      <c r="DT38" s="0" t="n">
        <v>0</v>
      </c>
      <c r="DU38" s="0" t="n">
        <f aca="false">DT38/DT$50</f>
        <v>0</v>
      </c>
      <c r="DV38" s="0" t="n">
        <f aca="false">DU38*W$5</f>
        <v>0</v>
      </c>
      <c r="DW38" s="0" t="n">
        <v>0</v>
      </c>
      <c r="DX38" s="0" t="n">
        <f aca="false">DW38/DW$50</f>
        <v>0</v>
      </c>
      <c r="DY38" s="0" t="n">
        <f aca="false">DX38*X$5</f>
        <v>0</v>
      </c>
      <c r="DZ38" s="0" t="n">
        <v>0</v>
      </c>
      <c r="EA38" s="0" t="n">
        <f aca="false">DZ38/DZ$50</f>
        <v>0</v>
      </c>
      <c r="EB38" s="0" t="n">
        <f aca="false">EA38*Y$5</f>
        <v>0</v>
      </c>
      <c r="EC38" s="0" t="n">
        <v>0</v>
      </c>
      <c r="ED38" s="0" t="n">
        <f aca="false">EC38/EC$50</f>
        <v>0</v>
      </c>
      <c r="EE38" s="0" t="n">
        <f aca="false">ED38*Z$5</f>
        <v>0</v>
      </c>
      <c r="EF38" s="0" t="n">
        <v>0</v>
      </c>
      <c r="EG38" s="0" t="n">
        <f aca="false">EF38/EF$50</f>
        <v>0</v>
      </c>
      <c r="EI38" s="0" t="n">
        <v>0</v>
      </c>
      <c r="EJ38" s="0" t="n">
        <f aca="false">EI38/EI$50</f>
        <v>0</v>
      </c>
      <c r="EK38" s="0" t="n">
        <f aca="false">EJ38*AB$5</f>
        <v>0</v>
      </c>
      <c r="EL38" s="0" t="n">
        <v>0</v>
      </c>
      <c r="EM38" s="0" t="n">
        <f aca="false">EL38/EL$50</f>
        <v>0</v>
      </c>
      <c r="EN38" s="0" t="n">
        <f aca="false">EM38*AC$5</f>
        <v>0</v>
      </c>
      <c r="EO38" s="0" t="n">
        <v>0</v>
      </c>
      <c r="EP38" s="0" t="n">
        <f aca="false">EO38/EO$50</f>
        <v>0</v>
      </c>
      <c r="EQ38" s="0" t="n">
        <f aca="false">EP38*AD$5</f>
        <v>0</v>
      </c>
      <c r="ER38" s="0" t="n">
        <v>0</v>
      </c>
      <c r="ES38" s="0" t="n">
        <f aca="false">ER38/ER$50</f>
        <v>0</v>
      </c>
      <c r="ET38" s="0" t="n">
        <f aca="false">ES38*AE$5</f>
        <v>0</v>
      </c>
      <c r="FE38" s="44" t="n">
        <f aca="false">AVERAGE(EP38,ES38,EV38,EY38,FB38,EG38,ED38,EA38,DX38,DU38,EJ38,EM38)</f>
        <v>0</v>
      </c>
      <c r="FF38" s="0" t="n">
        <f aca="false">FE38*AI$5</f>
        <v>0</v>
      </c>
      <c r="FH38" s="0" t="s">
        <v>88</v>
      </c>
      <c r="FI38" s="5" t="n">
        <v>119.453519</v>
      </c>
      <c r="FJ38" s="37" t="n">
        <f aca="false">FI38/FI$50</f>
        <v>0.0484553176454178</v>
      </c>
      <c r="FK38" s="8" t="n">
        <f aca="false">FJ38*C$6</f>
        <v>1.76585275341986</v>
      </c>
      <c r="FL38" s="38" t="n">
        <v>162.829982</v>
      </c>
      <c r="FM38" s="37" t="n">
        <f aca="false">FL38/FL$50</f>
        <v>0.0442719015806247</v>
      </c>
      <c r="FN38" s="8" t="n">
        <f aca="false">FM38*D$6</f>
        <v>7.97090148970325</v>
      </c>
      <c r="FO38" s="11" t="n">
        <v>119.717951</v>
      </c>
      <c r="FP38" s="39" t="n">
        <f aca="false">FO38/FO$50</f>
        <v>0.048415017752599</v>
      </c>
      <c r="FQ38" s="45" t="n">
        <f aca="false">FP38*E$6</f>
        <v>0.0449201438302825</v>
      </c>
      <c r="FR38" s="41" t="n">
        <v>161.486564</v>
      </c>
      <c r="FS38" s="0" t="n">
        <f aca="false">FR38/FR$50</f>
        <v>0.0443615675653551</v>
      </c>
      <c r="FT38" s="0" t="n">
        <f aca="false">FS38*F$6</f>
        <v>0.0372241538668196</v>
      </c>
      <c r="FU38" s="0" t="n">
        <v>117.689636</v>
      </c>
      <c r="FV38" s="37" t="n">
        <f aca="false">FU38/FU$50</f>
        <v>0.0486656486859903</v>
      </c>
      <c r="FW38" s="0" t="n">
        <f aca="false">FV38*G$6</f>
        <v>0.240725304835694</v>
      </c>
      <c r="FX38" s="0" t="n">
        <v>98.169259</v>
      </c>
      <c r="FY38" s="0" t="n">
        <f aca="false">FX38/FX$50</f>
        <v>0.0509315240614959</v>
      </c>
      <c r="FZ38" s="0" t="n">
        <f aca="false">FY38*H$6</f>
        <v>0.621490221145636</v>
      </c>
      <c r="GA38" s="0" t="n">
        <v>113.590485</v>
      </c>
      <c r="GB38" s="0" t="n">
        <f aca="false">GA38/GA$50</f>
        <v>0.0492302304706455</v>
      </c>
      <c r="GC38" s="0" t="n">
        <f aca="false">GB38*I$6</f>
        <v>0.862121883560636</v>
      </c>
      <c r="GD38" s="0" t="n">
        <v>113.496222</v>
      </c>
      <c r="GE38" s="0" t="n">
        <f aca="false">GD38/GD$50</f>
        <v>0.0492462418703247</v>
      </c>
      <c r="GF38" s="0" t="n">
        <f aca="false">GE38*J$6</f>
        <v>0.878565950793741</v>
      </c>
      <c r="GG38" s="0" t="n">
        <v>112.483799</v>
      </c>
      <c r="GH38" s="0" t="n">
        <f aca="false">GG38/GG$50</f>
        <v>0.0494205731262052</v>
      </c>
      <c r="GI38" s="0" t="n">
        <f aca="false">GH38*K$6</f>
        <v>5.34534136576884</v>
      </c>
      <c r="GJ38" s="0" t="n">
        <v>110.038149</v>
      </c>
      <c r="GK38" s="0" t="n">
        <f aca="false">GJ38/GJ$50</f>
        <v>0.0497001285706683</v>
      </c>
      <c r="GL38" s="0" t="n">
        <f aca="false">GK38*L$6</f>
        <v>1.80063365436517</v>
      </c>
      <c r="GM38" s="0" t="n">
        <v>115.058928</v>
      </c>
      <c r="GN38" s="0" t="n">
        <f aca="false">GM38/GM$50</f>
        <v>0.0489802323212214</v>
      </c>
      <c r="GO38" s="0" t="n">
        <f aca="false">GN38*M$6</f>
        <v>1.48727479430364</v>
      </c>
      <c r="GP38" s="0" t="n">
        <v>116.730646</v>
      </c>
      <c r="GQ38" s="0" t="n">
        <f aca="false">GP38/GP$50</f>
        <v>0.0487116461015982</v>
      </c>
      <c r="GR38" s="0" t="n">
        <f aca="false">GQ38*N$6</f>
        <v>1.52022748087169</v>
      </c>
      <c r="GT38" s="46" t="n">
        <f aca="false">AVERAGE(FV38,FS38,FP38,FM38,FJ38, FY38, GB38,GE38,GH38,GK38,GN38,GQ38)</f>
        <v>0.0483658358126788</v>
      </c>
      <c r="GU38" s="0" t="n">
        <f aca="false">GT38*(SUM(A$6:N$6))</f>
        <v>23.0569168515688</v>
      </c>
      <c r="GW38" s="5" t="n">
        <v>121.594796</v>
      </c>
      <c r="GX38" s="37" t="n">
        <f aca="false">GW38/GW$50</f>
        <v>0.0479871474563609</v>
      </c>
      <c r="GY38" s="8" t="n">
        <f aca="false">GX38*W$6</f>
        <v>1.73437168518908</v>
      </c>
      <c r="GZ38" s="38" t="n">
        <v>162.4976</v>
      </c>
      <c r="HA38" s="37" t="n">
        <f aca="false">GZ38/GZ$50</f>
        <v>0.0440215914916148</v>
      </c>
      <c r="HB38" s="8" t="n">
        <f aca="false">HA38*X$6</f>
        <v>5.45621461724577</v>
      </c>
      <c r="HC38" s="11" t="n">
        <v>116.501078</v>
      </c>
      <c r="HD38" s="39" t="n">
        <f aca="false">HC38/HC$50</f>
        <v>0.048745018802035</v>
      </c>
      <c r="HE38" s="45" t="n">
        <f aca="false">HD38*Y$6</f>
        <v>0.579909963560173</v>
      </c>
      <c r="HF38" s="41" t="n">
        <v>169.42749</v>
      </c>
      <c r="HG38" s="39" t="n">
        <f aca="false">HF38/HF$50</f>
        <v>0.0435887704966961</v>
      </c>
      <c r="HH38" s="0" t="n">
        <f aca="false">HG38*Z$6</f>
        <v>0.471349943685636</v>
      </c>
      <c r="HI38" s="0" t="n">
        <v>122.31158</v>
      </c>
      <c r="HJ38" s="39" t="n">
        <f aca="false">HI38/HI$50</f>
        <v>0.0481693366472296</v>
      </c>
      <c r="HL38" s="0" t="n">
        <v>122.440915</v>
      </c>
      <c r="HM38" s="39" t="n">
        <f aca="false">HL38/HL$50</f>
        <v>0.0438656358924964</v>
      </c>
      <c r="HN38" s="0" t="n">
        <f aca="false">HM38*AB$6</f>
        <v>0.947559853457549</v>
      </c>
      <c r="HO38" s="0" t="n">
        <v>120.384358</v>
      </c>
      <c r="HP38" s="39" t="n">
        <f aca="false">HO38/HO$50</f>
        <v>0.0476149573876687</v>
      </c>
      <c r="HQ38" s="0" t="n">
        <f aca="false">HP38*AC$6</f>
        <v>1.3043321624345</v>
      </c>
      <c r="HR38" s="0" t="n">
        <v>130.680683</v>
      </c>
      <c r="HS38" s="39" t="n">
        <f aca="false">HR38/HR$50</f>
        <v>0.0460008740204866</v>
      </c>
      <c r="HT38" s="0" t="n">
        <f aca="false">HS38*AD$6</f>
        <v>1.68667111822152</v>
      </c>
      <c r="HU38" s="0" t="n">
        <v>119.244739</v>
      </c>
      <c r="HV38" s="39" t="n">
        <f aca="false">HU38/HU$50</f>
        <v>0.0476695518946137</v>
      </c>
      <c r="HW38" s="0" t="n">
        <f aca="false">HV38*AE$6</f>
        <v>1.7197118510846</v>
      </c>
      <c r="IH38" s="47" t="n">
        <f aca="false">AVERAGE(HJ38,HG38,HD38,HA38,GX38, HM38, HP38,HS38,HV38,HY38,IB38,IE38)</f>
        <v>0.0464069871210224</v>
      </c>
      <c r="II38" s="0" t="n">
        <f aca="false">IH38*AI$6</f>
        <v>18.2091309121186</v>
      </c>
      <c r="IK38" s="0" t="s">
        <v>88</v>
      </c>
      <c r="IL38" s="5" t="n">
        <v>171.385683</v>
      </c>
      <c r="IM38" s="37" t="n">
        <f aca="false">IL38/IL$50</f>
        <v>0.0382971076227248</v>
      </c>
      <c r="IN38" s="8" t="n">
        <f aca="false">IM38*W$8</f>
        <v>1.7301877327126</v>
      </c>
      <c r="IO38" s="38" t="n">
        <v>81.671543</v>
      </c>
      <c r="IP38" s="37" t="n">
        <f aca="false">IO38/IO$50</f>
        <v>0.0367415547360908</v>
      </c>
      <c r="IQ38" s="8" t="n">
        <f aca="false">IP38*X$8</f>
        <v>5.69237166407249</v>
      </c>
      <c r="IR38" s="11" t="n">
        <v>81.671543</v>
      </c>
      <c r="IS38" s="39" t="n">
        <f aca="false">IR38/IR$50</f>
        <v>0.0367415547360908</v>
      </c>
      <c r="IT38" s="40" t="n">
        <f aca="false">IS38*E$8</f>
        <v>0.0426116729866529</v>
      </c>
      <c r="IU38" s="41" t="n">
        <v>295.927745</v>
      </c>
      <c r="IV38" s="0" t="n">
        <f aca="false">IU38/IU$50</f>
        <v>0.0389244126255129</v>
      </c>
      <c r="IW38" s="0" t="n">
        <f aca="false">IV38*F$8</f>
        <v>0.0408272409054598</v>
      </c>
      <c r="IX38" s="0" t="n">
        <v>81.339683</v>
      </c>
      <c r="IY38" s="37" t="n">
        <f aca="false">IX38/IX$50</f>
        <v>0.0367506822948442</v>
      </c>
      <c r="IZ38" s="0" t="n">
        <f aca="false">IY38*G$8</f>
        <v>0.227234698324614</v>
      </c>
      <c r="JA38" s="0" t="n">
        <v>81.671543</v>
      </c>
      <c r="JB38" s="0" t="n">
        <f aca="false">JA38/JA$50</f>
        <v>0.0367415547360908</v>
      </c>
      <c r="JC38" s="0" t="n">
        <f aca="false">JB38*H$8</f>
        <v>0.56042199303217</v>
      </c>
      <c r="JD38" s="0" t="n">
        <v>90.915954</v>
      </c>
      <c r="JE38" s="0" t="n">
        <f aca="false">JD38/JD$50</f>
        <v>0.0231378595775281</v>
      </c>
      <c r="JF38" s="0" t="n">
        <f aca="false">JE38*I$8</f>
        <v>0.506488972574337</v>
      </c>
      <c r="JG38" s="0" t="n">
        <v>81.671543</v>
      </c>
      <c r="JH38" s="0" t="n">
        <f aca="false">JG38/JG$50</f>
        <v>0.0367415547360908</v>
      </c>
      <c r="JI38" s="0" t="n">
        <f aca="false">JH38*J$8</f>
        <v>0.819348790496372</v>
      </c>
      <c r="JJ38" s="0" t="n">
        <v>81.671543</v>
      </c>
      <c r="JK38" s="0" t="n">
        <f aca="false">JJ38/JJ$50</f>
        <v>0.0367415547360908</v>
      </c>
      <c r="JL38" s="0" t="n">
        <f aca="false">JK38*K$8</f>
        <v>4.9674695159835</v>
      </c>
      <c r="JM38" s="0" t="n">
        <v>144.716523</v>
      </c>
      <c r="JN38" s="0" t="n">
        <f aca="false">JM38/JM$50</f>
        <v>0.0342799846437234</v>
      </c>
      <c r="JO38" s="0" t="n">
        <f aca="false">JN38*L$8</f>
        <v>1.55245307697852</v>
      </c>
      <c r="JP38" s="0" t="n">
        <v>81.671543</v>
      </c>
      <c r="JQ38" s="0" t="n">
        <f aca="false">JP38/JP$50</f>
        <v>0.0367415547360908</v>
      </c>
      <c r="JR38" s="0" t="n">
        <f aca="false">JQ38*M$8</f>
        <v>1.3945622977078</v>
      </c>
      <c r="JS38" s="0" t="n">
        <v>81.671543</v>
      </c>
      <c r="JT38" s="0" t="n">
        <f aca="false">JS38/JS$50</f>
        <v>0.0367415547360908</v>
      </c>
      <c r="JU38" s="0" t="n">
        <f aca="false">JT38*N$8</f>
        <v>1.4333205113634</v>
      </c>
      <c r="JW38" s="43" t="n">
        <f aca="false">AVERAGE(IY38,IV38,IS38,IP38,IM38,JB38,JE38,JH38,JK38,JN38,JQ38,JT38)</f>
        <v>0.0357150774930807</v>
      </c>
      <c r="JX38" s="0" t="n">
        <f aca="false">JW38*SUM(A$8:N$8)</f>
        <v>21.2825736976469</v>
      </c>
      <c r="JZ38" s="0" t="n">
        <v>158.351088</v>
      </c>
      <c r="KA38" s="0" t="n">
        <f aca="false">JZ38/JZ$50</f>
        <v>0.0340286827138944</v>
      </c>
      <c r="KB38" s="0" t="n">
        <f aca="false">KA38*W$8</f>
        <v>1.53734872022067</v>
      </c>
      <c r="KC38" s="0" t="n">
        <v>81.671543</v>
      </c>
      <c r="KD38" s="0" t="n">
        <f aca="false">KC38/KC$50</f>
        <v>0.0367415547360908</v>
      </c>
      <c r="KE38" s="0" t="n">
        <f aca="false">KD38*X$8</f>
        <v>5.69237166407249</v>
      </c>
      <c r="KF38" s="0" t="n">
        <v>81.671543</v>
      </c>
      <c r="KG38" s="0" t="n">
        <f aca="false">KF38/KF$50</f>
        <v>0.0367415547360908</v>
      </c>
      <c r="KH38" s="0" t="n">
        <f aca="false">KG38*Y$8</f>
        <v>0.546383871413671</v>
      </c>
      <c r="KI38" s="0" t="n">
        <v>257.547591</v>
      </c>
      <c r="KJ38" s="0" t="n">
        <f aca="false">KI38/KI$50</f>
        <v>0.0334738861389466</v>
      </c>
      <c r="KK38" s="0" t="n">
        <f aca="false">KJ38*Z$8</f>
        <v>0.452464997485068</v>
      </c>
      <c r="KL38" s="0" t="n">
        <v>89.106954</v>
      </c>
      <c r="KM38" s="0" t="n">
        <f aca="false">KL38/KL$50</f>
        <v>0.0398735515847831</v>
      </c>
      <c r="KO38" s="0" t="n">
        <v>81.671543</v>
      </c>
      <c r="KP38" s="0" t="n">
        <f aca="false">KO38/KO$50</f>
        <v>0.0367415547360908</v>
      </c>
      <c r="KQ38" s="0" t="n">
        <f aca="false">KP38*AB$8</f>
        <v>0.99208701507414</v>
      </c>
      <c r="KR38" s="0" t="n">
        <v>212.681331</v>
      </c>
      <c r="KS38" s="0" t="n">
        <f aca="false">KR38/KR$50</f>
        <v>0.0397267078421305</v>
      </c>
      <c r="KT38" s="0" t="n">
        <f aca="false">KS38*AC$8</f>
        <v>1.36030844058754</v>
      </c>
      <c r="KU38" s="0" t="n">
        <v>81.671543</v>
      </c>
      <c r="KV38" s="0" t="n">
        <f aca="false">KU38/KU$50</f>
        <v>0.0370328992229091</v>
      </c>
      <c r="KW38" s="0" t="n">
        <f aca="false">KV38*AD$8</f>
        <v>1.69731344439975</v>
      </c>
      <c r="KX38" s="0" t="n">
        <v>81.671543</v>
      </c>
      <c r="KY38" s="0" t="n">
        <f aca="false">KX38/KX$50</f>
        <v>0.0370328992229091</v>
      </c>
      <c r="KZ38" s="0" t="n">
        <f aca="false">KY38*AE$8</f>
        <v>1.66998411833337</v>
      </c>
      <c r="LK38" s="48" t="n">
        <f aca="false">AVERAGE(KM38,KJ38,KG38,KD38,KA38, KP38, KS38,KV38,KY38,LB38,LE38,LH38)</f>
        <v>0.0368214767704272</v>
      </c>
      <c r="LL38" s="0" t="n">
        <f aca="false">LK38*AI$8</f>
        <v>18.059971474277</v>
      </c>
      <c r="LN38" s="0" t="s">
        <v>88</v>
      </c>
      <c r="LO38" s="5" t="n">
        <v>73.183595</v>
      </c>
      <c r="LP38" s="37" t="n">
        <f aca="false">LO38/LO$50</f>
        <v>0.0703937295230307</v>
      </c>
      <c r="LQ38" s="8" t="n">
        <f aca="false">LP38*C$9</f>
        <v>0.786537018551492</v>
      </c>
      <c r="LR38" s="11" t="n">
        <v>73.183595</v>
      </c>
      <c r="LS38" s="37" t="n">
        <f aca="false">LR38/LR$50</f>
        <v>0.0703937295230307</v>
      </c>
      <c r="LT38" s="8" t="n">
        <f aca="false">LS38*D$9</f>
        <v>3.88584426476939</v>
      </c>
      <c r="LU38" s="11" t="n">
        <v>73.183595</v>
      </c>
      <c r="LV38" s="39" t="n">
        <f aca="false">LU38/LU$50</f>
        <v>0.0703937295230307</v>
      </c>
      <c r="LW38" s="4" t="n">
        <f aca="false">LV38*E$9</f>
        <v>0.020024753022585</v>
      </c>
      <c r="LX38" s="41" t="n">
        <v>73.183595</v>
      </c>
      <c r="LY38" s="0" t="n">
        <f aca="false">LX38/LX$50</f>
        <v>0.0703937295230307</v>
      </c>
      <c r="LZ38" s="0" t="n">
        <f aca="false">LY38*F$9</f>
        <v>0.018110234604522</v>
      </c>
      <c r="MA38" s="0" t="n">
        <v>73.183595</v>
      </c>
      <c r="MB38" s="37" t="n">
        <f aca="false">MA38/MA$50</f>
        <v>0.0703937295230307</v>
      </c>
      <c r="MC38" s="0" t="n">
        <f aca="false">MB38*G$9</f>
        <v>0.106759210713409</v>
      </c>
      <c r="MD38" s="0" t="n">
        <v>73.183595</v>
      </c>
      <c r="ME38" s="0" t="n">
        <f aca="false">MD38/MD$50</f>
        <v>0.0703937295230307</v>
      </c>
      <c r="MF38" s="0" t="n">
        <f aca="false">ME38*H$9</f>
        <v>0.263362389043237</v>
      </c>
      <c r="MG38" s="0" t="n">
        <v>73.183595</v>
      </c>
      <c r="MH38" s="0" t="n">
        <f aca="false">MG38/MG$50</f>
        <v>0.0703937295230307</v>
      </c>
      <c r="MI38" s="0" t="n">
        <f aca="false">MH38*I$9</f>
        <v>0.377957463559034</v>
      </c>
      <c r="MZ38" s="49" t="n">
        <f aca="false">AVERAGE(MB38,LY38,LV38,LS38,LP38,ME38,MH38)</f>
        <v>0.0703937295230307</v>
      </c>
      <c r="NA38" s="0" t="n">
        <f aca="false">MZ38*O$9</f>
        <v>10.3251720384906</v>
      </c>
      <c r="NC38" s="0" t="s">
        <v>88</v>
      </c>
      <c r="ND38" s="5" t="n">
        <v>530.586857</v>
      </c>
      <c r="NE38" s="37" t="n">
        <f aca="false">ND38/ND$50</f>
        <v>0.0703960816987483</v>
      </c>
      <c r="NF38" s="8" t="n">
        <f aca="false">NE38*C$10</f>
        <v>5.70245565558038</v>
      </c>
      <c r="NG38" s="11" t="n">
        <v>530.586857</v>
      </c>
      <c r="NH38" s="37" t="n">
        <f aca="false">NG38/NG$50</f>
        <v>0.0703960816987483</v>
      </c>
      <c r="NI38" s="8" t="n">
        <f aca="false">NH38*D$10</f>
        <v>28.1726785665437</v>
      </c>
      <c r="NJ38" s="11" t="n">
        <v>530.586857</v>
      </c>
      <c r="NK38" s="39" t="n">
        <f aca="false">NJ38/NJ$50</f>
        <v>0.0703960816987483</v>
      </c>
      <c r="NL38" s="4" t="n">
        <f aca="false">NK38*E$10</f>
        <v>0.145181044797531</v>
      </c>
      <c r="NM38" s="41" t="n">
        <v>530.586857</v>
      </c>
      <c r="NN38" s="0" t="n">
        <f aca="false">NM38/NM$50</f>
        <v>0.0703960816987483</v>
      </c>
      <c r="NO38" s="0" t="n">
        <f aca="false">NN38*F$10</f>
        <v>0.131300634691847</v>
      </c>
      <c r="NP38" s="0" t="n">
        <v>530.586857</v>
      </c>
      <c r="NQ38" s="37" t="n">
        <f aca="false">NP38/NP$50</f>
        <v>0.0703960816987483</v>
      </c>
      <c r="NR38" s="0" t="n">
        <f aca="false">NQ38*G$10</f>
        <v>0.774012729927372</v>
      </c>
      <c r="NS38" s="0" t="n">
        <v>530.586857</v>
      </c>
      <c r="NT38" s="0" t="n">
        <f aca="false">NS38/NS$50</f>
        <v>0.0703960816987483</v>
      </c>
      <c r="NU38" s="0" t="n">
        <f aca="false">NT38*H$10</f>
        <v>1.90939817128067</v>
      </c>
      <c r="NV38" s="0" t="n">
        <v>530.586857</v>
      </c>
      <c r="NW38" s="0" t="n">
        <f aca="false">NV38/NV$50</f>
        <v>0.0703960816987483</v>
      </c>
      <c r="NX38" s="0" t="n">
        <f aca="false">NW38*I$10</f>
        <v>2.74022153415012</v>
      </c>
      <c r="OO38" s="49" t="n">
        <f aca="false">AVERAGE(NQ38,NN38,NK38,NH38,NE38,NT38,NW38)</f>
        <v>0.0703960816987483</v>
      </c>
      <c r="OP38" s="0" t="n">
        <f aca="false">OO38*O$10</f>
        <v>74.8583147353494</v>
      </c>
      <c r="OR38" s="0" t="s">
        <v>88</v>
      </c>
      <c r="OS38" s="5" t="n">
        <v>364.192299</v>
      </c>
      <c r="OT38" s="37" t="n">
        <f aca="false">OS38/OS$50</f>
        <v>0.0503007446502357</v>
      </c>
      <c r="OU38" s="8" t="n">
        <f aca="false">OT38*C$11</f>
        <v>4.6969661782113</v>
      </c>
      <c r="OV38" s="11" t="n">
        <v>364.192299</v>
      </c>
      <c r="OW38" s="37" t="n">
        <f aca="false">OV38/OV$50</f>
        <v>0.0503007446502357</v>
      </c>
      <c r="OX38" s="8" t="n">
        <f aca="false">OW38*D$11</f>
        <v>23.2051113360576</v>
      </c>
      <c r="OY38" s="11" t="n">
        <v>364.192299</v>
      </c>
      <c r="OZ38" s="39" t="n">
        <f aca="false">OY38/OY$50</f>
        <v>0.0503007446502357</v>
      </c>
      <c r="PA38" s="4" t="n">
        <f aca="false">OZ38*E$11</f>
        <v>0.119581895645969</v>
      </c>
      <c r="PB38" s="41" t="n">
        <v>364.192299</v>
      </c>
      <c r="PC38" s="0" t="n">
        <f aca="false">PB38/PB$50</f>
        <v>0.0503007446502357</v>
      </c>
      <c r="PD38" s="0" t="n">
        <f aca="false">PC38*F$11</f>
        <v>0.108148958549423</v>
      </c>
      <c r="PE38" s="0" t="n">
        <v>364.192299</v>
      </c>
      <c r="PF38" s="37" t="n">
        <f aca="false">PE38/PE$50</f>
        <v>0.0503007446502357</v>
      </c>
      <c r="PG38" s="0" t="n">
        <f aca="false">PF38*G$11</f>
        <v>0.637534394575463</v>
      </c>
      <c r="PH38" s="0" t="n">
        <v>364.192299</v>
      </c>
      <c r="PI38" s="0" t="n">
        <f aca="false">PH38/PH$50</f>
        <v>0.0503007446502357</v>
      </c>
      <c r="PJ38" s="0" t="n">
        <f aca="false">PI38*H$11</f>
        <v>1.57272220476935</v>
      </c>
      <c r="PK38" s="0" t="n">
        <v>364.192299</v>
      </c>
      <c r="PL38" s="0" t="n">
        <f aca="false">PK38/PK$50</f>
        <v>0.0503007446502357</v>
      </c>
      <c r="PM38" s="0" t="n">
        <f aca="false">PL38*I$11</f>
        <v>2.25705005774384</v>
      </c>
      <c r="QD38" s="49" t="n">
        <f aca="false">AVERAGE(PF38,PC38,OZ38,OW38,OT38,PI38,PL38)</f>
        <v>0.0503007446502357</v>
      </c>
      <c r="QE38" s="0" t="n">
        <f aca="false">QD38*O$11</f>
        <v>61.6588700914758</v>
      </c>
      <c r="QG38" s="0" t="s">
        <v>88</v>
      </c>
      <c r="QH38" s="5" t="n">
        <v>127.432265</v>
      </c>
      <c r="QI38" s="37" t="n">
        <f aca="false">QH38/QH$50</f>
        <v>0.0552381475584163</v>
      </c>
      <c r="QJ38" s="8" t="n">
        <f aca="false">QI38*C$12</f>
        <v>1.63861359115081</v>
      </c>
      <c r="QK38" s="11" t="n">
        <v>127.432265</v>
      </c>
      <c r="QL38" s="37" t="n">
        <f aca="false">QK38/QK$50</f>
        <v>0.0550306155809618</v>
      </c>
      <c r="QM38" s="8" t="n">
        <f aca="false">QL38*D$12</f>
        <v>8.06506814577654</v>
      </c>
      <c r="QN38" s="11" t="n">
        <v>127.432265</v>
      </c>
      <c r="QO38" s="39" t="n">
        <f aca="false">QN38/QN$50</f>
        <v>0.0551341862762966</v>
      </c>
      <c r="QP38" s="4" t="n">
        <f aca="false">QO38*E$12</f>
        <v>0.0416395873359811</v>
      </c>
      <c r="QQ38" s="41" t="n">
        <v>127.432265</v>
      </c>
      <c r="QR38" s="0" t="n">
        <f aca="false">QQ38/QQ$50</f>
        <v>0.0551341862762966</v>
      </c>
      <c r="QS38" s="0" t="n">
        <f aca="false">QR38*F$12</f>
        <v>0.0376585266564627</v>
      </c>
      <c r="QT38" s="0" t="n">
        <v>127.432265</v>
      </c>
      <c r="QU38" s="37" t="n">
        <f aca="false">QT38/QT$50</f>
        <v>0.0551341862762966</v>
      </c>
      <c r="QV38" s="0" t="n">
        <f aca="false">QU38*G$12</f>
        <v>0.221995720666698</v>
      </c>
      <c r="QW38" s="0" t="n">
        <v>127.432265</v>
      </c>
      <c r="QX38" s="0" t="n">
        <f aca="false">QW38/QW$50</f>
        <v>0.0551341862285885</v>
      </c>
      <c r="QY38" s="4" t="n">
        <f aca="false">QX38*H$12</f>
        <v>0.547637275611882</v>
      </c>
      <c r="QZ38" s="0" t="n">
        <v>126.981837</v>
      </c>
      <c r="RA38" s="0" t="n">
        <f aca="false">QZ38/QZ$50</f>
        <v>0.0554764642189912</v>
      </c>
      <c r="RB38" s="0" t="n">
        <f aca="false">RA38*I$12</f>
        <v>0.790806041775147</v>
      </c>
      <c r="RS38" s="49" t="n">
        <f aca="false">AVERAGE(QU38,QR38,QO38,QL38,QI38,QX38,RA38)</f>
        <v>0.0551831389165497</v>
      </c>
      <c r="RT38" s="0" t="n">
        <f aca="false">RS38*O$12</f>
        <v>21.4892855173494</v>
      </c>
      <c r="RW38" s="0" t="s">
        <v>88</v>
      </c>
      <c r="RX38" s="5" t="n">
        <v>364.192299</v>
      </c>
      <c r="RY38" s="37" t="n">
        <f aca="false">RX38/RX$50</f>
        <v>0.0503007446502357</v>
      </c>
      <c r="RZ38" s="8" t="n">
        <f aca="false">RY38*C$13</f>
        <v>2.5663476757194</v>
      </c>
      <c r="SA38" s="11" t="n">
        <v>364.192299</v>
      </c>
      <c r="SB38" s="37" t="n">
        <f aca="false">SA38/SA$50</f>
        <v>0.0503007446502357</v>
      </c>
      <c r="SC38" s="8" t="n">
        <f aca="false">SB38*D$13</f>
        <v>12.678904059041</v>
      </c>
      <c r="SD38" s="11" t="n">
        <v>364.192299</v>
      </c>
      <c r="SE38" s="39" t="n">
        <f aca="false">SD38/SD$50</f>
        <v>0.0503007446502357</v>
      </c>
      <c r="SF38" s="4" t="n">
        <f aca="false">SE38*$E$13</f>
        <v>0.0653376473888135</v>
      </c>
      <c r="SG38" s="41" t="n">
        <v>364.192299</v>
      </c>
      <c r="SH38" s="0" t="n">
        <f aca="false">SG38/SG$50</f>
        <v>0.0503007446502357</v>
      </c>
      <c r="SI38" s="0" t="n">
        <f aca="false">SH38*$F$13</f>
        <v>0.0590908722511773</v>
      </c>
      <c r="SJ38" s="0" t="n">
        <v>364.192299</v>
      </c>
      <c r="SK38" s="37" t="n">
        <f aca="false">SJ38/SJ$50</f>
        <v>0.0503007446502357</v>
      </c>
      <c r="SL38" s="0" t="n">
        <f aca="false">SK38*$G$13</f>
        <v>0.348338661517249</v>
      </c>
      <c r="SM38" s="0" t="n">
        <v>217.456956</v>
      </c>
      <c r="SN38" s="0" t="n">
        <f aca="false">SM38/SM$50</f>
        <v>0.0549691348196243</v>
      </c>
      <c r="SO38" s="0" t="n">
        <f aca="false">SN38*H$13</f>
        <v>0.939062644180394</v>
      </c>
      <c r="SP38" s="0" t="n">
        <v>217.456956</v>
      </c>
      <c r="SQ38" s="0" t="n">
        <f aca="false">SP38/SP$50</f>
        <v>0.0549691348196243</v>
      </c>
      <c r="SR38" s="0" t="n">
        <f aca="false">SQ38*I$13</f>
        <v>1.34767054782144</v>
      </c>
      <c r="TI38" s="49" t="n">
        <f aca="false">AVERAGE(SK38,SH38,SE38,SB38,RY38,SN38,SQ38)</f>
        <v>0.0516345704129182</v>
      </c>
      <c r="TJ38" s="0" t="n">
        <f aca="false">TI38*$O$13</f>
        <v>34.5827698797561</v>
      </c>
      <c r="TL38" s="0" t="s">
        <v>88</v>
      </c>
      <c r="TM38" s="5" t="n">
        <v>10144657</v>
      </c>
      <c r="TN38" s="37" t="n">
        <f aca="false">TM38/TM$50</f>
        <v>0.0320126899627275</v>
      </c>
      <c r="TO38" s="8" t="n">
        <f aca="false">TN38*$C$7</f>
        <v>10.1446570576228</v>
      </c>
      <c r="TP38" s="11" t="n">
        <v>50119138</v>
      </c>
      <c r="TQ38" s="37" t="n">
        <f aca="false">TP38/TP$50</f>
        <v>0.0320126899463503</v>
      </c>
      <c r="TR38" s="8" t="n">
        <f aca="false">TQ38*$D$7</f>
        <v>50.1191380640254</v>
      </c>
      <c r="TS38" s="11" t="n">
        <v>258277</v>
      </c>
      <c r="TT38" s="39" t="n">
        <f aca="false">TS38/TS$50</f>
        <v>0.0320127169851077</v>
      </c>
      <c r="TU38" s="4" t="n">
        <f aca="false">TT38*$E$7</f>
        <v>0.258277002561017</v>
      </c>
      <c r="TV38" s="41" t="n">
        <v>233584</v>
      </c>
      <c r="TW38" s="0" t="n">
        <f aca="false">TV38/TV$50</f>
        <v>0.0320127445764421</v>
      </c>
      <c r="TX38" s="0" t="n">
        <f aca="false">TW38*$F$7</f>
        <v>0.233583961584706</v>
      </c>
      <c r="TY38" s="50" t="n">
        <v>1376967</v>
      </c>
      <c r="TZ38" s="37" t="n">
        <f aca="false">TY38/TY$50</f>
        <v>0.0320126880226714</v>
      </c>
      <c r="UA38" s="0" t="n">
        <f aca="false">TZ38*$G$7</f>
        <v>1.37696699487797</v>
      </c>
      <c r="UB38" s="50" t="n">
        <v>3520284</v>
      </c>
      <c r="UC38" s="0" t="n">
        <f aca="false">UB38/UB$50</f>
        <v>0.0331762973913329</v>
      </c>
      <c r="UD38" s="0" t="n">
        <f aca="false">UC38*H$7</f>
        <v>3.52028400663526</v>
      </c>
      <c r="UE38" s="50" t="n">
        <v>5052041</v>
      </c>
      <c r="UF38" s="0" t="n">
        <f aca="false">UE38/UE$50</f>
        <v>0.0331762968525281</v>
      </c>
      <c r="UG38" s="0" t="n">
        <f aca="false">UF38*I$7</f>
        <v>5.05204101990578</v>
      </c>
      <c r="UH38" s="50" t="n">
        <v>5146729</v>
      </c>
      <c r="UI38" s="0" t="n">
        <f aca="false">UH38/UH$50</f>
        <v>0.0331762940441555</v>
      </c>
      <c r="UJ38" s="0" t="n">
        <f aca="false">UI38*J$7</f>
        <v>5.14672905042797</v>
      </c>
      <c r="UK38" s="50" t="n">
        <v>22490345</v>
      </c>
      <c r="UL38" s="0" t="n">
        <f aca="false">UK38/UK$50</f>
        <v>0.0331762970408483</v>
      </c>
      <c r="UM38" s="0" t="n">
        <f aca="false">UL38*SUM(A$7:N$7)</f>
        <v>137.528468446813</v>
      </c>
      <c r="UN38" s="50"/>
      <c r="UQ38" s="50" t="n">
        <v>8759926</v>
      </c>
      <c r="UR38" s="0" t="n">
        <f aca="false">UQ38/UQ$50</f>
        <v>0.033176296149664</v>
      </c>
      <c r="US38" s="0" t="n">
        <f aca="false">UR38*M$7</f>
        <v>8.7599259668237</v>
      </c>
      <c r="UT38" s="50" t="n">
        <v>9003385</v>
      </c>
      <c r="UU38" s="0" t="n">
        <f aca="false">UT38/UT$50</f>
        <v>0.0331762951442479</v>
      </c>
      <c r="UV38" s="0" t="n">
        <f aca="false">UU38*N$7</f>
        <v>9.00338493762857</v>
      </c>
      <c r="UX38" s="49" t="n">
        <f aca="false">AVERAGE(TZ38,TW38,TT38,TQ38,TN38,UC38,UF38,UI38,UL38,UO38,UR38,UU38)</f>
        <v>0.0326473914650978</v>
      </c>
      <c r="UY38" s="0" t="n">
        <f aca="false">UX38*SUM(A$7:N$7)</f>
        <v>135.335952094057</v>
      </c>
      <c r="VA38" s="50" t="n">
        <v>10426710</v>
      </c>
      <c r="VB38" s="0" t="n">
        <f aca="false">VA38/VA$50</f>
        <v>0.0331762958773566</v>
      </c>
      <c r="VC38" s="0" t="n">
        <f aca="false">VB38*W$7</f>
        <v>10.4267100199058</v>
      </c>
      <c r="VD38" s="50" t="n">
        <v>35756564</v>
      </c>
      <c r="VE38" s="0" t="n">
        <f aca="false">VD38/VD$50</f>
        <v>0.0331762973464797</v>
      </c>
      <c r="VF38" s="0" t="n">
        <f aca="false">VE38*X$7</f>
        <v>35.7565640729879</v>
      </c>
      <c r="VG38" s="50" t="n">
        <v>3432104</v>
      </c>
      <c r="VH38" s="0" t="n">
        <f aca="false">VG38/VG$50</f>
        <v>0.0331763007018827</v>
      </c>
      <c r="VI38" s="0" t="n">
        <f aca="false">VH38*Y$7</f>
        <v>3.43210405706324</v>
      </c>
      <c r="VJ38" s="50" t="n">
        <v>3119600</v>
      </c>
      <c r="VK38" s="0" t="n">
        <f aca="false">VJ38/VJ$50</f>
        <v>0.0331762964529035</v>
      </c>
      <c r="VL38" s="0" t="n">
        <f aca="false">VK38*Z$7</f>
        <v>3.11959993895561</v>
      </c>
      <c r="VM38" s="50" t="n">
        <v>2950275</v>
      </c>
      <c r="VN38" s="0" t="n">
        <f aca="false">VM38/VM$50</f>
        <v>0.0331762966323182</v>
      </c>
      <c r="VP38" s="50" t="n">
        <v>6205568</v>
      </c>
      <c r="VQ38" s="0" t="n">
        <f aca="false">VP38/VP$50</f>
        <v>0.0330367376102358</v>
      </c>
      <c r="VR38" s="0" t="n">
        <f aca="false">VQ38*AB$7</f>
        <v>6.20556796299885</v>
      </c>
      <c r="VS38" s="50" t="n">
        <v>7869445</v>
      </c>
      <c r="VT38" s="0" t="n">
        <f aca="false">VS38/VS$50</f>
        <v>0.0330367364149625</v>
      </c>
      <c r="VU38" s="0" t="n">
        <f aca="false">VT38*AC$7</f>
        <v>7.86944494317681</v>
      </c>
      <c r="VV38" s="50" t="n">
        <v>10533280</v>
      </c>
      <c r="VW38" s="0" t="n">
        <f aca="false">VV38/VV$50</f>
        <v>0.0330367373086747</v>
      </c>
      <c r="VX38" s="0" t="n">
        <f aca="false">VW38*AD$7</f>
        <v>10.5332801387543</v>
      </c>
      <c r="WL38" s="46" t="n">
        <f aca="false">AVERAGE(VN38,VK38,VH38,VE38,VB38, VQ38, VT38,VW38,VZ38,WC38,WF38,WI38)</f>
        <v>0.0331239622931017</v>
      </c>
      <c r="WM38" s="40" t="n">
        <f aca="false">WL38*AI$7</f>
        <v>113.018694352365</v>
      </c>
    </row>
    <row r="39" customFormat="false" ht="14.25" hidden="false" customHeight="false" outlineLevel="0" collapsed="false">
      <c r="B39" s="0" t="s">
        <v>89</v>
      </c>
      <c r="C39" s="5" t="n">
        <v>824.178051</v>
      </c>
      <c r="D39" s="37" t="n">
        <f aca="false">C39/C$50</f>
        <v>0.0166754604519492</v>
      </c>
      <c r="E39" s="8" t="n">
        <f aca="false">C$4*D39</f>
        <v>12.1540459064159</v>
      </c>
      <c r="F39" s="38" t="n">
        <v>1226.783569</v>
      </c>
      <c r="G39" s="37" t="n">
        <f aca="false">F39/F$50</f>
        <v>0.0166532787494224</v>
      </c>
      <c r="H39" s="8" t="n">
        <f aca="false">G39*D$4</f>
        <v>59.9665429552308</v>
      </c>
      <c r="I39" s="11" t="n">
        <v>827.090335</v>
      </c>
      <c r="J39" s="39" t="n">
        <f aca="false">I39/I$50</f>
        <v>0.0166793260086248</v>
      </c>
      <c r="K39" s="40" t="n">
        <f aca="false">J39*E$4</f>
        <v>0.30950633009295</v>
      </c>
      <c r="L39" s="41" t="n">
        <v>1210.888785</v>
      </c>
      <c r="M39" s="0" t="n">
        <f aca="false">L39/L$50</f>
        <v>0.016604642346612</v>
      </c>
      <c r="N39" s="0" t="n">
        <f aca="false">M39*F$4</f>
        <v>0.278661821723588</v>
      </c>
      <c r="O39" s="0" t="n">
        <v>833.665506</v>
      </c>
      <c r="P39" s="37" t="n">
        <f aca="false">O39/O$50</f>
        <v>0.0171941209819673</v>
      </c>
      <c r="Q39" s="0" t="n">
        <f aca="false">P39*G$4</f>
        <v>1.70101914862892</v>
      </c>
      <c r="R39" s="0" t="n">
        <v>634.756827</v>
      </c>
      <c r="S39" s="0" t="n">
        <f aca="false">R39/R$50</f>
        <v>0.0164149193681129</v>
      </c>
      <c r="T39" s="0" t="n">
        <f aca="false">S39*H$4</f>
        <v>4.00605010596523</v>
      </c>
      <c r="U39" s="0" t="n">
        <v>770.361881</v>
      </c>
      <c r="V39" s="0" t="n">
        <f aca="false">U39/U$50</f>
        <v>0.016650994012658</v>
      </c>
      <c r="W39" s="42" t="n">
        <f aca="false">V39*I$4</f>
        <v>5.83185826436835</v>
      </c>
      <c r="X39" s="0" t="n">
        <v>769.491198</v>
      </c>
      <c r="Y39" s="0" t="n">
        <f aca="false">X39/X$50</f>
        <v>0.0166513528225977</v>
      </c>
      <c r="Z39" s="42" t="n">
        <f aca="false">Y39*J$4</f>
        <v>5.9412905712113</v>
      </c>
      <c r="AA39" s="0" t="n">
        <v>760.139722</v>
      </c>
      <c r="AB39" s="0" t="n">
        <f aca="false">AA39/AA$50</f>
        <v>0.0166552592359446</v>
      </c>
      <c r="AC39" s="42" t="n">
        <f aca="false">AB39*K$4</f>
        <v>36.0287388509832</v>
      </c>
      <c r="AD39" s="0" t="n">
        <v>736.546721</v>
      </c>
      <c r="AE39" s="0" t="n">
        <f aca="false">AD39/AD$50</f>
        <v>0.0165901712979324</v>
      </c>
      <c r="AF39" s="42" t="n">
        <f aca="false">AE39*L$4</f>
        <v>12.0212247452295</v>
      </c>
      <c r="AG39" s="0" t="n">
        <v>784.783333</v>
      </c>
      <c r="AH39" s="0" t="n">
        <f aca="false">AG39/AG$50</f>
        <v>0.0166619390156538</v>
      </c>
      <c r="AI39" s="42" t="n">
        <f aca="false">AH39*M$4</f>
        <v>10.1187278001006</v>
      </c>
      <c r="AJ39" s="0" t="n">
        <v>798.224389</v>
      </c>
      <c r="AK39" s="0" t="n">
        <f aca="false">AJ39/AJ$50</f>
        <v>0.0166138288158793</v>
      </c>
      <c r="AL39" s="42" t="n">
        <f aca="false">AK39*N$4</f>
        <v>10.3699222464046</v>
      </c>
      <c r="AN39" s="43" t="n">
        <f aca="false">AVERAGE(Y39,AB39,AE39,AH39,AK39,P39,M39,J39,G39,D39,S39,V39)</f>
        <v>0.0166704410922795</v>
      </c>
      <c r="AO39" s="0" t="n">
        <f aca="false">AN39*(SUM(A$4:N$4))</f>
        <v>158.942347500136</v>
      </c>
      <c r="AQ39" s="5" t="n">
        <v>843.114537</v>
      </c>
      <c r="AR39" s="37" t="n">
        <f aca="false">AQ39/AQ$50</f>
        <v>0.0165963399660902</v>
      </c>
      <c r="AS39" s="8" t="n">
        <f aca="false">W$4*AR39</f>
        <v>11.9966381169603</v>
      </c>
      <c r="AT39" s="38" t="n">
        <v>1216.813659</v>
      </c>
      <c r="AU39" s="37" t="n">
        <f aca="false">AT39/AT$50</f>
        <v>0.0164546608064307</v>
      </c>
      <c r="AV39" s="8" t="n">
        <f aca="false">AU39*X$4</f>
        <v>40.7891481301713</v>
      </c>
      <c r="AW39" s="11" t="n">
        <v>796.628065</v>
      </c>
      <c r="AX39" s="39" t="n">
        <f aca="false">AW39/AW$50</f>
        <v>0.0166229581152437</v>
      </c>
      <c r="AY39" s="40" t="n">
        <f aca="false">AX39*Y$4</f>
        <v>3.95520168902706</v>
      </c>
      <c r="AZ39" s="41" t="n">
        <v>1284.860187</v>
      </c>
      <c r="BA39" s="39" t="n">
        <f aca="false">AZ39/AZ$50</f>
        <v>0.0165017153676077</v>
      </c>
      <c r="BB39" s="0" t="n">
        <f aca="false">BA39*Z$4</f>
        <v>3.56884698540779</v>
      </c>
      <c r="BC39" s="0" t="n">
        <v>886.541891</v>
      </c>
      <c r="BD39" s="39" t="n">
        <f aca="false">BC39/BC$50</f>
        <v>0.0174168166851288</v>
      </c>
      <c r="BF39" s="0" t="n">
        <v>1273.473354</v>
      </c>
      <c r="BG39" s="39" t="n">
        <f aca="false">BF39/BF$50</f>
        <v>0.0227614863826441</v>
      </c>
      <c r="BH39" s="0" t="n">
        <f aca="false">BG39*AB$4</f>
        <v>9.83360676866584</v>
      </c>
      <c r="BI39" s="0" t="n">
        <v>893.494457</v>
      </c>
      <c r="BJ39" s="39" t="n">
        <f aca="false">BI39/BI$50</f>
        <v>0.0176261811471878</v>
      </c>
      <c r="BK39" s="42" t="n">
        <f aca="false">BJ39*AC$4</f>
        <v>9.65679535696806</v>
      </c>
      <c r="BL39" s="0" t="n">
        <v>1003.1116</v>
      </c>
      <c r="BM39" s="39" t="n">
        <f aca="false">BL39/BL$50</f>
        <v>0.0176163253971742</v>
      </c>
      <c r="BN39" s="42" t="n">
        <f aca="false">BM39*AD$4</f>
        <v>12.9184272643921</v>
      </c>
      <c r="BO39" s="0" t="n">
        <v>880.801938</v>
      </c>
      <c r="BP39" s="39" t="n">
        <f aca="false">BO39/BO$50</f>
        <v>0.0175614999501506</v>
      </c>
      <c r="BQ39" s="42" t="n">
        <f aca="false">BP39*AE$4</f>
        <v>12.6708636380146</v>
      </c>
      <c r="BT39" s="42"/>
      <c r="BW39" s="42"/>
      <c r="BZ39" s="42"/>
      <c r="CB39" s="43" t="n">
        <f aca="false">AVERAGE(BM39,BP39,BS39,BV39,BY39,BD39,BA39,AX39,AU39,AR39,BG39,BJ39)</f>
        <v>0.0176842204241842</v>
      </c>
      <c r="CC39" s="0" t="n">
        <f aca="false">CB39*AI$4</f>
        <v>138.778362811172</v>
      </c>
      <c r="CE39" s="0" t="s">
        <v>89</v>
      </c>
      <c r="CF39" s="5" t="n">
        <v>0</v>
      </c>
      <c r="CG39" s="37" t="n">
        <f aca="false">CF39/CF$50</f>
        <v>0</v>
      </c>
      <c r="CH39" s="8" t="n">
        <f aca="false">C$5*CG39</f>
        <v>0</v>
      </c>
      <c r="CI39" s="38" t="n">
        <v>0</v>
      </c>
      <c r="CJ39" s="37" t="n">
        <f aca="false">CI39/CI$50</f>
        <v>0</v>
      </c>
      <c r="CK39" s="8" t="n">
        <f aca="false">D$5*CJ39</f>
        <v>0</v>
      </c>
      <c r="CL39" s="11" t="n">
        <v>0</v>
      </c>
      <c r="CM39" s="39" t="n">
        <f aca="false">CL39/CL$50</f>
        <v>0</v>
      </c>
      <c r="CN39" s="40" t="n">
        <f aca="false">CM39*E$5</f>
        <v>0</v>
      </c>
      <c r="CO39" s="41" t="n">
        <v>0</v>
      </c>
      <c r="CP39" s="0" t="n">
        <f aca="false">CO39/CO$50</f>
        <v>0</v>
      </c>
      <c r="CQ39" s="0" t="n">
        <f aca="false">CP39*F$5</f>
        <v>0</v>
      </c>
      <c r="CR39" s="0" t="n">
        <v>0</v>
      </c>
      <c r="CS39" s="37" t="n">
        <f aca="false">CR39/CR$50</f>
        <v>0</v>
      </c>
      <c r="CT39" s="0" t="n">
        <f aca="false">CS39*G$5</f>
        <v>0</v>
      </c>
      <c r="CU39" s="0" t="n">
        <v>0</v>
      </c>
      <c r="CV39" s="0" t="n">
        <f aca="false">CU39/CU$50</f>
        <v>0</v>
      </c>
      <c r="CW39" s="0" t="n">
        <f aca="false">CV39*H$5</f>
        <v>0</v>
      </c>
      <c r="CX39" s="0" t="n">
        <v>0</v>
      </c>
      <c r="CY39" s="0" t="n">
        <f aca="false">CX39/CX$50</f>
        <v>0</v>
      </c>
      <c r="CZ39" s="0" t="n">
        <f aca="false">CY39*I$5</f>
        <v>0</v>
      </c>
      <c r="DA39" s="0" t="n">
        <v>0</v>
      </c>
      <c r="DB39" s="0" t="n">
        <f aca="false">DA39/DA$50</f>
        <v>0</v>
      </c>
      <c r="DC39" s="0" t="n">
        <f aca="false">DB39*J$5</f>
        <v>0</v>
      </c>
      <c r="DD39" s="0" t="n">
        <v>0</v>
      </c>
      <c r="DE39" s="0" t="n">
        <f aca="false">DD39/DD$50</f>
        <v>0</v>
      </c>
      <c r="DF39" s="0" t="n">
        <f aca="false">DE39*K$5</f>
        <v>0</v>
      </c>
      <c r="DG39" s="0" t="n">
        <v>0</v>
      </c>
      <c r="DH39" s="0" t="n">
        <f aca="false">DG39/DG$50</f>
        <v>0</v>
      </c>
      <c r="DI39" s="0" t="n">
        <f aca="false">DH39*L$5</f>
        <v>0</v>
      </c>
      <c r="DJ39" s="0" t="n">
        <v>0</v>
      </c>
      <c r="DK39" s="0" t="n">
        <f aca="false">DJ39/DJ$50</f>
        <v>0</v>
      </c>
      <c r="DL39" s="0" t="n">
        <f aca="false">DK39*M$5</f>
        <v>0</v>
      </c>
      <c r="DM39" s="0" t="n">
        <v>0</v>
      </c>
      <c r="DN39" s="0" t="n">
        <f aca="false">DM39/DM$50</f>
        <v>0</v>
      </c>
      <c r="DO39" s="0" t="n">
        <f aca="false">DN39*N$5</f>
        <v>0</v>
      </c>
      <c r="DQ39" s="43" t="n">
        <f aca="false">AVERAGE(CS39,CP39,CM39,CJ39,CG39,CV39,CY39,DB39,DE39,DH39,DK39,DN39)</f>
        <v>0</v>
      </c>
      <c r="DR39" s="0" t="n">
        <f aca="false">DQ39*(SUM(A$5:N$5))</f>
        <v>0</v>
      </c>
      <c r="DT39" s="0" t="n">
        <v>0</v>
      </c>
      <c r="DU39" s="0" t="n">
        <f aca="false">DT39/DT$50</f>
        <v>0</v>
      </c>
      <c r="DV39" s="0" t="n">
        <f aca="false">DU39*W$5</f>
        <v>0</v>
      </c>
      <c r="DW39" s="0" t="n">
        <v>0</v>
      </c>
      <c r="DX39" s="0" t="n">
        <f aca="false">DW39/DW$50</f>
        <v>0</v>
      </c>
      <c r="DY39" s="0" t="n">
        <f aca="false">DX39*X$5</f>
        <v>0</v>
      </c>
      <c r="DZ39" s="0" t="n">
        <v>0</v>
      </c>
      <c r="EA39" s="0" t="n">
        <f aca="false">DZ39/DZ$50</f>
        <v>0</v>
      </c>
      <c r="EB39" s="0" t="n">
        <f aca="false">EA39*Y$5</f>
        <v>0</v>
      </c>
      <c r="EC39" s="0" t="n">
        <v>0</v>
      </c>
      <c r="ED39" s="0" t="n">
        <f aca="false">EC39/EC$50</f>
        <v>0</v>
      </c>
      <c r="EE39" s="0" t="n">
        <f aca="false">ED39*Z$5</f>
        <v>0</v>
      </c>
      <c r="EF39" s="0" t="n">
        <v>0</v>
      </c>
      <c r="EG39" s="0" t="n">
        <f aca="false">EF39/EF$50</f>
        <v>0</v>
      </c>
      <c r="EI39" s="0" t="n">
        <v>0</v>
      </c>
      <c r="EJ39" s="0" t="n">
        <f aca="false">EI39/EI$50</f>
        <v>0</v>
      </c>
      <c r="EK39" s="0" t="n">
        <f aca="false">EJ39*AB$5</f>
        <v>0</v>
      </c>
      <c r="EL39" s="0" t="n">
        <v>0</v>
      </c>
      <c r="EM39" s="0" t="n">
        <f aca="false">EL39/EL$50</f>
        <v>0</v>
      </c>
      <c r="EN39" s="0" t="n">
        <f aca="false">EM39*AC$5</f>
        <v>0</v>
      </c>
      <c r="EO39" s="0" t="n">
        <v>0</v>
      </c>
      <c r="EP39" s="0" t="n">
        <f aca="false">EO39/EO$50</f>
        <v>0</v>
      </c>
      <c r="EQ39" s="0" t="n">
        <f aca="false">EP39*AD$5</f>
        <v>0</v>
      </c>
      <c r="ER39" s="0" t="n">
        <v>0</v>
      </c>
      <c r="ES39" s="0" t="n">
        <f aca="false">ER39/ER$50</f>
        <v>0</v>
      </c>
      <c r="ET39" s="0" t="n">
        <f aca="false">ES39*AE$5</f>
        <v>0</v>
      </c>
      <c r="FE39" s="44" t="n">
        <f aca="false">AVERAGE(EP39,ES39,EV39,EY39,FB39,EG39,ED39,EA39,DX39,DU39,EJ39,EM39)</f>
        <v>0</v>
      </c>
      <c r="FF39" s="0" t="n">
        <f aca="false">FE39*AI$5</f>
        <v>0</v>
      </c>
      <c r="FH39" s="0" t="s">
        <v>89</v>
      </c>
      <c r="FI39" s="5" t="n">
        <v>53.345329</v>
      </c>
      <c r="FJ39" s="37" t="n">
        <f aca="false">FI39/FI$50</f>
        <v>0.0216390850870983</v>
      </c>
      <c r="FK39" s="8" t="n">
        <f aca="false">FJ39*C$6</f>
        <v>0.788591218453248</v>
      </c>
      <c r="FL39" s="38" t="n">
        <v>68.318075</v>
      </c>
      <c r="FM39" s="37" t="n">
        <f aca="false">FL39/FL$50</f>
        <v>0.0185750256520801</v>
      </c>
      <c r="FN39" s="8" t="n">
        <f aca="false">FM39*D$6</f>
        <v>3.34432663507362</v>
      </c>
      <c r="FO39" s="11" t="n">
        <v>53.446309</v>
      </c>
      <c r="FP39" s="39" t="n">
        <f aca="false">FO39/FO$50</f>
        <v>0.021614168781137</v>
      </c>
      <c r="FQ39" s="45" t="n">
        <f aca="false">FP39*E$6</f>
        <v>0.0200539339958944</v>
      </c>
      <c r="FR39" s="41" t="n">
        <v>67.84175</v>
      </c>
      <c r="FS39" s="0" t="n">
        <f aca="false">FR39/FR$50</f>
        <v>0.0186366363976692</v>
      </c>
      <c r="FT39" s="0" t="n">
        <f aca="false">FS39*F$6</f>
        <v>0.0156381538998768</v>
      </c>
      <c r="FU39" s="0" t="n">
        <v>52.929618</v>
      </c>
      <c r="FV39" s="37" t="n">
        <f aca="false">FU39/FU$50</f>
        <v>0.0218868396761094</v>
      </c>
      <c r="FW39" s="0" t="n">
        <f aca="false">FV39*G$6</f>
        <v>0.108263555406755</v>
      </c>
      <c r="FX39" s="0" t="n">
        <v>46.27459</v>
      </c>
      <c r="FY39" s="0" t="n">
        <f aca="false">FX39/FX$50</f>
        <v>0.0240078759687985</v>
      </c>
      <c r="FZ39" s="0" t="n">
        <f aca="false">FY39*H$6</f>
        <v>0.292955304598191</v>
      </c>
      <c r="GA39" s="0" t="n">
        <v>51.359726</v>
      </c>
      <c r="GB39" s="0" t="n">
        <f aca="false">GA39/GA$50</f>
        <v>0.0222593569161114</v>
      </c>
      <c r="GC39" s="0" t="n">
        <f aca="false">GB39*I$6</f>
        <v>0.389806802200714</v>
      </c>
      <c r="GD39" s="0" t="n">
        <v>51.327111</v>
      </c>
      <c r="GE39" s="0" t="n">
        <f aca="false">GD39/GD$50</f>
        <v>0.0222709379948436</v>
      </c>
      <c r="GF39" s="0" t="n">
        <f aca="false">GE39*J$6</f>
        <v>0.397319411012737</v>
      </c>
      <c r="GG39" s="0" t="n">
        <v>50.976817</v>
      </c>
      <c r="GH39" s="0" t="n">
        <f aca="false">GG39/GG$50</f>
        <v>0.0223970343701645</v>
      </c>
      <c r="GI39" s="0" t="n">
        <f aca="false">GH39*K$6</f>
        <v>2.42246875574791</v>
      </c>
      <c r="GJ39" s="0" t="n">
        <v>50.152604</v>
      </c>
      <c r="GK39" s="0" t="n">
        <f aca="false">GJ39/GJ$50</f>
        <v>0.0226520610316138</v>
      </c>
      <c r="GL39" s="0" t="n">
        <f aca="false">GK39*L$6</f>
        <v>0.820683257916754</v>
      </c>
      <c r="GM39" s="0" t="n">
        <v>51.883657</v>
      </c>
      <c r="GN39" s="0" t="n">
        <f aca="false">GM39/GM$50</f>
        <v>0.0220867134581209</v>
      </c>
      <c r="GO39" s="0" t="n">
        <f aca="false">GN39*M$6</f>
        <v>0.670658562822659</v>
      </c>
      <c r="GP39" s="0" t="n">
        <v>52.463377</v>
      </c>
      <c r="GQ39" s="0" t="n">
        <f aca="false">GP39/GP$50</f>
        <v>0.0218929436381147</v>
      </c>
      <c r="GR39" s="0" t="n">
        <f aca="false">GQ39*N$6</f>
        <v>0.683250458964577</v>
      </c>
      <c r="GT39" s="46" t="n">
        <f aca="false">AVERAGE(FV39,FS39,FP39,FM39,FJ39, FY39, GB39,GE39,GH39,GK39,GN39,GQ39)</f>
        <v>0.0216598899143218</v>
      </c>
      <c r="GU39" s="0" t="n">
        <f aca="false">GT39*(SUM(A$6:N$6))</f>
        <v>10.3256828374242</v>
      </c>
      <c r="GW39" s="5" t="n">
        <v>54.150171</v>
      </c>
      <c r="GX39" s="37" t="n">
        <f aca="false">GW39/GW$50</f>
        <v>0.0213702586463006</v>
      </c>
      <c r="GY39" s="8" t="n">
        <f aca="false">GX39*W$6</f>
        <v>0.772372884531563</v>
      </c>
      <c r="GZ39" s="38" t="n">
        <v>68.384305</v>
      </c>
      <c r="HA39" s="37" t="n">
        <f aca="false">GZ39/GZ$50</f>
        <v>0.0185257255439341</v>
      </c>
      <c r="HB39" s="8" t="n">
        <f aca="false">HA39*X$6</f>
        <v>2.29615357107547</v>
      </c>
      <c r="HC39" s="11" t="n">
        <v>52.392334</v>
      </c>
      <c r="HD39" s="39" t="n">
        <f aca="false">HC39/HC$50</f>
        <v>0.0219213877652917</v>
      </c>
      <c r="HE39" s="45" t="n">
        <f aca="false">HD39*Y$6</f>
        <v>0.260794466646672</v>
      </c>
      <c r="HF39" s="41" t="n">
        <v>70.767167</v>
      </c>
      <c r="HG39" s="39" t="n">
        <f aca="false">HF39/HF$50</f>
        <v>0.0182063359438564</v>
      </c>
      <c r="HH39" s="0" t="n">
        <f aca="false">HG39*Z$6</f>
        <v>0.19687537235098</v>
      </c>
      <c r="HI39" s="0" t="n">
        <v>55.493872</v>
      </c>
      <c r="HJ39" s="39" t="n">
        <f aca="false">HI39/HI$50</f>
        <v>0.0218548644554037</v>
      </c>
      <c r="HL39" s="0" t="n">
        <v>66.698094</v>
      </c>
      <c r="HM39" s="39" t="n">
        <f aca="false">HL39/HL$50</f>
        <v>0.023895233926727</v>
      </c>
      <c r="HN39" s="0" t="n">
        <f aca="false">HM39*AB$6</f>
        <v>0.516170890886742</v>
      </c>
      <c r="HO39" s="0" t="n">
        <v>55.233437</v>
      </c>
      <c r="HP39" s="39" t="n">
        <f aca="false">HO39/HO$50</f>
        <v>0.0218461749750701</v>
      </c>
      <c r="HQ39" s="0" t="n">
        <f aca="false">HP39*AC$6</f>
        <v>0.598439444440942</v>
      </c>
      <c r="HR39" s="0" t="n">
        <v>59.466938</v>
      </c>
      <c r="HS39" s="39" t="n">
        <f aca="false">HR39/HR$50</f>
        <v>0.0209329417364775</v>
      </c>
      <c r="HT39" s="0" t="n">
        <f aca="false">HS39*AD$6</f>
        <v>0.767528639360338</v>
      </c>
      <c r="HU39" s="0" t="n">
        <v>54.809428</v>
      </c>
      <c r="HV39" s="39" t="n">
        <f aca="false">HU39/HU$50</f>
        <v>0.0219107433524601</v>
      </c>
      <c r="HW39" s="0" t="n">
        <f aca="false">HV39*AE$6</f>
        <v>0.790445127166308</v>
      </c>
      <c r="IH39" s="47" t="n">
        <f aca="false">AVERAGE(HJ39,HG39,HD39,HA39,GX39, HM39, HP39,HS39,HV39,HY39,IB39,IE39)</f>
        <v>0.0211626295939468</v>
      </c>
      <c r="II39" s="0" t="n">
        <f aca="false">IH39*AI$6</f>
        <v>8.30377313045363</v>
      </c>
      <c r="IK39" s="0" t="s">
        <v>89</v>
      </c>
      <c r="IL39" s="5" t="n">
        <v>80.4286</v>
      </c>
      <c r="IM39" s="37" t="n">
        <f aca="false">IL39/IL$50</f>
        <v>0.0179722290463731</v>
      </c>
      <c r="IN39" s="8" t="n">
        <f aca="false">IM39*W$8</f>
        <v>0.81194983526861</v>
      </c>
      <c r="IO39" s="38" t="n">
        <v>32.491436</v>
      </c>
      <c r="IP39" s="37" t="n">
        <f aca="false">IO39/IO$50</f>
        <v>0.0146169134363996</v>
      </c>
      <c r="IQ39" s="8" t="n">
        <f aca="false">IP39*X$8</f>
        <v>2.26459942860911</v>
      </c>
      <c r="IR39" s="11" t="n">
        <v>32.491436</v>
      </c>
      <c r="IS39" s="39" t="n">
        <f aca="false">IR39/IR$50</f>
        <v>0.0146169134363996</v>
      </c>
      <c r="IT39" s="40" t="n">
        <f aca="false">IS39*E$8</f>
        <v>0.0169522258897296</v>
      </c>
      <c r="IU39" s="41" t="n">
        <v>147.092389</v>
      </c>
      <c r="IV39" s="0" t="n">
        <f aca="false">IU39/IU$50</f>
        <v>0.0193475770361054</v>
      </c>
      <c r="IW39" s="0" t="n">
        <f aca="false">IV39*F$8</f>
        <v>0.0202933874992445</v>
      </c>
      <c r="IX39" s="0" t="n">
        <v>31.650642</v>
      </c>
      <c r="IY39" s="37" t="n">
        <f aca="false">IX39/IX$50</f>
        <v>0.0143003100782905</v>
      </c>
      <c r="IZ39" s="0" t="n">
        <f aca="false">IY39*G$8</f>
        <v>0.0884208521767948</v>
      </c>
      <c r="JA39" s="0" t="n">
        <v>32.491436</v>
      </c>
      <c r="JB39" s="0" t="n">
        <f aca="false">JA39/JA$50</f>
        <v>0.0146169134363996</v>
      </c>
      <c r="JC39" s="0" t="n">
        <f aca="false">JB39*H$8</f>
        <v>0.222952997466905</v>
      </c>
      <c r="JD39" s="0" t="n">
        <v>80.965917</v>
      </c>
      <c r="JE39" s="0" t="n">
        <f aca="false">JD39/JD$50</f>
        <v>0.0206056025998671</v>
      </c>
      <c r="JF39" s="0" t="n">
        <f aca="false">JE39*I$8</f>
        <v>0.451057733111056</v>
      </c>
      <c r="JG39" s="0" t="n">
        <v>32.491436</v>
      </c>
      <c r="JH39" s="0" t="n">
        <f aca="false">JG39/JG$50</f>
        <v>0.0146169134363996</v>
      </c>
      <c r="JI39" s="0" t="n">
        <f aca="false">JH39*J$8</f>
        <v>0.325961991291021</v>
      </c>
      <c r="JJ39" s="0" t="n">
        <v>32.491436</v>
      </c>
      <c r="JK39" s="0" t="n">
        <f aca="false">JJ39/JJ$50</f>
        <v>0.0146169134363996</v>
      </c>
      <c r="JL39" s="0" t="n">
        <f aca="false">JK39*K$8</f>
        <v>1.97621119831823</v>
      </c>
      <c r="JM39" s="0" t="n">
        <v>78.507352</v>
      </c>
      <c r="JN39" s="0" t="n">
        <f aca="false">JM39/JM$50</f>
        <v>0.0185965691075883</v>
      </c>
      <c r="JO39" s="0" t="n">
        <f aca="false">JN39*L$8</f>
        <v>0.842191186267207</v>
      </c>
      <c r="JP39" s="0" t="n">
        <v>32.491436</v>
      </c>
      <c r="JQ39" s="0" t="n">
        <f aca="false">JP39/JP$50</f>
        <v>0.0146169134363996</v>
      </c>
      <c r="JR39" s="0" t="n">
        <f aca="false">JQ39*M$8</f>
        <v>0.554799505183659</v>
      </c>
      <c r="JS39" s="0" t="n">
        <v>32.491436</v>
      </c>
      <c r="JT39" s="0" t="n">
        <f aca="false">JS39/JS$50</f>
        <v>0.0146169134363996</v>
      </c>
      <c r="JU39" s="0" t="n">
        <f aca="false">JT39*N$8</f>
        <v>0.570218707175045</v>
      </c>
      <c r="JW39" s="43" t="n">
        <f aca="false">AVERAGE(IY39,IV39,IS39,IP39,IM39,JB39,JE39,JH39,JK39,JN39,JQ39,JT39)</f>
        <v>0.0160950568269185</v>
      </c>
      <c r="JX39" s="0" t="n">
        <f aca="false">JW39*SUM(A$8:N$8)</f>
        <v>9.59102589524185</v>
      </c>
      <c r="JZ39" s="0" t="n">
        <v>88.731686</v>
      </c>
      <c r="KA39" s="0" t="n">
        <f aca="false">JZ39/JZ$50</f>
        <v>0.0190678979708867</v>
      </c>
      <c r="KB39" s="0" t="n">
        <f aca="false">KA39*W$8</f>
        <v>0.861449994679683</v>
      </c>
      <c r="KC39" s="0" t="n">
        <v>32.491436</v>
      </c>
      <c r="KD39" s="0" t="n">
        <f aca="false">KC39/KC$50</f>
        <v>0.0146169134363996</v>
      </c>
      <c r="KE39" s="0" t="n">
        <f aca="false">KD39*X$8</f>
        <v>2.26459942860911</v>
      </c>
      <c r="KF39" s="0" t="n">
        <v>32.491436</v>
      </c>
      <c r="KG39" s="0" t="n">
        <f aca="false">KF39/KF$50</f>
        <v>0.0146169134363996</v>
      </c>
      <c r="KH39" s="0" t="n">
        <f aca="false">KG39*Y$8</f>
        <v>0.217368203628399</v>
      </c>
      <c r="KI39" s="0" t="n">
        <v>188.76072</v>
      </c>
      <c r="KJ39" s="0" t="n">
        <f aca="false">KI39/KI$50</f>
        <v>0.0245335428075721</v>
      </c>
      <c r="KK39" s="0" t="n">
        <f aca="false">KJ39*Z$8</f>
        <v>0.331618783031364</v>
      </c>
      <c r="KL39" s="0" t="n">
        <v>96.200726</v>
      </c>
      <c r="KM39" s="0" t="n">
        <f aca="false">KL39/KL$50</f>
        <v>0.043047870435057</v>
      </c>
      <c r="KO39" s="0" t="n">
        <v>32.491436</v>
      </c>
      <c r="KP39" s="0" t="n">
        <f aca="false">KO39/KO$50</f>
        <v>0.0146169134363996</v>
      </c>
      <c r="KQ39" s="0" t="n">
        <f aca="false">KP39*AB$8</f>
        <v>0.394682536568612</v>
      </c>
      <c r="KR39" s="0" t="n">
        <v>222.606777</v>
      </c>
      <c r="KS39" s="0" t="n">
        <f aca="false">KR39/KR$50</f>
        <v>0.0415806801282304</v>
      </c>
      <c r="KT39" s="0" t="n">
        <f aca="false">KS39*AC$8</f>
        <v>1.4237915300854</v>
      </c>
      <c r="KU39" s="0" t="n">
        <v>32.491436</v>
      </c>
      <c r="KV39" s="0" t="n">
        <f aca="false">KU39/KU$50</f>
        <v>0.0147328191778573</v>
      </c>
      <c r="KW39" s="0" t="n">
        <f aca="false">KV39*AD$8</f>
        <v>0.675243164570235</v>
      </c>
      <c r="KX39" s="0" t="n">
        <v>32.491436</v>
      </c>
      <c r="KY39" s="0" t="n">
        <f aca="false">KX39/KX$50</f>
        <v>0.0147328191778573</v>
      </c>
      <c r="KZ39" s="0" t="n">
        <f aca="false">KY39*AE$8</f>
        <v>0.664370723372338</v>
      </c>
      <c r="LK39" s="48" t="n">
        <f aca="false">AVERAGE(KM39,KJ39,KG39,KD39,KA39, KP39, KS39,KV39,KY39,LB39,LE39,LH39)</f>
        <v>0.0223940411118511</v>
      </c>
      <c r="LL39" s="0" t="n">
        <f aca="false">LK39*AI$8</f>
        <v>10.9836915611879</v>
      </c>
      <c r="LN39" s="0" t="s">
        <v>89</v>
      </c>
      <c r="LO39" s="5" t="n">
        <v>10.703702</v>
      </c>
      <c r="LP39" s="37" t="n">
        <f aca="false">LO39/LO$50</f>
        <v>0.0102956612541803</v>
      </c>
      <c r="LQ39" s="8" t="n">
        <f aca="false">LP39*C$9</f>
        <v>0.115037500665875</v>
      </c>
      <c r="LR39" s="11" t="n">
        <v>10.703702</v>
      </c>
      <c r="LS39" s="37" t="n">
        <f aca="false">LR39/LR$50</f>
        <v>0.0102956612541803</v>
      </c>
      <c r="LT39" s="8" t="n">
        <f aca="false">LS39*D$9</f>
        <v>0.568336647420787</v>
      </c>
      <c r="LU39" s="11" t="n">
        <v>10.703702</v>
      </c>
      <c r="LV39" s="39" t="n">
        <f aca="false">LU39/LU$50</f>
        <v>0.0102956612541803</v>
      </c>
      <c r="LW39" s="4" t="n">
        <f aca="false">LV39*E$9</f>
        <v>0.00292878464056527</v>
      </c>
      <c r="LX39" s="41" t="n">
        <v>10.703702</v>
      </c>
      <c r="LY39" s="0" t="n">
        <f aca="false">LX39/LX$50</f>
        <v>0.0102956612541803</v>
      </c>
      <c r="LZ39" s="0" t="n">
        <f aca="false">LY39*F$9</f>
        <v>0.00264877059342181</v>
      </c>
      <c r="MA39" s="0" t="n">
        <v>10.703702</v>
      </c>
      <c r="MB39" s="37" t="n">
        <f aca="false">MA39/MA$50</f>
        <v>0.0102956612541803</v>
      </c>
      <c r="MC39" s="0" t="n">
        <f aca="false">MB39*G$9</f>
        <v>0.015614411634623</v>
      </c>
      <c r="MD39" s="0" t="n">
        <v>10.703702</v>
      </c>
      <c r="ME39" s="0" t="n">
        <f aca="false">MD39/MD$50</f>
        <v>0.0102956612541803</v>
      </c>
      <c r="MF39" s="0" t="n">
        <f aca="false">ME39*H$9</f>
        <v>0.0385189130204231</v>
      </c>
      <c r="MG39" s="0" t="n">
        <v>10.703702</v>
      </c>
      <c r="MH39" s="0" t="n">
        <f aca="false">MG39/MG$50</f>
        <v>0.0102956612541803</v>
      </c>
      <c r="MI39" s="0" t="n">
        <f aca="false">MH39*I$9</f>
        <v>0.0552793841107663</v>
      </c>
      <c r="MZ39" s="49" t="n">
        <f aca="false">AVERAGE(MB39,LY39,LV39,LS39,LP39,ME39,MH39)</f>
        <v>0.0102956612541803</v>
      </c>
      <c r="NA39" s="0" t="n">
        <f aca="false">MZ39*O$9</f>
        <v>1.51014123587035</v>
      </c>
      <c r="NC39" s="0" t="s">
        <v>89</v>
      </c>
      <c r="ND39" s="5" t="n">
        <v>77.598613</v>
      </c>
      <c r="NE39" s="37" t="n">
        <f aca="false">ND39/ND$50</f>
        <v>0.0102954647827953</v>
      </c>
      <c r="NF39" s="8" t="n">
        <f aca="false">NE39*C$10</f>
        <v>0.833987204411743</v>
      </c>
      <c r="NG39" s="11" t="n">
        <v>77.598613</v>
      </c>
      <c r="NH39" s="37" t="n">
        <f aca="false">NG39/NG$50</f>
        <v>0.0102954647827953</v>
      </c>
      <c r="NI39" s="8" t="n">
        <f aca="false">NH39*D$10</f>
        <v>4.12026938175482</v>
      </c>
      <c r="NJ39" s="11" t="n">
        <v>77.598613</v>
      </c>
      <c r="NK39" s="39" t="n">
        <f aca="false">NJ39/NJ$50</f>
        <v>0.0102954647827953</v>
      </c>
      <c r="NL39" s="4" t="n">
        <f aca="false">NK39*E$10</f>
        <v>0.0212328058291486</v>
      </c>
      <c r="NM39" s="41" t="n">
        <v>77.598613</v>
      </c>
      <c r="NN39" s="0" t="n">
        <f aca="false">NM39/NM$50</f>
        <v>0.0102954647827953</v>
      </c>
      <c r="NO39" s="0" t="n">
        <f aca="false">NN39*F$10</f>
        <v>0.0192027883911701</v>
      </c>
      <c r="NP39" s="0" t="n">
        <v>77.598613</v>
      </c>
      <c r="NQ39" s="37" t="n">
        <f aca="false">NP39/NP$50</f>
        <v>0.0102954647827953</v>
      </c>
      <c r="NR39" s="0" t="n">
        <f aca="false">NQ39*G$10</f>
        <v>0.113199777744792</v>
      </c>
      <c r="NS39" s="0" t="n">
        <v>77.598613</v>
      </c>
      <c r="NT39" s="0" t="n">
        <f aca="false">NS39/NS$50</f>
        <v>0.0102954647827953</v>
      </c>
      <c r="NU39" s="0" t="n">
        <f aca="false">NT39*H$10</f>
        <v>0.279250508755282</v>
      </c>
      <c r="NV39" s="0" t="n">
        <v>77.598613</v>
      </c>
      <c r="NW39" s="0" t="n">
        <f aca="false">NV39/NV$50</f>
        <v>0.0102954647827953</v>
      </c>
      <c r="NX39" s="0" t="n">
        <f aca="false">NW39*I$10</f>
        <v>0.400758872100711</v>
      </c>
      <c r="OO39" s="49" t="n">
        <f aca="false">AVERAGE(NQ39,NN39,NK39,NH39,NE39,NT39,NW39)</f>
        <v>0.0102954647827953</v>
      </c>
      <c r="OP39" s="0" t="n">
        <f aca="false">OO39*O$10</f>
        <v>10.948068762624</v>
      </c>
      <c r="OR39" s="0" t="s">
        <v>89</v>
      </c>
      <c r="OS39" s="5" t="n">
        <v>120.197628</v>
      </c>
      <c r="OT39" s="37" t="n">
        <f aca="false">OS39/OS$50</f>
        <v>0.0166012027442459</v>
      </c>
      <c r="OU39" s="8" t="n">
        <f aca="false">OT39*C$11</f>
        <v>1.55018157980661</v>
      </c>
      <c r="OV39" s="11" t="n">
        <v>120.197628</v>
      </c>
      <c r="OW39" s="37" t="n">
        <f aca="false">OV39/OV$50</f>
        <v>0.0166012027442459</v>
      </c>
      <c r="OX39" s="8" t="n">
        <f aca="false">OW39*D$11</f>
        <v>7.65858956306497</v>
      </c>
      <c r="OY39" s="11" t="n">
        <v>120.197628</v>
      </c>
      <c r="OZ39" s="39" t="n">
        <f aca="false">OY39/OY$50</f>
        <v>0.0166012027442459</v>
      </c>
      <c r="PA39" s="4" t="n">
        <f aca="false">OZ39*E$11</f>
        <v>0.0394666780375524</v>
      </c>
      <c r="PB39" s="41" t="n">
        <v>120.197628</v>
      </c>
      <c r="PC39" s="0" t="n">
        <f aca="false">PB39/PB$50</f>
        <v>0.0166012027442459</v>
      </c>
      <c r="PD39" s="0" t="n">
        <f aca="false">PC39*F$11</f>
        <v>0.0356933639838192</v>
      </c>
      <c r="PE39" s="0" t="n">
        <v>120.197628</v>
      </c>
      <c r="PF39" s="37" t="n">
        <f aca="false">PE39/PE$50</f>
        <v>0.0166012027442459</v>
      </c>
      <c r="PG39" s="0" t="n">
        <f aca="false">PF39*G$11</f>
        <v>0.210411154235819</v>
      </c>
      <c r="PH39" s="0" t="n">
        <v>120.197628</v>
      </c>
      <c r="PI39" s="0" t="n">
        <f aca="false">PH39/PH$50</f>
        <v>0.0166012027442459</v>
      </c>
      <c r="PJ39" s="0" t="n">
        <f aca="false">PI39*H$11</f>
        <v>0.519059516182152</v>
      </c>
      <c r="PK39" s="0" t="n">
        <v>120.197628</v>
      </c>
      <c r="PL39" s="0" t="n">
        <f aca="false">PK39/PK$50</f>
        <v>0.0166012027442459</v>
      </c>
      <c r="PM39" s="0" t="n">
        <f aca="false">PL39*I$11</f>
        <v>0.74491433224422</v>
      </c>
      <c r="QD39" s="49" t="n">
        <f aca="false">AVERAGE(PF39,PC39,OZ39,OW39,OT39,PI39,PL39)</f>
        <v>0.0166012027442459</v>
      </c>
      <c r="QE39" s="0" t="n">
        <f aca="false">QD39*O$11</f>
        <v>20.3498260410925</v>
      </c>
      <c r="QG39" s="0" t="s">
        <v>89</v>
      </c>
      <c r="QH39" s="5" t="n">
        <v>39.892912</v>
      </c>
      <c r="QI39" s="37" t="n">
        <f aca="false">QH39/QH$50</f>
        <v>0.0172924067510761</v>
      </c>
      <c r="QJ39" s="8" t="n">
        <f aca="false">QI39*C$12</f>
        <v>0.512971089337408</v>
      </c>
      <c r="QK39" s="11" t="n">
        <v>39.892912</v>
      </c>
      <c r="QL39" s="37" t="n">
        <f aca="false">QK39/QK$50</f>
        <v>0.0172274384723299</v>
      </c>
      <c r="QM39" s="8" t="n">
        <f aca="false">QL39*D$12</f>
        <v>2.52478486365652</v>
      </c>
      <c r="QN39" s="11" t="n">
        <v>39.892912</v>
      </c>
      <c r="QO39" s="39" t="n">
        <f aca="false">QN39/QN$50</f>
        <v>0.0172598614747365</v>
      </c>
      <c r="QP39" s="4" t="n">
        <f aca="false">QO39*E$12</f>
        <v>0.0130353517086949</v>
      </c>
      <c r="QQ39" s="41" t="n">
        <v>39.892912</v>
      </c>
      <c r="QR39" s="0" t="n">
        <f aca="false">QQ39/QQ$50</f>
        <v>0.0172598614747365</v>
      </c>
      <c r="QS39" s="0" t="n">
        <f aca="false">QR39*F$12</f>
        <v>0.011789073120186</v>
      </c>
      <c r="QT39" s="0" t="n">
        <v>39.892912</v>
      </c>
      <c r="QU39" s="37" t="n">
        <f aca="false">QT39/QT$50</f>
        <v>0.0172598614747365</v>
      </c>
      <c r="QV39" s="0" t="n">
        <f aca="false">QU39*G$12</f>
        <v>0.0694961809627504</v>
      </c>
      <c r="QW39" s="0" t="n">
        <v>39.892912</v>
      </c>
      <c r="QX39" s="0" t="n">
        <f aca="false">QW39/QW$50</f>
        <v>0.0172598614598013</v>
      </c>
      <c r="QY39" s="4" t="n">
        <f aca="false">QX39*H$12</f>
        <v>0.171438886720757</v>
      </c>
      <c r="QZ39" s="0" t="n">
        <v>39.76203</v>
      </c>
      <c r="RA39" s="0" t="n">
        <f aca="false">QZ39/QZ$50</f>
        <v>0.0173714358421941</v>
      </c>
      <c r="RB39" s="0" t="n">
        <f aca="false">RA39*I$12</f>
        <v>0.247626387364711</v>
      </c>
      <c r="RS39" s="49" t="n">
        <f aca="false">AVERAGE(QU39,QR39,QO39,QL39,QI39,QX39,RA39)</f>
        <v>0.0172758181356587</v>
      </c>
      <c r="RT39" s="0" t="n">
        <f aca="false">RS39*O$12</f>
        <v>6.72750763642468</v>
      </c>
      <c r="RW39" s="0" t="s">
        <v>89</v>
      </c>
      <c r="RX39" s="5" t="n">
        <v>120.197628</v>
      </c>
      <c r="RY39" s="37" t="n">
        <f aca="false">RX39/RX$50</f>
        <v>0.0166012027442459</v>
      </c>
      <c r="RZ39" s="8" t="n">
        <f aca="false">RY39*C$13</f>
        <v>0.846994579763986</v>
      </c>
      <c r="SA39" s="11" t="n">
        <v>120.197628</v>
      </c>
      <c r="SB39" s="37" t="n">
        <f aca="false">SA39/SA$50</f>
        <v>0.0166012027442459</v>
      </c>
      <c r="SC39" s="8" t="n">
        <f aca="false">SB39*D$13</f>
        <v>4.18453162716737</v>
      </c>
      <c r="SD39" s="11" t="n">
        <v>120.197628</v>
      </c>
      <c r="SE39" s="39" t="n">
        <f aca="false">SD39/SD$50</f>
        <v>0.0166012027442459</v>
      </c>
      <c r="SF39" s="4" t="n">
        <f aca="false">SE39*$E$13</f>
        <v>0.0215639656763741</v>
      </c>
      <c r="SG39" s="41" t="n">
        <v>120.197628</v>
      </c>
      <c r="SH39" s="0" t="n">
        <f aca="false">SG39/SG$50</f>
        <v>0.0166012027442459</v>
      </c>
      <c r="SI39" s="0" t="n">
        <f aca="false">SH39*$F$13</f>
        <v>0.0195022868428158</v>
      </c>
      <c r="SJ39" s="0" t="n">
        <v>120.197628</v>
      </c>
      <c r="SK39" s="37" t="n">
        <f aca="false">SJ39/SJ$50</f>
        <v>0.0166012027442459</v>
      </c>
      <c r="SL39" s="0" t="n">
        <f aca="false">SK39*$G$13</f>
        <v>0.114965310826268</v>
      </c>
      <c r="SM39" s="0" t="n">
        <v>47.654152</v>
      </c>
      <c r="SN39" s="0" t="n">
        <f aca="false">SM39/SM$50</f>
        <v>0.01204609663534</v>
      </c>
      <c r="SO39" s="0" t="n">
        <f aca="false">SN39*H$13</f>
        <v>0.205788928560622</v>
      </c>
      <c r="SP39" s="0" t="n">
        <v>47.654152</v>
      </c>
      <c r="SQ39" s="0" t="n">
        <f aca="false">SP39/SP$50</f>
        <v>0.01204609663534</v>
      </c>
      <c r="SR39" s="0" t="n">
        <f aca="false">SQ39*I$13</f>
        <v>0.295332457113057</v>
      </c>
      <c r="TI39" s="49" t="n">
        <f aca="false">AVERAGE(SK39,SH39,SE39,SB39,RY39,SN39,SQ39)</f>
        <v>0.0152997438559871</v>
      </c>
      <c r="TJ39" s="0" t="n">
        <f aca="false">TI39*$O$13</f>
        <v>10.2471564449859</v>
      </c>
      <c r="TL39" s="0" t="s">
        <v>89</v>
      </c>
      <c r="TM39" s="5" t="n">
        <v>11064093</v>
      </c>
      <c r="TN39" s="37" t="n">
        <f aca="false">TM39/TM$50</f>
        <v>0.0349140812673887</v>
      </c>
      <c r="TO39" s="8" t="n">
        <f aca="false">TN39*$C$7</f>
        <v>11.0640930628453</v>
      </c>
      <c r="TP39" s="11" t="n">
        <v>54661565</v>
      </c>
      <c r="TQ39" s="37" t="n">
        <f aca="false">TP39/TP$50</f>
        <v>0.0349140827666923</v>
      </c>
      <c r="TR39" s="8" t="n">
        <f aca="false">TQ39*$D$7</f>
        <v>54.6615650698282</v>
      </c>
      <c r="TS39" s="11" t="n">
        <v>281685</v>
      </c>
      <c r="TT39" s="39" t="n">
        <f aca="false">TS39/TS$50</f>
        <v>0.0349140735874665</v>
      </c>
      <c r="TU39" s="4" t="n">
        <f aca="false">TT39*$E$7</f>
        <v>0.281685002793126</v>
      </c>
      <c r="TV39" s="41" t="n">
        <v>254754</v>
      </c>
      <c r="TW39" s="0" t="n">
        <f aca="false">TV39/TV$50</f>
        <v>0.0349140982765383</v>
      </c>
      <c r="TX39" s="0" t="n">
        <f aca="false">TW39*$F$7</f>
        <v>0.254753958103082</v>
      </c>
      <c r="TY39" s="50" t="n">
        <v>1501765</v>
      </c>
      <c r="TZ39" s="37" t="n">
        <f aca="false">TY39/TY$50</f>
        <v>0.0349140788619968</v>
      </c>
      <c r="UA39" s="0" t="n">
        <f aca="false">TZ39*$G$7</f>
        <v>1.50176499441375</v>
      </c>
      <c r="UB39" s="50" t="n">
        <v>3181523</v>
      </c>
      <c r="UC39" s="0" t="n">
        <f aca="false">UB39/UB$50</f>
        <v>0.0299837039299573</v>
      </c>
      <c r="UD39" s="0" t="n">
        <f aca="false">UC39*H$7</f>
        <v>3.18152300599674</v>
      </c>
      <c r="UE39" s="50" t="n">
        <v>4565877</v>
      </c>
      <c r="UF39" s="0" t="n">
        <f aca="false">UE39/UE$50</f>
        <v>0.0299837017839187</v>
      </c>
      <c r="UG39" s="0" t="n">
        <f aca="false">UF39*I$7</f>
        <v>4.56587701799022</v>
      </c>
      <c r="UH39" s="50" t="n">
        <v>4651453</v>
      </c>
      <c r="UI39" s="0" t="n">
        <f aca="false">UH39/UH$50</f>
        <v>0.029983698862048</v>
      </c>
      <c r="UJ39" s="0" t="n">
        <f aca="false">UI39*J$7</f>
        <v>4.65145304557522</v>
      </c>
      <c r="UK39" s="50" t="n">
        <v>20326072</v>
      </c>
      <c r="UL39" s="0" t="n">
        <f aca="false">UK39/UK$50</f>
        <v>0.0299837019994878</v>
      </c>
      <c r="UM39" s="0" t="n">
        <f aca="false">UL39*SUM(A$7:N$7)</f>
        <v>124.293938207691</v>
      </c>
      <c r="UN39" s="50"/>
      <c r="UQ39" s="50" t="n">
        <v>7916948</v>
      </c>
      <c r="UR39" s="0" t="n">
        <f aca="false">UQ39/UQ$50</f>
        <v>0.029983702082585</v>
      </c>
      <c r="US39" s="0" t="n">
        <f aca="false">UR39*M$7</f>
        <v>7.9169479700163</v>
      </c>
      <c r="UT39" s="50" t="n">
        <v>8136979</v>
      </c>
      <c r="UU39" s="0" t="n">
        <f aca="false">UT39/UT$50</f>
        <v>0.0299837024504169</v>
      </c>
      <c r="UV39" s="0" t="n">
        <f aca="false">UU39*N$7</f>
        <v>8.13697894363064</v>
      </c>
      <c r="UX39" s="49" t="n">
        <f aca="false">AVERAGE(TZ39,TW39,TT39,TQ39,TN39,UC39,UF39,UI39,UL39,UO39,UR39,UU39)</f>
        <v>0.0322247841698633</v>
      </c>
      <c r="UY39" s="0" t="n">
        <f aca="false">UX39*SUM(A$7:N$7)</f>
        <v>133.584082860535</v>
      </c>
      <c r="VA39" s="50" t="n">
        <v>9423335</v>
      </c>
      <c r="VB39" s="0" t="n">
        <f aca="false">VA39/VA$50</f>
        <v>0.029983700526</v>
      </c>
      <c r="VC39" s="0" t="n">
        <f aca="false">VB39*W$7</f>
        <v>9.42333501799022</v>
      </c>
      <c r="VD39" s="50" t="n">
        <v>32315666</v>
      </c>
      <c r="VE39" s="0" t="n">
        <f aca="false">VD39/VD$50</f>
        <v>0.029983701570585</v>
      </c>
      <c r="VF39" s="0" t="n">
        <f aca="false">VE39*X$7</f>
        <v>32.3156660659641</v>
      </c>
      <c r="VG39" s="50" t="n">
        <v>3101828</v>
      </c>
      <c r="VH39" s="0" t="n">
        <f aca="false">VG39/VG$50</f>
        <v>0.0299837005095182</v>
      </c>
      <c r="VI39" s="0" t="n">
        <f aca="false">VH39*Y$7</f>
        <v>3.10182805157196</v>
      </c>
      <c r="VJ39" s="50" t="n">
        <v>2819397</v>
      </c>
      <c r="VK39" s="0" t="n">
        <f aca="false">VJ39/VJ$50</f>
        <v>0.0299837000546309</v>
      </c>
      <c r="VL39" s="0" t="n">
        <f aca="false">VK39*Z$7</f>
        <v>2.81939694482999</v>
      </c>
      <c r="VM39" s="50" t="n">
        <v>2666367</v>
      </c>
      <c r="VN39" s="0" t="n">
        <f aca="false">VM39/VM$50</f>
        <v>0.0299837074586689</v>
      </c>
      <c r="VP39" s="50" t="n">
        <v>6081735</v>
      </c>
      <c r="VQ39" s="0" t="n">
        <f aca="false">VP39/VP$50</f>
        <v>0.032377484770127</v>
      </c>
      <c r="VR39" s="0" t="n">
        <f aca="false">VQ39*AB$7</f>
        <v>6.08173496373722</v>
      </c>
      <c r="VS39" s="52" t="n">
        <v>7712409</v>
      </c>
      <c r="VT39" s="0" t="n">
        <f aca="false">VS39/VS$50</f>
        <v>0.0323774831970214</v>
      </c>
      <c r="VU39" s="0" t="n">
        <f aca="false">VT39*AC$7</f>
        <v>7.71240894431073</v>
      </c>
      <c r="VV39" s="50" t="n">
        <v>10323086</v>
      </c>
      <c r="VW39" s="0" t="n">
        <f aca="false">VV39/VV$50</f>
        <v>0.0323774816958115</v>
      </c>
      <c r="VX39" s="0" t="n">
        <f aca="false">VW39*AD$7</f>
        <v>10.3230861359854</v>
      </c>
      <c r="WL39" s="46" t="n">
        <f aca="false">AVERAGE(VN39,VK39,VH39,VE39,VB39, VQ39, VT39,VW39,VZ39,WC39,WF39,WI39)</f>
        <v>0.0308813699727954</v>
      </c>
      <c r="WM39" s="40" t="n">
        <f aca="false">WL39*AI$7</f>
        <v>105.366987296218</v>
      </c>
    </row>
    <row r="40" customFormat="false" ht="14.25" hidden="false" customHeight="false" outlineLevel="0" collapsed="false">
      <c r="B40" s="0" t="s">
        <v>90</v>
      </c>
      <c r="C40" s="5" t="n">
        <v>635.931556</v>
      </c>
      <c r="D40" s="37" t="n">
        <f aca="false">C40/C$50</f>
        <v>0.0128666997372204</v>
      </c>
      <c r="E40" s="8" t="n">
        <f aca="false">C$4*D40</f>
        <v>9.37799946939193</v>
      </c>
      <c r="F40" s="38" t="n">
        <v>980.564412</v>
      </c>
      <c r="G40" s="37" t="n">
        <f aca="false">F40/F$50</f>
        <v>0.0133109155497659</v>
      </c>
      <c r="H40" s="8" t="n">
        <f aca="false">G40*D$4</f>
        <v>47.9310771829946</v>
      </c>
      <c r="I40" s="11" t="n">
        <v>639.479359</v>
      </c>
      <c r="J40" s="39" t="n">
        <f aca="false">I40/I$50</f>
        <v>0.0128959126387898</v>
      </c>
      <c r="K40" s="40" t="n">
        <f aca="false">J40*E$4</f>
        <v>0.239300232633334</v>
      </c>
      <c r="L40" s="41" t="n">
        <v>959.095874</v>
      </c>
      <c r="M40" s="0" t="n">
        <f aca="false">L40/L$50</f>
        <v>0.0131518634586093</v>
      </c>
      <c r="N40" s="0" t="n">
        <f aca="false">M40*F$4</f>
        <v>0.220716722102945</v>
      </c>
      <c r="O40" s="0" t="n">
        <v>683.812506</v>
      </c>
      <c r="P40" s="37" t="n">
        <f aca="false">O40/O$50</f>
        <v>0.0141034442141669</v>
      </c>
      <c r="Q40" s="0" t="n">
        <f aca="false">P40*G$4</f>
        <v>1.3952576403922</v>
      </c>
      <c r="R40" s="0" t="n">
        <v>502.673595</v>
      </c>
      <c r="S40" s="0" t="n">
        <f aca="false">R40/R$50</f>
        <v>0.0129992245524985</v>
      </c>
      <c r="T40" s="0" t="n">
        <f aca="false">S40*H$4</f>
        <v>3.1724520680353</v>
      </c>
      <c r="U40" s="0" t="n">
        <v>598.029475</v>
      </c>
      <c r="V40" s="0" t="n">
        <f aca="false">U40/U$50</f>
        <v>0.0129261136268735</v>
      </c>
      <c r="W40" s="42" t="n">
        <f aca="false">V40*I$4</f>
        <v>4.52725299905463</v>
      </c>
      <c r="X40" s="0" t="n">
        <v>597.291571</v>
      </c>
      <c r="Y40" s="0" t="n">
        <f aca="false">X40/X$50</f>
        <v>0.0129250506211569</v>
      </c>
      <c r="Z40" s="42" t="n">
        <f aca="false">Y40*J$4</f>
        <v>4.61172627870174</v>
      </c>
      <c r="AA40" s="0" t="n">
        <v>589.366205</v>
      </c>
      <c r="AB40" s="0" t="n">
        <f aca="false">AA40/AA$50</f>
        <v>0.0129134771477971</v>
      </c>
      <c r="AC40" s="42" t="n">
        <f aca="false">AB40*K$4</f>
        <v>27.9344973995978</v>
      </c>
      <c r="AD40" s="0" t="n">
        <v>576.627743</v>
      </c>
      <c r="AE40" s="0" t="n">
        <f aca="false">AD40/AD$50</f>
        <v>0.0129881143432721</v>
      </c>
      <c r="AF40" s="42" t="n">
        <f aca="false">AE40*L$4</f>
        <v>9.41117718035081</v>
      </c>
      <c r="AG40" s="0" t="n">
        <v>612.321128</v>
      </c>
      <c r="AH40" s="0" t="n">
        <f aca="false">AG40/AG$50</f>
        <v>0.0130003490947384</v>
      </c>
      <c r="AI40" s="42" t="n">
        <f aca="false">AH40*M$4</f>
        <v>7.89505913281485</v>
      </c>
      <c r="AJ40" s="0" t="n">
        <v>623.978177</v>
      </c>
      <c r="AK40" s="0" t="n">
        <f aca="false">AJ40/AJ$50</f>
        <v>0.0129871584486532</v>
      </c>
      <c r="AL40" s="42" t="n">
        <f aca="false">AK40*N$4</f>
        <v>8.10624840347153</v>
      </c>
      <c r="AN40" s="43" t="n">
        <f aca="false">AVERAGE(Y40,AB40,AE40,AH40,AK40,P40,M40,J40,G40,D40,S40,V40)</f>
        <v>0.0130890269527952</v>
      </c>
      <c r="AO40" s="0" t="n">
        <f aca="false">AN40*(SUM(A$4:N$4))</f>
        <v>124.795778279274</v>
      </c>
      <c r="AQ40" s="5" t="n">
        <v>662.212715</v>
      </c>
      <c r="AR40" s="37" t="n">
        <f aca="false">AQ40/AQ$50</f>
        <v>0.0130353669231154</v>
      </c>
      <c r="AS40" s="8" t="n">
        <f aca="false">W$4*AR40</f>
        <v>9.42259438032292</v>
      </c>
      <c r="AT40" s="38" t="n">
        <v>987.278191</v>
      </c>
      <c r="AU40" s="37" t="n">
        <f aca="false">AT40/AT$50</f>
        <v>0.0133507112073694</v>
      </c>
      <c r="AV40" s="8" t="n">
        <f aca="false">AU40*X$4</f>
        <v>33.0948260487817</v>
      </c>
      <c r="AW40" s="11" t="n">
        <v>623.608427</v>
      </c>
      <c r="AX40" s="39" t="n">
        <f aca="false">AW40/AW$50</f>
        <v>0.0130126180808531</v>
      </c>
      <c r="AY40" s="40" t="n">
        <f aca="false">AX40*Y$4</f>
        <v>3.0961714909729</v>
      </c>
      <c r="AZ40" s="41" t="n">
        <v>1041.327196</v>
      </c>
      <c r="BA40" s="39" t="n">
        <f aca="false">AZ40/AZ$50</f>
        <v>0.0133739726444968</v>
      </c>
      <c r="BB40" s="0" t="n">
        <f aca="false">BA40*Z$4</f>
        <v>2.89240608578974</v>
      </c>
      <c r="BC40" s="0" t="n">
        <v>708.491957</v>
      </c>
      <c r="BD40" s="39" t="n">
        <f aca="false">BC40/BC$50</f>
        <v>0.0139188848978567</v>
      </c>
      <c r="BF40" s="0" t="n">
        <v>755.251751</v>
      </c>
      <c r="BG40" s="39" t="n">
        <f aca="false">BF40/BF$50</f>
        <v>0.0134990279866151</v>
      </c>
      <c r="BH40" s="0" t="n">
        <f aca="false">BG40*AB$4</f>
        <v>5.83196241001233</v>
      </c>
      <c r="BI40" s="0" t="n">
        <v>663.10792</v>
      </c>
      <c r="BJ40" s="39" t="n">
        <f aca="false">BI40/BI$50</f>
        <v>0.0130812902379929</v>
      </c>
      <c r="BK40" s="42" t="n">
        <f aca="false">BJ40*AC$4</f>
        <v>7.16680157650351</v>
      </c>
      <c r="BL40" s="0" t="n">
        <v>746.093514</v>
      </c>
      <c r="BM40" s="39" t="n">
        <f aca="false">BL40/BL$50</f>
        <v>0.0131026558952615</v>
      </c>
      <c r="BN40" s="42" t="n">
        <f aca="false">BM40*AD$4</f>
        <v>9.60845711787571</v>
      </c>
      <c r="BO40" s="0" t="n">
        <v>652.049692</v>
      </c>
      <c r="BP40" s="39" t="n">
        <f aca="false">BO40/BO$50</f>
        <v>0.0130006192533533</v>
      </c>
      <c r="BQ40" s="42" t="n">
        <f aca="false">BP40*AE$4</f>
        <v>9.38012551527949</v>
      </c>
      <c r="BT40" s="42"/>
      <c r="BW40" s="42"/>
      <c r="BZ40" s="42"/>
      <c r="CB40" s="43" t="n">
        <f aca="false">AVERAGE(BM40,BP40,BS40,BV40,BY40,BD40,BA40,AX40,AU40,AR40,BG40,BJ40)</f>
        <v>0.0132639052363238</v>
      </c>
      <c r="CC40" s="0" t="n">
        <f aca="false">CB40*AI$4</f>
        <v>104.089578676718</v>
      </c>
      <c r="CE40" s="0" t="s">
        <v>90</v>
      </c>
      <c r="CF40" s="5" t="n">
        <v>1.848907</v>
      </c>
      <c r="CG40" s="37" t="n">
        <f aca="false">CF40/CF$50</f>
        <v>0.00565013590070169</v>
      </c>
      <c r="CH40" s="8" t="n">
        <f aca="false">C$5*CG40</f>
        <v>0.0280034051788242</v>
      </c>
      <c r="CI40" s="38" t="n">
        <v>2.758441</v>
      </c>
      <c r="CJ40" s="37" t="n">
        <f aca="false">CI40/CI$50</f>
        <v>0.00542743088338172</v>
      </c>
      <c r="CK40" s="8" t="n">
        <f aca="false">D$5*CJ40</f>
        <v>0.132896173197713</v>
      </c>
      <c r="CL40" s="11" t="n">
        <v>1.854543</v>
      </c>
      <c r="CM40" s="39" t="n">
        <f aca="false">CL40/CL$50</f>
        <v>0.00551466098324521</v>
      </c>
      <c r="CN40" s="40" t="n">
        <f aca="false">CM40*E$5</f>
        <v>0.000695855028907597</v>
      </c>
      <c r="CO40" s="41" t="n">
        <v>2.730154</v>
      </c>
      <c r="CP40" s="0" t="n">
        <f aca="false">CO40/CO$50</f>
        <v>0.00551465982548076</v>
      </c>
      <c r="CQ40" s="0" t="n">
        <f aca="false">CP40*F$5</f>
        <v>0.000629325873049096</v>
      </c>
      <c r="CR40" s="0" t="n">
        <v>1.813735</v>
      </c>
      <c r="CS40" s="37" t="n">
        <f aca="false">CR40/CR$50</f>
        <v>0.00577082445755162</v>
      </c>
      <c r="CT40" s="0" t="n">
        <f aca="false">CS40*G$5</f>
        <v>0.00388218297571431</v>
      </c>
      <c r="CU40" s="0" t="n">
        <v>1.727794</v>
      </c>
      <c r="CV40" s="0" t="n">
        <f aca="false">CU40/CU$50</f>
        <v>0.00624348001611501</v>
      </c>
      <c r="CW40" s="0" t="n">
        <f aca="false">CV40*H$5</f>
        <v>0.0103612764638617</v>
      </c>
      <c r="CX40" s="0" t="n">
        <v>1.77689</v>
      </c>
      <c r="CY40" s="0" t="n">
        <f aca="false">CX40/CX$50</f>
        <v>0.0056625434435509</v>
      </c>
      <c r="CZ40" s="0" t="n">
        <f aca="false">CY40*I$5</f>
        <v>0.0134861273221219</v>
      </c>
      <c r="DA40" s="0" t="n">
        <v>1.774838</v>
      </c>
      <c r="DB40" s="0" t="n">
        <f aca="false">DA40/DA$50</f>
        <v>0.00566254282341919</v>
      </c>
      <c r="DC40" s="0" t="n">
        <f aca="false">DB40*J$5</f>
        <v>0.013738891126815</v>
      </c>
      <c r="DD40" s="0" t="n">
        <v>1.752801</v>
      </c>
      <c r="DE40" s="0" t="n">
        <f aca="false">DD40/DD$50</f>
        <v>0.00566254283260706</v>
      </c>
      <c r="DF40" s="0" t="n">
        <f aca="false">DE40*K$5</f>
        <v>0.0832948357991237</v>
      </c>
      <c r="DG40" s="0" t="n">
        <v>1.753797</v>
      </c>
      <c r="DH40" s="0" t="n">
        <f aca="false">DG40/DG$50</f>
        <v>0.00581720960754575</v>
      </c>
      <c r="DI40" s="0" t="n">
        <f aca="false">DH40*L$5</f>
        <v>0.0286629886588144</v>
      </c>
      <c r="DJ40" s="0" t="n">
        <v>1.809048</v>
      </c>
      <c r="DK40" s="0" t="n">
        <f aca="false">DJ40/DJ$50</f>
        <v>0.00566254534763862</v>
      </c>
      <c r="DL40" s="0" t="n">
        <f aca="false">DK40*M$5</f>
        <v>0.0233841171683332</v>
      </c>
      <c r="DM40" s="0" t="n">
        <v>1.845451</v>
      </c>
      <c r="DN40" s="0" t="n">
        <f aca="false">DM40/DM$50</f>
        <v>0.00566254319990052</v>
      </c>
      <c r="DO40" s="0" t="n">
        <f aca="false">DN40*N$5</f>
        <v>0.0240340084627278</v>
      </c>
      <c r="DQ40" s="43" t="n">
        <f aca="false">AVERAGE(CS40,CP40,CM40,CJ40,CG40,CV40,CY40,DB40,DE40,DH40,DK40,DN40)</f>
        <v>0.0056875932767615</v>
      </c>
      <c r="DR40" s="0" t="n">
        <f aca="false">DQ40*(SUM(A$5:N$5))</f>
        <v>0.368748257458002</v>
      </c>
      <c r="DT40" s="0" t="n">
        <v>1.951374</v>
      </c>
      <c r="DU40" s="0" t="n">
        <f aca="false">DT40/DT$50</f>
        <v>0.00566502150864361</v>
      </c>
      <c r="DV40" s="0" t="n">
        <f aca="false">DU40*W$5</f>
        <v>0.0278456725458384</v>
      </c>
      <c r="DW40" s="0" t="n">
        <v>2.842703</v>
      </c>
      <c r="DX40" s="0" t="n">
        <f aca="false">DW40/DW$50</f>
        <v>0.00566501915958992</v>
      </c>
      <c r="DY40" s="0" t="n">
        <f aca="false">DX40*X$5</f>
        <v>0.0954917817497139</v>
      </c>
      <c r="DZ40" s="0" t="n">
        <v>1.84056</v>
      </c>
      <c r="EA40" s="0" t="n">
        <f aca="false">DZ40/DZ$50</f>
        <v>0.00566501908884532</v>
      </c>
      <c r="EB40" s="0" t="n">
        <f aca="false">EA40*Y$5</f>
        <v>0.00916580501556856</v>
      </c>
      <c r="EC40" s="0" t="n">
        <v>2.993365</v>
      </c>
      <c r="ED40" s="0" t="n">
        <f aca="false">EC40/EC$50</f>
        <v>0.00566502096016025</v>
      </c>
      <c r="EE40" s="0" t="n">
        <f aca="false">ED40*Z$5</f>
        <v>0.00833123279451653</v>
      </c>
      <c r="EF40" s="0" t="n">
        <v>1.955454</v>
      </c>
      <c r="EG40" s="0" t="n">
        <f aca="false">EF40/EF$50</f>
        <v>0.00566666618465304</v>
      </c>
      <c r="EI40" s="0" t="n">
        <v>0.81423</v>
      </c>
      <c r="EJ40" s="0" t="n">
        <f aca="false">EI40/EI$50</f>
        <v>0.00214774164503098</v>
      </c>
      <c r="EK40" s="0" t="n">
        <f aca="false">EJ40*AB$5</f>
        <v>0.00630961948949785</v>
      </c>
      <c r="EL40" s="0" t="n">
        <v>1.722527</v>
      </c>
      <c r="EM40" s="0" t="n">
        <f aca="false">EL40/EL$50</f>
        <v>0.00501102756423127</v>
      </c>
      <c r="EN40" s="0" t="n">
        <f aca="false">EM40*AC$5</f>
        <v>0.0186685463924596</v>
      </c>
      <c r="EO40" s="0" t="n">
        <v>1.935463</v>
      </c>
      <c r="EP40" s="0" t="n">
        <f aca="false">EO40/EO$50</f>
        <v>0.00500568544750834</v>
      </c>
      <c r="EQ40" s="0" t="n">
        <f aca="false">EP40*AD$5</f>
        <v>0.0249612763699607</v>
      </c>
      <c r="ER40" s="0" t="n">
        <v>1.704267</v>
      </c>
      <c r="ES40" s="0" t="n">
        <f aca="false">ER40/ER$50</f>
        <v>0.00500957138252612</v>
      </c>
      <c r="ET40" s="0" t="n">
        <f aca="false">ES40*AE$5</f>
        <v>0.024578427421397</v>
      </c>
      <c r="FE40" s="44" t="n">
        <f aca="false">AVERAGE(EP40,ES40,EV40,EY40,FB40,EG40,ED40,EA40,DX40,DU40,EJ40,EM40)</f>
        <v>0.00505564143790987</v>
      </c>
      <c r="FF40" s="0" t="n">
        <f aca="false">FE40*AI$5</f>
        <v>0.269786999325506</v>
      </c>
      <c r="FH40" s="0" t="s">
        <v>90</v>
      </c>
      <c r="FI40" s="5" t="n">
        <v>36.27098</v>
      </c>
      <c r="FJ40" s="37" t="n">
        <f aca="false">FI40/FI$50</f>
        <v>0.0147130186864616</v>
      </c>
      <c r="FK40" s="8" t="n">
        <f aca="false">FJ40*C$6</f>
        <v>0.536185207756304</v>
      </c>
      <c r="FL40" s="38" t="n">
        <v>47.7583</v>
      </c>
      <c r="FM40" s="37" t="n">
        <f aca="false">FL40/FL$50</f>
        <v>0.0129850211323978</v>
      </c>
      <c r="FN40" s="8" t="n">
        <f aca="false">FM40*D$6</f>
        <v>2.33787844191799</v>
      </c>
      <c r="FO40" s="11" t="n">
        <v>36.367663</v>
      </c>
      <c r="FP40" s="39" t="n">
        <f aca="false">FO40/FO$50</f>
        <v>0.0147074105015842</v>
      </c>
      <c r="FQ40" s="45" t="n">
        <f aca="false">FP40*E$6</f>
        <v>0.0136457451792776</v>
      </c>
      <c r="FR40" s="41" t="n">
        <v>47.367424</v>
      </c>
      <c r="FS40" s="0" t="n">
        <f aca="false">FR40/FR$50</f>
        <v>0.0130121858322085</v>
      </c>
      <c r="FT40" s="0" t="n">
        <f aca="false">FS40*F$6</f>
        <v>0.0109186314673887</v>
      </c>
      <c r="FU40" s="0" t="n">
        <v>36.339425</v>
      </c>
      <c r="FV40" s="37" t="n">
        <f aca="false">FU40/FU$50</f>
        <v>0.0150266561322434</v>
      </c>
      <c r="FW40" s="0" t="n">
        <f aca="false">FV40*G$6</f>
        <v>0.0743295625511055</v>
      </c>
      <c r="FX40" s="0" t="n">
        <v>37.732055</v>
      </c>
      <c r="FY40" s="0" t="n">
        <f aca="false">FX40/FX$50</f>
        <v>0.0195758945997767</v>
      </c>
      <c r="FZ40" s="0" t="n">
        <f aca="false">FY40*H$6</f>
        <v>0.238874199979744</v>
      </c>
      <c r="GA40" s="0" t="n">
        <v>35.475742</v>
      </c>
      <c r="GB40" s="0" t="n">
        <f aca="false">GA40/GA$50</f>
        <v>0.015375222271277</v>
      </c>
      <c r="GC40" s="0" t="n">
        <f aca="false">GB40*I$6</f>
        <v>0.269251544385528</v>
      </c>
      <c r="GD40" s="0" t="n">
        <v>35.447283</v>
      </c>
      <c r="GE40" s="0" t="n">
        <f aca="false">GD40/GD$50</f>
        <v>0.0153806482850491</v>
      </c>
      <c r="GF40" s="0" t="n">
        <f aca="false">GE40*J$6</f>
        <v>0.274394824278378</v>
      </c>
      <c r="GG40" s="0" t="n">
        <v>35.141622</v>
      </c>
      <c r="GH40" s="0" t="n">
        <f aca="false">GG40/GG$50</f>
        <v>0.0154397265674185</v>
      </c>
      <c r="GI40" s="0" t="n">
        <f aca="false">GH40*K$6</f>
        <v>1.66996462963357</v>
      </c>
      <c r="GJ40" s="0" t="n">
        <v>35.268674</v>
      </c>
      <c r="GK40" s="0" t="n">
        <f aca="false">GJ40/GJ$50</f>
        <v>0.0159295448737236</v>
      </c>
      <c r="GL40" s="0" t="n">
        <f aca="false">GK40*L$6</f>
        <v>0.577126768546732</v>
      </c>
      <c r="GM40" s="0" t="n">
        <v>35.969569</v>
      </c>
      <c r="GN40" s="0" t="n">
        <f aca="false">GM40/GM$50</f>
        <v>0.0153121350662523</v>
      </c>
      <c r="GO40" s="0" t="n">
        <f aca="false">GN40*M$6</f>
        <v>0.464949867564086</v>
      </c>
      <c r="GP40" s="0" t="n">
        <v>36.478458</v>
      </c>
      <c r="GQ40" s="0" t="n">
        <f aca="false">GP40/GP$50</f>
        <v>0.015222444125153</v>
      </c>
      <c r="GR40" s="0" t="n">
        <f aca="false">GQ40*N$6</f>
        <v>0.475072795463015</v>
      </c>
      <c r="GT40" s="46" t="n">
        <f aca="false">AVERAGE(FV40,FS40,FP40,FM40,FJ40, FY40, GB40,GE40,GH40,GK40,GN40,GQ40)</f>
        <v>0.0152233256727955</v>
      </c>
      <c r="GU40" s="0" t="n">
        <f aca="false">GT40*(SUM(A$6:N$6))</f>
        <v>7.25724984059895</v>
      </c>
      <c r="GW40" s="5" t="n">
        <v>37.95916</v>
      </c>
      <c r="GX40" s="37" t="n">
        <f aca="false">GW40/GW$50</f>
        <v>0.0149805079506823</v>
      </c>
      <c r="GY40" s="8" t="n">
        <f aca="false">GX40*W$6</f>
        <v>0.54143182490772</v>
      </c>
      <c r="GZ40" s="38" t="n">
        <v>50.568101</v>
      </c>
      <c r="HA40" s="37" t="n">
        <f aca="false">GZ40/GZ$50</f>
        <v>0.0136992071558516</v>
      </c>
      <c r="HB40" s="8" t="n">
        <f aca="false">HA40*X$6</f>
        <v>1.69793530392178</v>
      </c>
      <c r="HC40" s="11" t="n">
        <v>36.435498</v>
      </c>
      <c r="HD40" s="39" t="n">
        <f aca="false">HC40/HC$50</f>
        <v>0.0152449150304988</v>
      </c>
      <c r="HE40" s="45" t="n">
        <f aca="false">HD40*Y$6</f>
        <v>0.181365775151684</v>
      </c>
      <c r="HF40" s="41" t="n">
        <v>52.612772</v>
      </c>
      <c r="HG40" s="39" t="n">
        <f aca="false">HF40/HF$50</f>
        <v>0.013535737582508</v>
      </c>
      <c r="HH40" s="0" t="n">
        <f aca="false">HG40*Z$6</f>
        <v>0.146369559741133</v>
      </c>
      <c r="HI40" s="0" t="n">
        <v>38.963971</v>
      </c>
      <c r="HJ40" s="39" t="n">
        <f aca="false">HI40/HI$50</f>
        <v>0.0153449790789383</v>
      </c>
      <c r="HL40" s="0" t="n">
        <v>31.602545</v>
      </c>
      <c r="HM40" s="39" t="n">
        <f aca="false">HL40/HL$50</f>
        <v>0.0113219158174882</v>
      </c>
      <c r="HN40" s="0" t="n">
        <f aca="false">HM40*AB$6</f>
        <v>0.244569414636322</v>
      </c>
      <c r="HO40" s="0" t="n">
        <v>36.807002</v>
      </c>
      <c r="HP40" s="39" t="n">
        <f aca="false">HO40/HO$50</f>
        <v>0.0145580693448383</v>
      </c>
      <c r="HQ40" s="0" t="n">
        <f aca="false">HP40*AC$6</f>
        <v>0.398793973810043</v>
      </c>
      <c r="HR40" s="0" t="n">
        <v>39.630758</v>
      </c>
      <c r="HS40" s="39" t="n">
        <f aca="false">HR40/HR$50</f>
        <v>0.0139504130545016</v>
      </c>
      <c r="HT40" s="0" t="n">
        <f aca="false">HS40*AD$6</f>
        <v>0.511506776497536</v>
      </c>
      <c r="HU40" s="0" t="n">
        <v>36.499</v>
      </c>
      <c r="HV40" s="39" t="n">
        <f aca="false">HU40/HU$50</f>
        <v>0.0145909244231019</v>
      </c>
      <c r="HW40" s="0" t="n">
        <f aca="false">HV40*AE$6</f>
        <v>0.526377627886266</v>
      </c>
      <c r="IH40" s="47" t="n">
        <f aca="false">AVERAGE(HJ40,HG40,HD40,HA40,GX40, HM40, HP40,HS40,HV40,HY40,IB40,IE40)</f>
        <v>0.0141362966042677</v>
      </c>
      <c r="II40" s="0" t="n">
        <f aca="false">IH40*AI$6</f>
        <v>5.54678705618968</v>
      </c>
      <c r="IK40" s="0" t="s">
        <v>90</v>
      </c>
      <c r="IL40" s="5" t="n">
        <v>90.943781</v>
      </c>
      <c r="IM40" s="37" t="n">
        <f aca="false">IL40/IL$50</f>
        <v>0.0203219061686414</v>
      </c>
      <c r="IN40" s="8" t="n">
        <f aca="false">IM40*W$8</f>
        <v>0.91810360993048</v>
      </c>
      <c r="IO40" s="38" t="n">
        <v>21.810525</v>
      </c>
      <c r="IP40" s="37" t="n">
        <f aca="false">IO40/IO$50</f>
        <v>0.00981189492294</v>
      </c>
      <c r="IQ40" s="8" t="n">
        <f aca="false">IP40*X$8</f>
        <v>1.52015757175721</v>
      </c>
      <c r="IR40" s="11" t="n">
        <v>21.810525</v>
      </c>
      <c r="IS40" s="39" t="n">
        <f aca="false">IR40/IR$50</f>
        <v>0.00981189492294</v>
      </c>
      <c r="IT40" s="40" t="n">
        <f aca="false">IS40*E$8</f>
        <v>0.0113795200240948</v>
      </c>
      <c r="IU40" s="41" t="n">
        <v>187.574573</v>
      </c>
      <c r="IV40" s="0" t="n">
        <f aca="false">IU40/IU$50</f>
        <v>0.0246723404644143</v>
      </c>
      <c r="IW40" s="0" t="n">
        <f aca="false">IV40*F$8</f>
        <v>0.0258784531325704</v>
      </c>
      <c r="IX40" s="0" t="n">
        <v>22.349157</v>
      </c>
      <c r="IY40" s="37" t="n">
        <f aca="false">IX40/IX$50</f>
        <v>0.0100977375147208</v>
      </c>
      <c r="IZ40" s="0" t="n">
        <f aca="false">IY40*G$8</f>
        <v>0.0624357479817622</v>
      </c>
      <c r="JA40" s="0" t="n">
        <v>21.810525</v>
      </c>
      <c r="JB40" s="0" t="n">
        <f aca="false">JA40/JA$50</f>
        <v>0.00981189492294</v>
      </c>
      <c r="JC40" s="0" t="n">
        <f aca="false">JB40*H$8</f>
        <v>0.149661650075326</v>
      </c>
      <c r="JD40" s="0" t="n">
        <v>21.965306</v>
      </c>
      <c r="JE40" s="0" t="n">
        <f aca="false">JD40/JD$50</f>
        <v>0.00559010980411024</v>
      </c>
      <c r="JF40" s="0" t="n">
        <f aca="false">JE40*I$8</f>
        <v>0.122367799915743</v>
      </c>
      <c r="JG40" s="0" t="n">
        <v>21.810525</v>
      </c>
      <c r="JH40" s="0" t="n">
        <f aca="false">JG40/JG$50</f>
        <v>0.00981189492294</v>
      </c>
      <c r="JI40" s="0" t="n">
        <f aca="false">JH40*J$8</f>
        <v>0.218808493416622</v>
      </c>
      <c r="JJ40" s="0" t="n">
        <v>21.810525</v>
      </c>
      <c r="JK40" s="0" t="n">
        <f aca="false">JJ40/JJ$50</f>
        <v>0.00981189492294</v>
      </c>
      <c r="JL40" s="0" t="n">
        <f aca="false">JK40*K$8</f>
        <v>1.32657121544889</v>
      </c>
      <c r="JM40" s="0" t="n">
        <v>68.629437</v>
      </c>
      <c r="JN40" s="0" t="n">
        <f aca="false">JM40/JM$50</f>
        <v>0.0162567203640415</v>
      </c>
      <c r="JO40" s="0" t="n">
        <f aca="false">JN40*L$8</f>
        <v>0.73622540421285</v>
      </c>
      <c r="JP40" s="0" t="n">
        <v>21.810525</v>
      </c>
      <c r="JQ40" s="0" t="n">
        <f aca="false">JP40/JP$50</f>
        <v>0.00981189492294</v>
      </c>
      <c r="JR40" s="0" t="n">
        <f aca="false">JQ40*M$8</f>
        <v>0.372420242607801</v>
      </c>
      <c r="JS40" s="0" t="n">
        <v>21.810525</v>
      </c>
      <c r="JT40" s="0" t="n">
        <f aca="false">JS40/JS$50</f>
        <v>0.00981189492294</v>
      </c>
      <c r="JU40" s="0" t="n">
        <f aca="false">JT40*N$8</f>
        <v>0.382770689738336</v>
      </c>
      <c r="JW40" s="43" t="n">
        <f aca="false">AVERAGE(IY40,IV40,IS40,IP40,IM40,JB40,JE40,JH40,JK40,JN40,JQ40,JT40)</f>
        <v>0.0121351732313757</v>
      </c>
      <c r="JX40" s="0" t="n">
        <f aca="false">JW40*SUM(A$8:N$8)</f>
        <v>7.23133580433922</v>
      </c>
      <c r="JZ40" s="0" t="n">
        <v>79.034116</v>
      </c>
      <c r="KA40" s="0" t="n">
        <f aca="false">JZ40/JZ$50</f>
        <v>0.016983949342597</v>
      </c>
      <c r="KB40" s="0" t="n">
        <f aca="false">KA40*W$8</f>
        <v>0.767301308888839</v>
      </c>
      <c r="KC40" s="0" t="n">
        <v>21.810525</v>
      </c>
      <c r="KD40" s="0" t="n">
        <f aca="false">KC40/KC$50</f>
        <v>0.00981189492294</v>
      </c>
      <c r="KE40" s="0" t="n">
        <f aca="false">KD40*X$8</f>
        <v>1.52015757175721</v>
      </c>
      <c r="KF40" s="0" t="n">
        <v>21.810525</v>
      </c>
      <c r="KG40" s="0" t="n">
        <f aca="false">KF40/KF$50</f>
        <v>0.00981189492294</v>
      </c>
      <c r="KH40" s="0" t="n">
        <f aca="false">KG40*Y$8</f>
        <v>0.14591274572913</v>
      </c>
      <c r="KI40" s="0" t="n">
        <v>165.93841</v>
      </c>
      <c r="KJ40" s="0" t="n">
        <f aca="false">KI40/KI$50</f>
        <v>0.0215672894506625</v>
      </c>
      <c r="KK40" s="0" t="n">
        <f aca="false">KJ40*Z$8</f>
        <v>0.291524071228164</v>
      </c>
      <c r="KL40" s="0" t="n">
        <v>54.428391</v>
      </c>
      <c r="KM40" s="0" t="n">
        <f aca="false">KL40/KL$50</f>
        <v>0.024355599184944</v>
      </c>
      <c r="KO40" s="0" t="n">
        <v>21.810525</v>
      </c>
      <c r="KP40" s="0" t="n">
        <f aca="false">KO40/KO$50</f>
        <v>0.00981189492294</v>
      </c>
      <c r="KQ40" s="0" t="n">
        <f aca="false">KP40*AB$8</f>
        <v>0.264938531214598</v>
      </c>
      <c r="KR40" s="0" t="n">
        <v>38.474089</v>
      </c>
      <c r="KS40" s="0" t="n">
        <f aca="false">KR40/KR$50</f>
        <v>0.007186568214561</v>
      </c>
      <c r="KT40" s="0" t="n">
        <f aca="false">KS40*AC$8</f>
        <v>0.246080028578608</v>
      </c>
      <c r="KU40" s="0" t="n">
        <v>21.810525</v>
      </c>
      <c r="KV40" s="0" t="n">
        <f aca="false">KU40/KU$50</f>
        <v>0.00988969896557164</v>
      </c>
      <c r="KW40" s="0" t="n">
        <f aca="false">KV40*AD$8</f>
        <v>0.453270453233838</v>
      </c>
      <c r="KX40" s="0" t="n">
        <v>21.810525</v>
      </c>
      <c r="KY40" s="0" t="n">
        <f aca="false">KX40/KX$50</f>
        <v>0.00988969896557164</v>
      </c>
      <c r="KZ40" s="0" t="n">
        <f aca="false">KY40*AE$8</f>
        <v>0.445972110047105</v>
      </c>
      <c r="LK40" s="48" t="n">
        <f aca="false">AVERAGE(KM40,KJ40,KG40,KD40,KA40, KP40, KS40,KV40,KY40,LB40,LE40,LH40)</f>
        <v>0.0132564987658586</v>
      </c>
      <c r="LL40" s="0" t="n">
        <f aca="false">LK40*AI$8</f>
        <v>6.50196598721094</v>
      </c>
      <c r="LN40" s="0" t="s">
        <v>90</v>
      </c>
      <c r="LO40" s="5" t="n">
        <v>11.072198</v>
      </c>
      <c r="LP40" s="37" t="n">
        <f aca="false">LO40/LO$50</f>
        <v>0.010650109648719</v>
      </c>
      <c r="LQ40" s="8" t="n">
        <f aca="false">LP40*C$9</f>
        <v>0.118997892953083</v>
      </c>
      <c r="LR40" s="11" t="n">
        <v>11.072198</v>
      </c>
      <c r="LS40" s="37" t="n">
        <f aca="false">LR40/LR$50</f>
        <v>0.010650109648719</v>
      </c>
      <c r="LT40" s="8" t="n">
        <f aca="false">LS40*D$9</f>
        <v>0.587902754663681</v>
      </c>
      <c r="LU40" s="11" t="n">
        <v>11.072198</v>
      </c>
      <c r="LV40" s="39" t="n">
        <f aca="false">LU40/LU$50</f>
        <v>0.010650109648719</v>
      </c>
      <c r="LW40" s="4" t="n">
        <f aca="false">LV40*E$9</f>
        <v>0.00302961381395871</v>
      </c>
      <c r="LX40" s="41" t="n">
        <v>11.072198</v>
      </c>
      <c r="LY40" s="0" t="n">
        <f aca="false">LX40/LX$50</f>
        <v>0.010650109648719</v>
      </c>
      <c r="LZ40" s="0" t="n">
        <f aca="false">LY40*F$9</f>
        <v>0.00273995973233782</v>
      </c>
      <c r="MA40" s="0" t="n">
        <v>11.072198</v>
      </c>
      <c r="MB40" s="37" t="n">
        <f aca="false">MA40/MA$50</f>
        <v>0.010650109648719</v>
      </c>
      <c r="MC40" s="0" t="n">
        <f aca="false">MB40*G$9</f>
        <v>0.0161519684752107</v>
      </c>
      <c r="MD40" s="0" t="n">
        <v>11.072198</v>
      </c>
      <c r="ME40" s="0" t="n">
        <f aca="false">MD40/MD$50</f>
        <v>0.010650109648719</v>
      </c>
      <c r="MF40" s="0" t="n">
        <f aca="false">ME40*H$9</f>
        <v>0.0398450023839325</v>
      </c>
      <c r="MG40" s="0" t="n">
        <v>11.072198</v>
      </c>
      <c r="MH40" s="0" t="n">
        <f aca="false">MG40/MG$50</f>
        <v>0.010650109648719</v>
      </c>
      <c r="MI40" s="0" t="n">
        <f aca="false">MH40*I$9</f>
        <v>0.0571824856664039</v>
      </c>
      <c r="MZ40" s="49" t="n">
        <f aca="false">AVERAGE(MB40,LY40,LV40,LS40,LP40,ME40,MH40)</f>
        <v>0.010650109648719</v>
      </c>
      <c r="NA40" s="0" t="n">
        <f aca="false">MZ40*O$9</f>
        <v>1.5621308189934</v>
      </c>
      <c r="NC40" s="0" t="s">
        <v>90</v>
      </c>
      <c r="ND40" s="5" t="n">
        <v>80.270432</v>
      </c>
      <c r="NE40" s="37" t="n">
        <f aca="false">ND40/ND$50</f>
        <v>0.0106499507375959</v>
      </c>
      <c r="NF40" s="8" t="n">
        <f aca="false">NE40*C$10</f>
        <v>0.862702445217712</v>
      </c>
      <c r="NG40" s="11" t="n">
        <v>80.270432</v>
      </c>
      <c r="NH40" s="37" t="n">
        <f aca="false">NG40/NG$50</f>
        <v>0.0106499507375959</v>
      </c>
      <c r="NI40" s="8" t="n">
        <f aca="false">NH40*D$10</f>
        <v>4.26213550015169</v>
      </c>
      <c r="NJ40" s="11" t="n">
        <v>80.270432</v>
      </c>
      <c r="NK40" s="39" t="n">
        <f aca="false">NJ40/NJ$50</f>
        <v>0.0106499507375959</v>
      </c>
      <c r="NL40" s="4" t="n">
        <f aca="false">NK40*E$10</f>
        <v>0.0219638783553757</v>
      </c>
      <c r="NM40" s="41" t="n">
        <v>80.270432</v>
      </c>
      <c r="NN40" s="0" t="n">
        <f aca="false">NM40/NM$50</f>
        <v>0.0106499507375959</v>
      </c>
      <c r="NO40" s="0" t="n">
        <f aca="false">NN40*F$10</f>
        <v>0.0198639648335442</v>
      </c>
      <c r="NP40" s="0" t="n">
        <v>80.270432</v>
      </c>
      <c r="NQ40" s="37" t="n">
        <f aca="false">NP40/NP$50</f>
        <v>0.0106499507375959</v>
      </c>
      <c r="NR40" s="0" t="n">
        <f aca="false">NQ40*G$10</f>
        <v>0.117097390154105</v>
      </c>
      <c r="NS40" s="0" t="n">
        <v>80.270432</v>
      </c>
      <c r="NT40" s="0" t="n">
        <f aca="false">NS40/NS$50</f>
        <v>0.0106499507375959</v>
      </c>
      <c r="NU40" s="0" t="n">
        <f aca="false">NT40*H$10</f>
        <v>0.288865459154615</v>
      </c>
      <c r="NV40" s="0" t="n">
        <v>80.270432</v>
      </c>
      <c r="NW40" s="0" t="n">
        <f aca="false">NV40/NV$50</f>
        <v>0.0106499507375959</v>
      </c>
      <c r="NX40" s="0" t="n">
        <f aca="false">NW40*I$10</f>
        <v>0.414557510085352</v>
      </c>
      <c r="OO40" s="49" t="n">
        <f aca="false">AVERAGE(NQ40,NN40,NK40,NH40,NE40,NT40,NW40)</f>
        <v>0.0106499507375959</v>
      </c>
      <c r="OP40" s="0" t="n">
        <f aca="false">OO40*O$10</f>
        <v>11.3250247029742</v>
      </c>
      <c r="OR40" s="0" t="s">
        <v>90</v>
      </c>
      <c r="OS40" s="5" t="n">
        <v>99.608701</v>
      </c>
      <c r="OT40" s="37" t="n">
        <f aca="false">OS40/OS$50</f>
        <v>0.0137575447028952</v>
      </c>
      <c r="OU40" s="8" t="n">
        <f aca="false">OT40*C$11</f>
        <v>1.28464742647554</v>
      </c>
      <c r="OV40" s="11" t="n">
        <v>99.608701</v>
      </c>
      <c r="OW40" s="37" t="n">
        <f aca="false">OV40/OV$50</f>
        <v>0.0137575447028952</v>
      </c>
      <c r="OX40" s="8" t="n">
        <f aca="false">OW40*D$11</f>
        <v>6.34673221562292</v>
      </c>
      <c r="OY40" s="11" t="n">
        <v>99.608701</v>
      </c>
      <c r="OZ40" s="39" t="n">
        <f aca="false">OY40/OY$50</f>
        <v>0.0137575447028952</v>
      </c>
      <c r="PA40" s="4" t="n">
        <f aca="false">OZ40*E$11</f>
        <v>0.0327063403622726</v>
      </c>
      <c r="PB40" s="41" t="n">
        <v>99.608701</v>
      </c>
      <c r="PC40" s="0" t="n">
        <f aca="false">PB40/PB$50</f>
        <v>0.0137575447028952</v>
      </c>
      <c r="PD40" s="0" t="n">
        <f aca="false">PC40*F$11</f>
        <v>0.0295793659151778</v>
      </c>
      <c r="PE40" s="0" t="n">
        <v>99.608701</v>
      </c>
      <c r="PF40" s="37" t="n">
        <f aca="false">PE40/PE$50</f>
        <v>0.0137575447028952</v>
      </c>
      <c r="PG40" s="0" t="n">
        <f aca="false">PF40*G$11</f>
        <v>0.174369345702401</v>
      </c>
      <c r="PH40" s="0" t="n">
        <v>99.608701</v>
      </c>
      <c r="PI40" s="0" t="n">
        <f aca="false">PH40/PH$50</f>
        <v>0.0137575447028952</v>
      </c>
      <c r="PJ40" s="0" t="n">
        <f aca="false">PI40*H$11</f>
        <v>0.430148622804708</v>
      </c>
      <c r="PK40" s="0" t="n">
        <v>99.608701</v>
      </c>
      <c r="PL40" s="0" t="n">
        <f aca="false">PK40/PK$50</f>
        <v>0.0137575447028952</v>
      </c>
      <c r="PM40" s="0" t="n">
        <f aca="false">PL40*I$11</f>
        <v>0.617316250127076</v>
      </c>
      <c r="QD40" s="49" t="n">
        <f aca="false">AVERAGE(PF40,PC40,OZ40,OW40,OT40,PI40,PL40)</f>
        <v>0.0137575447028952</v>
      </c>
      <c r="QE40" s="0" t="n">
        <f aca="false">QD40*O$11</f>
        <v>16.8640577294021</v>
      </c>
      <c r="QG40" s="0" t="s">
        <v>90</v>
      </c>
      <c r="QH40" s="5" t="n">
        <v>41.865433</v>
      </c>
      <c r="QI40" s="37" t="n">
        <f aca="false">QH40/QH$50</f>
        <v>0.0181474367237449</v>
      </c>
      <c r="QJ40" s="8" t="n">
        <f aca="false">QI40*C$12</f>
        <v>0.538335150153798</v>
      </c>
      <c r="QK40" s="11" t="n">
        <v>41.865433</v>
      </c>
      <c r="QL40" s="37" t="n">
        <f aca="false">QK40/QK$50</f>
        <v>0.0180792560624541</v>
      </c>
      <c r="QM40" s="8" t="n">
        <f aca="false">QL40*D$12</f>
        <v>2.64962386172326</v>
      </c>
      <c r="QN40" s="11" t="n">
        <v>41.865433</v>
      </c>
      <c r="QO40" s="39" t="n">
        <f aca="false">QN40/QN$50</f>
        <v>0.0181132822331912</v>
      </c>
      <c r="QP40" s="4" t="n">
        <f aca="false">QO40*E$12</f>
        <v>0.0136798898910112</v>
      </c>
      <c r="QQ40" s="41" t="n">
        <v>41.865433</v>
      </c>
      <c r="QR40" s="0" t="n">
        <f aca="false">QQ40/QQ$50</f>
        <v>0.0181132822331912</v>
      </c>
      <c r="QS40" s="0" t="n">
        <f aca="false">QR40*F$12</f>
        <v>0.0123719885589011</v>
      </c>
      <c r="QT40" s="0" t="n">
        <v>41.865433</v>
      </c>
      <c r="QU40" s="37" t="n">
        <f aca="false">QT40/QT$50</f>
        <v>0.0181132822331912</v>
      </c>
      <c r="QV40" s="0" t="n">
        <f aca="false">QU40*G$12</f>
        <v>0.0729324474445962</v>
      </c>
      <c r="QW40" s="0" t="n">
        <v>41.865433</v>
      </c>
      <c r="QX40" s="0" t="n">
        <f aca="false">QW40/QW$50</f>
        <v>0.0181132822175176</v>
      </c>
      <c r="QY40" s="4" t="n">
        <f aca="false">QX40*H$12</f>
        <v>0.179915751088877</v>
      </c>
      <c r="QZ40" s="0" t="n">
        <v>41.664336</v>
      </c>
      <c r="RA40" s="0" t="n">
        <f aca="false">QZ40/QZ$50</f>
        <v>0.0182025248643397</v>
      </c>
      <c r="RB40" s="0" t="n">
        <f aca="false">RA40*I$12</f>
        <v>0.259473397249323</v>
      </c>
      <c r="RS40" s="49" t="n">
        <f aca="false">AVERAGE(QU40,QR40,QO40,QL40,QI40,QX40,RA40)</f>
        <v>0.0181260495096614</v>
      </c>
      <c r="RT40" s="0" t="n">
        <f aca="false">RS40*O$12</f>
        <v>7.05860269753353</v>
      </c>
      <c r="RW40" s="0" t="s">
        <v>90</v>
      </c>
      <c r="RX40" s="5" t="n">
        <v>99.608701</v>
      </c>
      <c r="RY40" s="37" t="n">
        <f aca="false">RX40/RX$50</f>
        <v>0.0137575447028952</v>
      </c>
      <c r="RZ40" s="8" t="n">
        <f aca="false">RY40*C$13</f>
        <v>0.701910938245233</v>
      </c>
      <c r="SA40" s="11" t="n">
        <v>99.608701</v>
      </c>
      <c r="SB40" s="37" t="n">
        <f aca="false">SA40/SA$50</f>
        <v>0.0137575447028952</v>
      </c>
      <c r="SC40" s="8" t="n">
        <f aca="false">SB40*D$13</f>
        <v>3.46775362052534</v>
      </c>
      <c r="SD40" s="11" t="n">
        <v>99.608701</v>
      </c>
      <c r="SE40" s="39" t="n">
        <f aca="false">SD40/SD$50</f>
        <v>0.0137575447028952</v>
      </c>
      <c r="SF40" s="4" t="n">
        <f aca="false">SE40*$E$13</f>
        <v>0.0178702246056986</v>
      </c>
      <c r="SG40" s="41" t="n">
        <v>99.608701</v>
      </c>
      <c r="SH40" s="0" t="n">
        <f aca="false">SG40/SG$50</f>
        <v>0.0137575447028952</v>
      </c>
      <c r="SI40" s="0" t="n">
        <f aca="false">SH40*$F$13</f>
        <v>0.0161616954615966</v>
      </c>
      <c r="SJ40" s="0" t="n">
        <v>99.608701</v>
      </c>
      <c r="SK40" s="37" t="n">
        <f aca="false">SJ40/SJ$50</f>
        <v>0.0137575447028952</v>
      </c>
      <c r="SL40" s="0" t="n">
        <f aca="false">SK40*$G$13</f>
        <v>0.0952726394190227</v>
      </c>
      <c r="SM40" s="0" t="n">
        <v>36.628465</v>
      </c>
      <c r="SN40" s="0" t="n">
        <f aca="false">SM40/SM$50</f>
        <v>0.00925900494450447</v>
      </c>
      <c r="SO40" s="0" t="n">
        <f aca="false">SN40*H$13</f>
        <v>0.158175777992446</v>
      </c>
      <c r="SP40" s="0" t="n">
        <v>36.628465</v>
      </c>
      <c r="SQ40" s="0" t="n">
        <f aca="false">SP40/SP$50</f>
        <v>0.00925900494450447</v>
      </c>
      <c r="SR40" s="0" t="n">
        <f aca="false">SQ40*I$13</f>
        <v>0.227001722089811</v>
      </c>
      <c r="TI40" s="49" t="n">
        <f aca="false">AVERAGE(SK40,SH40,SE40,SB40,RY40,SN40,SQ40)</f>
        <v>0.0124722476290693</v>
      </c>
      <c r="TJ40" s="0" t="n">
        <f aca="false">TI40*$O$13</f>
        <v>8.35341257204544</v>
      </c>
      <c r="TL40" s="0" t="s">
        <v>90</v>
      </c>
      <c r="TM40" s="5" t="n">
        <v>3359329</v>
      </c>
      <c r="TN40" s="37" t="n">
        <f aca="false">TM40/TM$50</f>
        <v>0.0106007682428099</v>
      </c>
      <c r="TO40" s="8" t="n">
        <f aca="false">TN40*$C$7</f>
        <v>3.35932901908138</v>
      </c>
      <c r="TP40" s="11" t="n">
        <v>16596585</v>
      </c>
      <c r="TQ40" s="37" t="n">
        <f aca="false">TP40/TP$50</f>
        <v>0.0106007675106712</v>
      </c>
      <c r="TR40" s="8" t="n">
        <f aca="false">TQ40*$D$7</f>
        <v>16.5965850212015</v>
      </c>
      <c r="TS40" s="11" t="n">
        <v>85526</v>
      </c>
      <c r="TT40" s="39" t="n">
        <f aca="false">TS40/TS$50</f>
        <v>0.0106007102175894</v>
      </c>
      <c r="TU40" s="4" t="n">
        <f aca="false">TT40*$E$7</f>
        <v>0.0855260008480568</v>
      </c>
      <c r="TV40" s="41" t="n">
        <v>77349</v>
      </c>
      <c r="TW40" s="0" t="n">
        <f aca="false">TV40/TV$50</f>
        <v>0.0106006994496336</v>
      </c>
      <c r="TX40" s="0" t="n">
        <f aca="false">TW40*$F$7</f>
        <v>0.0773489872791607</v>
      </c>
      <c r="TY40" s="50" t="n">
        <v>455973</v>
      </c>
      <c r="TZ40" s="37" t="n">
        <f aca="false">TY40/TY$50</f>
        <v>0.0106007779385864</v>
      </c>
      <c r="UA40" s="0" t="n">
        <f aca="false">TZ40*$G$7</f>
        <v>0.455972998303875</v>
      </c>
      <c r="UB40" s="50" t="n">
        <v>801143</v>
      </c>
      <c r="UC40" s="0" t="n">
        <f aca="false">UB40/UB$50</f>
        <v>0.0075502312941185</v>
      </c>
      <c r="UD40" s="0" t="n">
        <f aca="false">UC40*H$7</f>
        <v>0.801143001510046</v>
      </c>
      <c r="UE40" s="50" t="n">
        <v>1149739</v>
      </c>
      <c r="UF40" s="0" t="n">
        <f aca="false">UE40/UE$50</f>
        <v>0.00755023214715178</v>
      </c>
      <c r="UG40" s="0" t="n">
        <f aca="false">UF40*I$7</f>
        <v>1.14973900453014</v>
      </c>
      <c r="UH40" s="50" t="n">
        <v>1171288</v>
      </c>
      <c r="UI40" s="0" t="n">
        <f aca="false">UH40/UH$50</f>
        <v>0.00755023143794648</v>
      </c>
      <c r="UJ40" s="0" t="n">
        <f aca="false">UI40*J$7</f>
        <v>1.17128801147635</v>
      </c>
      <c r="UK40" s="50" t="n">
        <v>5118332</v>
      </c>
      <c r="UL40" s="0" t="n">
        <f aca="false">UK40/UK$50</f>
        <v>0.00755023112298541</v>
      </c>
      <c r="UM40" s="0" t="n">
        <f aca="false">UL40*SUM(A$7:N$7)</f>
        <v>31.2986021762811</v>
      </c>
      <c r="UN40" s="50"/>
      <c r="UQ40" s="50" t="n">
        <v>1993576</v>
      </c>
      <c r="UR40" s="0" t="n">
        <f aca="false">UQ40/UQ$50</f>
        <v>0.00755023133447276</v>
      </c>
      <c r="US40" s="0" t="n">
        <f aca="false">UR40*M$7</f>
        <v>1.99357599244977</v>
      </c>
      <c r="UT40" s="50" t="n">
        <v>2048982</v>
      </c>
      <c r="UU40" s="0" t="n">
        <f aca="false">UT40/UT$50</f>
        <v>0.00755023044968657</v>
      </c>
      <c r="UV40" s="0" t="n">
        <f aca="false">UU40*N$7</f>
        <v>2.04898198580557</v>
      </c>
      <c r="UX40" s="49" t="n">
        <f aca="false">AVERAGE(TZ40,TW40,TT40,TQ40,TN40,UC40,UF40,UI40,UL40,UO40,UR40,UU40)</f>
        <v>0.00893682828596837</v>
      </c>
      <c r="UY40" s="0" t="n">
        <f aca="false">UX40*SUM(A$7:N$7)</f>
        <v>37.046578930376</v>
      </c>
      <c r="VA40" s="50" t="n">
        <v>2372901</v>
      </c>
      <c r="VB40" s="0" t="n">
        <f aca="false">VA40/VA$50</f>
        <v>0.00755023067330685</v>
      </c>
      <c r="VC40" s="0" t="n">
        <f aca="false">VB40*W$7</f>
        <v>2.37290100453014</v>
      </c>
      <c r="VD40" s="50" t="n">
        <v>8137446</v>
      </c>
      <c r="VE40" s="0" t="n">
        <f aca="false">VD40/VD$50</f>
        <v>0.00755023128444113</v>
      </c>
      <c r="VF40" s="0" t="n">
        <f aca="false">VE40*X$7</f>
        <v>8.13744601661051</v>
      </c>
      <c r="VG40" s="50" t="n">
        <v>781075</v>
      </c>
      <c r="VH40" s="0" t="n">
        <f aca="false">VG40/VG$50</f>
        <v>0.00755023130730393</v>
      </c>
      <c r="VI40" s="0" t="n">
        <f aca="false">VH40*Y$7</f>
        <v>0.781075012986398</v>
      </c>
      <c r="VJ40" s="50" t="n">
        <v>709956</v>
      </c>
      <c r="VK40" s="0" t="n">
        <f aca="false">VJ40/VJ$50</f>
        <v>0.00755023423660646</v>
      </c>
      <c r="VL40" s="0" t="n">
        <f aca="false">VK40*Z$7</f>
        <v>0.709955986107569</v>
      </c>
      <c r="VM40" s="50" t="n">
        <v>671421</v>
      </c>
      <c r="VN40" s="0" t="n">
        <f aca="false">VM40/VM$50</f>
        <v>0.00755023252448253</v>
      </c>
      <c r="VP40" s="50" t="n">
        <v>1138867</v>
      </c>
      <c r="VQ40" s="0" t="n">
        <f aca="false">VP40/VP$50</f>
        <v>0.00606301473965904</v>
      </c>
      <c r="VR40" s="0" t="n">
        <f aca="false">VQ40*AB$7</f>
        <v>1.13886699320942</v>
      </c>
      <c r="VS40" s="52" t="n">
        <v>1444228</v>
      </c>
      <c r="VT40" s="0" t="n">
        <f aca="false">VS40/VS$50</f>
        <v>0.00606301711989962</v>
      </c>
      <c r="VU40" s="0" t="n">
        <f aca="false">VT40*AC$7</f>
        <v>1.44422798957161</v>
      </c>
      <c r="VV40" s="50" t="n">
        <v>1933104</v>
      </c>
      <c r="VW40" s="0" t="n">
        <f aca="false">VV40/VV$50</f>
        <v>0.00606301636701468</v>
      </c>
      <c r="VX40" s="0" t="n">
        <f aca="false">VW40*AD$7</f>
        <v>1.93310402546467</v>
      </c>
      <c r="WL40" s="46" t="n">
        <f aca="false">AVERAGE(VN40,VK40,VH40,VE40,VB40, VQ40, VT40,VW40,VZ40,WC40,WF40,WI40)</f>
        <v>0.00699252603158928</v>
      </c>
      <c r="WM40" s="40" t="n">
        <f aca="false">WL40*AI$7</f>
        <v>23.8584428795744</v>
      </c>
    </row>
    <row r="41" customFormat="false" ht="14.25" hidden="false" customHeight="false" outlineLevel="0" collapsed="false">
      <c r="B41" s="0" t="s">
        <v>91</v>
      </c>
      <c r="C41" s="5" t="n">
        <v>1004.858001</v>
      </c>
      <c r="D41" s="37" t="n">
        <f aca="false">C41/C$50</f>
        <v>0.0203311284924042</v>
      </c>
      <c r="E41" s="8" t="n">
        <f aca="false">C$4*D41</f>
        <v>14.8185094941133</v>
      </c>
      <c r="F41" s="38" t="n">
        <v>1516.745777</v>
      </c>
      <c r="G41" s="37" t="n">
        <f aca="false">F41/F$50</f>
        <v>0.0205894428770184</v>
      </c>
      <c r="H41" s="8" t="n">
        <f aca="false">G41*D$4</f>
        <v>74.1402176284246</v>
      </c>
      <c r="I41" s="11" t="n">
        <v>1007.869488</v>
      </c>
      <c r="J41" s="39" t="n">
        <f aca="false">I41/I$50</f>
        <v>0.020324966999521</v>
      </c>
      <c r="K41" s="40" t="n">
        <f aca="false">J41*E$4</f>
        <v>0.3771558839985</v>
      </c>
      <c r="L41" s="41" t="n">
        <v>1513.48787</v>
      </c>
      <c r="M41" s="0" t="n">
        <f aca="false">L41/L$50</f>
        <v>0.0207541147367102</v>
      </c>
      <c r="N41" s="0" t="n">
        <f aca="false">M41*F$4</f>
        <v>0.348298945563984</v>
      </c>
      <c r="O41" s="0" t="n">
        <v>960.475168</v>
      </c>
      <c r="P41" s="37" t="n">
        <f aca="false">O41/O$50</f>
        <v>0.0198095352631363</v>
      </c>
      <c r="Q41" s="0" t="n">
        <f aca="false">P41*G$4</f>
        <v>1.95976280749534</v>
      </c>
      <c r="R41" s="0" t="n">
        <v>735.607812</v>
      </c>
      <c r="S41" s="0" t="n">
        <f aca="false">R41/R$50</f>
        <v>0.0190229429710946</v>
      </c>
      <c r="T41" s="0" t="n">
        <f aca="false">S41*H$4</f>
        <v>4.64253652400882</v>
      </c>
      <c r="U41" s="0" t="n">
        <v>930.559638</v>
      </c>
      <c r="V41" s="0" t="n">
        <f aca="false">U41/U$50</f>
        <v>0.02011358991523</v>
      </c>
      <c r="W41" s="42" t="n">
        <f aca="false">V41*I$4</f>
        <v>7.0446007898435</v>
      </c>
      <c r="X41" s="0" t="n">
        <v>929.418324</v>
      </c>
      <c r="Y41" s="0" t="n">
        <f aca="false">X41/X$50</f>
        <v>0.0201120850672958</v>
      </c>
      <c r="Z41" s="42" t="n">
        <f aca="false">Y41*J$4</f>
        <v>7.17609810150448</v>
      </c>
      <c r="AA41" s="0" t="n">
        <v>917.160176</v>
      </c>
      <c r="AB41" s="0" t="n">
        <f aca="false">AA41/AA$50</f>
        <v>0.0200957008955843</v>
      </c>
      <c r="AC41" s="42" t="n">
        <f aca="false">AB41*K$4</f>
        <v>43.4711192025113</v>
      </c>
      <c r="AD41" s="0" t="n">
        <v>884.147059</v>
      </c>
      <c r="AE41" s="0" t="n">
        <f aca="false">AD41/AD$50</f>
        <v>0.0199147599781021</v>
      </c>
      <c r="AF41" s="42" t="n">
        <f aca="false">AE41*L$4</f>
        <v>14.4302190221449</v>
      </c>
      <c r="AG41" s="0" t="n">
        <v>948.021134</v>
      </c>
      <c r="AH41" s="0" t="n">
        <f aca="false">AG41/AG$50</f>
        <v>0.0201276832165585</v>
      </c>
      <c r="AI41" s="42" t="n">
        <f aca="false">AH41*M$4</f>
        <v>12.2234601581283</v>
      </c>
      <c r="AJ41" s="0" t="n">
        <v>961.075997</v>
      </c>
      <c r="AK41" s="0" t="n">
        <f aca="false">AJ41/AJ$50</f>
        <v>0.0200033377998032</v>
      </c>
      <c r="AL41" s="42" t="n">
        <f aca="false">AK41*N$4</f>
        <v>12.4855660878282</v>
      </c>
      <c r="AN41" s="43" t="n">
        <f aca="false">AVERAGE(Y41,AB41,AE41,AH41,AK41,P41,M41,J41,G41,D41,S41,V41)</f>
        <v>0.0200999406843715</v>
      </c>
      <c r="AO41" s="0" t="n">
        <f aca="false">AN41*(SUM(A$4:N$4))</f>
        <v>191.640505449316</v>
      </c>
      <c r="AQ41" s="5" t="n">
        <v>1019.263237</v>
      </c>
      <c r="AR41" s="37" t="n">
        <f aca="false">AQ41/AQ$50</f>
        <v>0.020063749886677</v>
      </c>
      <c r="AS41" s="8" t="n">
        <f aca="false">W$4*AR41</f>
        <v>14.5030498984393</v>
      </c>
      <c r="AT41" s="38" t="n">
        <v>1487.313864</v>
      </c>
      <c r="AU41" s="37" t="n">
        <f aca="false">AT41/AT$50</f>
        <v>0.0201125660973714</v>
      </c>
      <c r="AV41" s="8" t="n">
        <f aca="false">AU41*X$4</f>
        <v>49.8566605215544</v>
      </c>
      <c r="AW41" s="11" t="n">
        <v>958.254713</v>
      </c>
      <c r="AX41" s="39" t="n">
        <f aca="false">AW41/AW$50</f>
        <v>0.0199955646276834</v>
      </c>
      <c r="AY41" s="40" t="n">
        <f aca="false">AX41*Y$4</f>
        <v>4.75766650196506</v>
      </c>
      <c r="AZ41" s="41" t="n">
        <v>1590.396739</v>
      </c>
      <c r="BA41" s="39" t="n">
        <f aca="false">AZ41/AZ$50</f>
        <v>0.020425782177769</v>
      </c>
      <c r="BB41" s="0" t="n">
        <f aca="false">BA41*Z$4</f>
        <v>4.41750990886803</v>
      </c>
      <c r="BC41" s="0" t="n">
        <v>938.873163</v>
      </c>
      <c r="BD41" s="39" t="n">
        <f aca="false">BC41/BC$50</f>
        <v>0.0184449059165306</v>
      </c>
      <c r="BF41" s="0" t="n">
        <v>1093.023081</v>
      </c>
      <c r="BG41" s="39" t="n">
        <f aca="false">BF41/BF$50</f>
        <v>0.0195361998709689</v>
      </c>
      <c r="BH41" s="0" t="n">
        <f aca="false">BG41*AB$4</f>
        <v>8.44019164898019</v>
      </c>
      <c r="BI41" s="0" t="n">
        <v>1010.864057</v>
      </c>
      <c r="BJ41" s="39" t="n">
        <f aca="false">BI41/BI$50</f>
        <v>0.0199415596193935</v>
      </c>
      <c r="BK41" s="42" t="n">
        <f aca="false">BJ41*AC$4</f>
        <v>10.9253138121745</v>
      </c>
      <c r="BL41" s="0" t="n">
        <v>1134.77845</v>
      </c>
      <c r="BM41" s="39" t="n">
        <f aca="false">BL41/BL$50</f>
        <v>0.0199286165456575</v>
      </c>
      <c r="BN41" s="42" t="n">
        <f aca="false">BM41*AD$4</f>
        <v>14.614079697139</v>
      </c>
      <c r="BO41" s="0" t="n">
        <v>994.197748</v>
      </c>
      <c r="BP41" s="39" t="n">
        <f aca="false">BO41/BO$50</f>
        <v>0.0198223947390336</v>
      </c>
      <c r="BQ41" s="42" t="n">
        <f aca="false">BP41*AE$4</f>
        <v>14.3021303094921</v>
      </c>
      <c r="BT41" s="42"/>
      <c r="BW41" s="42"/>
      <c r="BZ41" s="42"/>
      <c r="CB41" s="43" t="n">
        <f aca="false">AVERAGE(BM41,BP41,BS41,BV41,BY41,BD41,BA41,AX41,AU41,AR41,BG41,BJ41)</f>
        <v>0.0198079266090094</v>
      </c>
      <c r="CC41" s="0" t="n">
        <f aca="false">CB41*AI$4</f>
        <v>155.444320391013</v>
      </c>
      <c r="CE41" s="0" t="s">
        <v>91</v>
      </c>
      <c r="CF41" s="5" t="n">
        <v>0</v>
      </c>
      <c r="CG41" s="37" t="n">
        <f aca="false">CF41/CF$50</f>
        <v>0</v>
      </c>
      <c r="CH41" s="8" t="n">
        <f aca="false">C$5*CG41</f>
        <v>0</v>
      </c>
      <c r="CI41" s="38" t="n">
        <v>0</v>
      </c>
      <c r="CJ41" s="37" t="n">
        <f aca="false">CI41/CI$50</f>
        <v>0</v>
      </c>
      <c r="CK41" s="8" t="n">
        <f aca="false">D$5*CJ41</f>
        <v>0</v>
      </c>
      <c r="CL41" s="11" t="n">
        <v>0</v>
      </c>
      <c r="CM41" s="39" t="n">
        <f aca="false">CL41/CL$50</f>
        <v>0</v>
      </c>
      <c r="CN41" s="40" t="n">
        <f aca="false">CM41*E$5</f>
        <v>0</v>
      </c>
      <c r="CO41" s="41" t="n">
        <v>0</v>
      </c>
      <c r="CP41" s="0" t="n">
        <f aca="false">CO41/CO$50</f>
        <v>0</v>
      </c>
      <c r="CQ41" s="0" t="n">
        <f aca="false">CP41*F$5</f>
        <v>0</v>
      </c>
      <c r="CR41" s="0" t="n">
        <v>0</v>
      </c>
      <c r="CS41" s="37" t="n">
        <f aca="false">CR41/CR$50</f>
        <v>0</v>
      </c>
      <c r="CT41" s="0" t="n">
        <f aca="false">CS41*G$5</f>
        <v>0</v>
      </c>
      <c r="CU41" s="0" t="n">
        <v>0</v>
      </c>
      <c r="CV41" s="0" t="n">
        <f aca="false">CU41/CU$50</f>
        <v>0</v>
      </c>
      <c r="CW41" s="0" t="n">
        <f aca="false">CV41*H$5</f>
        <v>0</v>
      </c>
      <c r="CX41" s="0" t="n">
        <v>0</v>
      </c>
      <c r="CY41" s="0" t="n">
        <f aca="false">CX41/CX$50</f>
        <v>0</v>
      </c>
      <c r="CZ41" s="0" t="n">
        <f aca="false">CY41*I$5</f>
        <v>0</v>
      </c>
      <c r="DA41" s="0" t="n">
        <v>0</v>
      </c>
      <c r="DB41" s="0" t="n">
        <f aca="false">DA41/DA$50</f>
        <v>0</v>
      </c>
      <c r="DC41" s="0" t="n">
        <f aca="false">DB41*J$5</f>
        <v>0</v>
      </c>
      <c r="DD41" s="0" t="n">
        <v>0</v>
      </c>
      <c r="DE41" s="0" t="n">
        <f aca="false">DD41/DD$50</f>
        <v>0</v>
      </c>
      <c r="DF41" s="0" t="n">
        <f aca="false">DE41*K$5</f>
        <v>0</v>
      </c>
      <c r="DG41" s="0" t="n">
        <v>0</v>
      </c>
      <c r="DH41" s="0" t="n">
        <f aca="false">DG41/DG$50</f>
        <v>0</v>
      </c>
      <c r="DI41" s="0" t="n">
        <f aca="false">DH41*L$5</f>
        <v>0</v>
      </c>
      <c r="DJ41" s="0" t="n">
        <v>0</v>
      </c>
      <c r="DK41" s="0" t="n">
        <f aca="false">DJ41/DJ$50</f>
        <v>0</v>
      </c>
      <c r="DL41" s="0" t="n">
        <f aca="false">DK41*M$5</f>
        <v>0</v>
      </c>
      <c r="DM41" s="0" t="n">
        <v>0</v>
      </c>
      <c r="DN41" s="0" t="n">
        <f aca="false">DM41/DM$50</f>
        <v>0</v>
      </c>
      <c r="DO41" s="0" t="n">
        <f aca="false">DN41*N$5</f>
        <v>0</v>
      </c>
      <c r="DQ41" s="43" t="n">
        <f aca="false">AVERAGE(CS41,CP41,CM41,CJ41,CG41,CV41,CY41,DB41,DE41,DH41,DK41,DN41)</f>
        <v>0</v>
      </c>
      <c r="DR41" s="0" t="n">
        <f aca="false">DQ41*(SUM(A$5:N$5))</f>
        <v>0</v>
      </c>
      <c r="DT41" s="0" t="n">
        <v>0</v>
      </c>
      <c r="DU41" s="0" t="n">
        <f aca="false">DT41/DT$50</f>
        <v>0</v>
      </c>
      <c r="DV41" s="0" t="n">
        <f aca="false">DU41*W$5</f>
        <v>0</v>
      </c>
      <c r="DW41" s="0" t="n">
        <v>0</v>
      </c>
      <c r="DX41" s="0" t="n">
        <f aca="false">DW41/DW$50</f>
        <v>0</v>
      </c>
      <c r="DY41" s="0" t="n">
        <f aca="false">DX41*X$5</f>
        <v>0</v>
      </c>
      <c r="DZ41" s="0" t="n">
        <v>0</v>
      </c>
      <c r="EA41" s="0" t="n">
        <f aca="false">DZ41/DZ$50</f>
        <v>0</v>
      </c>
      <c r="EB41" s="0" t="n">
        <f aca="false">EA41*Y$5</f>
        <v>0</v>
      </c>
      <c r="EC41" s="0" t="n">
        <v>0</v>
      </c>
      <c r="ED41" s="0" t="n">
        <f aca="false">EC41/EC$50</f>
        <v>0</v>
      </c>
      <c r="EE41" s="0" t="n">
        <f aca="false">ED41*Z$5</f>
        <v>0</v>
      </c>
      <c r="EF41" s="0" t="n">
        <v>0</v>
      </c>
      <c r="EG41" s="0" t="n">
        <f aca="false">EF41/EF$50</f>
        <v>0</v>
      </c>
      <c r="EI41" s="0" t="n">
        <v>0</v>
      </c>
      <c r="EJ41" s="0" t="n">
        <f aca="false">EI41/EI$50</f>
        <v>0</v>
      </c>
      <c r="EK41" s="0" t="n">
        <f aca="false">EJ41*AB$5</f>
        <v>0</v>
      </c>
      <c r="EL41" s="0" t="n">
        <v>0</v>
      </c>
      <c r="EM41" s="0" t="n">
        <f aca="false">EL41/EL$50</f>
        <v>0</v>
      </c>
      <c r="EN41" s="0" t="n">
        <f aca="false">EM41*AC$5</f>
        <v>0</v>
      </c>
      <c r="EO41" s="0" t="n">
        <v>0</v>
      </c>
      <c r="EP41" s="0" t="n">
        <f aca="false">EO41/EO$50</f>
        <v>0</v>
      </c>
      <c r="EQ41" s="0" t="n">
        <f aca="false">EP41*AD$5</f>
        <v>0</v>
      </c>
      <c r="ER41" s="0" t="n">
        <v>0</v>
      </c>
      <c r="ES41" s="0" t="n">
        <f aca="false">ER41/ER$50</f>
        <v>0</v>
      </c>
      <c r="ET41" s="0" t="n">
        <f aca="false">ES41*AE$5</f>
        <v>0</v>
      </c>
      <c r="FE41" s="44" t="n">
        <f aca="false">AVERAGE(EP41,ES41,EV41,EY41,FB41,EG41,ED41,EA41,DX41,DU41,EJ41,EM41)</f>
        <v>0</v>
      </c>
      <c r="FF41" s="0" t="n">
        <f aca="false">FE41*AI$5</f>
        <v>0</v>
      </c>
      <c r="FH41" s="0" t="s">
        <v>91</v>
      </c>
      <c r="FI41" s="5" t="n">
        <v>63.017482</v>
      </c>
      <c r="FJ41" s="37" t="n">
        <f aca="false">FI41/FI$50</f>
        <v>0.0255625127923138</v>
      </c>
      <c r="FK41" s="8" t="n">
        <f aca="false">FJ41*C$6</f>
        <v>0.931572339055883</v>
      </c>
      <c r="FL41" s="38" t="n">
        <v>88.945853</v>
      </c>
      <c r="FM41" s="37" t="n">
        <f aca="false">FL41/FL$50</f>
        <v>0.0241835195315609</v>
      </c>
      <c r="FN41" s="8" t="n">
        <f aca="false">FM41*D$6</f>
        <v>4.35410373121964</v>
      </c>
      <c r="FO41" s="11" t="n">
        <v>63.175628</v>
      </c>
      <c r="FP41" s="39" t="n">
        <f aca="false">FO41/FO$50</f>
        <v>0.0255487930222895</v>
      </c>
      <c r="FQ41" s="45" t="n">
        <f aca="false">FP41*E$6</f>
        <v>0.0237045344714296</v>
      </c>
      <c r="FR41" s="41" t="n">
        <v>88.470936</v>
      </c>
      <c r="FS41" s="0" t="n">
        <f aca="false">FR41/FR$50</f>
        <v>0.0243036281639766</v>
      </c>
      <c r="FT41" s="0" t="n">
        <f aca="false">FS41*F$6</f>
        <v>0.0203933730016421</v>
      </c>
      <c r="FU41" s="0" t="n">
        <v>59.032846</v>
      </c>
      <c r="FV41" s="37" t="n">
        <f aca="false">FU41/FU$50</f>
        <v>0.0244105754934119</v>
      </c>
      <c r="FW41" s="0" t="n">
        <f aca="false">FV41*G$6</f>
        <v>0.120747249559584</v>
      </c>
      <c r="FX41" s="0" t="n">
        <v>56.198426</v>
      </c>
      <c r="FY41" s="0" t="n">
        <f aca="false">FX41/FX$50</f>
        <v>0.0291564947641827</v>
      </c>
      <c r="FZ41" s="0" t="n">
        <f aca="false">FY41*H$6</f>
        <v>0.355781153474701</v>
      </c>
      <c r="GA41" s="0" t="n">
        <v>60.090064</v>
      </c>
      <c r="GB41" s="0" t="n">
        <f aca="false">GA41/GA$50</f>
        <v>0.0260430941880021</v>
      </c>
      <c r="GC41" s="0" t="n">
        <f aca="false">GB41*I$6</f>
        <v>0.456067769751658</v>
      </c>
      <c r="GD41" s="0" t="n">
        <v>60.029829</v>
      </c>
      <c r="GE41" s="0" t="n">
        <f aca="false">GD41/GD$50</f>
        <v>0.0260470650588548</v>
      </c>
      <c r="GF41" s="0" t="n">
        <f aca="false">GE41*J$6</f>
        <v>0.464686514334994</v>
      </c>
      <c r="GG41" s="0" t="n">
        <v>59.382879</v>
      </c>
      <c r="GH41" s="0" t="n">
        <f aca="false">GG41/GG$50</f>
        <v>0.0260902986932731</v>
      </c>
      <c r="GI41" s="0" t="n">
        <f aca="false">GH41*K$6</f>
        <v>2.82193313489657</v>
      </c>
      <c r="GJ41" s="0" t="n">
        <v>58.593222</v>
      </c>
      <c r="GK41" s="0" t="n">
        <f aca="false">GJ41/GJ$50</f>
        <v>0.0264643734307973</v>
      </c>
      <c r="GL41" s="0" t="n">
        <f aca="false">GK41*L$6</f>
        <v>0.958803182438935</v>
      </c>
      <c r="GM41" s="0" t="n">
        <v>61.025212</v>
      </c>
      <c r="GN41" s="0" t="n">
        <f aca="false">GM41/GM$50</f>
        <v>0.025978245349303</v>
      </c>
      <c r="GO41" s="0" t="n">
        <f aca="false">GN41*M$6</f>
        <v>0.788824137355393</v>
      </c>
      <c r="GP41" s="0" t="n">
        <v>62.093192</v>
      </c>
      <c r="GQ41" s="0" t="n">
        <f aca="false">GP41/GP$50</f>
        <v>0.0259114611087014</v>
      </c>
      <c r="GR41" s="0" t="n">
        <f aca="false">GQ41*N$6</f>
        <v>0.80866319246997</v>
      </c>
      <c r="GT41" s="46" t="n">
        <f aca="false">AVERAGE(FV41,FS41,FP41,FM41,FJ41, FY41, GB41,GE41,GH41,GK41,GN41,GQ41)</f>
        <v>0.0258083384663889</v>
      </c>
      <c r="GU41" s="0" t="n">
        <f aca="false">GT41*(SUM(A$6:N$6))</f>
        <v>12.3033274231288</v>
      </c>
      <c r="GW41" s="5" t="n">
        <v>65.200665</v>
      </c>
      <c r="GX41" s="37" t="n">
        <f aca="false">GW41/GW$50</f>
        <v>0.0257313144026969</v>
      </c>
      <c r="GY41" s="8" t="n">
        <f aca="false">GX41*W$6</f>
        <v>0.929991997613934</v>
      </c>
      <c r="GZ41" s="38" t="n">
        <v>90.745556</v>
      </c>
      <c r="HA41" s="37" t="n">
        <f aca="false">GZ41/GZ$50</f>
        <v>0.0245835249007459</v>
      </c>
      <c r="HB41" s="8" t="n">
        <f aca="false">HA41*X$6</f>
        <v>3.04698179602218</v>
      </c>
      <c r="HC41" s="11" t="n">
        <v>61.731284</v>
      </c>
      <c r="HD41" s="39" t="n">
        <f aca="false">HC41/HC$50</f>
        <v>0.0258288820233386</v>
      </c>
      <c r="HE41" s="45" t="n">
        <f aca="false">HD41*Y$6</f>
        <v>0.307281162282144</v>
      </c>
      <c r="HF41" s="41" t="n">
        <v>95.016705</v>
      </c>
      <c r="HG41" s="39" t="n">
        <f aca="false">HF41/HF$50</f>
        <v>0.0244450375059991</v>
      </c>
      <c r="HH41" s="0" t="n">
        <f aca="false">HG41*Z$6</f>
        <v>0.264337968714196</v>
      </c>
      <c r="HI41" s="0" t="n">
        <v>64.806403</v>
      </c>
      <c r="HJ41" s="39" t="n">
        <f aca="false">HI41/HI$50</f>
        <v>0.0255223703512213</v>
      </c>
      <c r="HL41" s="0" t="n">
        <v>53.486946</v>
      </c>
      <c r="HM41" s="39" t="n">
        <f aca="false">HL41/HL$50</f>
        <v>0.0191622130415933</v>
      </c>
      <c r="HN41" s="0" t="n">
        <f aca="false">HM41*AB$6</f>
        <v>0.413930937331298</v>
      </c>
      <c r="HO41" s="0" t="n">
        <v>62.743906</v>
      </c>
      <c r="HP41" s="39" t="n">
        <f aca="false">HO41/HO$50</f>
        <v>0.0248167491205618</v>
      </c>
      <c r="HQ41" s="0" t="n">
        <f aca="false">HP41*AC$6</f>
        <v>0.679813357417803</v>
      </c>
      <c r="HR41" s="0" t="n">
        <v>68.682083</v>
      </c>
      <c r="HS41" s="39" t="n">
        <f aca="false">HR41/HR$50</f>
        <v>0.0241767625866143</v>
      </c>
      <c r="HT41" s="0" t="n">
        <f aca="false">HS41*AD$6</f>
        <v>0.886466791234885</v>
      </c>
      <c r="HU41" s="0" t="n">
        <v>62.118143</v>
      </c>
      <c r="HV41" s="39" t="n">
        <f aca="false">HU41/HU$50</f>
        <v>0.0248324921180425</v>
      </c>
      <c r="HW41" s="0" t="n">
        <f aca="false">HV41*AE$6</f>
        <v>0.89584922219896</v>
      </c>
      <c r="IH41" s="47" t="n">
        <f aca="false">AVERAGE(HJ41,HG41,HD41,HA41,GX41, HM41, HP41,HS41,HV41,HY41,IB41,IE41)</f>
        <v>0.0243443717834237</v>
      </c>
      <c r="II41" s="0" t="n">
        <f aca="false">IH41*AI$6</f>
        <v>9.55222220355777</v>
      </c>
      <c r="IK41" s="0" t="s">
        <v>91</v>
      </c>
      <c r="IL41" s="5" t="n">
        <v>92.439885</v>
      </c>
      <c r="IM41" s="37" t="n">
        <f aca="false">IL41/IL$50</f>
        <v>0.0206562191339945</v>
      </c>
      <c r="IN41" s="8" t="n">
        <f aca="false">IM41*W$8</f>
        <v>0.933207209848229</v>
      </c>
      <c r="IO41" s="38" t="n">
        <v>53.51217</v>
      </c>
      <c r="IP41" s="37" t="n">
        <f aca="false">IO41/IO$50</f>
        <v>0.0240735052979468</v>
      </c>
      <c r="IQ41" s="8" t="n">
        <f aca="false">IP41*X$8</f>
        <v>3.72970987203009</v>
      </c>
      <c r="IR41" s="11" t="n">
        <v>53.51217</v>
      </c>
      <c r="IS41" s="39" t="n">
        <f aca="false">IR41/IR$50</f>
        <v>0.0240735052979468</v>
      </c>
      <c r="IT41" s="40" t="n">
        <f aca="false">IS41*E$8</f>
        <v>0.0279196768554523</v>
      </c>
      <c r="IU41" s="41" t="n">
        <v>146.450174</v>
      </c>
      <c r="IV41" s="0" t="n">
        <f aca="false">IU41/IU$50</f>
        <v>0.0192631042481473</v>
      </c>
      <c r="IW41" s="0" t="n">
        <f aca="false">IV41*F$8</f>
        <v>0.0202047852408854</v>
      </c>
      <c r="IX41" s="0" t="n">
        <v>51.79491</v>
      </c>
      <c r="IY41" s="37" t="n">
        <f aca="false">IX41/IX$50</f>
        <v>0.0234018404264011</v>
      </c>
      <c r="IZ41" s="0" t="n">
        <f aca="false">IY41*G$8</f>
        <v>0.144696909485134</v>
      </c>
      <c r="JA41" s="0" t="n">
        <v>53.51217</v>
      </c>
      <c r="JB41" s="0" t="n">
        <f aca="false">JA41/JA$50</f>
        <v>0.0240735052979468</v>
      </c>
      <c r="JC41" s="0" t="n">
        <f aca="false">JB41*H$8</f>
        <v>0.367195180368715</v>
      </c>
      <c r="JD41" s="0" t="n">
        <v>99.379542</v>
      </c>
      <c r="JE41" s="0" t="n">
        <f aca="false">JD41/JD$50</f>
        <v>0.0252918193838131</v>
      </c>
      <c r="JF41" s="0" t="n">
        <f aca="false">JE41*I$8</f>
        <v>0.553639266904554</v>
      </c>
      <c r="JG41" s="0" t="n">
        <v>53.51217</v>
      </c>
      <c r="JH41" s="0" t="n">
        <f aca="false">JG41/JG$50</f>
        <v>0.0240735052979468</v>
      </c>
      <c r="JI41" s="0" t="n">
        <f aca="false">JH41*J$8</f>
        <v>0.536847109235297</v>
      </c>
      <c r="JJ41" s="0" t="n">
        <v>53.51217</v>
      </c>
      <c r="JK41" s="0" t="n">
        <f aca="false">JJ41/JJ$50</f>
        <v>0.0240735052979468</v>
      </c>
      <c r="JL41" s="0" t="n">
        <f aca="false">JK41*K$8</f>
        <v>3.25474533044058</v>
      </c>
      <c r="JM41" s="0" t="n">
        <v>92.667892</v>
      </c>
      <c r="JN41" s="0" t="n">
        <f aca="false">JM41/JM$50</f>
        <v>0.0219508722906936</v>
      </c>
      <c r="JO41" s="0" t="n">
        <f aca="false">JN41*L$8</f>
        <v>0.994099022628625</v>
      </c>
      <c r="JP41" s="0" t="n">
        <v>53.51217</v>
      </c>
      <c r="JQ41" s="0" t="n">
        <f aca="false">JP41/JP$50</f>
        <v>0.0240735052979468</v>
      </c>
      <c r="JR41" s="0" t="n">
        <f aca="false">JQ41*M$8</f>
        <v>0.913733866281067</v>
      </c>
      <c r="JS41" s="0" t="n">
        <v>53.51217</v>
      </c>
      <c r="JT41" s="0" t="n">
        <f aca="false">JS41/JS$50</f>
        <v>0.0240735052979468</v>
      </c>
      <c r="JU41" s="0" t="n">
        <f aca="false">JT41*N$8</f>
        <v>0.939128710578727</v>
      </c>
      <c r="JW41" s="43" t="n">
        <f aca="false">AVERAGE(IY41,IV41,IS41,IP41,IM41,JB41,JE41,JH41,JK41,JN41,JQ41,JT41)</f>
        <v>0.0232565327140564</v>
      </c>
      <c r="JX41" s="0" t="n">
        <f aca="false">JW41*SUM(A$8:N$8)</f>
        <v>13.8585411591094</v>
      </c>
      <c r="JZ41" s="0" t="n">
        <v>101.076544</v>
      </c>
      <c r="KA41" s="0" t="n">
        <f aca="false">JZ41/JZ$50</f>
        <v>0.0217207326393172</v>
      </c>
      <c r="KB41" s="0" t="n">
        <f aca="false">KA41*W$8</f>
        <v>0.981299828913888</v>
      </c>
      <c r="KC41" s="0" t="n">
        <v>53.51217</v>
      </c>
      <c r="KD41" s="0" t="n">
        <f aca="false">KC41/KC$50</f>
        <v>0.0240735052979468</v>
      </c>
      <c r="KE41" s="0" t="n">
        <f aca="false">KD41*X$8</f>
        <v>3.72970987203009</v>
      </c>
      <c r="KF41" s="0" t="n">
        <v>53.51217</v>
      </c>
      <c r="KG41" s="0" t="n">
        <f aca="false">KF41/KF$50</f>
        <v>0.0240735052979468</v>
      </c>
      <c r="KH41" s="0" t="n">
        <f aca="false">KG41*Y$8</f>
        <v>0.357997235491761</v>
      </c>
      <c r="KI41" s="0" t="n">
        <v>163.734167</v>
      </c>
      <c r="KJ41" s="0" t="n">
        <f aca="false">KI41/KI$50</f>
        <v>0.0212808003442488</v>
      </c>
      <c r="KK41" s="0" t="n">
        <f aca="false">KJ41*Z$8</f>
        <v>0.287651610998274</v>
      </c>
      <c r="KL41" s="0" t="n">
        <v>60.334954</v>
      </c>
      <c r="KM41" s="0" t="n">
        <f aca="false">KL41/KL$50</f>
        <v>0.0269986661275002</v>
      </c>
      <c r="KO41" s="0" t="n">
        <v>53.51217</v>
      </c>
      <c r="KP41" s="0" t="n">
        <f aca="false">KO41/KO$50</f>
        <v>0.0240735052979468</v>
      </c>
      <c r="KQ41" s="0" t="n">
        <f aca="false">KP41*AB$8</f>
        <v>0.650027256194241</v>
      </c>
      <c r="KR41" s="0" t="n">
        <v>117.274117</v>
      </c>
      <c r="KS41" s="0" t="n">
        <f aca="false">KR41/KR$50</f>
        <v>0.0219056113745255</v>
      </c>
      <c r="KT41" s="0" t="n">
        <f aca="false">KS41*AC$8</f>
        <v>0.750084506559492</v>
      </c>
      <c r="KU41" s="0" t="n">
        <v>53.51217</v>
      </c>
      <c r="KV41" s="0" t="n">
        <f aca="false">KU41/KU$50</f>
        <v>0.0242643976838931</v>
      </c>
      <c r="KW41" s="0" t="n">
        <f aca="false">KV41*AD$8</f>
        <v>1.11210003195366</v>
      </c>
      <c r="KX41" s="0" t="n">
        <v>53.51217</v>
      </c>
      <c r="KY41" s="0" t="n">
        <f aca="false">KX41/KX$50</f>
        <v>0.0242643976838931</v>
      </c>
      <c r="KZ41" s="0" t="n">
        <f aca="false">KY41*AE$8</f>
        <v>1.09419353124693</v>
      </c>
      <c r="LK41" s="48" t="n">
        <f aca="false">AVERAGE(KM41,KJ41,KG41,KD41,KA41, KP41, KS41,KV41,KY41,LB41,LE41,LH41)</f>
        <v>0.0236283468608021</v>
      </c>
      <c r="LL41" s="0" t="n">
        <f aca="false">LK41*AI$8</f>
        <v>11.589086253953</v>
      </c>
      <c r="LN41" s="0" t="s">
        <v>91</v>
      </c>
      <c r="LO41" s="5" t="n">
        <v>30.165941</v>
      </c>
      <c r="LP41" s="37" t="n">
        <f aca="false">LO41/LO$50</f>
        <v>0.0290159712919501</v>
      </c>
      <c r="LQ41" s="8" t="n">
        <f aca="false">LP41*C$9</f>
        <v>0.324206938671709</v>
      </c>
      <c r="LR41" s="11" t="n">
        <v>30.165941</v>
      </c>
      <c r="LS41" s="37" t="n">
        <f aca="false">LR41/LR$50</f>
        <v>0.0290159712919501</v>
      </c>
      <c r="LT41" s="8" t="n">
        <f aca="false">LS41*D$9</f>
        <v>1.60172711966694</v>
      </c>
      <c r="LU41" s="11" t="n">
        <v>30.165941</v>
      </c>
      <c r="LV41" s="39" t="n">
        <f aca="false">LU41/LU$50</f>
        <v>0.0290159712919501</v>
      </c>
      <c r="LW41" s="4" t="n">
        <f aca="false">LV41*E$9</f>
        <v>0.00825411102336352</v>
      </c>
      <c r="LX41" s="41" t="n">
        <v>30.165941</v>
      </c>
      <c r="LY41" s="0" t="n">
        <f aca="false">LX41/LX$50</f>
        <v>0.0290159712919501</v>
      </c>
      <c r="LZ41" s="0" t="n">
        <f aca="false">LY41*F$9</f>
        <v>0.00746495534383312</v>
      </c>
      <c r="MA41" s="0" t="n">
        <v>30.165941</v>
      </c>
      <c r="MB41" s="37" t="n">
        <f aca="false">MA41/MA$50</f>
        <v>0.0290159712919501</v>
      </c>
      <c r="MC41" s="0" t="n">
        <f aca="false">MB41*G$9</f>
        <v>0.0440056552508422</v>
      </c>
      <c r="MD41" s="0" t="n">
        <v>30.165941</v>
      </c>
      <c r="ME41" s="0" t="n">
        <f aca="false">MD41/MD$50</f>
        <v>0.0290159712919501</v>
      </c>
      <c r="MF41" s="0" t="n">
        <f aca="false">ME41*H$9</f>
        <v>0.108556764524855</v>
      </c>
      <c r="MG41" s="0" t="n">
        <v>30.165941</v>
      </c>
      <c r="MH41" s="0" t="n">
        <f aca="false">MG41/MG$50</f>
        <v>0.0290159712919501</v>
      </c>
      <c r="MI41" s="0" t="n">
        <f aca="false">MH41*I$9</f>
        <v>0.155792326767105</v>
      </c>
      <c r="MZ41" s="49" t="n">
        <f aca="false">AVERAGE(MB41,LY41,LV41,LS41,LP41,ME41,MH41)</f>
        <v>0.0290159712919501</v>
      </c>
      <c r="NA41" s="0" t="n">
        <f aca="false">MZ41*O$9</f>
        <v>4.25598838821673</v>
      </c>
      <c r="NC41" s="0" t="s">
        <v>91</v>
      </c>
      <c r="ND41" s="5" t="n">
        <v>218.704224</v>
      </c>
      <c r="NE41" s="37" t="n">
        <f aca="false">ND41/ND$50</f>
        <v>0.0290167768338924</v>
      </c>
      <c r="NF41" s="8" t="n">
        <f aca="false">NE41*C$10</f>
        <v>2.35051268721517</v>
      </c>
      <c r="NG41" s="11" t="n">
        <v>218.704224</v>
      </c>
      <c r="NH41" s="37" t="n">
        <f aca="false">NG41/NG$50</f>
        <v>0.0290167768338923</v>
      </c>
      <c r="NI41" s="8" t="n">
        <f aca="false">NH41*D$10</f>
        <v>11.6125827894327</v>
      </c>
      <c r="NJ41" s="11" t="n">
        <v>218.704224</v>
      </c>
      <c r="NK41" s="39" t="n">
        <f aca="false">NJ41/NJ$50</f>
        <v>0.0290167768338923</v>
      </c>
      <c r="NL41" s="4" t="n">
        <f aca="false">NK41*E$10</f>
        <v>0.0598426201536182</v>
      </c>
      <c r="NM41" s="41" t="n">
        <v>218.704224</v>
      </c>
      <c r="NN41" s="0" t="n">
        <f aca="false">NM41/NM$50</f>
        <v>0.0290167768338923</v>
      </c>
      <c r="NO41" s="0" t="n">
        <f aca="false">NN41*F$10</f>
        <v>0.0541212113382369</v>
      </c>
      <c r="NP41" s="0" t="n">
        <v>218.704224</v>
      </c>
      <c r="NQ41" s="37" t="n">
        <f aca="false">NP41/NP$50</f>
        <v>0.0290167768338923</v>
      </c>
      <c r="NR41" s="0" t="n">
        <f aca="false">NQ41*G$10</f>
        <v>0.319042681196469</v>
      </c>
      <c r="NS41" s="0" t="n">
        <v>218.704224</v>
      </c>
      <c r="NT41" s="0" t="n">
        <f aca="false">NS41/NS$50</f>
        <v>0.0290167768338923</v>
      </c>
      <c r="NU41" s="0" t="n">
        <f aca="false">NT41*H$10</f>
        <v>0.787040688716037</v>
      </c>
      <c r="NV41" s="0" t="n">
        <v>218.704224</v>
      </c>
      <c r="NW41" s="0" t="n">
        <f aca="false">NV41/NV$50</f>
        <v>0.0290167768338923</v>
      </c>
      <c r="NX41" s="0" t="n">
        <f aca="false">NW41*I$10</f>
        <v>1.12950031895417</v>
      </c>
      <c r="OO41" s="49" t="n">
        <f aca="false">AVERAGE(NQ41,NN41,NK41,NH41,NE41,NT41,NW41)</f>
        <v>0.0290167768338923</v>
      </c>
      <c r="OP41" s="0" t="n">
        <f aca="false">OO41*O$10</f>
        <v>30.8560783557862</v>
      </c>
      <c r="OR41" s="0" t="s">
        <v>91</v>
      </c>
      <c r="OS41" s="5" t="n">
        <v>161.32205</v>
      </c>
      <c r="OT41" s="37" t="n">
        <f aca="false">OS41/OS$50</f>
        <v>0.0222811390185451</v>
      </c>
      <c r="OU41" s="8" t="n">
        <f aca="false">OT41*C$11</f>
        <v>2.08056077717808</v>
      </c>
      <c r="OV41" s="11" t="n">
        <v>161.32205</v>
      </c>
      <c r="OW41" s="37" t="n">
        <f aca="false">OV41/OV$50</f>
        <v>0.0222811390185451</v>
      </c>
      <c r="OX41" s="8" t="n">
        <f aca="false">OW41*D$11</f>
        <v>10.2788997501868</v>
      </c>
      <c r="OY41" s="11" t="n">
        <v>161.32205</v>
      </c>
      <c r="OZ41" s="39" t="n">
        <f aca="false">OY41/OY$50</f>
        <v>0.0222811390185451</v>
      </c>
      <c r="PA41" s="4" t="n">
        <f aca="false">OZ41*E$11</f>
        <v>0.0529698090856496</v>
      </c>
      <c r="PB41" s="41" t="n">
        <v>161.32205</v>
      </c>
      <c r="PC41" s="0" t="n">
        <f aca="false">PB41/PB$50</f>
        <v>0.0222811390185451</v>
      </c>
      <c r="PD41" s="0" t="n">
        <f aca="false">PC41*F$11</f>
        <v>0.0479054931871524</v>
      </c>
      <c r="PE41" s="0" t="n">
        <v>161.32205</v>
      </c>
      <c r="PF41" s="37" t="n">
        <f aca="false">PE41/PE$50</f>
        <v>0.0222811390185451</v>
      </c>
      <c r="PG41" s="0" t="n">
        <f aca="false">PF41*G$11</f>
        <v>0.282401236272221</v>
      </c>
      <c r="PH41" s="0" t="n">
        <v>161.32205</v>
      </c>
      <c r="PI41" s="0" t="n">
        <f aca="false">PH41/PH$50</f>
        <v>0.0222811390185451</v>
      </c>
      <c r="PJ41" s="0" t="n">
        <f aca="false">PI41*H$11</f>
        <v>0.696650563042</v>
      </c>
      <c r="PK41" s="0" t="n">
        <v>161.32205</v>
      </c>
      <c r="PL41" s="0" t="n">
        <f aca="false">PK41/PK$50</f>
        <v>0.0222811390185451</v>
      </c>
      <c r="PM41" s="0" t="n">
        <f aca="false">PL41*I$11</f>
        <v>0.999779356311579</v>
      </c>
      <c r="QD41" s="49" t="n">
        <f aca="false">AVERAGE(PF41,PC41,OZ41,OW41,OT41,PI41,PL41)</f>
        <v>0.0222811390185451</v>
      </c>
      <c r="QE41" s="0" t="n">
        <f aca="false">QD41*O$11</f>
        <v>27.3123164634532</v>
      </c>
      <c r="QG41" s="0" t="s">
        <v>91</v>
      </c>
      <c r="QH41" s="5" t="n">
        <v>56.971292</v>
      </c>
      <c r="QI41" s="37" t="n">
        <f aca="false">QH41/QH$50</f>
        <v>0.0246953833402366</v>
      </c>
      <c r="QJ41" s="8" t="n">
        <f aca="false">QI41*C$12</f>
        <v>0.732576897825848</v>
      </c>
      <c r="QK41" s="11" t="n">
        <v>56.971292</v>
      </c>
      <c r="QL41" s="37" t="n">
        <f aca="false">QK41/QK$50</f>
        <v>0.0246026017759531</v>
      </c>
      <c r="QM41" s="8" t="n">
        <f aca="false">QL41*D$12</f>
        <v>3.60565946413127</v>
      </c>
      <c r="QN41" s="11" t="n">
        <v>56.971292</v>
      </c>
      <c r="QO41" s="39" t="n">
        <f aca="false">QN41/QN$50</f>
        <v>0.0246489052480491</v>
      </c>
      <c r="QP41" s="4" t="n">
        <f aca="false">QO41*E$12</f>
        <v>0.0186158590909271</v>
      </c>
      <c r="QQ41" s="41" t="n">
        <v>56.971292</v>
      </c>
      <c r="QR41" s="0" t="n">
        <f aca="false">QQ41/QQ$50</f>
        <v>0.0246489052480491</v>
      </c>
      <c r="QS41" s="0" t="n">
        <f aca="false">QR41*F$12</f>
        <v>0.0168360416291363</v>
      </c>
      <c r="QT41" s="0" t="n">
        <v>56.971292</v>
      </c>
      <c r="QU41" s="37" t="n">
        <f aca="false">QT41/QT$50</f>
        <v>0.0246489052480491</v>
      </c>
      <c r="QV41" s="0" t="n">
        <f aca="false">QU41*G$12</f>
        <v>0.0992478869056662</v>
      </c>
      <c r="QW41" s="0" t="n">
        <v>56.971292</v>
      </c>
      <c r="QX41" s="0" t="n">
        <f aca="false">QW41/QW$50</f>
        <v>0.0246489052267202</v>
      </c>
      <c r="QY41" s="4" t="n">
        <f aca="false">QX41*H$12</f>
        <v>0.244832838362945</v>
      </c>
      <c r="QZ41" s="0" t="n">
        <v>56.762385</v>
      </c>
      <c r="RA41" s="0" t="n">
        <f aca="false">QZ41/QZ$50</f>
        <v>0.0247986365202537</v>
      </c>
      <c r="RB41" s="0" t="n">
        <f aca="false">RA41*I$12</f>
        <v>0.353499666283509</v>
      </c>
      <c r="RS41" s="49" t="n">
        <f aca="false">AVERAGE(QU41,QR41,QO41,QL41,QI41,QX41,RA41)</f>
        <v>0.024670320372473</v>
      </c>
      <c r="RT41" s="0" t="n">
        <f aca="false">RS41*O$12</f>
        <v>9.60705695067954</v>
      </c>
      <c r="RW41" s="0" t="s">
        <v>91</v>
      </c>
      <c r="RX41" s="5" t="n">
        <v>161.32205</v>
      </c>
      <c r="RY41" s="37" t="n">
        <f aca="false">RX41/RX$50</f>
        <v>0.0222811390185451</v>
      </c>
      <c r="RZ41" s="8" t="n">
        <f aca="false">RY41*C$13</f>
        <v>1.13678534443637</v>
      </c>
      <c r="SA41" s="11" t="n">
        <v>161.32205</v>
      </c>
      <c r="SB41" s="37" t="n">
        <f aca="false">SA41/SA$50</f>
        <v>0.0222811390185451</v>
      </c>
      <c r="SC41" s="8" t="n">
        <f aca="false">SB41*D$13</f>
        <v>5.61622747151446</v>
      </c>
      <c r="SD41" s="11" t="n">
        <v>161.32205</v>
      </c>
      <c r="SE41" s="39" t="n">
        <f aca="false">SD41/SD$50</f>
        <v>0.0222811390185451</v>
      </c>
      <c r="SF41" s="4" t="n">
        <f aca="false">SE41*$E$13</f>
        <v>0.0289418618896731</v>
      </c>
      <c r="SG41" s="41" t="n">
        <v>161.32205</v>
      </c>
      <c r="SH41" s="0" t="n">
        <f aca="false">SG41/SG$50</f>
        <v>0.0222811390185451</v>
      </c>
      <c r="SI41" s="0" t="n">
        <f aca="false">SH41*$F$13</f>
        <v>0.026174800164701</v>
      </c>
      <c r="SJ41" s="0" t="n">
        <v>161.32205</v>
      </c>
      <c r="SK41" s="37" t="n">
        <f aca="false">SJ41/SJ$50</f>
        <v>0.0222811390185451</v>
      </c>
      <c r="SL41" s="0" t="n">
        <f aca="false">SK41*$G$13</f>
        <v>0.154299547586586</v>
      </c>
      <c r="SM41" s="0" t="n">
        <v>73.675617</v>
      </c>
      <c r="SN41" s="0" t="n">
        <f aca="false">SM41/SM$50</f>
        <v>0.0186238462925601</v>
      </c>
      <c r="SO41" s="0" t="n">
        <f aca="false">SN41*H$13</f>
        <v>0.318159607235751</v>
      </c>
      <c r="SP41" s="0" t="n">
        <v>73.675617</v>
      </c>
      <c r="SQ41" s="0" t="n">
        <f aca="false">SP41/SP$50</f>
        <v>0.0186238462925601</v>
      </c>
      <c r="SR41" s="0" t="n">
        <f aca="false">SQ41*I$13</f>
        <v>0.456598220401247</v>
      </c>
      <c r="TI41" s="49" t="n">
        <f aca="false">AVERAGE(SK41,SH41,SE41,SB41,RY41,SN41,SQ41)</f>
        <v>0.0212361982396923</v>
      </c>
      <c r="TJ41" s="0" t="n">
        <f aca="false">TI41*$O$13</f>
        <v>14.2231561330163</v>
      </c>
      <c r="TL41" s="0" t="s">
        <v>91</v>
      </c>
      <c r="TM41" s="5" t="n">
        <v>6207340</v>
      </c>
      <c r="TN41" s="37" t="n">
        <f aca="false">TM41/TM$50</f>
        <v>0.0195880108034443</v>
      </c>
      <c r="TO41" s="8" t="n">
        <f aca="false">TN41*$C$7</f>
        <v>6.20734003525842</v>
      </c>
      <c r="TP41" s="11" t="n">
        <v>30667033</v>
      </c>
      <c r="TQ41" s="37" t="n">
        <f aca="false">TP41/TP$50</f>
        <v>0.0195880108513337</v>
      </c>
      <c r="TR41" s="8" t="n">
        <f aca="false">TQ41*$D$7</f>
        <v>30.667033039176</v>
      </c>
      <c r="TS41" s="11" t="n">
        <v>158035</v>
      </c>
      <c r="TT41" s="39" t="n">
        <f aca="false">TS41/TS$50</f>
        <v>0.0195879994298428</v>
      </c>
      <c r="TU41" s="4" t="n">
        <f aca="false">TT41*$E$7</f>
        <v>0.15803500156704</v>
      </c>
      <c r="TV41" s="41" t="n">
        <v>142926</v>
      </c>
      <c r="TW41" s="0" t="n">
        <f aca="false">TV41/TV$50</f>
        <v>0.0195880434076502</v>
      </c>
      <c r="TX41" s="0" t="n">
        <f aca="false">TW41*$F$7</f>
        <v>0.142925976494348</v>
      </c>
      <c r="TY41" s="50" t="n">
        <v>842542</v>
      </c>
      <c r="TZ41" s="37" t="n">
        <f aca="false">TY41/TY$50</f>
        <v>0.0195880033377689</v>
      </c>
      <c r="UA41" s="0" t="n">
        <f aca="false">TZ41*$G$7</f>
        <v>0.842541996865919</v>
      </c>
      <c r="UB41" s="50" t="n">
        <v>2199247</v>
      </c>
      <c r="UC41" s="0" t="n">
        <f aca="false">UB41/UB$50</f>
        <v>0.0207264165359945</v>
      </c>
      <c r="UD41" s="0" t="n">
        <f aca="false">UC41*H$7</f>
        <v>2.19924700414528</v>
      </c>
      <c r="UE41" s="50" t="n">
        <v>3156191</v>
      </c>
      <c r="UF41" s="0" t="n">
        <f aca="false">UE41/UE$50</f>
        <v>0.0207264211710233</v>
      </c>
      <c r="UG41" s="0" t="n">
        <f aca="false">UF41*I$7</f>
        <v>3.15619101243585</v>
      </c>
      <c r="UH41" s="50" t="n">
        <v>3215346</v>
      </c>
      <c r="UI41" s="0" t="n">
        <f aca="false">UH41/UH$50</f>
        <v>0.0207264195083322</v>
      </c>
      <c r="UJ41" s="0" t="n">
        <f aca="false">UI41*J$7</f>
        <v>3.21534603150416</v>
      </c>
      <c r="UK41" s="50" t="n">
        <v>14050523</v>
      </c>
      <c r="UL41" s="0" t="n">
        <f aca="false">UK41/UK$50</f>
        <v>0.0207264194758805</v>
      </c>
      <c r="UM41" s="0" t="n">
        <f aca="false">UL41*SUM(A$7:N$7)</f>
        <v>85.9189536250653</v>
      </c>
      <c r="UN41" s="50"/>
      <c r="UQ41" s="50" t="n">
        <v>5472639</v>
      </c>
      <c r="UR41" s="0" t="n">
        <f aca="false">UQ41/UQ$50</f>
        <v>0.0207264184862065</v>
      </c>
      <c r="US41" s="0" t="n">
        <f aca="false">UR41*M$7</f>
        <v>5.47263897927358</v>
      </c>
      <c r="UT41" s="50" t="n">
        <v>5624737</v>
      </c>
      <c r="UU41" s="0" t="n">
        <f aca="false">UT41/UT$50</f>
        <v>0.0207264195434019</v>
      </c>
      <c r="UV41" s="0" t="n">
        <f aca="false">UU41*N$7</f>
        <v>5.62473696103433</v>
      </c>
      <c r="UX41" s="49" t="n">
        <f aca="false">AVERAGE(TZ41,TW41,TT41,TQ41,TN41,UC41,UF41,UI41,UL41,UO41,UR41,UU41)</f>
        <v>0.0202089620500799</v>
      </c>
      <c r="UY41" s="0" t="n">
        <f aca="false">UX41*SUM(A$7:N$7)</f>
        <v>83.7738942421823</v>
      </c>
      <c r="VA41" s="50" t="n">
        <v>6513939</v>
      </c>
      <c r="VB41" s="0" t="n">
        <f aca="false">VA41/VA$50</f>
        <v>0.0207264197039193</v>
      </c>
      <c r="VC41" s="0" t="n">
        <f aca="false">VB41*W$7</f>
        <v>6.51393901243585</v>
      </c>
      <c r="VD41" s="50" t="n">
        <v>22338405</v>
      </c>
      <c r="VE41" s="0" t="n">
        <f aca="false">VD41/VD$50</f>
        <v>0.0207264200924364</v>
      </c>
      <c r="VF41" s="0" t="n">
        <f aca="false">VE41*X$7</f>
        <v>22.3384050455981</v>
      </c>
      <c r="VG41" s="50" t="n">
        <v>2144158</v>
      </c>
      <c r="VH41" s="0" t="n">
        <f aca="false">VG41/VG$50</f>
        <v>0.0207264204582226</v>
      </c>
      <c r="VI41" s="0" t="n">
        <f aca="false">VH41*Y$7</f>
        <v>2.14415803564944</v>
      </c>
      <c r="VJ41" s="50" t="n">
        <v>1948926</v>
      </c>
      <c r="VK41" s="0" t="n">
        <f aca="false">VJ41/VJ$50</f>
        <v>0.0207264222146337</v>
      </c>
      <c r="VL41" s="0" t="n">
        <f aca="false">VK41*Z$7</f>
        <v>1.94892596186338</v>
      </c>
      <c r="VM41" s="50" t="n">
        <v>1843142</v>
      </c>
      <c r="VN41" s="0" t="n">
        <f aca="false">VM41/VM$50</f>
        <v>0.0207264155807456</v>
      </c>
      <c r="VP41" s="50" t="n">
        <v>3197381</v>
      </c>
      <c r="VQ41" s="0" t="n">
        <f aca="false">VP41/VP$50</f>
        <v>0.0170219772206112</v>
      </c>
      <c r="VR41" s="0" t="n">
        <f aca="false">VQ41*AB$7</f>
        <v>3.19738098093539</v>
      </c>
      <c r="VS41" s="50" t="n">
        <v>4054684</v>
      </c>
      <c r="VT41" s="0" t="n">
        <f aca="false">VS41/VS$50</f>
        <v>0.0170219788757613</v>
      </c>
      <c r="VU41" s="0" t="n">
        <f aca="false">VT41*AC$7</f>
        <v>4.0546839707222</v>
      </c>
      <c r="VV41" s="50" t="n">
        <v>5427208</v>
      </c>
      <c r="VW41" s="0" t="n">
        <f aca="false">VV41/VV$50</f>
        <v>0.0170219765367994</v>
      </c>
      <c r="VX41" s="0" t="n">
        <f aca="false">VW41*AD$7</f>
        <v>5.4272080714923</v>
      </c>
      <c r="WL41" s="46" t="n">
        <f aca="false">AVERAGE(VN41,VK41,VH41,VE41,VB41, VQ41, VT41,VW41,VZ41,WC41,WF41,WI41)</f>
        <v>0.0193372538353912</v>
      </c>
      <c r="WM41" s="40" t="n">
        <f aca="false">WL41*AI$7</f>
        <v>65.978555388324</v>
      </c>
    </row>
    <row r="42" customFormat="false" ht="14.25" hidden="false" customHeight="false" outlineLevel="0" collapsed="false">
      <c r="B42" s="0" t="s">
        <v>92</v>
      </c>
      <c r="C42" s="5" t="n">
        <v>1182.176273</v>
      </c>
      <c r="D42" s="37" t="n">
        <f aca="false">C42/C$50</f>
        <v>0.0239187802486677</v>
      </c>
      <c r="E42" s="8" t="n">
        <f aca="false">C$4*D42</f>
        <v>17.4333988560897</v>
      </c>
      <c r="F42" s="38" t="n">
        <v>1769.874967</v>
      </c>
      <c r="G42" s="37" t="n">
        <f aca="false">F42/F$50</f>
        <v>0.0240256080386708</v>
      </c>
      <c r="H42" s="8" t="n">
        <f aca="false">G42*D$4</f>
        <v>86.5134534859369</v>
      </c>
      <c r="I42" s="11" t="n">
        <v>1185.436996</v>
      </c>
      <c r="J42" s="39" t="n">
        <f aca="false">I42/I$50</f>
        <v>0.0239058410940914</v>
      </c>
      <c r="K42" s="40" t="n">
        <f aca="false">J42*E$4</f>
        <v>0.443603604905347</v>
      </c>
      <c r="L42" s="41" t="n">
        <v>1732.680075</v>
      </c>
      <c r="M42" s="0" t="n">
        <f aca="false">L42/L$50</f>
        <v>0.0237598475622812</v>
      </c>
      <c r="N42" s="0" t="n">
        <f aca="false">M42*F$4</f>
        <v>0.398741645099689</v>
      </c>
      <c r="O42" s="0" t="n">
        <v>1239.562304</v>
      </c>
      <c r="P42" s="37" t="n">
        <f aca="false">O42/O$50</f>
        <v>0.0255656304192369</v>
      </c>
      <c r="Q42" s="0" t="n">
        <f aca="false">P42*G$4</f>
        <v>2.5292148947597</v>
      </c>
      <c r="R42" s="0" t="n">
        <v>923.450786</v>
      </c>
      <c r="S42" s="0" t="n">
        <f aca="false">R42/R$50</f>
        <v>0.0238805941863631</v>
      </c>
      <c r="T42" s="0" t="n">
        <f aca="false">S42*H$4</f>
        <v>5.82804305798979</v>
      </c>
      <c r="U42" s="0" t="n">
        <v>1106.043552</v>
      </c>
      <c r="V42" s="0" t="n">
        <f aca="false">U42/U$50</f>
        <v>0.0239065885998726</v>
      </c>
      <c r="W42" s="42" t="n">
        <f aca="false">V42*I$4</f>
        <v>8.37306386591905</v>
      </c>
      <c r="X42" s="0" t="n">
        <v>1104.798505</v>
      </c>
      <c r="Y42" s="0" t="n">
        <f aca="false">X42/X$50</f>
        <v>0.0239072126522666</v>
      </c>
      <c r="Z42" s="42" t="n">
        <f aca="false">Y42*J$4</f>
        <v>8.53021965411076</v>
      </c>
      <c r="AA42" s="0" t="n">
        <v>1091.426225</v>
      </c>
      <c r="AB42" s="0" t="n">
        <f aca="false">AA42/AA$50</f>
        <v>0.0239140071070821</v>
      </c>
      <c r="AC42" s="42" t="n">
        <f aca="false">AB42*K$4</f>
        <v>51.7308980146145</v>
      </c>
      <c r="AD42" s="0" t="n">
        <v>1059.936184</v>
      </c>
      <c r="AE42" s="0" t="n">
        <f aca="false">AD42/AD$50</f>
        <v>0.023874280281314</v>
      </c>
      <c r="AF42" s="42" t="n">
        <f aca="false">AE42*L$4</f>
        <v>17.2992842411485</v>
      </c>
      <c r="AG42" s="0" t="n">
        <v>1125.060653</v>
      </c>
      <c r="AH42" s="0" t="n">
        <f aca="false">AG42/AG$50</f>
        <v>0.023886455281279</v>
      </c>
      <c r="AI42" s="42" t="n">
        <f aca="false">AH42*M$4</f>
        <v>14.5061471461071</v>
      </c>
      <c r="AJ42" s="0" t="n">
        <v>1163.706471</v>
      </c>
      <c r="AK42" s="0" t="n">
        <f aca="false">AJ42/AJ$50</f>
        <v>0.0242207834883945</v>
      </c>
      <c r="AL42" s="42" t="n">
        <f aca="false">AK42*N$4</f>
        <v>15.1179866065304</v>
      </c>
      <c r="AN42" s="43" t="n">
        <f aca="false">AVERAGE(Y42,AB42,AE42,AH42,AK42,P42,M42,J42,G42,D42,S42,V42)</f>
        <v>0.0240638024132933</v>
      </c>
      <c r="AO42" s="0" t="n">
        <f aca="false">AN42*(SUM(A$4:N$4))</f>
        <v>229.433475945613</v>
      </c>
      <c r="AQ42" s="5" t="n">
        <v>1230.173165</v>
      </c>
      <c r="AR42" s="37" t="n">
        <f aca="false">AQ42/AQ$50</f>
        <v>0.0242154193380977</v>
      </c>
      <c r="AS42" s="8" t="n">
        <f aca="false">W$4*AR42</f>
        <v>17.5040776004325</v>
      </c>
      <c r="AT42" s="38" t="n">
        <v>1829.601229</v>
      </c>
      <c r="AU42" s="37" t="n">
        <f aca="false">AT42/AT$50</f>
        <v>0.0247412308462784</v>
      </c>
      <c r="AV42" s="8" t="n">
        <f aca="false">AU42*X$4</f>
        <v>61.3305702124967</v>
      </c>
      <c r="AW42" s="11" t="n">
        <v>1160.872894</v>
      </c>
      <c r="AX42" s="39" t="n">
        <f aca="false">AW42/AW$50</f>
        <v>0.0242235270660264</v>
      </c>
      <c r="AY42" s="40" t="n">
        <f aca="false">AX42*Y$4</f>
        <v>5.76365136105836</v>
      </c>
      <c r="AZ42" s="41" t="n">
        <v>1878.750598</v>
      </c>
      <c r="BA42" s="39" t="n">
        <f aca="false">AZ42/AZ$50</f>
        <v>0.0241291682383796</v>
      </c>
      <c r="BB42" s="0" t="n">
        <f aca="false">BA42*Z$4</f>
        <v>5.21844592574755</v>
      </c>
      <c r="BC42" s="0" t="n">
        <v>1364.628472</v>
      </c>
      <c r="BD42" s="39" t="n">
        <f aca="false">BC42/BC$50</f>
        <v>0.0268092057255436</v>
      </c>
      <c r="BF42" s="0" t="n">
        <v>1270.384821</v>
      </c>
      <c r="BG42" s="39" t="n">
        <f aca="false">BF42/BF$50</f>
        <v>0.0227062833416059</v>
      </c>
      <c r="BH42" s="0" t="n">
        <f aca="false">BG42*AB$4</f>
        <v>9.80975749147551</v>
      </c>
      <c r="BI42" s="0" t="n">
        <v>1214.769581</v>
      </c>
      <c r="BJ42" s="39" t="n">
        <f aca="false">BI42/BI$50</f>
        <v>0.0239640531835995</v>
      </c>
      <c r="BK42" s="42" t="n">
        <f aca="false">BJ42*AC$4</f>
        <v>13.1291035525549</v>
      </c>
      <c r="BL42" s="0" t="n">
        <v>1353.884913</v>
      </c>
      <c r="BM42" s="39" t="n">
        <f aca="false">BL42/BL$50</f>
        <v>0.0237764942382611</v>
      </c>
      <c r="BN42" s="42" t="n">
        <f aca="false">BM42*AD$4</f>
        <v>17.435810504981</v>
      </c>
      <c r="BO42" s="0" t="n">
        <v>1195.736182</v>
      </c>
      <c r="BP42" s="39" t="n">
        <f aca="false">BO42/BO$50</f>
        <v>0.0238406842612853</v>
      </c>
      <c r="BQ42" s="42" t="n">
        <f aca="false">BP42*AE$4</f>
        <v>17.2013814406051</v>
      </c>
      <c r="BT42" s="42"/>
      <c r="BW42" s="42"/>
      <c r="BZ42" s="42"/>
      <c r="CB42" s="43" t="n">
        <f aca="false">AVERAGE(BM42,BP42,BS42,BV42,BY42,BD42,BA42,AX42,AU42,AR42,BG42,BJ42)</f>
        <v>0.0242673406932308</v>
      </c>
      <c r="CC42" s="0" t="n">
        <f aca="false">CB42*AI$4</f>
        <v>190.43993630513</v>
      </c>
      <c r="CE42" s="0" t="s">
        <v>92</v>
      </c>
      <c r="CF42" s="5" t="n">
        <v>0.794936</v>
      </c>
      <c r="CG42" s="37" t="n">
        <f aca="false">CF42/CF$50</f>
        <v>0.00242927114904113</v>
      </c>
      <c r="CH42" s="8" t="n">
        <f aca="false">C$5*CG42</f>
        <v>0.0120400403585652</v>
      </c>
      <c r="CI42" s="38" t="n">
        <v>1.185989</v>
      </c>
      <c r="CJ42" s="37" t="n">
        <f aca="false">CI42/CI$50</f>
        <v>0.00233351858022376</v>
      </c>
      <c r="CK42" s="8" t="n">
        <f aca="false">D$5*CJ42</f>
        <v>0.0571385792027388</v>
      </c>
      <c r="CL42" s="11" t="n">
        <v>0.797359</v>
      </c>
      <c r="CM42" s="39" t="n">
        <f aca="false">CL42/CL$50</f>
        <v>0.0023710232477432</v>
      </c>
      <c r="CN42" s="40" t="n">
        <f aca="false">CM42*E$5</f>
        <v>0.000299182208228514</v>
      </c>
      <c r="CO42" s="41" t="n">
        <v>1.173828</v>
      </c>
      <c r="CP42" s="0" t="n">
        <f aca="false">CO42/CO$50</f>
        <v>0.00237102453327703</v>
      </c>
      <c r="CQ42" s="0" t="n">
        <f aca="false">CP42*F$5</f>
        <v>0.000270578264416393</v>
      </c>
      <c r="CR42" s="0" t="n">
        <v>0.779813</v>
      </c>
      <c r="CS42" s="37" t="n">
        <f aca="false">CR42/CR$50</f>
        <v>0.00248115845628865</v>
      </c>
      <c r="CT42" s="0" t="n">
        <f aca="false">CS42*G$5</f>
        <v>0.00166913951202392</v>
      </c>
      <c r="CU42" s="0" t="n">
        <v>0.300426</v>
      </c>
      <c r="CV42" s="0" t="n">
        <f aca="false">CU42/CU$50</f>
        <v>0.00108560611237299</v>
      </c>
      <c r="CW42" s="0" t="n">
        <f aca="false">CV42*H$5</f>
        <v>0.00180160183617497</v>
      </c>
      <c r="CX42" s="0" t="n">
        <v>0.691217</v>
      </c>
      <c r="CY42" s="0" t="n">
        <f aca="false">CX42/CX$50</f>
        <v>0.00220275103772373</v>
      </c>
      <c r="CZ42" s="0" t="n">
        <f aca="false">CY42*I$5</f>
        <v>0.00524615506261792</v>
      </c>
      <c r="DA42" s="0" t="n">
        <v>0.690419</v>
      </c>
      <c r="DB42" s="0" t="n">
        <f aca="false">DA42/DA$50</f>
        <v>0.00220275154893137</v>
      </c>
      <c r="DC42" s="0" t="n">
        <f aca="false">DB42*J$5</f>
        <v>0.00534448297415565</v>
      </c>
      <c r="DD42" s="0" t="n">
        <v>0.681847</v>
      </c>
      <c r="DE42" s="0" t="n">
        <f aca="false">DD42/DD$50</f>
        <v>0.00220275310362364</v>
      </c>
      <c r="DF42" s="0" t="n">
        <f aca="false">DE42*K$5</f>
        <v>0.0324020433039033</v>
      </c>
      <c r="DG42" s="0" t="n">
        <v>0.607798</v>
      </c>
      <c r="DH42" s="0" t="n">
        <f aca="false">DG42/DG$50</f>
        <v>0.00201601916587102</v>
      </c>
      <c r="DI42" s="0" t="n">
        <f aca="false">DH42*L$5</f>
        <v>0.0099334798616089</v>
      </c>
      <c r="DJ42" s="0" t="n">
        <v>0.703727</v>
      </c>
      <c r="DK42" s="0" t="n">
        <f aca="false">DJ42/DJ$50</f>
        <v>0.00220275307778328</v>
      </c>
      <c r="DL42" s="0" t="n">
        <f aca="false">DK42*M$5</f>
        <v>0.00909651630167891</v>
      </c>
      <c r="DM42" s="0" t="n">
        <v>0.717888</v>
      </c>
      <c r="DN42" s="0" t="n">
        <f aca="false">DM42/DM$50</f>
        <v>0.00220275250477536</v>
      </c>
      <c r="DO42" s="0" t="n">
        <f aca="false">DN42*N$5</f>
        <v>0.00934932776177247</v>
      </c>
      <c r="DQ42" s="43" t="n">
        <f aca="false">AVERAGE(CS42,CP42,CM42,CJ42,CG42,CV42,CY42,DB42,DE42,DH42,DK42,DN42)</f>
        <v>0.0021751152098046</v>
      </c>
      <c r="DR42" s="0" t="n">
        <f aca="false">DQ42*(SUM(A$5:N$5))</f>
        <v>0.14102097396151</v>
      </c>
      <c r="DT42" s="0" t="n">
        <v>0.759092</v>
      </c>
      <c r="DU42" s="0" t="n">
        <f aca="false">DT42/DT$50</f>
        <v>0.0022037151807082</v>
      </c>
      <c r="DV42" s="0" t="n">
        <f aca="false">DU42*W$5</f>
        <v>0.0108320738434383</v>
      </c>
      <c r="DW42" s="0" t="n">
        <v>1.105823</v>
      </c>
      <c r="DX42" s="0" t="n">
        <f aca="false">DW42/DW$50</f>
        <v>0.00220371543636996</v>
      </c>
      <c r="DY42" s="0" t="n">
        <f aca="false">DX42*X$5</f>
        <v>0.037146690515968</v>
      </c>
      <c r="DZ42" s="0" t="n">
        <v>0.715986</v>
      </c>
      <c r="EA42" s="0" t="n">
        <f aca="false">DZ42/DZ$50</f>
        <v>0.00220371754104512</v>
      </c>
      <c r="EB42" s="0" t="n">
        <f aca="false">EA42*Y$5</f>
        <v>0.00356553878704137</v>
      </c>
      <c r="EC42" s="0" t="n">
        <v>1.164431</v>
      </c>
      <c r="ED42" s="0" t="n">
        <f aca="false">EC42/EC$50</f>
        <v>0.00220371589220171</v>
      </c>
      <c r="EE42" s="0" t="n">
        <f aca="false">ED42*Z$5</f>
        <v>0.00324088299761362</v>
      </c>
      <c r="EF42" s="0" t="n">
        <v>0.760679</v>
      </c>
      <c r="EG42" s="0" t="n">
        <f aca="false">EF42/EF$50</f>
        <v>0.0022043545727364</v>
      </c>
      <c r="EI42" s="0" t="n">
        <v>0.713173</v>
      </c>
      <c r="EJ42" s="0" t="n">
        <f aca="false">EI42/EI$50</f>
        <v>0.00188117774119313</v>
      </c>
      <c r="EK42" s="0" t="n">
        <f aca="false">EJ42*AB$5</f>
        <v>0.00552651002810465</v>
      </c>
      <c r="EL42" s="0" t="n">
        <v>0.736726</v>
      </c>
      <c r="EM42" s="0" t="n">
        <f aca="false">EL42/EL$50</f>
        <v>0.00214321998626776</v>
      </c>
      <c r="EN42" s="0" t="n">
        <f aca="false">EM42*AC$5</f>
        <v>0.00798455032027431</v>
      </c>
      <c r="EO42" s="0" t="n">
        <v>0.827798</v>
      </c>
      <c r="EP42" s="0" t="n">
        <f aca="false">EO42/EO$50</f>
        <v>0.00214093289413257</v>
      </c>
      <c r="EQ42" s="0" t="n">
        <f aca="false">EP42*AD$5</f>
        <v>0.0106759440281218</v>
      </c>
      <c r="ER42" s="0" t="n">
        <v>0.728916</v>
      </c>
      <c r="ES42" s="0" t="n">
        <f aca="false">ER42/ER$50</f>
        <v>0.00214259663178681</v>
      </c>
      <c r="ET42" s="0" t="n">
        <f aca="false">ES42*AE$5</f>
        <v>0.0105122078889605</v>
      </c>
      <c r="FE42" s="44" t="n">
        <f aca="false">AVERAGE(EP42,ES42,EV42,EY42,FB42,EG42,ED42,EA42,DX42,DU42,EJ42,EM42)</f>
        <v>0.00214746065293796</v>
      </c>
      <c r="FF42" s="0" t="n">
        <f aca="false">FE42*AI$5</f>
        <v>0.114596134405696</v>
      </c>
      <c r="FH42" s="0" t="s">
        <v>92</v>
      </c>
      <c r="FI42" s="5" t="n">
        <v>54.828683</v>
      </c>
      <c r="FJ42" s="37" t="n">
        <f aca="false">FI42/FI$50</f>
        <v>0.0222407951903444</v>
      </c>
      <c r="FK42" s="8" t="n">
        <f aca="false">FJ42*C$6</f>
        <v>0.810519285262199</v>
      </c>
      <c r="FL42" s="38" t="n">
        <v>97.442593</v>
      </c>
      <c r="FM42" s="37" t="n">
        <f aca="false">FL42/FL$50</f>
        <v>0.0264937011849382</v>
      </c>
      <c r="FN42" s="8" t="n">
        <f aca="false">FM42*D$6</f>
        <v>4.77003866342163</v>
      </c>
      <c r="FO42" s="11" t="n">
        <v>55.095945</v>
      </c>
      <c r="FP42" s="39" t="n">
        <f aca="false">FO42/FO$50</f>
        <v>0.0222812964387539</v>
      </c>
      <c r="FQ42" s="45" t="n">
        <f aca="false">FP42*E$6</f>
        <v>0.0206729045493381</v>
      </c>
      <c r="FR42" s="41" t="n">
        <v>97.377693</v>
      </c>
      <c r="FS42" s="0" t="n">
        <f aca="false">FR42/FR$50</f>
        <v>0.0267503809628268</v>
      </c>
      <c r="FT42" s="0" t="n">
        <f aca="false">FS42*F$6</f>
        <v>0.0224464632700212</v>
      </c>
      <c r="FU42" s="0" t="n">
        <v>41.938588</v>
      </c>
      <c r="FV42" s="37" t="n">
        <f aca="false">FU42/FU$50</f>
        <v>0.017341956856715</v>
      </c>
      <c r="FW42" s="0" t="n">
        <f aca="false">FV42*G$6</f>
        <v>0.0857822296321707</v>
      </c>
      <c r="FX42" s="0" t="n">
        <v>11.103013</v>
      </c>
      <c r="FY42" s="0" t="n">
        <f aca="false">FX42/FX$50</f>
        <v>0.00576039158821196</v>
      </c>
      <c r="FZ42" s="0" t="n">
        <f aca="false">FY42*H$6</f>
        <v>0.0702909859465566</v>
      </c>
      <c r="GA42" s="0" t="n">
        <v>46.610367</v>
      </c>
      <c r="GB42" s="0" t="n">
        <f aca="false">GA42/GA$50</f>
        <v>0.0202009799476723</v>
      </c>
      <c r="GC42" s="0" t="n">
        <f aca="false">GB42*I$6</f>
        <v>0.35376041744599</v>
      </c>
      <c r="GD42" s="0" t="n">
        <v>46.526442</v>
      </c>
      <c r="GE42" s="0" t="n">
        <f aca="false">GD42/GD$50</f>
        <v>0.0201879179387807</v>
      </c>
      <c r="GF42" s="0" t="n">
        <f aca="false">GE42*J$6</f>
        <v>0.360157783514414</v>
      </c>
      <c r="GG42" s="0" t="n">
        <v>45.625059</v>
      </c>
      <c r="GH42" s="0" t="n">
        <f aca="false">GG42/GG$50</f>
        <v>0.0200457006674972</v>
      </c>
      <c r="GI42" s="0" t="n">
        <f aca="false">GH42*K$6</f>
        <v>2.16814792313642</v>
      </c>
      <c r="GJ42" s="0" t="n">
        <v>40.631461</v>
      </c>
      <c r="GK42" s="0" t="n">
        <f aca="false">GJ42/GJ$50</f>
        <v>0.0183517157828063</v>
      </c>
      <c r="GL42" s="0" t="n">
        <f aca="false">GK42*L$6</f>
        <v>0.664881922928619</v>
      </c>
      <c r="GM42" s="0" t="n">
        <v>47.916984</v>
      </c>
      <c r="GN42" s="0" t="n">
        <f aca="false">GM42/GM$50</f>
        <v>0.0203981129430673</v>
      </c>
      <c r="GO42" s="0" t="n">
        <f aca="false">GN42*M$6</f>
        <v>0.619384551559971</v>
      </c>
      <c r="GP42" s="0" t="n">
        <v>49.405287</v>
      </c>
      <c r="GQ42" s="0" t="n">
        <f aca="false">GP42/GP$50</f>
        <v>0.0206168040558251</v>
      </c>
      <c r="GR42" s="0" t="n">
        <f aca="false">GQ42*N$6</f>
        <v>0.643423792906557</v>
      </c>
      <c r="GT42" s="46" t="n">
        <f aca="false">AVERAGE(FV42,FS42,FP42,FM42,FJ42, FY42, GB42,GE42,GH42,GK42,GN42,GQ42)</f>
        <v>0.0200558127964533</v>
      </c>
      <c r="GU42" s="0" t="n">
        <f aca="false">GT42*(SUM(A$6:N$6))</f>
        <v>9.56098866624427</v>
      </c>
      <c r="GW42" s="5" t="n">
        <v>53.735763</v>
      </c>
      <c r="GX42" s="37" t="n">
        <f aca="false">GW42/GW$50</f>
        <v>0.0212067133429054</v>
      </c>
      <c r="GY42" s="8" t="n">
        <f aca="false">GX42*W$6</f>
        <v>0.766461961326298</v>
      </c>
      <c r="GZ42" s="38" t="n">
        <v>89.359506</v>
      </c>
      <c r="HA42" s="37" t="n">
        <f aca="false">GZ42/GZ$50</f>
        <v>0.0242080354972904</v>
      </c>
      <c r="HB42" s="8" t="n">
        <f aca="false">HA42*X$6</f>
        <v>3.00044211623471</v>
      </c>
      <c r="HC42" s="11" t="n">
        <v>48.90628</v>
      </c>
      <c r="HD42" s="39" t="n">
        <f aca="false">HC42/HC$50</f>
        <v>0.0204627938132692</v>
      </c>
      <c r="HE42" s="45" t="n">
        <f aca="false">HD42*Y$6</f>
        <v>0.24344185941922</v>
      </c>
      <c r="HF42" s="41" t="n">
        <v>95.304845</v>
      </c>
      <c r="HG42" s="39" t="n">
        <f aca="false">HF42/HF$50</f>
        <v>0.0245191675561516</v>
      </c>
      <c r="HH42" s="0" t="n">
        <f aca="false">HG42*Z$6</f>
        <v>0.265139578729038</v>
      </c>
      <c r="HI42" s="0" t="n">
        <v>53.211529</v>
      </c>
      <c r="HJ42" s="39" t="n">
        <f aca="false">HI42/HI$50</f>
        <v>0.0209560211217517</v>
      </c>
      <c r="HL42" s="0" t="n">
        <v>85.019148</v>
      </c>
      <c r="HM42" s="39" t="n">
        <f aca="false">HL42/HL$50</f>
        <v>0.03045892780251</v>
      </c>
      <c r="HN42" s="0" t="n">
        <f aca="false">HM42*AB$6</f>
        <v>0.657955973458428</v>
      </c>
      <c r="HO42" s="0" t="n">
        <v>56.126757</v>
      </c>
      <c r="HP42" s="39" t="n">
        <f aca="false">HO42/HO$50</f>
        <v>0.0221995048797206</v>
      </c>
      <c r="HQ42" s="0" t="n">
        <f aca="false">HP42*AC$6</f>
        <v>0.608118326537451</v>
      </c>
      <c r="HR42" s="0" t="n">
        <v>66.861682</v>
      </c>
      <c r="HS42" s="39" t="n">
        <f aca="false">HR42/HR$50</f>
        <v>0.0235359636931178</v>
      </c>
      <c r="HT42" s="0" t="n">
        <f aca="false">HS42*AD$6</f>
        <v>0.862971216221081</v>
      </c>
      <c r="HU42" s="0" t="n">
        <v>55.071802</v>
      </c>
      <c r="HV42" s="39" t="n">
        <f aca="false">HU42/HU$50</f>
        <v>0.0220156305878525</v>
      </c>
      <c r="HW42" s="0" t="n">
        <f aca="false">HV42*AE$6</f>
        <v>0.794229006279134</v>
      </c>
      <c r="IH42" s="47" t="n">
        <f aca="false">AVERAGE(HJ42,HG42,HD42,HA42,GX42, HM42, HP42,HS42,HV42,HY42,IB42,IE42)</f>
        <v>0.0232847509216188</v>
      </c>
      <c r="II42" s="0" t="n">
        <f aca="false">IH42*AI$6</f>
        <v>9.13644914465394</v>
      </c>
      <c r="IK42" s="0" t="s">
        <v>92</v>
      </c>
      <c r="IL42" s="5" t="n">
        <v>329.949542</v>
      </c>
      <c r="IM42" s="37" t="n">
        <f aca="false">IL42/IL$50</f>
        <v>0.0737291055988776</v>
      </c>
      <c r="IN42" s="8" t="n">
        <f aca="false">IM42*W$8</f>
        <v>3.33093546666053</v>
      </c>
      <c r="IO42" s="38" t="n">
        <v>88.651271</v>
      </c>
      <c r="IP42" s="37" t="n">
        <f aca="false">IO42/IO$50</f>
        <v>0.0398815230645332</v>
      </c>
      <c r="IQ42" s="8" t="n">
        <f aca="false">IP42*X$8</f>
        <v>6.17884717844024</v>
      </c>
      <c r="IR42" s="11" t="n">
        <v>88.651271</v>
      </c>
      <c r="IS42" s="39" t="n">
        <f aca="false">IR42/IR$50</f>
        <v>0.0398815230645332</v>
      </c>
      <c r="IT42" s="40" t="n">
        <f aca="false">IS42*E$8</f>
        <v>0.0462533072223595</v>
      </c>
      <c r="IU42" s="41" t="n">
        <v>664.635849</v>
      </c>
      <c r="IV42" s="0" t="n">
        <f aca="false">IU42/IU$50</f>
        <v>0.087421880743842</v>
      </c>
      <c r="IW42" s="0" t="n">
        <f aca="false">IV42*F$8</f>
        <v>0.091695518179709</v>
      </c>
      <c r="IX42" s="0" t="n">
        <v>91.171226</v>
      </c>
      <c r="IY42" s="37" t="n">
        <f aca="false">IX42/IX$50</f>
        <v>0.0411927442741256</v>
      </c>
      <c r="IZ42" s="0" t="n">
        <f aca="false">IY42*G$8</f>
        <v>0.254700599656814</v>
      </c>
      <c r="JA42" s="0" t="n">
        <v>88.651271</v>
      </c>
      <c r="JB42" s="0" t="n">
        <f aca="false">JA42/JA$50</f>
        <v>0.0398815230645332</v>
      </c>
      <c r="JC42" s="0" t="n">
        <f aca="false">JB42*H$8</f>
        <v>0.608316191340416</v>
      </c>
      <c r="JD42" s="0" t="n">
        <v>123.635258</v>
      </c>
      <c r="JE42" s="0" t="n">
        <f aca="false">JD42/JD$50</f>
        <v>0.0314648322167467</v>
      </c>
      <c r="JF42" s="0" t="n">
        <f aca="false">JE42*I$8</f>
        <v>0.688766845018016</v>
      </c>
      <c r="JG42" s="0" t="n">
        <v>88.651271</v>
      </c>
      <c r="JH42" s="0" t="n">
        <f aca="false">JG42/JG$50</f>
        <v>0.0398815230645332</v>
      </c>
      <c r="JI42" s="0" t="n">
        <f aca="false">JH42*J$8</f>
        <v>0.889371119997281</v>
      </c>
      <c r="JJ42" s="0" t="n">
        <v>88.651271</v>
      </c>
      <c r="JK42" s="0" t="n">
        <f aca="false">JJ42/JJ$50</f>
        <v>0.0398815230645332</v>
      </c>
      <c r="JL42" s="0" t="n">
        <f aca="false">JK42*K$8</f>
        <v>5.39199420103636</v>
      </c>
      <c r="JM42" s="0" t="n">
        <v>261.100204</v>
      </c>
      <c r="JN42" s="0" t="n">
        <f aca="false">JM42/JM$50</f>
        <v>0.061848576776496</v>
      </c>
      <c r="JO42" s="0" t="n">
        <f aca="false">JN42*L$8</f>
        <v>2.80096430384469</v>
      </c>
      <c r="JP42" s="0" t="n">
        <v>88.651271</v>
      </c>
      <c r="JQ42" s="0" t="n">
        <f aca="false">JP42/JP$50</f>
        <v>0.0398815230645332</v>
      </c>
      <c r="JR42" s="0" t="n">
        <f aca="false">JQ42*M$8</f>
        <v>1.51374292243354</v>
      </c>
      <c r="JS42" s="0" t="n">
        <v>88.651271</v>
      </c>
      <c r="JT42" s="0" t="n">
        <f aca="false">JS42/JS$50</f>
        <v>0.0398815230645332</v>
      </c>
      <c r="JU42" s="0" t="n">
        <f aca="false">JT42*N$8</f>
        <v>1.55581345001325</v>
      </c>
      <c r="JW42" s="43" t="n">
        <f aca="false">AVERAGE(IY42,IV42,IS42,IP42,IM42,JB42,JE42,JH42,JK42,JN42,JQ42,JT42)</f>
        <v>0.0479023167551517</v>
      </c>
      <c r="JX42" s="0" t="n">
        <f aca="false">JW42*SUM(A$8:N$8)</f>
        <v>28.5449355899354</v>
      </c>
      <c r="JZ42" s="0" t="n">
        <v>293.337198</v>
      </c>
      <c r="KA42" s="0" t="n">
        <f aca="false">JZ42/JZ$50</f>
        <v>0.0630363742049237</v>
      </c>
      <c r="KB42" s="0" t="n">
        <f aca="false">KA42*W$8</f>
        <v>2.84785896727414</v>
      </c>
      <c r="KC42" s="0" t="n">
        <v>88.651271</v>
      </c>
      <c r="KD42" s="0" t="n">
        <f aca="false">KC42/KC$50</f>
        <v>0.0398815230645332</v>
      </c>
      <c r="KE42" s="0" t="n">
        <f aca="false">KD42*X$8</f>
        <v>6.17884717844024</v>
      </c>
      <c r="KF42" s="0" t="n">
        <v>88.651271</v>
      </c>
      <c r="KG42" s="0" t="n">
        <f aca="false">KF42/KF$50</f>
        <v>0.0398815230645332</v>
      </c>
      <c r="KH42" s="0" t="n">
        <f aca="false">KG42*Y$8</f>
        <v>0.593078358452497</v>
      </c>
      <c r="KI42" s="0" t="n">
        <v>220.612002</v>
      </c>
      <c r="KJ42" s="0" t="n">
        <f aca="false">KI42/KI$50</f>
        <v>0.0286733065805809</v>
      </c>
      <c r="KK42" s="0" t="n">
        <f aca="false">KJ42*Z$8</f>
        <v>0.387575781790581</v>
      </c>
      <c r="KL42" s="0" t="n">
        <v>-621.269726</v>
      </c>
      <c r="KM42" s="0" t="n">
        <f aca="false">KL42/KL$50</f>
        <v>-0.278005580436798</v>
      </c>
      <c r="KO42" s="0" t="n">
        <v>88.651271</v>
      </c>
      <c r="KP42" s="0" t="n">
        <f aca="false">KO42/KO$50</f>
        <v>0.0398815230645332</v>
      </c>
      <c r="KQ42" s="0" t="n">
        <f aca="false">KP42*AB$8</f>
        <v>1.07687171808323</v>
      </c>
      <c r="KR42" s="0" t="n">
        <v>369.467399</v>
      </c>
      <c r="KS42" s="0" t="n">
        <f aca="false">KR42/KR$50</f>
        <v>0.0690127494888814</v>
      </c>
      <c r="KT42" s="0" t="n">
        <f aca="false">KS42*AC$8</f>
        <v>2.36311113447764</v>
      </c>
      <c r="KU42" s="0" t="n">
        <v>88.651271</v>
      </c>
      <c r="KV42" s="0" t="n">
        <f aca="false">KU42/KU$50</f>
        <v>0.0401977661292111</v>
      </c>
      <c r="KW42" s="0" t="n">
        <f aca="false">KV42*AD$8</f>
        <v>1.84236747102263</v>
      </c>
      <c r="KX42" s="0" t="n">
        <v>88.651271</v>
      </c>
      <c r="KY42" s="0" t="n">
        <f aca="false">KX42/KX$50</f>
        <v>0.0401977661292111</v>
      </c>
      <c r="KZ42" s="0" t="n">
        <f aca="false">KY42*AE$8</f>
        <v>1.81270255467155</v>
      </c>
      <c r="LK42" s="48" t="n">
        <f aca="false">AVERAGE(KM42,KJ42,KG42,KD42,KA42, KP42, KS42,KV42,KY42,LB42,LE42,LH42)</f>
        <v>0.00919521680995661</v>
      </c>
      <c r="LL42" s="0" t="n">
        <f aca="false">LK42*AI$8</f>
        <v>4.51001339036414</v>
      </c>
      <c r="LN42" s="0" t="s">
        <v>92</v>
      </c>
      <c r="LO42" s="5" t="n">
        <v>13.315961</v>
      </c>
      <c r="LP42" s="37" t="n">
        <f aca="false">LO42/LO$50</f>
        <v>0.0128083371276476</v>
      </c>
      <c r="LQ42" s="8" t="n">
        <f aca="false">LP42*C$9</f>
        <v>0.143112623315211</v>
      </c>
      <c r="LR42" s="11" t="n">
        <v>13.315961</v>
      </c>
      <c r="LS42" s="37" t="n">
        <f aca="false">LR42/LR$50</f>
        <v>0.0128083371276476</v>
      </c>
      <c r="LT42" s="8" t="n">
        <f aca="false">LS42*D$9</f>
        <v>0.707040296144825</v>
      </c>
      <c r="LU42" s="11" t="n">
        <v>13.315961</v>
      </c>
      <c r="LV42" s="39" t="n">
        <f aca="false">LU42/LU$50</f>
        <v>0.0128083371276476</v>
      </c>
      <c r="LW42" s="4" t="n">
        <f aca="false">LV42*E$9</f>
        <v>0.0036435601487379</v>
      </c>
      <c r="LX42" s="41" t="n">
        <v>13.315961</v>
      </c>
      <c r="LY42" s="0" t="n">
        <f aca="false">LX42/LX$50</f>
        <v>0.0128083371276476</v>
      </c>
      <c r="LZ42" s="0" t="n">
        <f aca="false">LY42*F$9</f>
        <v>0.0032952081363954</v>
      </c>
      <c r="MA42" s="0" t="n">
        <v>13.315961</v>
      </c>
      <c r="MB42" s="37" t="n">
        <f aca="false">MA42/MA$50</f>
        <v>0.0128083371276476</v>
      </c>
      <c r="MC42" s="0" t="n">
        <f aca="false">MB42*G$9</f>
        <v>0.019425138738409</v>
      </c>
      <c r="MD42" s="0" t="n">
        <v>13.315961</v>
      </c>
      <c r="ME42" s="0" t="n">
        <f aca="false">MD42/MD$50</f>
        <v>0.0128083371276476</v>
      </c>
      <c r="MF42" s="0" t="n">
        <f aca="false">ME42*H$9</f>
        <v>0.0479195276122548</v>
      </c>
      <c r="MG42" s="0" t="n">
        <v>13.315961</v>
      </c>
      <c r="MH42" s="0" t="n">
        <f aca="false">MG42/MG$50</f>
        <v>0.0128083371276476</v>
      </c>
      <c r="MI42" s="0" t="n">
        <f aca="false">MH42*I$9</f>
        <v>0.0687704238143947</v>
      </c>
      <c r="MZ42" s="49" t="n">
        <f aca="false">AVERAGE(MB42,LY42,LV42,LS42,LP42,ME42,MH42)</f>
        <v>0.0128083371276476</v>
      </c>
      <c r="NA42" s="0" t="n">
        <f aca="false">MZ42*O$9</f>
        <v>1.8786941005403</v>
      </c>
      <c r="NC42" s="0" t="s">
        <v>92</v>
      </c>
      <c r="ND42" s="5" t="n">
        <v>96.537839</v>
      </c>
      <c r="NE42" s="37" t="n">
        <f aca="false">ND42/ND$50</f>
        <v>0.0128082433848613</v>
      </c>
      <c r="NF42" s="8" t="n">
        <f aca="false">NE42*C$10</f>
        <v>1.03753558671933</v>
      </c>
      <c r="NG42" s="11" t="n">
        <v>96.537839</v>
      </c>
      <c r="NH42" s="37" t="n">
        <f aca="false">NG42/NG$50</f>
        <v>0.0128082433848613</v>
      </c>
      <c r="NI42" s="8" t="n">
        <f aca="false">NH42*D$10</f>
        <v>5.12588932758986</v>
      </c>
      <c r="NJ42" s="11" t="n">
        <v>96.537839</v>
      </c>
      <c r="NK42" s="39" t="n">
        <f aca="false">NJ42/NJ$50</f>
        <v>0.0128082433848613</v>
      </c>
      <c r="NL42" s="4" t="n">
        <f aca="false">NK42*E$10</f>
        <v>0.0264150235604419</v>
      </c>
      <c r="NM42" s="41" t="n">
        <v>96.537839</v>
      </c>
      <c r="NN42" s="0" t="n">
        <f aca="false">NM42/NM$50</f>
        <v>0.0128082433848613</v>
      </c>
      <c r="NO42" s="0" t="n">
        <f aca="false">NN42*F$10</f>
        <v>0.0238895467636496</v>
      </c>
      <c r="NP42" s="0" t="n">
        <v>96.537839</v>
      </c>
      <c r="NQ42" s="37" t="n">
        <f aca="false">NP42/NP$50</f>
        <v>0.0128082433848613</v>
      </c>
      <c r="NR42" s="0" t="n">
        <f aca="false">NQ42*G$10</f>
        <v>0.140828057310283</v>
      </c>
      <c r="NS42" s="0" t="n">
        <v>96.537839</v>
      </c>
      <c r="NT42" s="0" t="n">
        <f aca="false">NS42/NS$50</f>
        <v>0.0128082433848613</v>
      </c>
      <c r="NU42" s="0" t="n">
        <f aca="false">NT42*H$10</f>
        <v>0.347406217877703</v>
      </c>
      <c r="NV42" s="0" t="n">
        <v>96.537839</v>
      </c>
      <c r="NW42" s="0" t="n">
        <f aca="false">NV42/NV$50</f>
        <v>0.0128082433848613</v>
      </c>
      <c r="NX42" s="0" t="n">
        <f aca="false">NW42*I$10</f>
        <v>0.49857070863728</v>
      </c>
      <c r="OO42" s="49" t="n">
        <f aca="false">AVERAGE(NQ42,NN42,NK42,NH42,NE42,NT42,NW42)</f>
        <v>0.0128082433848613</v>
      </c>
      <c r="OP42" s="0" t="n">
        <f aca="false">OO42*O$10</f>
        <v>13.6201261685841</v>
      </c>
      <c r="OR42" s="0" t="s">
        <v>92</v>
      </c>
      <c r="OS42" s="5" t="n">
        <v>174.661883</v>
      </c>
      <c r="OT42" s="37" t="n">
        <f aca="false">OS42/OS$50</f>
        <v>0.0241235819676471</v>
      </c>
      <c r="OU42" s="8" t="n">
        <f aca="false">OT42*C$11</f>
        <v>2.25260380114105</v>
      </c>
      <c r="OV42" s="11" t="n">
        <v>174.661883</v>
      </c>
      <c r="OW42" s="37" t="n">
        <f aca="false">OV42/OV$50</f>
        <v>0.0241235819676471</v>
      </c>
      <c r="OX42" s="8" t="n">
        <f aca="false">OW42*D$11</f>
        <v>11.1288691504717</v>
      </c>
      <c r="OY42" s="11" t="n">
        <v>174.661883</v>
      </c>
      <c r="OZ42" s="39" t="n">
        <f aca="false">OY42/OY$50</f>
        <v>0.0241235819676471</v>
      </c>
      <c r="PA42" s="4" t="n">
        <f aca="false">OZ42*E$11</f>
        <v>0.0573499195990261</v>
      </c>
      <c r="PB42" s="41" t="n">
        <v>174.661883</v>
      </c>
      <c r="PC42" s="0" t="n">
        <f aca="false">PB42/PB$50</f>
        <v>0.0241235819676471</v>
      </c>
      <c r="PD42" s="0" t="n">
        <f aca="false">PC42*F$11</f>
        <v>0.0518668318813932</v>
      </c>
      <c r="PE42" s="0" t="n">
        <v>174.661883</v>
      </c>
      <c r="PF42" s="37" t="n">
        <f aca="false">PE42/PE$50</f>
        <v>0.0241235819676471</v>
      </c>
      <c r="PG42" s="0" t="n">
        <f aca="false">PF42*G$11</f>
        <v>0.30575319176042</v>
      </c>
      <c r="PH42" s="0" t="n">
        <v>174.661883</v>
      </c>
      <c r="PI42" s="0" t="n">
        <f aca="false">PH42/PH$50</f>
        <v>0.0241235819676471</v>
      </c>
      <c r="PJ42" s="0" t="n">
        <f aca="false">PI42*H$11</f>
        <v>0.754257084719206</v>
      </c>
      <c r="PK42" s="0" t="n">
        <v>174.661883</v>
      </c>
      <c r="PL42" s="0" t="n">
        <f aca="false">PK42/PK$50</f>
        <v>0.0241235819676471</v>
      </c>
      <c r="PM42" s="0" t="n">
        <f aca="false">PL42*I$11</f>
        <v>1.08245180964356</v>
      </c>
      <c r="QD42" s="49" t="n">
        <f aca="false">AVERAGE(PF42,PC42,OZ42,OW42,OT42,PI42,PL42)</f>
        <v>0.0241235819676471</v>
      </c>
      <c r="QE42" s="0" t="n">
        <f aca="false">QD42*O$11</f>
        <v>29.5707909898159</v>
      </c>
      <c r="QG42" s="0" t="s">
        <v>92</v>
      </c>
      <c r="QH42" s="5" t="n">
        <v>61.074247</v>
      </c>
      <c r="QI42" s="37" t="n">
        <f aca="false">QH42/QH$50</f>
        <v>0.0264738939373413</v>
      </c>
      <c r="QJ42" s="8" t="n">
        <f aca="false">QI42*C$12</f>
        <v>0.785335575754708</v>
      </c>
      <c r="QK42" s="11" t="n">
        <v>61.074247</v>
      </c>
      <c r="QL42" s="37" t="n">
        <f aca="false">QK42/QK$50</f>
        <v>0.0263744304360729</v>
      </c>
      <c r="QM42" s="8" t="n">
        <f aca="false">QL42*D$12</f>
        <v>3.86533162544814</v>
      </c>
      <c r="QN42" s="11" t="n">
        <v>61.074247</v>
      </c>
      <c r="QO42" s="39" t="n">
        <f aca="false">QN42/QN$50</f>
        <v>0.0264240685887718</v>
      </c>
      <c r="QP42" s="4" t="n">
        <f aca="false">QO42*E$12</f>
        <v>0.0199565348849115</v>
      </c>
      <c r="QQ42" s="41" t="n">
        <v>61.074247</v>
      </c>
      <c r="QR42" s="0" t="n">
        <f aca="false">QQ42/QQ$50</f>
        <v>0.0264240685887718</v>
      </c>
      <c r="QS42" s="0" t="n">
        <f aca="false">QR42*F$12</f>
        <v>0.0180485386387261</v>
      </c>
      <c r="QT42" s="0" t="n">
        <v>61.074247</v>
      </c>
      <c r="QU42" s="37" t="n">
        <f aca="false">QT42/QT$50</f>
        <v>0.0264240685887718</v>
      </c>
      <c r="QV42" s="0" t="n">
        <f aca="false">QU42*G$12</f>
        <v>0.106395515114959</v>
      </c>
      <c r="QW42" s="0" t="n">
        <v>61.074248</v>
      </c>
      <c r="QX42" s="0" t="n">
        <f aca="false">QW42/QW$50</f>
        <v>0.0264240689985617</v>
      </c>
      <c r="QY42" s="4" t="n">
        <f aca="false">QX42*H$12</f>
        <v>0.262465198941292</v>
      </c>
      <c r="QZ42" s="0" t="n">
        <v>60.755486</v>
      </c>
      <c r="RA42" s="0" t="n">
        <f aca="false">QZ42/QZ$50</f>
        <v>0.0265431625877835</v>
      </c>
      <c r="RB42" s="0" t="n">
        <f aca="false">RA42*I$12</f>
        <v>0.378367540861654</v>
      </c>
      <c r="RS42" s="49" t="n">
        <f aca="false">AVERAGE(QU42,QR42,QO42,QL42,QI42,QX42,RA42)</f>
        <v>0.0264411088180107</v>
      </c>
      <c r="RT42" s="0" t="n">
        <f aca="false">RS42*O$12</f>
        <v>10.2966331372486</v>
      </c>
      <c r="RW42" s="0" t="s">
        <v>92</v>
      </c>
      <c r="RX42" s="5" t="n">
        <v>174.661883</v>
      </c>
      <c r="RY42" s="37" t="n">
        <f aca="false">RX42/RX$50</f>
        <v>0.0241235819676471</v>
      </c>
      <c r="RZ42" s="8" t="n">
        <f aca="false">RY42*C$13</f>
        <v>1.23078691862681</v>
      </c>
      <c r="SA42" s="11" t="n">
        <v>174.661883</v>
      </c>
      <c r="SB42" s="37" t="n">
        <f aca="false">SA42/SA$50</f>
        <v>0.0241235819676471</v>
      </c>
      <c r="SC42" s="8" t="n">
        <f aca="false">SB42*D$13</f>
        <v>6.08063724414019</v>
      </c>
      <c r="SD42" s="11" t="n">
        <v>174.661883</v>
      </c>
      <c r="SE42" s="39" t="n">
        <f aca="false">SD42/SD$50</f>
        <v>0.0241235819676471</v>
      </c>
      <c r="SF42" s="4" t="n">
        <f aca="false">SE42*$E$13</f>
        <v>0.0313350846655882</v>
      </c>
      <c r="SG42" s="41" t="n">
        <v>174.661883</v>
      </c>
      <c r="SH42" s="0" t="n">
        <f aca="false">SG42/SG$50</f>
        <v>0.0241235819676471</v>
      </c>
      <c r="SI42" s="0" t="n">
        <f aca="false">SH42*$F$13</f>
        <v>0.0283392126737503</v>
      </c>
      <c r="SJ42" s="0" t="n">
        <v>174.661883</v>
      </c>
      <c r="SK42" s="37" t="n">
        <f aca="false">SJ42/SJ$50</f>
        <v>0.0241235819676471</v>
      </c>
      <c r="SL42" s="0" t="n">
        <f aca="false">SK42*$G$13</f>
        <v>0.167058684956714</v>
      </c>
      <c r="SM42" s="0" t="n">
        <v>97.361722</v>
      </c>
      <c r="SN42" s="0" t="n">
        <f aca="false">SM42/SM$50</f>
        <v>0.0246112597239188</v>
      </c>
      <c r="SO42" s="0" t="n">
        <f aca="false">SN42*H$13</f>
        <v>0.420445304602151</v>
      </c>
      <c r="SP42" s="0" t="n">
        <v>97.361722</v>
      </c>
      <c r="SQ42" s="0" t="n">
        <f aca="false">SP42/SP$50</f>
        <v>0.0246112597239188</v>
      </c>
      <c r="SR42" s="0" t="n">
        <f aca="false">SQ42*I$13</f>
        <v>0.603390793461573</v>
      </c>
      <c r="TI42" s="49" t="n">
        <f aca="false">AVERAGE(SK42,SH42,SE42,SB42,RY42,SN42,SQ42)</f>
        <v>0.024262918469439</v>
      </c>
      <c r="TJ42" s="0" t="n">
        <f aca="false">TI42*$O$13</f>
        <v>16.2503322740915</v>
      </c>
      <c r="TL42" s="0" t="s">
        <v>92</v>
      </c>
      <c r="TM42" s="5" t="n">
        <v>5915369</v>
      </c>
      <c r="TN42" s="37" t="n">
        <f aca="false">TM42/TM$50</f>
        <v>0.0186666610622842</v>
      </c>
      <c r="TO42" s="8" t="n">
        <f aca="false">TN42*$C$7</f>
        <v>5.91536903359999</v>
      </c>
      <c r="TP42" s="11" t="n">
        <v>29224567</v>
      </c>
      <c r="TQ42" s="37" t="n">
        <f aca="false">TP42/TP$50</f>
        <v>0.018666661868513</v>
      </c>
      <c r="TR42" s="8" t="n">
        <f aca="false">TQ42*$D$7</f>
        <v>29.2245670373333</v>
      </c>
      <c r="TS42" s="11" t="n">
        <v>150602</v>
      </c>
      <c r="TT42" s="39" t="n">
        <f aca="false">TS42/TS$50</f>
        <v>0.0186666997192595</v>
      </c>
      <c r="TU42" s="4" t="n">
        <f aca="false">TT42*$E$7</f>
        <v>0.150602001493336</v>
      </c>
      <c r="TV42" s="41" t="n">
        <v>136203</v>
      </c>
      <c r="TW42" s="0" t="n">
        <f aca="false">TV42/TV$50</f>
        <v>0.0186666546062451</v>
      </c>
      <c r="TX42" s="0" t="n">
        <f aca="false">TW42*$F$7</f>
        <v>0.136202977600014</v>
      </c>
      <c r="TY42" s="50" t="n">
        <v>802912</v>
      </c>
      <c r="TZ42" s="37" t="n">
        <f aca="false">TY42/TY$50</f>
        <v>0.0186666574911811</v>
      </c>
      <c r="UA42" s="0" t="n">
        <f aca="false">TZ42*$G$7</f>
        <v>0.802911997013335</v>
      </c>
      <c r="UB42" s="50" t="n">
        <v>2271154</v>
      </c>
      <c r="UC42" s="0" t="n">
        <f aca="false">UB42/UB$50</f>
        <v>0.0214040914101008</v>
      </c>
      <c r="UD42" s="0" t="n">
        <f aca="false">UC42*H$7</f>
        <v>2.27115400428082</v>
      </c>
      <c r="UE42" s="50" t="n">
        <v>3259386</v>
      </c>
      <c r="UF42" s="0" t="n">
        <f aca="false">UE42/UE$50</f>
        <v>0.0214040934135282</v>
      </c>
      <c r="UG42" s="0" t="n">
        <f aca="false">UF42*I$7</f>
        <v>3.25938601284246</v>
      </c>
      <c r="UH42" s="50" t="n">
        <v>3320475</v>
      </c>
      <c r="UI42" s="0" t="n">
        <f aca="false">UH42/UH$50</f>
        <v>0.0214040908247291</v>
      </c>
      <c r="UJ42" s="0" t="n">
        <f aca="false">UI42*J$7</f>
        <v>3.32047503253422</v>
      </c>
      <c r="UK42" s="50" t="n">
        <v>14509921</v>
      </c>
      <c r="UL42" s="0" t="n">
        <f aca="false">UK42/UK$50</f>
        <v>0.0214040935848358</v>
      </c>
      <c r="UM42" s="0" t="n">
        <f aca="false">UL42*SUM(A$7:N$7)</f>
        <v>88.7281725742423</v>
      </c>
      <c r="UN42" s="50"/>
      <c r="UQ42" s="50" t="n">
        <v>5651573</v>
      </c>
      <c r="UR42" s="0" t="n">
        <f aca="false">UQ42/UQ$50</f>
        <v>0.0214040917194329</v>
      </c>
      <c r="US42" s="0" t="n">
        <f aca="false">UR42*M$7</f>
        <v>5.65157297859591</v>
      </c>
      <c r="UT42" s="50" t="n">
        <v>5808644</v>
      </c>
      <c r="UU42" s="0" t="n">
        <f aca="false">UT42/UT$50</f>
        <v>0.0214040927642064</v>
      </c>
      <c r="UV42" s="0" t="n">
        <f aca="false">UU42*N$7</f>
        <v>5.80864395976031</v>
      </c>
      <c r="UX42" s="49" t="n">
        <f aca="false">AVERAGE(TZ42,TW42,TT42,TQ42,TN42,UC42,UF42,UI42,UL42,UO42,UR42,UU42)</f>
        <v>0.0201598080422106</v>
      </c>
      <c r="UY42" s="0" t="n">
        <f aca="false">UX42*SUM(A$7:N$7)</f>
        <v>83.5701320377395</v>
      </c>
      <c r="VA42" s="50" t="n">
        <v>6726919</v>
      </c>
      <c r="VB42" s="0" t="n">
        <f aca="false">VA42/VA$50</f>
        <v>0.0214040915194737</v>
      </c>
      <c r="VC42" s="0" t="n">
        <f aca="false">VB42*W$7</f>
        <v>6.72691901284246</v>
      </c>
      <c r="VD42" s="50" t="n">
        <v>23068783</v>
      </c>
      <c r="VE42" s="0" t="n">
        <f aca="false">VD42/VD$50</f>
        <v>0.0214040925249254</v>
      </c>
      <c r="VF42" s="0" t="n">
        <f aca="false">VE42*X$7</f>
        <v>23.068783047089</v>
      </c>
      <c r="VG42" s="50" t="n">
        <v>2214264</v>
      </c>
      <c r="VH42" s="0" t="n">
        <f aca="false">VG42/VG$50</f>
        <v>0.0214040973983754</v>
      </c>
      <c r="VI42" s="0" t="n">
        <f aca="false">VH42*Y$7</f>
        <v>2.21426403681505</v>
      </c>
      <c r="VJ42" s="50" t="n">
        <v>2012648</v>
      </c>
      <c r="VK42" s="0" t="n">
        <f aca="false">VJ42/VJ$50</f>
        <v>0.021404092416766</v>
      </c>
      <c r="VL42" s="0" t="n">
        <f aca="false">VK42*Z$7</f>
        <v>2.01264796061647</v>
      </c>
      <c r="VM42" s="50" t="n">
        <v>1903406</v>
      </c>
      <c r="VN42" s="0" t="n">
        <f aca="false">VM42/VM$50</f>
        <v>0.0214040935396647</v>
      </c>
      <c r="VP42" s="50" t="n">
        <v>3900185</v>
      </c>
      <c r="VQ42" s="0" t="n">
        <f aca="false">VP42/VP$50</f>
        <v>0.0207635124579052</v>
      </c>
      <c r="VR42" s="0" t="n">
        <f aca="false">VQ42*AB$7</f>
        <v>3.90018497674487</v>
      </c>
      <c r="VS42" s="50" t="n">
        <v>4945928</v>
      </c>
      <c r="VT42" s="0" t="n">
        <f aca="false">VS42/VS$50</f>
        <v>0.0207635125048059</v>
      </c>
      <c r="VU42" s="0" t="n">
        <f aca="false">VT42*AC$7</f>
        <v>4.94592796428676</v>
      </c>
      <c r="VV42" s="50" t="n">
        <v>6620141</v>
      </c>
      <c r="VW42" s="0" t="n">
        <f aca="false">VV42/VV$50</f>
        <v>0.0207635094826481</v>
      </c>
      <c r="VX42" s="0" t="n">
        <f aca="false">VW42*AD$7</f>
        <v>6.62014108720674</v>
      </c>
      <c r="WL42" s="46" t="n">
        <f aca="false">AVERAGE(VN42,VK42,VH42,VE42,VB42, VQ42, VT42,VW42,VZ42,WC42,WF42,WI42)</f>
        <v>0.0211638752305705</v>
      </c>
      <c r="WM42" s="40" t="n">
        <f aca="false">WL42*AI$7</f>
        <v>72.2109729757048</v>
      </c>
    </row>
    <row r="43" customFormat="false" ht="14.25" hidden="false" customHeight="false" outlineLevel="0" collapsed="false">
      <c r="B43" s="0" t="s">
        <v>93</v>
      </c>
      <c r="C43" s="5" t="n">
        <v>1199.491416</v>
      </c>
      <c r="D43" s="37" t="n">
        <f aca="false">C43/C$50</f>
        <v>0.0242691147206498</v>
      </c>
      <c r="E43" s="8" t="n">
        <f aca="false">C$4*D43</f>
        <v>17.6887430048969</v>
      </c>
      <c r="F43" s="38" t="n">
        <v>1750.622599</v>
      </c>
      <c r="G43" s="37" t="n">
        <f aca="false">F43/F$50</f>
        <v>0.0237642619797635</v>
      </c>
      <c r="H43" s="8" t="n">
        <f aca="false">G43*D$4</f>
        <v>85.5723763621188</v>
      </c>
      <c r="I43" s="11" t="n">
        <v>1203.459842</v>
      </c>
      <c r="J43" s="39" t="n">
        <f aca="false">I43/I$50</f>
        <v>0.0242692946508752</v>
      </c>
      <c r="K43" s="40" t="n">
        <f aca="false">J43*E$4</f>
        <v>0.450347952756166</v>
      </c>
      <c r="L43" s="41" t="n">
        <v>1747.547799</v>
      </c>
      <c r="M43" s="0" t="n">
        <f aca="false">L43/L$50</f>
        <v>0.0239637252780436</v>
      </c>
      <c r="N43" s="0" t="n">
        <f aca="false">M43*F$4</f>
        <v>0.402163154247388</v>
      </c>
      <c r="O43" s="0" t="n">
        <v>1135.302005</v>
      </c>
      <c r="P43" s="37" t="n">
        <f aca="false">O43/O$50</f>
        <v>0.023415290526654</v>
      </c>
      <c r="Q43" s="0" t="n">
        <f aca="false">P43*G$4</f>
        <v>2.31648117390359</v>
      </c>
      <c r="R43" s="0" t="n">
        <v>945.928304</v>
      </c>
      <c r="S43" s="0" t="n">
        <f aca="false">R43/R$50</f>
        <v>0.0244618666199487</v>
      </c>
      <c r="T43" s="0" t="n">
        <f aca="false">S43*H$4</f>
        <v>5.9699022070931</v>
      </c>
      <c r="U43" s="0" t="n">
        <v>1126.268214</v>
      </c>
      <c r="V43" s="0" t="n">
        <f aca="false">U43/U$50</f>
        <v>0.0243437347440106</v>
      </c>
      <c r="W43" s="42" t="n">
        <f aca="false">V43*I$4</f>
        <v>8.52617030217684</v>
      </c>
      <c r="X43" s="0" t="n">
        <v>1125.0264</v>
      </c>
      <c r="Y43" s="0" t="n">
        <f aca="false">X43/X$50</f>
        <v>0.0243449328203191</v>
      </c>
      <c r="Z43" s="42" t="n">
        <f aca="false">Y43*J$4</f>
        <v>8.68640052031341</v>
      </c>
      <c r="AA43" s="0" t="n">
        <v>1111.688839</v>
      </c>
      <c r="AB43" s="0" t="n">
        <f aca="false">AA43/AA$50</f>
        <v>0.0243579769184214</v>
      </c>
      <c r="AC43" s="42" t="n">
        <f aca="false">AB43*K$4</f>
        <v>52.6912956982449</v>
      </c>
      <c r="AD43" s="0" t="n">
        <v>1082.518018</v>
      </c>
      <c r="AE43" s="0" t="n">
        <f aca="false">AD43/AD$50</f>
        <v>0.0243829194261232</v>
      </c>
      <c r="AF43" s="42" t="n">
        <f aca="false">AE43*L$4</f>
        <v>17.6678437553432</v>
      </c>
      <c r="AG43" s="0" t="n">
        <v>1146.56761</v>
      </c>
      <c r="AH43" s="0" t="n">
        <f aca="false">AG43/AG$50</f>
        <v>0.0243430750779513</v>
      </c>
      <c r="AI43" s="42" t="n">
        <f aca="false">AH43*M$4</f>
        <v>14.7834504915535</v>
      </c>
      <c r="AJ43" s="0" t="n">
        <v>1168.701701</v>
      </c>
      <c r="AK43" s="0" t="n">
        <f aca="false">AJ43/AJ$50</f>
        <v>0.0243247516172309</v>
      </c>
      <c r="AL43" s="42" t="n">
        <f aca="false">AK43*N$4</f>
        <v>15.1828808235159</v>
      </c>
      <c r="AN43" s="43" t="n">
        <f aca="false">AVERAGE(Y43,AB43,AE43,AH43,AK43,P43,M43,J43,G43,D43,S43,V43)</f>
        <v>0.0241867453649993</v>
      </c>
      <c r="AO43" s="0" t="n">
        <f aca="false">AN43*(SUM(A$4:N$4))</f>
        <v>230.605660967267</v>
      </c>
      <c r="AQ43" s="5" t="n">
        <v>1233.490476</v>
      </c>
      <c r="AR43" s="37" t="n">
        <f aca="false">AQ43/AQ$50</f>
        <v>0.024280719150535</v>
      </c>
      <c r="AS43" s="8" t="n">
        <f aca="false">W$4*AR43</f>
        <v>17.5512794666581</v>
      </c>
      <c r="AT43" s="38" t="n">
        <v>1776.327196</v>
      </c>
      <c r="AU43" s="37" t="n">
        <f aca="false">AT43/AT$50</f>
        <v>0.0240208196836309</v>
      </c>
      <c r="AV43" s="8" t="n">
        <f aca="false">AU43*X$4</f>
        <v>59.5447565774703</v>
      </c>
      <c r="AW43" s="11" t="n">
        <v>1166.753446</v>
      </c>
      <c r="AX43" s="39" t="n">
        <f aca="false">AW43/AW$50</f>
        <v>0.0243462344797936</v>
      </c>
      <c r="AY43" s="40" t="n">
        <f aca="false">AX43*Y$4</f>
        <v>5.79284788353188</v>
      </c>
      <c r="AZ43" s="41" t="n">
        <v>1866.068074</v>
      </c>
      <c r="BA43" s="39" t="n">
        <f aca="false">AZ43/AZ$50</f>
        <v>0.023966284055876</v>
      </c>
      <c r="BB43" s="0" t="n">
        <f aca="false">BA43*Z$4</f>
        <v>5.18321875628373</v>
      </c>
      <c r="BC43" s="0" t="n">
        <v>1213.059832</v>
      </c>
      <c r="BD43" s="39" t="n">
        <f aca="false">BC43/BC$50</f>
        <v>0.0238315199050613</v>
      </c>
      <c r="BF43" s="0" t="n">
        <v>1085.853936</v>
      </c>
      <c r="BG43" s="39" t="n">
        <f aca="false">BF43/BF$50</f>
        <v>0.0194080618178403</v>
      </c>
      <c r="BH43" s="0" t="n">
        <f aca="false">BG43*AB$4</f>
        <v>8.38483238089962</v>
      </c>
      <c r="BI43" s="0" t="n">
        <v>1195.029309</v>
      </c>
      <c r="BJ43" s="39" t="n">
        <f aca="false">BI43/BI$50</f>
        <v>0.023574632065829</v>
      </c>
      <c r="BK43" s="42" t="n">
        <f aca="false">BJ43*AC$4</f>
        <v>12.9157527415886</v>
      </c>
      <c r="BL43" s="0" t="n">
        <v>1325.364503</v>
      </c>
      <c r="BM43" s="39" t="n">
        <f aca="false">BL43/BL$50</f>
        <v>0.0232756279109045</v>
      </c>
      <c r="BN43" s="42" t="n">
        <f aca="false">BM43*AD$4</f>
        <v>17.068514540967</v>
      </c>
      <c r="BO43" s="0" t="n">
        <v>1177.075103</v>
      </c>
      <c r="BP43" s="39" t="n">
        <f aca="false">BO43/BO$50</f>
        <v>0.0234686181658446</v>
      </c>
      <c r="BQ43" s="42" t="n">
        <f aca="false">BP43*AE$4</f>
        <v>16.932930637824</v>
      </c>
      <c r="BT43" s="42"/>
      <c r="BW43" s="42"/>
      <c r="BZ43" s="42"/>
      <c r="CB43" s="43" t="n">
        <f aca="false">AVERAGE(BM43,BP43,BS43,BV43,BY43,BD43,BA43,AX43,AU43,AR43,BG43,BJ43)</f>
        <v>0.023352501915035</v>
      </c>
      <c r="CC43" s="0" t="n">
        <f aca="false">CB43*AI$4</f>
        <v>183.260664342394</v>
      </c>
      <c r="CE43" s="0" t="s">
        <v>93</v>
      </c>
      <c r="CF43" s="5" t="n">
        <v>16.256973</v>
      </c>
      <c r="CG43" s="37" t="n">
        <f aca="false">CF43/CF$50</f>
        <v>0.0496802201430564</v>
      </c>
      <c r="CH43" s="8" t="n">
        <f aca="false">C$5*CG43</f>
        <v>0.246226879935121</v>
      </c>
      <c r="CI43" s="38" t="n">
        <v>24.254278</v>
      </c>
      <c r="CJ43" s="37" t="n">
        <f aca="false">CI43/CI$50</f>
        <v>0.0477220348273992</v>
      </c>
      <c r="CK43" s="8" t="n">
        <f aca="false">D$5*CJ43</f>
        <v>1.16852262922189</v>
      </c>
      <c r="CL43" s="11" t="n">
        <v>16.306522</v>
      </c>
      <c r="CM43" s="39" t="n">
        <f aca="false">CL43/CL$50</f>
        <v>0.0484890027601569</v>
      </c>
      <c r="CN43" s="40" t="n">
        <f aca="false">CM43*E$5</f>
        <v>0.0061184751918356</v>
      </c>
      <c r="CO43" s="41" t="n">
        <v>24.00555</v>
      </c>
      <c r="CP43" s="0" t="n">
        <f aca="false">CO43/CO$50</f>
        <v>0.048489001782892</v>
      </c>
      <c r="CQ43" s="0" t="n">
        <f aca="false">CP43*F$5</f>
        <v>0.00553350240014802</v>
      </c>
      <c r="CR43" s="0" t="n">
        <v>15.947694</v>
      </c>
      <c r="CS43" s="37" t="n">
        <f aca="false">CR43/CR$50</f>
        <v>0.0507413390471867</v>
      </c>
      <c r="CT43" s="0" t="n">
        <f aca="false">CS43*G$5</f>
        <v>0.034135012087599</v>
      </c>
      <c r="CU43" s="0" t="n">
        <v>20.530909</v>
      </c>
      <c r="CV43" s="0" t="n">
        <f aca="false">CU43/CU$50</f>
        <v>0.0741895851323571</v>
      </c>
      <c r="CW43" s="0" t="n">
        <f aca="false">CV43*H$5</f>
        <v>0.123120247091601</v>
      </c>
      <c r="CX43" s="0" t="n">
        <v>16.501665</v>
      </c>
      <c r="CY43" s="0" t="n">
        <f aca="false">CX43/CX$50</f>
        <v>0.0525870453170558</v>
      </c>
      <c r="CZ43" s="0" t="n">
        <f aca="false">CY43*I$5</f>
        <v>0.125243293179096</v>
      </c>
      <c r="DA43" s="0" t="n">
        <v>16.48261</v>
      </c>
      <c r="DB43" s="0" t="n">
        <f aca="false">DA43/DA$50</f>
        <v>0.0525870445453148</v>
      </c>
      <c r="DC43" s="0" t="n">
        <f aca="false">DB43*J$5</f>
        <v>0.127590678290498</v>
      </c>
      <c r="DD43" s="0" t="n">
        <v>16.277957</v>
      </c>
      <c r="DE43" s="0" t="n">
        <f aca="false">DD43/DD$50</f>
        <v>0.0525870470976659</v>
      </c>
      <c r="DF43" s="0" t="n">
        <f aca="false">DE43*K$5</f>
        <v>0.773544604013916</v>
      </c>
      <c r="DG43" s="0" t="n">
        <v>17.185441</v>
      </c>
      <c r="DH43" s="0" t="n">
        <f aca="false">DG43/DG$50</f>
        <v>0.0570027845270066</v>
      </c>
      <c r="DI43" s="0" t="n">
        <f aca="false">DH43*L$5</f>
        <v>0.280868367593128</v>
      </c>
      <c r="DJ43" s="0" t="n">
        <v>16.800304</v>
      </c>
      <c r="DK43" s="0" t="n">
        <f aca="false">DJ43/DJ$50</f>
        <v>0.0525870420542266</v>
      </c>
      <c r="DL43" s="0" t="n">
        <f aca="false">DK43*M$5</f>
        <v>0.217164098022616</v>
      </c>
      <c r="DM43" s="0" t="n">
        <v>17.138379</v>
      </c>
      <c r="DN43" s="0" t="n">
        <f aca="false">DM43/DM$50</f>
        <v>0.0525870432017799</v>
      </c>
      <c r="DO43" s="0" t="n">
        <f aca="false">DN43*N$5</f>
        <v>0.223199611327224</v>
      </c>
      <c r="DQ43" s="43" t="n">
        <f aca="false">AVERAGE(CS43,CP43,CM43,CJ43,CG43,CV43,CY43,DB43,DE43,DH43,DK43,DN43)</f>
        <v>0.0532707658696748</v>
      </c>
      <c r="DR43" s="0" t="n">
        <f aca="false">DQ43*(SUM(A$5:N$5))</f>
        <v>3.45374592240195</v>
      </c>
      <c r="DT43" s="0" t="n">
        <v>18.122067</v>
      </c>
      <c r="DU43" s="0" t="n">
        <f aca="false">DT43/DT$50</f>
        <v>0.0526100580083984</v>
      </c>
      <c r="DV43" s="0" t="n">
        <f aca="false">DU43*W$5</f>
        <v>0.258597861576379</v>
      </c>
      <c r="DW43" s="0" t="n">
        <v>26.399693</v>
      </c>
      <c r="DX43" s="0" t="n">
        <f aca="false">DW43/DW$50</f>
        <v>0.0526100569255008</v>
      </c>
      <c r="DY43" s="0" t="n">
        <f aca="false">DX43*X$5</f>
        <v>0.886815725109323</v>
      </c>
      <c r="DZ43" s="0" t="n">
        <v>17.092964</v>
      </c>
      <c r="EA43" s="0" t="n">
        <f aca="false">DZ43/DZ$50</f>
        <v>0.0526100574525937</v>
      </c>
      <c r="EB43" s="0" t="n">
        <f aca="false">EA43*Y$5</f>
        <v>0.0851212539456104</v>
      </c>
      <c r="EC43" s="0" t="n">
        <v>27.798857</v>
      </c>
      <c r="ED43" s="0" t="n">
        <f aca="false">EC43/EC$50</f>
        <v>0.0526100584370758</v>
      </c>
      <c r="EE43" s="0" t="n">
        <f aca="false">ED43*Z$5</f>
        <v>0.0773707012303797</v>
      </c>
      <c r="EF43" s="0" t="n">
        <v>18.059948</v>
      </c>
      <c r="EG43" s="0" t="n">
        <f aca="false">EF43/EF$50</f>
        <v>0.0523355172907122</v>
      </c>
      <c r="EI43" s="0" t="n">
        <v>17.51684</v>
      </c>
      <c r="EJ43" s="0" t="n">
        <f aca="false">EI43/EI$50</f>
        <v>0.0462051837408896</v>
      </c>
      <c r="EK43" s="0" t="n">
        <f aca="false">EJ43*AB$5</f>
        <v>0.135741246402633</v>
      </c>
      <c r="EL43" s="0" t="n">
        <v>17.587479</v>
      </c>
      <c r="EM43" s="0" t="n">
        <f aca="false">EL43/EL$50</f>
        <v>0.0511639829473434</v>
      </c>
      <c r="EN43" s="0" t="n">
        <f aca="false">EM43*AC$5</f>
        <v>0.190611042751671</v>
      </c>
      <c r="EO43" s="0" t="n">
        <v>20.173967</v>
      </c>
      <c r="EP43" s="0" t="n">
        <f aca="false">EO43/EO$50</f>
        <v>0.0521759046958859</v>
      </c>
      <c r="EQ43" s="0" t="n">
        <f aca="false">EP43*AD$5</f>
        <v>0.260179587915381</v>
      </c>
      <c r="ER43" s="0" t="n">
        <v>17.499974</v>
      </c>
      <c r="ES43" s="0" t="n">
        <f aca="false">ER43/ER$50</f>
        <v>0.0514399263409731</v>
      </c>
      <c r="ET43" s="0" t="n">
        <f aca="false">ES43*AE$5</f>
        <v>0.252379375318149</v>
      </c>
      <c r="FE43" s="44" t="n">
        <f aca="false">AVERAGE(EP43,ES43,EV43,EY43,FB43,EG43,ED43,EA43,DX43,DU43,EJ43,EM43)</f>
        <v>0.0515289717599303</v>
      </c>
      <c r="FF43" s="0" t="n">
        <f aca="false">FE43*AI$5</f>
        <v>2.74976911242101</v>
      </c>
      <c r="FH43" s="0" t="s">
        <v>93</v>
      </c>
      <c r="FI43" s="5" t="n">
        <v>36.612173</v>
      </c>
      <c r="FJ43" s="37" t="n">
        <f aca="false">FI43/FI$50</f>
        <v>0.0148514207639541</v>
      </c>
      <c r="FK43" s="8" t="n">
        <f aca="false">FJ43*C$6</f>
        <v>0.541228982134333</v>
      </c>
      <c r="FL43" s="38" t="n">
        <v>56.954576</v>
      </c>
      <c r="FM43" s="37" t="n">
        <f aca="false">FL43/FL$50</f>
        <v>0.0154853998770215</v>
      </c>
      <c r="FN43" s="8" t="n">
        <f aca="false">FM43*D$6</f>
        <v>2.78805726751119</v>
      </c>
      <c r="FO43" s="11" t="n">
        <v>36.746478</v>
      </c>
      <c r="FP43" s="39" t="n">
        <f aca="false">FO43/FO$50</f>
        <v>0.014860606699788</v>
      </c>
      <c r="FQ43" s="45" t="n">
        <f aca="false">FP43*E$6</f>
        <v>0.0137878827964263</v>
      </c>
      <c r="FR43" s="41" t="n">
        <v>56.310913</v>
      </c>
      <c r="FS43" s="0" t="n">
        <f aca="false">FR43/FR$50</f>
        <v>0.0154690291863312</v>
      </c>
      <c r="FT43" s="0" t="n">
        <f aca="false">FS43*F$6</f>
        <v>0.012980188803157</v>
      </c>
      <c r="FU43" s="0" t="n">
        <v>35.991815</v>
      </c>
      <c r="FV43" s="37" t="n">
        <f aca="false">FU43/FU$50</f>
        <v>0.0148829164902945</v>
      </c>
      <c r="FW43" s="0" t="n">
        <f aca="false">FV43*G$6</f>
        <v>0.0736185524226186</v>
      </c>
      <c r="FX43" s="0" t="n">
        <v>29.232824</v>
      </c>
      <c r="FY43" s="0" t="n">
        <f aca="false">FX43/FX$50</f>
        <v>0.0151663799249159</v>
      </c>
      <c r="FZ43" s="0" t="n">
        <f aca="false">FY43*H$6</f>
        <v>0.185067244446365</v>
      </c>
      <c r="GA43" s="0" t="n">
        <v>34.140824</v>
      </c>
      <c r="GB43" s="0" t="n">
        <f aca="false">GA43/GA$50</f>
        <v>0.014796667467154</v>
      </c>
      <c r="GC43" s="0" t="n">
        <f aca="false">GB43*I$6</f>
        <v>0.259119868122688</v>
      </c>
      <c r="GD43" s="0" t="n">
        <v>34.095339</v>
      </c>
      <c r="GE43" s="0" t="n">
        <f aca="false">GD43/GD$50</f>
        <v>0.0147940370301023</v>
      </c>
      <c r="GF43" s="0" t="n">
        <f aca="false">GE43*J$6</f>
        <v>0.263929524686469</v>
      </c>
      <c r="GG43" s="0" t="n">
        <v>33.606815</v>
      </c>
      <c r="GH43" s="0" t="n">
        <f aca="false">GG43/GG$50</f>
        <v>0.0147653979774132</v>
      </c>
      <c r="GI43" s="0" t="n">
        <f aca="false">GH43*K$6</f>
        <v>1.59702908319482</v>
      </c>
      <c r="GJ43" s="0" t="n">
        <v>32.743342</v>
      </c>
      <c r="GK43" s="0" t="n">
        <f aca="false">GJ43/GJ$50</f>
        <v>0.0147889465791847</v>
      </c>
      <c r="GL43" s="0" t="n">
        <f aca="false">GK43*L$6</f>
        <v>0.53580293832086</v>
      </c>
      <c r="GM43" s="0" t="n">
        <v>34.866755</v>
      </c>
      <c r="GN43" s="0" t="n">
        <f aca="false">GM43/GM$50</f>
        <v>0.0148426705330255</v>
      </c>
      <c r="GO43" s="0" t="n">
        <f aca="false">GN43*M$6</f>
        <v>0.450694672478268</v>
      </c>
      <c r="GP43" s="0" t="n">
        <v>35.674845</v>
      </c>
      <c r="GQ43" s="0" t="n">
        <f aca="false">GP43/GP$50</f>
        <v>0.014887096781503</v>
      </c>
      <c r="GR43" s="0" t="n">
        <f aca="false">GQ43*N$6</f>
        <v>0.464607038539287</v>
      </c>
      <c r="GT43" s="46" t="n">
        <f aca="false">AVERAGE(FV43,FS43,FP43,FM43,FJ43, FY43, GB43,GE43,GH43,GK43,GN43,GQ43)</f>
        <v>0.0149658807758907</v>
      </c>
      <c r="GU43" s="0" t="n">
        <f aca="false">GT43*(SUM(A$6:N$6))</f>
        <v>7.13452094566608</v>
      </c>
      <c r="GW43" s="5" t="n">
        <v>38.026123</v>
      </c>
      <c r="GX43" s="37" t="n">
        <f aca="false">GW43/GW$50</f>
        <v>0.015006934767132</v>
      </c>
      <c r="GY43" s="8" t="n">
        <f aca="false">GX43*W$6</f>
        <v>0.542386954033109</v>
      </c>
      <c r="GZ43" s="38" t="n">
        <v>57.862926</v>
      </c>
      <c r="HA43" s="37" t="n">
        <f aca="false">GZ43/GZ$50</f>
        <v>0.0156754197654706</v>
      </c>
      <c r="HB43" s="8" t="n">
        <f aca="false">HA43*X$6</f>
        <v>1.94287511100355</v>
      </c>
      <c r="HC43" s="11" t="n">
        <v>35.577003</v>
      </c>
      <c r="HD43" s="39" t="n">
        <f aca="false">HC43/HC$50</f>
        <v>0.014885713591037</v>
      </c>
      <c r="HE43" s="45" t="n">
        <f aca="false">HD43*Y$6</f>
        <v>0.177092425816954</v>
      </c>
      <c r="HF43" s="41" t="n">
        <v>61.193193</v>
      </c>
      <c r="HG43" s="39" t="n">
        <f aca="false">HF43/HF$50</f>
        <v>0.0157432306034696</v>
      </c>
      <c r="HH43" s="0" t="n">
        <f aca="false">HG43*Z$6</f>
        <v>0.170240426004624</v>
      </c>
      <c r="HI43" s="0" t="n">
        <v>37.613033</v>
      </c>
      <c r="HJ43" s="39" t="n">
        <f aca="false">HI43/HI$50</f>
        <v>0.014812946156859</v>
      </c>
      <c r="HL43" s="0" t="n">
        <v>48.405398</v>
      </c>
      <c r="HM43" s="39" t="n">
        <f aca="false">HL43/HL$50</f>
        <v>0.0173416995772971</v>
      </c>
      <c r="HN43" s="0" t="n">
        <f aca="false">HM43*AB$6</f>
        <v>0.3746052684712</v>
      </c>
      <c r="HO43" s="0" t="n">
        <v>38.669248</v>
      </c>
      <c r="HP43" s="39" t="n">
        <f aca="false">HO43/HO$50</f>
        <v>0.0152946331759579</v>
      </c>
      <c r="HQ43" s="0" t="n">
        <f aca="false">HP43*AC$6</f>
        <v>0.41897090869194</v>
      </c>
      <c r="HR43" s="0" t="n">
        <v>44.156067</v>
      </c>
      <c r="HS43" s="39" t="n">
        <f aca="false">HR43/HR$50</f>
        <v>0.0155433659258359</v>
      </c>
      <c r="HT43" s="0" t="n">
        <f aca="false">HS43*AD$6</f>
        <v>0.569914092836156</v>
      </c>
      <c r="HU43" s="0" t="n">
        <v>38.073012</v>
      </c>
      <c r="HV43" s="39" t="n">
        <f aca="false">HU43/HU$50</f>
        <v>0.0152201550906011</v>
      </c>
      <c r="HW43" s="0" t="n">
        <f aca="false">HV43*AE$6</f>
        <v>0.549077556728823</v>
      </c>
      <c r="IH43" s="47" t="n">
        <f aca="false">AVERAGE(HJ43,HG43,HD43,HA43,GX43, HM43, HP43,HS43,HV43,HY43,IB43,IE43)</f>
        <v>0.0155026776281845</v>
      </c>
      <c r="II43" s="0" t="n">
        <f aca="false">IH43*AI$6</f>
        <v>6.0829263852836</v>
      </c>
      <c r="IK43" s="0" t="s">
        <v>93</v>
      </c>
      <c r="IL43" s="5" t="n">
        <v>421.908272</v>
      </c>
      <c r="IM43" s="37" t="n">
        <f aca="false">IL43/IL$50</f>
        <v>0.0942778079059373</v>
      </c>
      <c r="IN43" s="8" t="n">
        <f aca="false">IM43*W$8</f>
        <v>4.25928527848134</v>
      </c>
      <c r="IO43" s="38" t="n">
        <v>251.023228</v>
      </c>
      <c r="IP43" s="37" t="n">
        <f aca="false">IO43/IO$50</f>
        <v>0.112927750998805</v>
      </c>
      <c r="IQ43" s="8" t="n">
        <f aca="false">IP43*X$8</f>
        <v>17.4959044191342</v>
      </c>
      <c r="IR43" s="11" t="n">
        <v>251.023228</v>
      </c>
      <c r="IS43" s="39" t="n">
        <f aca="false">IR43/IR$50</f>
        <v>0.112927750998805</v>
      </c>
      <c r="IT43" s="40" t="n">
        <f aca="false">IS43*E$8</f>
        <v>0.130969972045098</v>
      </c>
      <c r="IU43" s="41" t="n">
        <v>659.465796</v>
      </c>
      <c r="IV43" s="0" t="n">
        <f aca="false">IU43/IU$50</f>
        <v>0.0867418455674587</v>
      </c>
      <c r="IW43" s="0" t="n">
        <f aca="false">IV43*F$8</f>
        <v>0.0909822393375207</v>
      </c>
      <c r="IX43" s="0" t="n">
        <v>258.424439</v>
      </c>
      <c r="IY43" s="37" t="n">
        <f aca="false">IX43/IX$50</f>
        <v>0.116760652422414</v>
      </c>
      <c r="IZ43" s="0" t="n">
        <f aca="false">IY43*G$8</f>
        <v>0.721947729202148</v>
      </c>
      <c r="JA43" s="0" t="n">
        <v>251.023228</v>
      </c>
      <c r="JB43" s="0" t="n">
        <f aca="false">JA43/JA$50</f>
        <v>0.112927750998805</v>
      </c>
      <c r="JC43" s="0" t="n">
        <f aca="false">JB43*H$8</f>
        <v>1.72249638693772</v>
      </c>
      <c r="JD43" s="0" t="n">
        <v>305.555542</v>
      </c>
      <c r="JE43" s="0" t="n">
        <f aca="false">JD43/JD$50</f>
        <v>0.0777630428200917</v>
      </c>
      <c r="JF43" s="0" t="n">
        <f aca="false">JE43*I$8</f>
        <v>1.70223712916189</v>
      </c>
      <c r="JG43" s="0" t="n">
        <v>251.023228</v>
      </c>
      <c r="JH43" s="0" t="n">
        <f aca="false">JG43/JG$50</f>
        <v>0.112927750998805</v>
      </c>
      <c r="JI43" s="0" t="n">
        <f aca="false">JH43*J$8</f>
        <v>2.51832609858118</v>
      </c>
      <c r="JJ43" s="0" t="n">
        <v>251.023228</v>
      </c>
      <c r="JK43" s="0" t="n">
        <f aca="false">JJ43/JJ$50</f>
        <v>0.112927750998805</v>
      </c>
      <c r="JL43" s="0" t="n">
        <f aca="false">JK43*K$8</f>
        <v>15.2678667145272</v>
      </c>
      <c r="JM43" s="0" t="n">
        <v>381.666566</v>
      </c>
      <c r="JN43" s="0" t="n">
        <f aca="false">JM43/JM$50</f>
        <v>0.0904079489354691</v>
      </c>
      <c r="JO43" s="0" t="n">
        <f aca="false">JN43*L$8</f>
        <v>4.09434543121606</v>
      </c>
      <c r="JP43" s="0" t="n">
        <v>251.023228</v>
      </c>
      <c r="JQ43" s="0" t="n">
        <f aca="false">JP43/JP$50</f>
        <v>0.112927750998805</v>
      </c>
      <c r="JR43" s="0" t="n">
        <f aca="false">JQ43*M$8</f>
        <v>4.28628524402568</v>
      </c>
      <c r="JS43" s="0" t="n">
        <v>251.023228</v>
      </c>
      <c r="JT43" s="0" t="n">
        <f aca="false">JS43/JS$50</f>
        <v>0.112927750998805</v>
      </c>
      <c r="JU43" s="0" t="n">
        <f aca="false">JT43*N$8</f>
        <v>4.405411337962</v>
      </c>
      <c r="JW43" s="43" t="n">
        <f aca="false">AVERAGE(IY43,IV43,IS43,IP43,IM43,JB43,JE43,JH43,JK43,JN43,JQ43,JT43)</f>
        <v>0.10470379622025</v>
      </c>
      <c r="JX43" s="0" t="n">
        <f aca="false">JW43*SUM(A$8:N$8)</f>
        <v>62.3928720275798</v>
      </c>
      <c r="JZ43" s="0" t="n">
        <v>411.824435</v>
      </c>
      <c r="KA43" s="0" t="n">
        <f aca="false">JZ43/JZ$50</f>
        <v>0.0884985585475978</v>
      </c>
      <c r="KB43" s="0" t="n">
        <f aca="false">KA43*W$8</f>
        <v>3.99819019938056</v>
      </c>
      <c r="KC43" s="0" t="n">
        <v>251.023228</v>
      </c>
      <c r="KD43" s="0" t="n">
        <f aca="false">KC43/KC$50</f>
        <v>0.112927750998805</v>
      </c>
      <c r="KE43" s="0" t="n">
        <f aca="false">KD43*X$8</f>
        <v>17.4959044191342</v>
      </c>
      <c r="KF43" s="0" t="n">
        <v>251.023228</v>
      </c>
      <c r="KG43" s="0" t="n">
        <f aca="false">KF43/KF$50</f>
        <v>0.112927750998805</v>
      </c>
      <c r="KH43" s="0" t="n">
        <f aca="false">KG43*Y$8</f>
        <v>1.67934923342145</v>
      </c>
      <c r="KI43" s="0" t="n">
        <v>656.603014</v>
      </c>
      <c r="KJ43" s="0" t="n">
        <f aca="false">KI43/KI$50</f>
        <v>0.0853397791211533</v>
      </c>
      <c r="KK43" s="0" t="n">
        <f aca="false">KJ43*Z$8</f>
        <v>1.15353391551699</v>
      </c>
      <c r="KL43" s="0" t="n">
        <v>350.77878</v>
      </c>
      <c r="KM43" s="0" t="n">
        <f aca="false">KL43/KL$50</f>
        <v>0.156966377497061</v>
      </c>
      <c r="KO43" s="0" t="n">
        <v>251.023228</v>
      </c>
      <c r="KP43" s="0" t="n">
        <f aca="false">KO43/KO$50</f>
        <v>0.112927750998805</v>
      </c>
      <c r="KQ43" s="0" t="n">
        <f aca="false">KP43*AB$8</f>
        <v>3.04924917337236</v>
      </c>
      <c r="KR43" s="0" t="n">
        <v>435.434488</v>
      </c>
      <c r="KS43" s="0" t="n">
        <f aca="false">KR43/KR$50</f>
        <v>0.081334730264424</v>
      </c>
      <c r="KT43" s="0" t="n">
        <f aca="false">KS43*AC$8</f>
        <v>2.78503621622207</v>
      </c>
      <c r="KU43" s="0" t="n">
        <v>251.023228</v>
      </c>
      <c r="KV43" s="0" t="n">
        <f aca="false">KU43/KU$50</f>
        <v>0.113823218757277</v>
      </c>
      <c r="KW43" s="0" t="n">
        <f aca="false">KV43*AD$8</f>
        <v>5.21681217337872</v>
      </c>
      <c r="KX43" s="0" t="n">
        <v>251.023228</v>
      </c>
      <c r="KY43" s="0" t="n">
        <f aca="false">KX43/KX$50</f>
        <v>0.113823218757277</v>
      </c>
      <c r="KZ43" s="0" t="n">
        <f aca="false">KY43*AE$8</f>
        <v>5.13281356876991</v>
      </c>
      <c r="LK43" s="48" t="n">
        <f aca="false">AVERAGE(KM43,KJ43,KG43,KD43,KA43, KP43, KS43,KV43,KY43,LB43,LE43,LH43)</f>
        <v>0.108729903993467</v>
      </c>
      <c r="LL43" s="0" t="n">
        <f aca="false">LK43*AI$8</f>
        <v>53.3291746218062</v>
      </c>
      <c r="LN43" s="0" t="s">
        <v>93</v>
      </c>
      <c r="LO43" s="5" t="n">
        <v>9.739536</v>
      </c>
      <c r="LP43" s="37" t="n">
        <f aca="false">LO43/LO$50</f>
        <v>0.00936825066961824</v>
      </c>
      <c r="LQ43" s="8" t="n">
        <f aca="false">LP43*C$9</f>
        <v>0.104675174914746</v>
      </c>
      <c r="LR43" s="11" t="n">
        <v>9.739536</v>
      </c>
      <c r="LS43" s="37" t="n">
        <f aca="false">LR43/LR$50</f>
        <v>0.00936825066961824</v>
      </c>
      <c r="LT43" s="8" t="n">
        <f aca="false">LS43*D$9</f>
        <v>0.517142128739577</v>
      </c>
      <c r="LU43" s="11" t="n">
        <v>9.739536</v>
      </c>
      <c r="LV43" s="39" t="n">
        <f aca="false">LU43/LU$50</f>
        <v>0.00936825066961824</v>
      </c>
      <c r="LW43" s="4" t="n">
        <f aca="false">LV43*E$9</f>
        <v>0.00266496614377273</v>
      </c>
      <c r="LX43" s="41" t="n">
        <v>9.739536</v>
      </c>
      <c r="LY43" s="0" t="n">
        <f aca="false">LX43/LX$50</f>
        <v>0.00936825066961824</v>
      </c>
      <c r="LZ43" s="0" t="n">
        <f aca="false">LY43*F$9</f>
        <v>0.0024101751478482</v>
      </c>
      <c r="MA43" s="0" t="n">
        <v>9.739536</v>
      </c>
      <c r="MB43" s="37" t="n">
        <f aca="false">MA43/MA$50</f>
        <v>0.00936825066961824</v>
      </c>
      <c r="MC43" s="0" t="n">
        <f aca="false">MB43*G$9</f>
        <v>0.0142078996812719</v>
      </c>
      <c r="MD43" s="0" t="n">
        <v>9.739536</v>
      </c>
      <c r="ME43" s="0" t="n">
        <f aca="false">MD43/MD$50</f>
        <v>0.00936825066961824</v>
      </c>
      <c r="MF43" s="0" t="n">
        <f aca="false">ME43*H$9</f>
        <v>0.0350492138181052</v>
      </c>
      <c r="MG43" s="0" t="n">
        <v>9.739536</v>
      </c>
      <c r="MH43" s="0" t="n">
        <f aca="false">MG43/MG$50</f>
        <v>0.00936825066961824</v>
      </c>
      <c r="MI43" s="0" t="n">
        <f aca="false">MH43*I$9</f>
        <v>0.0502999384329493</v>
      </c>
      <c r="MZ43" s="49" t="n">
        <f aca="false">AVERAGE(MB43,LY43,LV43,LS43,LP43,ME43,MH43)</f>
        <v>0.00936825066961824</v>
      </c>
      <c r="NA43" s="0" t="n">
        <f aca="false">MZ43*O$9</f>
        <v>1.37411102549789</v>
      </c>
      <c r="NC43" s="0" t="s">
        <v>93</v>
      </c>
      <c r="ND43" s="5" t="n">
        <v>70.607135</v>
      </c>
      <c r="NE43" s="37" t="n">
        <f aca="false">ND43/ND$50</f>
        <v>0.00936786424013242</v>
      </c>
      <c r="NF43" s="8" t="n">
        <f aca="false">NE43*C$10</f>
        <v>0.758846644980272</v>
      </c>
      <c r="NG43" s="11" t="n">
        <v>70.607135</v>
      </c>
      <c r="NH43" s="37" t="n">
        <f aca="false">NG43/NG$50</f>
        <v>0.00936786424013242</v>
      </c>
      <c r="NI43" s="8" t="n">
        <f aca="false">NH43*D$10</f>
        <v>3.74904144838167</v>
      </c>
      <c r="NJ43" s="11" t="n">
        <v>70.607135</v>
      </c>
      <c r="NK43" s="39" t="n">
        <f aca="false">NJ43/NJ$50</f>
        <v>0.00936786424013242</v>
      </c>
      <c r="NL43" s="4" t="n">
        <f aca="false">NK43*E$10</f>
        <v>0.0193197729913998</v>
      </c>
      <c r="NM43" s="41" t="n">
        <v>70.607135</v>
      </c>
      <c r="NN43" s="0" t="n">
        <f aca="false">NM43/NM$50</f>
        <v>0.00936786424013242</v>
      </c>
      <c r="NO43" s="0" t="n">
        <f aca="false">NN43*F$10</f>
        <v>0.017472656016568</v>
      </c>
      <c r="NP43" s="0" t="n">
        <v>70.607135</v>
      </c>
      <c r="NQ43" s="37" t="n">
        <f aca="false">NP43/NP$50</f>
        <v>0.00936786424013242</v>
      </c>
      <c r="NR43" s="0" t="n">
        <f aca="false">NQ43*G$10</f>
        <v>0.103000706845063</v>
      </c>
      <c r="NS43" s="0" t="n">
        <v>70.607135</v>
      </c>
      <c r="NT43" s="0" t="n">
        <f aca="false">NS43/NS$50</f>
        <v>0.00936786424013242</v>
      </c>
      <c r="NU43" s="0" t="n">
        <f aca="false">NT43*H$10</f>
        <v>0.254090603017646</v>
      </c>
      <c r="NV43" s="0" t="n">
        <v>70.607135</v>
      </c>
      <c r="NW43" s="0" t="n">
        <f aca="false">NV43/NV$50</f>
        <v>0.00936786424013242</v>
      </c>
      <c r="NX43" s="0" t="n">
        <f aca="false">NW43*I$10</f>
        <v>0.364651308714276</v>
      </c>
      <c r="OO43" s="49" t="n">
        <f aca="false">AVERAGE(NQ43,NN43,NK43,NH43,NE43,NT43,NW43)</f>
        <v>0.00936786424013242</v>
      </c>
      <c r="OP43" s="0" t="n">
        <f aca="false">OO43*O$10</f>
        <v>9.96166992201109</v>
      </c>
      <c r="OR43" s="0" t="s">
        <v>93</v>
      </c>
      <c r="OS43" s="5" t="n">
        <v>175.087471</v>
      </c>
      <c r="OT43" s="37" t="n">
        <f aca="false">OS43/OS$50</f>
        <v>0.0241823624343758</v>
      </c>
      <c r="OU43" s="8" t="n">
        <f aca="false">OT43*C$11</f>
        <v>2.25809258398281</v>
      </c>
      <c r="OV43" s="11" t="n">
        <v>175.087471</v>
      </c>
      <c r="OW43" s="37" t="n">
        <f aca="false">OV43/OV$50</f>
        <v>0.0241823624343758</v>
      </c>
      <c r="OX43" s="8" t="n">
        <f aca="false">OW43*D$11</f>
        <v>11.1559861898776</v>
      </c>
      <c r="OY43" s="11" t="n">
        <v>175.087471</v>
      </c>
      <c r="OZ43" s="39" t="n">
        <f aca="false">OY43/OY$50</f>
        <v>0.0241823624343758</v>
      </c>
      <c r="PA43" s="4" t="n">
        <f aca="false">OZ43*E$11</f>
        <v>0.0574896606642379</v>
      </c>
      <c r="PB43" s="41" t="n">
        <v>175.087471</v>
      </c>
      <c r="PC43" s="0" t="n">
        <f aca="false">PB43/PB$50</f>
        <v>0.0241823624343758</v>
      </c>
      <c r="PD43" s="0" t="n">
        <f aca="false">PC43*F$11</f>
        <v>0.0519932126398483</v>
      </c>
      <c r="PE43" s="0" t="n">
        <v>175.087471</v>
      </c>
      <c r="PF43" s="37" t="n">
        <f aca="false">PE43/PE$50</f>
        <v>0.0241823624343758</v>
      </c>
      <c r="PG43" s="0" t="n">
        <f aca="false">PF43*G$11</f>
        <v>0.306498201988982</v>
      </c>
      <c r="PH43" s="0" t="n">
        <v>175.087471</v>
      </c>
      <c r="PI43" s="0" t="n">
        <f aca="false">PH43/PH$50</f>
        <v>0.0241823624343758</v>
      </c>
      <c r="PJ43" s="0" t="n">
        <f aca="false">PI43*H$11</f>
        <v>0.756094937138165</v>
      </c>
      <c r="PK43" s="0" t="n">
        <v>175.087471</v>
      </c>
      <c r="PL43" s="0" t="n">
        <f aca="false">PK43/PK$50</f>
        <v>0.0241823624343758</v>
      </c>
      <c r="PM43" s="0" t="n">
        <f aca="false">PL43*I$11</f>
        <v>1.08508935421167</v>
      </c>
      <c r="QD43" s="49" t="n">
        <f aca="false">AVERAGE(PF43,PC43,OZ43,OW43,OT43,PI43,PL43)</f>
        <v>0.0241823624343758</v>
      </c>
      <c r="QE43" s="0" t="n">
        <f aca="false">QD43*O$11</f>
        <v>29.6428443398635</v>
      </c>
      <c r="QG43" s="0" t="s">
        <v>93</v>
      </c>
      <c r="QH43" s="5" t="n">
        <v>59.899275</v>
      </c>
      <c r="QI43" s="37" t="n">
        <f aca="false">QH43/QH$50</f>
        <v>0.0259645780532282</v>
      </c>
      <c r="QJ43" s="8" t="n">
        <f aca="false">QI43*C$12</f>
        <v>0.770226960299889</v>
      </c>
      <c r="QK43" s="11" t="n">
        <v>59.899275</v>
      </c>
      <c r="QL43" s="37" t="n">
        <f aca="false">QK43/QK$50</f>
        <v>0.0258670280725475</v>
      </c>
      <c r="QM43" s="8" t="n">
        <f aca="false">QL43*D$12</f>
        <v>3.79096875314591</v>
      </c>
      <c r="QN43" s="11" t="n">
        <v>59.899275</v>
      </c>
      <c r="QO43" s="39" t="n">
        <f aca="false">QN43/QN$50</f>
        <v>0.025915711265629</v>
      </c>
      <c r="QP43" s="4" t="n">
        <f aca="false">QO43*E$12</f>
        <v>0.0195726026899424</v>
      </c>
      <c r="QQ43" s="41" t="n">
        <v>59.899275</v>
      </c>
      <c r="QR43" s="0" t="n">
        <f aca="false">QQ43/QQ$50</f>
        <v>0.025915711265629</v>
      </c>
      <c r="QS43" s="0" t="n">
        <f aca="false">QR43*F$12</f>
        <v>0.0177013132764319</v>
      </c>
      <c r="QT43" s="0" t="n">
        <v>59.899275</v>
      </c>
      <c r="QU43" s="37" t="n">
        <f aca="false">QT43/QT$50</f>
        <v>0.025915711265629</v>
      </c>
      <c r="QV43" s="0" t="n">
        <f aca="false">QU43*G$12</f>
        <v>0.104348633535139</v>
      </c>
      <c r="QW43" s="0" t="n">
        <v>59.899275</v>
      </c>
      <c r="QX43" s="0" t="n">
        <f aca="false">QW43/QW$50</f>
        <v>0.0259157112432039</v>
      </c>
      <c r="QY43" s="4" t="n">
        <f aca="false">QX43*H$12</f>
        <v>0.257415779058207</v>
      </c>
      <c r="QZ43" s="0" t="n">
        <v>59.482739</v>
      </c>
      <c r="RA43" s="0" t="n">
        <f aca="false">QZ43/QZ$50</f>
        <v>0.0259871184709754</v>
      </c>
      <c r="RB43" s="0" t="n">
        <f aca="false">RA43*I$12</f>
        <v>0.370441241785896</v>
      </c>
      <c r="RS43" s="49" t="n">
        <f aca="false">AVERAGE(QU43,QR43,QO43,QL43,QI43,QX43,RA43)</f>
        <v>0.0259259385195489</v>
      </c>
      <c r="RT43" s="0" t="n">
        <f aca="false">RS43*O$12</f>
        <v>10.0960167560303</v>
      </c>
      <c r="RW43" s="0" t="s">
        <v>93</v>
      </c>
      <c r="RX43" s="5" t="n">
        <v>175.087471</v>
      </c>
      <c r="RY43" s="37" t="n">
        <f aca="false">RX43/RX$50</f>
        <v>0.0241823624343758</v>
      </c>
      <c r="RZ43" s="8" t="n">
        <f aca="false">RY43*C$13</f>
        <v>1.23378590234396</v>
      </c>
      <c r="SA43" s="11" t="n">
        <v>175.087471</v>
      </c>
      <c r="SB43" s="37" t="n">
        <f aca="false">SA43/SA$50</f>
        <v>0.0241823624343758</v>
      </c>
      <c r="SC43" s="8" t="n">
        <f aca="false">SB43*D$13</f>
        <v>6.09545356352831</v>
      </c>
      <c r="SD43" s="11" t="n">
        <v>175.087471</v>
      </c>
      <c r="SE43" s="39" t="n">
        <f aca="false">SD43/SD$50</f>
        <v>0.0241823624343758</v>
      </c>
      <c r="SF43" s="4" t="n">
        <f aca="false">SE43*$E$13</f>
        <v>0.0314114369628588</v>
      </c>
      <c r="SG43" s="41" t="n">
        <v>175.087471</v>
      </c>
      <c r="SH43" s="0" t="n">
        <f aca="false">SG43/SG$50</f>
        <v>0.0241823624343758</v>
      </c>
      <c r="SI43" s="0" t="n">
        <f aca="false">SH43*$F$13</f>
        <v>0.0284082651117307</v>
      </c>
      <c r="SJ43" s="0" t="n">
        <v>175.087471</v>
      </c>
      <c r="SK43" s="37" t="n">
        <f aca="false">SJ43/SJ$50</f>
        <v>0.0241823624343758</v>
      </c>
      <c r="SL43" s="0" t="n">
        <f aca="false">SK43*$G$13</f>
        <v>0.167465746705919</v>
      </c>
      <c r="SM43" s="0" t="n">
        <v>81.548881</v>
      </c>
      <c r="SN43" s="0" t="n">
        <f aca="false">SM43/SM$50</f>
        <v>0.0206140631991487</v>
      </c>
      <c r="SO43" s="0" t="n">
        <f aca="false">SN43*H$13</f>
        <v>0.352159384691342</v>
      </c>
      <c r="SP43" s="0" t="n">
        <v>81.548881</v>
      </c>
      <c r="SQ43" s="0" t="n">
        <f aca="false">SP43/SP$50</f>
        <v>0.0206140631991487</v>
      </c>
      <c r="SR43" s="0" t="n">
        <f aca="false">SQ43*I$13</f>
        <v>0.505392088407119</v>
      </c>
      <c r="TI43" s="49" t="n">
        <f aca="false">AVERAGE(SK43,SH43,SE43,SB43,RY43,SN43,SQ43)</f>
        <v>0.023162848367168</v>
      </c>
      <c r="TJ43" s="0" t="n">
        <f aca="false">TI43*$O$13</f>
        <v>15.5135493223945</v>
      </c>
      <c r="TL43" s="0" t="s">
        <v>93</v>
      </c>
      <c r="TM43" s="5" t="n">
        <v>10010288</v>
      </c>
      <c r="TN43" s="37" t="n">
        <f aca="false">TM43/TM$50</f>
        <v>0.0315886723603973</v>
      </c>
      <c r="TO43" s="8" t="n">
        <f aca="false">TN43*$C$7</f>
        <v>10.0102880568596</v>
      </c>
      <c r="TP43" s="11" t="n">
        <v>49455295</v>
      </c>
      <c r="TQ43" s="37" t="n">
        <f aca="false">TP43/TP$50</f>
        <v>0.0315886722760532</v>
      </c>
      <c r="TR43" s="8" t="n">
        <f aca="false">TQ43*$D$7</f>
        <v>49.4552950631774</v>
      </c>
      <c r="TS43" s="11" t="n">
        <v>254856</v>
      </c>
      <c r="TT43" s="39" t="n">
        <f aca="false">TS43/TS$50</f>
        <v>0.0315886935342931</v>
      </c>
      <c r="TU43" s="4" t="n">
        <f aca="false">TT43*$E$7</f>
        <v>0.254856002527095</v>
      </c>
      <c r="TV43" s="41" t="n">
        <v>230490</v>
      </c>
      <c r="TW43" s="0" t="n">
        <f aca="false">TV43/TV$50</f>
        <v>0.0315887111164469</v>
      </c>
      <c r="TX43" s="0" t="n">
        <f aca="false">TW43*$F$7</f>
        <v>0.230489962093547</v>
      </c>
      <c r="TY43" s="50" t="n">
        <v>1358729</v>
      </c>
      <c r="TZ43" s="37" t="n">
        <f aca="false">TY43/TY$50</f>
        <v>0.0315886782939288</v>
      </c>
      <c r="UA43" s="0" t="n">
        <f aca="false">TZ43*$G$7</f>
        <v>1.35872899494581</v>
      </c>
      <c r="UB43" s="50" t="n">
        <v>2822941</v>
      </c>
      <c r="UC43" s="0" t="n">
        <f aca="false">UB43/UB$50</f>
        <v>0.0266043109403068</v>
      </c>
      <c r="UD43" s="0" t="n">
        <f aca="false">UC43*H$7</f>
        <v>2.82294100532086</v>
      </c>
      <c r="UE43" s="50" t="n">
        <v>4051267</v>
      </c>
      <c r="UF43" s="0" t="n">
        <f aca="false">UE43/UE$50</f>
        <v>0.0266043044030821</v>
      </c>
      <c r="UG43" s="0" t="n">
        <f aca="false">UF43*I$7</f>
        <v>4.05126701596258</v>
      </c>
      <c r="UH43" s="50" t="n">
        <v>4127199</v>
      </c>
      <c r="UI43" s="0" t="n">
        <f aca="false">UH43/UH$50</f>
        <v>0.026604308795498</v>
      </c>
      <c r="UJ43" s="0" t="n">
        <f aca="false">UI43*J$7</f>
        <v>4.12719904043855</v>
      </c>
      <c r="UK43" s="50" t="n">
        <v>18035167</v>
      </c>
      <c r="UL43" s="0" t="n">
        <f aca="false">UK43/UK$50</f>
        <v>0.0266043076517192</v>
      </c>
      <c r="UM43" s="0" t="n">
        <f aca="false">UL43*SUM(A$7:N$7)</f>
        <v>110.285053239179</v>
      </c>
      <c r="UN43" s="50"/>
      <c r="UQ43" s="50" t="n">
        <v>7024647</v>
      </c>
      <c r="UR43" s="0" t="n">
        <f aca="false">UQ43/UQ$50</f>
        <v>0.0266043079837488</v>
      </c>
      <c r="US43" s="0" t="n">
        <f aca="false">UR43*M$7</f>
        <v>7.02464697339569</v>
      </c>
      <c r="UT43" s="50" t="n">
        <v>7219878</v>
      </c>
      <c r="UU43" s="0" t="n">
        <f aca="false">UT43/UT$50</f>
        <v>0.0266043053177735</v>
      </c>
      <c r="UV43" s="0" t="n">
        <f aca="false">UU43*N$7</f>
        <v>7.21987794998391</v>
      </c>
      <c r="UX43" s="49" t="n">
        <f aca="false">AVERAGE(TZ43,TW43,TT43,TQ43,TN43,UC43,UF43,UI43,UL43,UO43,UR43,UU43)</f>
        <v>0.0288699338793862</v>
      </c>
      <c r="UY43" s="0" t="n">
        <f aca="false">UX43*SUM(A$7:N$7)</f>
        <v>119.676942417779</v>
      </c>
      <c r="VA43" s="50" t="n">
        <v>8361253</v>
      </c>
      <c r="VB43" s="0" t="n">
        <f aca="false">VA43/VA$50</f>
        <v>0.0266043079200855</v>
      </c>
      <c r="VC43" s="0" t="n">
        <f aca="false">VB43*W$7</f>
        <v>8.36125301596258</v>
      </c>
      <c r="VD43" s="50" t="n">
        <v>28673441</v>
      </c>
      <c r="VE43" s="0" t="n">
        <f aca="false">VD43/VD$50</f>
        <v>0.0266043069620096</v>
      </c>
      <c r="VF43" s="0" t="n">
        <f aca="false">VE43*X$7</f>
        <v>28.6734410585295</v>
      </c>
      <c r="VG43" s="50" t="n">
        <v>2752228</v>
      </c>
      <c r="VH43" s="0" t="n">
        <f aca="false">VG43/VG$50</f>
        <v>0.0266043056178197</v>
      </c>
      <c r="VI43" s="0" t="n">
        <f aca="false">VH43*Y$7</f>
        <v>2.75222804575941</v>
      </c>
      <c r="VJ43" s="52" t="n">
        <v>2501629</v>
      </c>
      <c r="VK43" s="0" t="n">
        <f aca="false">VJ43/VJ$50</f>
        <v>0.0266043035386525</v>
      </c>
      <c r="VL43" s="0" t="n">
        <f aca="false">VK43*Z$7</f>
        <v>2.50162895104808</v>
      </c>
      <c r="VM43" s="50" t="n">
        <v>2365846</v>
      </c>
      <c r="VN43" s="0" t="n">
        <f aca="false">VM43/VM$50</f>
        <v>0.0266043025420964</v>
      </c>
      <c r="VP43" s="50" t="n">
        <v>4951058</v>
      </c>
      <c r="VQ43" s="0" t="n">
        <f aca="false">VP43/VP$50</f>
        <v>0.0263580713383624</v>
      </c>
      <c r="VR43" s="0" t="n">
        <f aca="false">VQ43*AB$7</f>
        <v>4.95105797047896</v>
      </c>
      <c r="VS43" s="50" t="n">
        <v>6278568</v>
      </c>
      <c r="VT43" s="0" t="n">
        <f aca="false">VS43/VS$50</f>
        <v>0.026358071767376</v>
      </c>
      <c r="VU43" s="0" t="n">
        <f aca="false">VT43*AC$7</f>
        <v>6.27856795466412</v>
      </c>
      <c r="VV43" s="50" t="n">
        <v>8403885</v>
      </c>
      <c r="VW43" s="0" t="n">
        <f aca="false">VV43/VV$50</f>
        <v>0.0263580709064329</v>
      </c>
      <c r="VX43" s="0" t="n">
        <f aca="false">VW43*AD$7</f>
        <v>8.4038851107039</v>
      </c>
      <c r="WL43" s="46" t="n">
        <f aca="false">AVERAGE(VN43,VK43,VH43,VE43,VB43, VQ43, VT43,VW43,VZ43,WC43,WF43,WI43)</f>
        <v>0.0265119675741044</v>
      </c>
      <c r="WM43" s="40" t="n">
        <f aca="false">WL43*AI$7</f>
        <v>90.4586212671036</v>
      </c>
    </row>
    <row r="44" customFormat="false" ht="14.25" hidden="false" customHeight="false" outlineLevel="0" collapsed="false">
      <c r="B44" s="0" t="s">
        <v>94</v>
      </c>
      <c r="C44" s="5" t="n">
        <v>1377.909339</v>
      </c>
      <c r="D44" s="37" t="n">
        <f aca="false">C44/C$50</f>
        <v>0.0278790155367363</v>
      </c>
      <c r="E44" s="8" t="n">
        <f aca="false">C$4*D44</f>
        <v>20.3198487763236</v>
      </c>
      <c r="F44" s="38" t="n">
        <v>1736.93639</v>
      </c>
      <c r="G44" s="37" t="n">
        <f aca="false">F44/F$50</f>
        <v>0.023578475130918</v>
      </c>
      <c r="H44" s="8" t="n">
        <f aca="false">G44*D$4</f>
        <v>84.9033792703483</v>
      </c>
      <c r="I44" s="11" t="n">
        <v>1380.387836</v>
      </c>
      <c r="J44" s="39" t="n">
        <f aca="false">I44/I$50</f>
        <v>0.0278372721342271</v>
      </c>
      <c r="K44" s="40" t="n">
        <f aca="false">J44*E$4</f>
        <v>0.516556360467335</v>
      </c>
      <c r="L44" s="41" t="n">
        <v>1771.756408</v>
      </c>
      <c r="M44" s="0" t="n">
        <f aca="false">L44/L$50</f>
        <v>0.0242956924241049</v>
      </c>
      <c r="N44" s="0" t="n">
        <f aca="false">M44*F$4</f>
        <v>0.407734281149298</v>
      </c>
      <c r="O44" s="0" t="n">
        <v>1197.859501</v>
      </c>
      <c r="P44" s="37" t="n">
        <f aca="false">O44/O$50</f>
        <v>0.0247055216167153</v>
      </c>
      <c r="Q44" s="0" t="n">
        <f aca="false">P44*G$4</f>
        <v>2.44412409282061</v>
      </c>
      <c r="R44" s="0" t="n">
        <v>1266.209967</v>
      </c>
      <c r="S44" s="0" t="n">
        <f aca="false">R44/R$50</f>
        <v>0.0327444048292307</v>
      </c>
      <c r="T44" s="0" t="n">
        <f aca="false">S44*H$4</f>
        <v>7.99125012400155</v>
      </c>
      <c r="U44" s="0" t="n">
        <v>1334.530892</v>
      </c>
      <c r="V44" s="0" t="n">
        <f aca="false">U44/U$50</f>
        <v>0.0288452303267575</v>
      </c>
      <c r="W44" s="42" t="n">
        <f aca="false">V44*I$4</f>
        <v>10.1027779327065</v>
      </c>
      <c r="X44" s="0" t="n">
        <v>1333.616372</v>
      </c>
      <c r="Y44" s="0" t="n">
        <f aca="false">X44/X$50</f>
        <v>0.0288587014352887</v>
      </c>
      <c r="Z44" s="42" t="n">
        <f aca="false">Y44*J$4</f>
        <v>10.2969369853359</v>
      </c>
      <c r="AA44" s="0" t="n">
        <v>1323.794076</v>
      </c>
      <c r="AB44" s="0" t="n">
        <f aca="false">AA44/AA$50</f>
        <v>0.0290053695033553</v>
      </c>
      <c r="AC44" s="42" t="n">
        <f aca="false">AB44*K$4</f>
        <v>62.7445582388373</v>
      </c>
      <c r="AD44" s="0" t="n">
        <v>1312.994133</v>
      </c>
      <c r="AE44" s="0" t="n">
        <f aca="false">AD44/AD$50</f>
        <v>0.029574223818519</v>
      </c>
      <c r="AF44" s="42" t="n">
        <f aca="false">AE44*L$4</f>
        <v>21.4294587321375</v>
      </c>
      <c r="AG44" s="0" t="n">
        <v>1348.774366</v>
      </c>
      <c r="AH44" s="0" t="n">
        <f aca="false">AG44/AG$50</f>
        <v>0.0286361792958326</v>
      </c>
      <c r="AI44" s="42" t="n">
        <f aca="false">AH44*M$4</f>
        <v>17.3906352230179</v>
      </c>
      <c r="AJ44" s="0" t="n">
        <v>1388.119608</v>
      </c>
      <c r="AK44" s="0" t="n">
        <f aca="false">AJ44/AJ$50</f>
        <v>0.0288916022375225</v>
      </c>
      <c r="AL44" s="42" t="n">
        <f aca="false">AK44*N$4</f>
        <v>18.0333908635679</v>
      </c>
      <c r="AN44" s="43" t="n">
        <f aca="false">AVERAGE(Y44,AB44,AE44,AH44,AK44,P44,M44,J44,G44,D44,S44,V44)</f>
        <v>0.027904307357434</v>
      </c>
      <c r="AO44" s="0" t="n">
        <f aca="false">AN44*(SUM(A$4:N$4))</f>
        <v>266.050315777781</v>
      </c>
      <c r="AQ44" s="5" t="n">
        <v>1437.914285</v>
      </c>
      <c r="AR44" s="37" t="n">
        <f aca="false">AQ44/AQ$50</f>
        <v>0.0283047121935195</v>
      </c>
      <c r="AS44" s="8" t="n">
        <f aca="false">W$4*AR44</f>
        <v>20.4600164785828</v>
      </c>
      <c r="AT44" s="38" t="n">
        <v>1919.162883</v>
      </c>
      <c r="AU44" s="37" t="n">
        <f aca="false">AT44/AT$50</f>
        <v>0.0259523502538663</v>
      </c>
      <c r="AV44" s="8" t="n">
        <f aca="false">AU44*X$4</f>
        <v>64.3327912549457</v>
      </c>
      <c r="AW44" s="11" t="n">
        <v>1385.908663</v>
      </c>
      <c r="AX44" s="39" t="n">
        <f aca="false">AW44/AW$50</f>
        <v>0.0289192694417593</v>
      </c>
      <c r="AY44" s="40" t="n">
        <f aca="false">AX44*Y$4</f>
        <v>6.88093795030287</v>
      </c>
      <c r="AZ44" s="41" t="n">
        <v>1926.434493</v>
      </c>
      <c r="BA44" s="39" t="n">
        <f aca="false">AZ44/AZ$50</f>
        <v>0.0247415820020484</v>
      </c>
      <c r="BB44" s="0" t="n">
        <f aca="false">BA44*Z$4</f>
        <v>5.35089342987684</v>
      </c>
      <c r="BC44" s="0" t="n">
        <v>1639.710992</v>
      </c>
      <c r="BD44" s="39" t="n">
        <f aca="false">BC44/BC$50</f>
        <v>0.0322134194155691</v>
      </c>
      <c r="BF44" s="0" t="n">
        <v>1449.868954</v>
      </c>
      <c r="BG44" s="39" t="n">
        <f aca="false">BF44/BF$50</f>
        <v>0.0259143015041753</v>
      </c>
      <c r="BH44" s="0" t="n">
        <f aca="false">BG44*AB$4</f>
        <v>11.1957121952729</v>
      </c>
      <c r="BI44" s="0" t="n">
        <v>1423.691142</v>
      </c>
      <c r="BJ44" s="39" t="n">
        <f aca="false">BI44/BI$50</f>
        <v>0.0280854993222847</v>
      </c>
      <c r="BK44" s="42" t="n">
        <f aca="false">BJ44*AC$4</f>
        <v>15.3871061002253</v>
      </c>
      <c r="BL44" s="0" t="n">
        <v>1527.979284</v>
      </c>
      <c r="BM44" s="39" t="n">
        <f aca="false">BL44/BL$50</f>
        <v>0.0268338839537747</v>
      </c>
      <c r="BN44" s="42" t="n">
        <f aca="false">BM44*AD$4</f>
        <v>19.6778596138774</v>
      </c>
      <c r="BO44" s="0" t="n">
        <v>1409.515177</v>
      </c>
      <c r="BP44" s="39" t="n">
        <f aca="false">BO44/BO$50</f>
        <v>0.0281030270742001</v>
      </c>
      <c r="BQ44" s="42" t="n">
        <f aca="false">BP44*AE$4</f>
        <v>20.276720376016</v>
      </c>
      <c r="BT44" s="42"/>
      <c r="BW44" s="42"/>
      <c r="BZ44" s="42"/>
      <c r="CB44" s="43" t="n">
        <f aca="false">AVERAGE(BM44,BP44,BS44,BV44,BY44,BD44,BA44,AX44,AU44,AR44,BG44,BJ44)</f>
        <v>0.0276742272401331</v>
      </c>
      <c r="CC44" s="0" t="n">
        <f aca="false">CB44*AI$4</f>
        <v>217.175756483887</v>
      </c>
      <c r="CE44" s="0" t="s">
        <v>94</v>
      </c>
      <c r="CF44" s="5" t="n">
        <v>0</v>
      </c>
      <c r="CG44" s="37" t="n">
        <f aca="false">CF44/CF$50</f>
        <v>0</v>
      </c>
      <c r="CH44" s="8" t="n">
        <f aca="false">C$5*CG44</f>
        <v>0</v>
      </c>
      <c r="CI44" s="38" t="n">
        <v>0</v>
      </c>
      <c r="CJ44" s="37" t="n">
        <f aca="false">CI44/CI$50</f>
        <v>0</v>
      </c>
      <c r="CK44" s="8" t="n">
        <f aca="false">D$5*CJ44</f>
        <v>0</v>
      </c>
      <c r="CL44" s="11" t="n">
        <v>0</v>
      </c>
      <c r="CM44" s="39" t="n">
        <f aca="false">CL44/CL$50</f>
        <v>0</v>
      </c>
      <c r="CN44" s="40" t="n">
        <f aca="false">CM44*E$5</f>
        <v>0</v>
      </c>
      <c r="CO44" s="41" t="n">
        <v>0</v>
      </c>
      <c r="CP44" s="0" t="n">
        <f aca="false">CO44/CO$50</f>
        <v>0</v>
      </c>
      <c r="CQ44" s="0" t="n">
        <f aca="false">CP44*F$5</f>
        <v>0</v>
      </c>
      <c r="CR44" s="0" t="n">
        <v>0</v>
      </c>
      <c r="CS44" s="37" t="n">
        <f aca="false">CR44/CR$50</f>
        <v>0</v>
      </c>
      <c r="CT44" s="0" t="n">
        <f aca="false">CS44*G$5</f>
        <v>0</v>
      </c>
      <c r="CU44" s="0" t="n">
        <v>0</v>
      </c>
      <c r="CV44" s="0" t="n">
        <f aca="false">CU44/CU$50</f>
        <v>0</v>
      </c>
      <c r="CW44" s="0" t="n">
        <f aca="false">CV44*H$5</f>
        <v>0</v>
      </c>
      <c r="CX44" s="0" t="n">
        <v>0</v>
      </c>
      <c r="CY44" s="0" t="n">
        <f aca="false">CX44/CX$50</f>
        <v>0</v>
      </c>
      <c r="CZ44" s="0" t="n">
        <f aca="false">CY44*I$5</f>
        <v>0</v>
      </c>
      <c r="DA44" s="0" t="n">
        <v>0</v>
      </c>
      <c r="DB44" s="0" t="n">
        <f aca="false">DA44/DA$50</f>
        <v>0</v>
      </c>
      <c r="DC44" s="0" t="n">
        <f aca="false">DB44*J$5</f>
        <v>0</v>
      </c>
      <c r="DD44" s="0" t="n">
        <v>0</v>
      </c>
      <c r="DE44" s="0" t="n">
        <f aca="false">DD44/DD$50</f>
        <v>0</v>
      </c>
      <c r="DF44" s="0" t="n">
        <f aca="false">DE44*K$5</f>
        <v>0</v>
      </c>
      <c r="DG44" s="0" t="n">
        <v>0</v>
      </c>
      <c r="DH44" s="0" t="n">
        <f aca="false">DG44/DG$50</f>
        <v>0</v>
      </c>
      <c r="DI44" s="0" t="n">
        <f aca="false">DH44*L$5</f>
        <v>0</v>
      </c>
      <c r="DJ44" s="0" t="n">
        <v>0</v>
      </c>
      <c r="DK44" s="0" t="n">
        <f aca="false">DJ44/DJ$50</f>
        <v>0</v>
      </c>
      <c r="DL44" s="0" t="n">
        <f aca="false">DK44*M$5</f>
        <v>0</v>
      </c>
      <c r="DM44" s="0" t="n">
        <v>0</v>
      </c>
      <c r="DN44" s="0" t="n">
        <f aca="false">DM44/DM$50</f>
        <v>0</v>
      </c>
      <c r="DO44" s="0" t="n">
        <f aca="false">DN44*N$5</f>
        <v>0</v>
      </c>
      <c r="DQ44" s="43" t="n">
        <f aca="false">AVERAGE(CS44,CP44,CM44,CJ44,CG44,CV44,CY44,DB44,DE44,DH44,DK44,DN44)</f>
        <v>0</v>
      </c>
      <c r="DR44" s="0" t="n">
        <f aca="false">DQ44*(SUM(A$5:N$5))</f>
        <v>0</v>
      </c>
      <c r="DT44" s="0" t="n">
        <v>0</v>
      </c>
      <c r="DU44" s="0" t="n">
        <f aca="false">DT44/DT$50</f>
        <v>0</v>
      </c>
      <c r="DV44" s="0" t="n">
        <f aca="false">DU44*W$5</f>
        <v>0</v>
      </c>
      <c r="DW44" s="0" t="n">
        <v>0</v>
      </c>
      <c r="DX44" s="0" t="n">
        <f aca="false">DW44/DW$50</f>
        <v>0</v>
      </c>
      <c r="DY44" s="0" t="n">
        <f aca="false">DX44*X$5</f>
        <v>0</v>
      </c>
      <c r="DZ44" s="0" t="n">
        <v>0</v>
      </c>
      <c r="EA44" s="0" t="n">
        <f aca="false">DZ44/DZ$50</f>
        <v>0</v>
      </c>
      <c r="EB44" s="0" t="n">
        <f aca="false">EA44*Y$5</f>
        <v>0</v>
      </c>
      <c r="EC44" s="0" t="n">
        <v>0</v>
      </c>
      <c r="ED44" s="0" t="n">
        <f aca="false">EC44/EC$50</f>
        <v>0</v>
      </c>
      <c r="EE44" s="0" t="n">
        <f aca="false">ED44*Z$5</f>
        <v>0</v>
      </c>
      <c r="EF44" s="0" t="n">
        <v>0</v>
      </c>
      <c r="EG44" s="0" t="n">
        <f aca="false">EF44/EF$50</f>
        <v>0</v>
      </c>
      <c r="EI44" s="0" t="n">
        <v>0</v>
      </c>
      <c r="EJ44" s="0" t="n">
        <f aca="false">EI44/EI$50</f>
        <v>0</v>
      </c>
      <c r="EK44" s="0" t="n">
        <f aca="false">EJ44*AB$5</f>
        <v>0</v>
      </c>
      <c r="EL44" s="0" t="n">
        <v>0</v>
      </c>
      <c r="EM44" s="0" t="n">
        <f aca="false">EL44/EL$50</f>
        <v>0</v>
      </c>
      <c r="EN44" s="0" t="n">
        <f aca="false">EM44*AC$5</f>
        <v>0</v>
      </c>
      <c r="EO44" s="0" t="n">
        <v>0</v>
      </c>
      <c r="EP44" s="0" t="n">
        <f aca="false">EO44/EO$50</f>
        <v>0</v>
      </c>
      <c r="EQ44" s="0" t="n">
        <f aca="false">EP44*AD$5</f>
        <v>0</v>
      </c>
      <c r="ER44" s="0" t="n">
        <v>0</v>
      </c>
      <c r="ES44" s="0" t="n">
        <f aca="false">ER44/ER$50</f>
        <v>0</v>
      </c>
      <c r="ET44" s="0" t="n">
        <f aca="false">ES44*AE$5</f>
        <v>0</v>
      </c>
      <c r="FE44" s="44" t="n">
        <f aca="false">AVERAGE(EP44,ES44,EV44,EY44,FB44,EG44,ED44,EA44,DX44,DU44,EJ44,EM44)</f>
        <v>0</v>
      </c>
      <c r="FF44" s="0" t="n">
        <f aca="false">FE44*AI$5</f>
        <v>0</v>
      </c>
      <c r="FH44" s="0" t="s">
        <v>94</v>
      </c>
      <c r="FI44" s="5" t="n">
        <v>57.547769</v>
      </c>
      <c r="FJ44" s="37" t="n">
        <f aca="false">FI44/FI$50</f>
        <v>0.0233437696103379</v>
      </c>
      <c r="FK44" s="8" t="n">
        <f aca="false">FJ44*C$6</f>
        <v>0.850714882177895</v>
      </c>
      <c r="FL44" s="38" t="n">
        <v>77.814553</v>
      </c>
      <c r="FM44" s="37" t="n">
        <f aca="false">FL44/FL$50</f>
        <v>0.0211570264250002</v>
      </c>
      <c r="FN44" s="8" t="n">
        <f aca="false">FM44*D$6</f>
        <v>3.80920103785489</v>
      </c>
      <c r="FO44" s="11" t="n">
        <v>57.675701</v>
      </c>
      <c r="FP44" s="39" t="n">
        <f aca="false">FO44/FO$50</f>
        <v>0.0233245730024948</v>
      </c>
      <c r="FQ44" s="45" t="n">
        <f aca="false">FP44*E$6</f>
        <v>0.021640871421466</v>
      </c>
      <c r="FR44" s="41" t="n">
        <v>77.635608</v>
      </c>
      <c r="FS44" s="0" t="n">
        <f aca="false">FR44/FR$50</f>
        <v>0.0213270824795642</v>
      </c>
      <c r="FT44" s="0" t="n">
        <f aca="false">FS44*F$6</f>
        <v>0.0178957291935204</v>
      </c>
      <c r="FU44" s="0" t="n">
        <v>52.748034</v>
      </c>
      <c r="FV44" s="37" t="n">
        <f aca="false">FU44/FU$50</f>
        <v>0.0218117531735817</v>
      </c>
      <c r="FW44" s="0" t="n">
        <f aca="false">FV44*G$6</f>
        <v>0.107892138982684</v>
      </c>
      <c r="FX44" s="0" t="n">
        <v>84.027979</v>
      </c>
      <c r="FY44" s="0" t="n">
        <f aca="false">FX44/FX$50</f>
        <v>0.0435948389330042</v>
      </c>
      <c r="FZ44" s="0" t="n">
        <f aca="false">FY44*H$6</f>
        <v>0.531964565925173</v>
      </c>
      <c r="GA44" s="0" t="n">
        <v>58.519677</v>
      </c>
      <c r="GB44" s="0" t="n">
        <f aca="false">GA44/GA$50</f>
        <v>0.025362486882398</v>
      </c>
      <c r="GC44" s="0" t="n">
        <f aca="false">GB44*I$6</f>
        <v>0.444148945755448</v>
      </c>
      <c r="GD44" s="0" t="n">
        <v>58.455634</v>
      </c>
      <c r="GE44" s="0" t="n">
        <f aca="false">GD44/GD$50</f>
        <v>0.0253640186423754</v>
      </c>
      <c r="GF44" s="0" t="n">
        <f aca="false">GE44*J$6</f>
        <v>0.452500786012603</v>
      </c>
      <c r="GG44" s="0" t="n">
        <v>57.767797</v>
      </c>
      <c r="GH44" s="0" t="n">
        <f aca="false">GG44/GG$50</f>
        <v>0.0253807006996472</v>
      </c>
      <c r="GI44" s="0" t="n">
        <f aca="false">GH44*K$6</f>
        <v>2.7451828410724</v>
      </c>
      <c r="GJ44" s="0" t="n">
        <v>60.759448</v>
      </c>
      <c r="GK44" s="0" t="n">
        <f aca="false">GJ44/GJ$50</f>
        <v>0.0274427769362318</v>
      </c>
      <c r="GL44" s="0" t="n">
        <f aca="false">GK44*L$6</f>
        <v>0.994250701994728</v>
      </c>
      <c r="GM44" s="0" t="n">
        <v>59.521075</v>
      </c>
      <c r="GN44" s="0" t="n">
        <f aca="false">GM44/GM$50</f>
        <v>0.0253379388473778</v>
      </c>
      <c r="GO44" s="0" t="n">
        <f aca="false">GN44*M$6</f>
        <v>0.769381360630761</v>
      </c>
      <c r="GP44" s="0" t="n">
        <v>60.657144</v>
      </c>
      <c r="GQ44" s="0" t="n">
        <f aca="false">GP44/GP$50</f>
        <v>0.0253121989238514</v>
      </c>
      <c r="GR44" s="0" t="n">
        <f aca="false">GQ44*N$6</f>
        <v>0.789960994647379</v>
      </c>
      <c r="GT44" s="46" t="n">
        <f aca="false">AVERAGE(FV44,FS44,FP44,FM44,FJ44, FY44, GB44,GE44,GH44,GK44,GN44,GQ44)</f>
        <v>0.0257299303796554</v>
      </c>
      <c r="GU44" s="0" t="n">
        <f aca="false">GT44*(SUM(A$6:N$6))</f>
        <v>12.2659487919953</v>
      </c>
      <c r="GW44" s="5" t="n">
        <v>63.962733</v>
      </c>
      <c r="GX44" s="37" t="n">
        <f aca="false">GW44/GW$50</f>
        <v>0.025242766969919</v>
      </c>
      <c r="GY44" s="8" t="n">
        <f aca="false">GX44*W$6</f>
        <v>0.912334710627824</v>
      </c>
      <c r="GZ44" s="38" t="n">
        <v>91.028499</v>
      </c>
      <c r="HA44" s="37" t="n">
        <f aca="false">GZ44/GZ$50</f>
        <v>0.024660175886123</v>
      </c>
      <c r="HB44" s="8" t="n">
        <f aca="false">HA44*X$6</f>
        <v>3.05648223007442</v>
      </c>
      <c r="HC44" s="11" t="n">
        <v>60.227285</v>
      </c>
      <c r="HD44" s="39" t="n">
        <f aca="false">HC44/HC$50</f>
        <v>0.0251995963481172</v>
      </c>
      <c r="HE44" s="45" t="n">
        <f aca="false">HD44*Y$6</f>
        <v>0.299794673570987</v>
      </c>
      <c r="HF44" s="41" t="n">
        <v>95.524983</v>
      </c>
      <c r="HG44" s="39" t="n">
        <f aca="false">HF44/HF$50</f>
        <v>0.024575802667488</v>
      </c>
      <c r="HH44" s="0" t="n">
        <f aca="false">HG44*Z$6</f>
        <v>0.265752006109642</v>
      </c>
      <c r="HI44" s="0" t="n">
        <v>63.337725</v>
      </c>
      <c r="HJ44" s="39" t="n">
        <f aca="false">HI44/HI$50</f>
        <v>0.0249439684941904</v>
      </c>
      <c r="HL44" s="0" t="n">
        <v>35.351424</v>
      </c>
      <c r="HM44" s="39" t="n">
        <f aca="false">HL44/HL$50</f>
        <v>0.0126649877899496</v>
      </c>
      <c r="HN44" s="0" t="n">
        <f aca="false">HM44*AB$6</f>
        <v>0.273581671167319</v>
      </c>
      <c r="HO44" s="0" t="n">
        <v>59.339111</v>
      </c>
      <c r="HP44" s="39" t="n">
        <f aca="false">HO44/HO$50</f>
        <v>0.0234700694394794</v>
      </c>
      <c r="HQ44" s="0" t="n">
        <f aca="false">HP44*AC$6</f>
        <v>0.642923318721944</v>
      </c>
      <c r="HR44" s="0" t="n">
        <v>64.861093</v>
      </c>
      <c r="HS44" s="39" t="n">
        <f aca="false">HR44/HR$50</f>
        <v>0.0228317368675221</v>
      </c>
      <c r="HT44" s="0" t="n">
        <f aca="false">HS44*AD$6</f>
        <v>0.837149988413971</v>
      </c>
      <c r="HU44" s="0" t="n">
        <v>58.774513</v>
      </c>
      <c r="HV44" s="39" t="n">
        <f aca="false">HU44/HU$50</f>
        <v>0.0234958348773286</v>
      </c>
      <c r="HW44" s="0" t="n">
        <f aca="false">HV44*AE$6</f>
        <v>0.847628393465862</v>
      </c>
      <c r="IH44" s="47" t="n">
        <f aca="false">AVERAGE(HJ44,HG44,HD44,HA44,GX44, HM44, HP44,HS44,HV44,HY44,IB44,IE44)</f>
        <v>0.0230094377044575</v>
      </c>
      <c r="II44" s="0" t="n">
        <f aca="false">IH44*AI$6</f>
        <v>9.02842199779234</v>
      </c>
      <c r="IK44" s="0" t="s">
        <v>94</v>
      </c>
      <c r="IL44" s="5" t="n">
        <v>164.585035</v>
      </c>
      <c r="IM44" s="37" t="n">
        <f aca="false">IL44/IL$50</f>
        <v>0.0367774640690666</v>
      </c>
      <c r="IN44" s="8" t="n">
        <f aca="false">IM44*W$8</f>
        <v>1.66153323638517</v>
      </c>
      <c r="IO44" s="38" t="n">
        <v>145.861027</v>
      </c>
      <c r="IP44" s="37" t="n">
        <f aca="false">IO44/IO$50</f>
        <v>0.06561846036609</v>
      </c>
      <c r="IQ44" s="8" t="n">
        <f aca="false">IP44*X$8</f>
        <v>10.166272687995</v>
      </c>
      <c r="IR44" s="11" t="n">
        <v>145.861027</v>
      </c>
      <c r="IS44" s="39" t="n">
        <f aca="false">IR44/IR$50</f>
        <v>0.06561846036609</v>
      </c>
      <c r="IT44" s="40" t="n">
        <f aca="false">IS44*E$8</f>
        <v>0.0761021789930104</v>
      </c>
      <c r="IU44" s="41" t="n">
        <v>190.579924</v>
      </c>
      <c r="IV44" s="0" t="n">
        <f aca="false">IU44/IU$50</f>
        <v>0.0250676448060485</v>
      </c>
      <c r="IW44" s="0" t="n">
        <f aca="false">IV44*F$8</f>
        <v>0.0262930820119358</v>
      </c>
      <c r="IX44" s="0" t="n">
        <v>146.202516</v>
      </c>
      <c r="IY44" s="37" t="n">
        <f aca="false">IX44/IX$50</f>
        <v>0.0660568374261168</v>
      </c>
      <c r="IZ44" s="0" t="n">
        <f aca="false">IY44*G$8</f>
        <v>0.40843882582576</v>
      </c>
      <c r="JA44" s="0" t="n">
        <v>145.861027</v>
      </c>
      <c r="JB44" s="0" t="n">
        <f aca="false">JA44/JA$50</f>
        <v>0.06561846036609</v>
      </c>
      <c r="JC44" s="0" t="n">
        <f aca="false">JB44*H$8</f>
        <v>1.00088383853675</v>
      </c>
      <c r="JD44" s="0" t="n">
        <v>163.176149</v>
      </c>
      <c r="JE44" s="0" t="n">
        <f aca="false">JD44/JD$50</f>
        <v>0.041527879935834</v>
      </c>
      <c r="JF44" s="0" t="n">
        <f aca="false">JE44*I$8</f>
        <v>0.909047492980681</v>
      </c>
      <c r="JG44" s="0" t="n">
        <v>145.861027</v>
      </c>
      <c r="JH44" s="0" t="n">
        <f aca="false">JG44/JG$50</f>
        <v>0.06561846036609</v>
      </c>
      <c r="JI44" s="0" t="n">
        <f aca="false">JH44*J$8</f>
        <v>1.4633133116269</v>
      </c>
      <c r="JJ44" s="0" t="n">
        <v>145.861027</v>
      </c>
      <c r="JK44" s="0" t="n">
        <f aca="false">JJ44/JJ$50</f>
        <v>0.06561846036609</v>
      </c>
      <c r="JL44" s="0" t="n">
        <f aca="false">JK44*K$8</f>
        <v>8.87163605066879</v>
      </c>
      <c r="JM44" s="0" t="n">
        <v>163.358942</v>
      </c>
      <c r="JN44" s="0" t="n">
        <f aca="false">JM44/JM$50</f>
        <v>0.0386959409132218</v>
      </c>
      <c r="JO44" s="0" t="n">
        <f aca="false">JN44*L$8</f>
        <v>1.75244047398689</v>
      </c>
      <c r="JP44" s="0" t="n">
        <v>145.861027</v>
      </c>
      <c r="JQ44" s="0" t="n">
        <f aca="false">JP44/JP$50</f>
        <v>0.06561846036609</v>
      </c>
      <c r="JR44" s="0" t="n">
        <f aca="false">JQ44*M$8</f>
        <v>2.49061400687801</v>
      </c>
      <c r="JS44" s="0" t="n">
        <v>145.861027</v>
      </c>
      <c r="JT44" s="0" t="n">
        <f aca="false">JS44/JS$50</f>
        <v>0.06561846036609</v>
      </c>
      <c r="JU44" s="0" t="n">
        <f aca="false">JT44*N$8</f>
        <v>2.55983411269248</v>
      </c>
      <c r="JW44" s="43" t="n">
        <f aca="false">AVERAGE(IY44,IV44,IS44,IP44,IM44,JB44,JE44,JH44,JK44,JN44,JQ44,JT44)</f>
        <v>0.0556212491427431</v>
      </c>
      <c r="JX44" s="0" t="n">
        <f aca="false">JW44*SUM(A$8:N$8)</f>
        <v>33.144638542782</v>
      </c>
      <c r="JZ44" s="0" t="n">
        <v>167.129132</v>
      </c>
      <c r="KA44" s="0" t="n">
        <f aca="false">JZ44/JZ$50</f>
        <v>0.0359150308147966</v>
      </c>
      <c r="KB44" s="0" t="n">
        <f aca="false">KA44*W$8</f>
        <v>1.62257020420214</v>
      </c>
      <c r="KC44" s="0" t="n">
        <v>145.861027</v>
      </c>
      <c r="KD44" s="0" t="n">
        <f aca="false">KC44/KC$50</f>
        <v>0.06561846036609</v>
      </c>
      <c r="KE44" s="0" t="n">
        <f aca="false">KD44*X$8</f>
        <v>10.166272687995</v>
      </c>
      <c r="KF44" s="0" t="n">
        <v>145.861027</v>
      </c>
      <c r="KG44" s="0" t="n">
        <f aca="false">KF44/KF$50</f>
        <v>0.06561846036609</v>
      </c>
      <c r="KH44" s="0" t="n">
        <f aca="false">KG44*Y$8</f>
        <v>0.975812500819705</v>
      </c>
      <c r="KI44" s="0" t="n">
        <v>194.15937</v>
      </c>
      <c r="KJ44" s="0" t="n">
        <f aca="false">KI44/KI$50</f>
        <v>0.0252352142722608</v>
      </c>
      <c r="KK44" s="0" t="n">
        <f aca="false">KJ44*Z$8</f>
        <v>0.341103244327191</v>
      </c>
      <c r="KL44" s="0" t="n">
        <v>146.837634</v>
      </c>
      <c r="KM44" s="0" t="n">
        <f aca="false">KL44/KL$50</f>
        <v>0.0657068580066883</v>
      </c>
      <c r="KO44" s="0" t="n">
        <v>145.861027</v>
      </c>
      <c r="KP44" s="0" t="n">
        <f aca="false">KO44/KO$50</f>
        <v>0.06561846036609</v>
      </c>
      <c r="KQ44" s="0" t="n">
        <f aca="false">KP44*AB$8</f>
        <v>1.77181458286001</v>
      </c>
      <c r="KR44" s="0" t="n">
        <v>174.641499</v>
      </c>
      <c r="KS44" s="0" t="n">
        <f aca="false">KR44/KR$50</f>
        <v>0.0326212544150607</v>
      </c>
      <c r="KT44" s="0" t="n">
        <f aca="false">KS44*AC$8</f>
        <v>1.1170059170194</v>
      </c>
      <c r="KU44" s="0" t="n">
        <v>145.861027</v>
      </c>
      <c r="KV44" s="0" t="n">
        <f aca="false">KU44/KU$50</f>
        <v>0.0661387861062087</v>
      </c>
      <c r="KW44" s="0" t="n">
        <f aca="false">KV44*AD$8</f>
        <v>3.0313114341559</v>
      </c>
      <c r="KX44" s="0" t="n">
        <v>145.861027</v>
      </c>
      <c r="KY44" s="0" t="n">
        <f aca="false">KX44/KX$50</f>
        <v>0.0661387861062087</v>
      </c>
      <c r="KZ44" s="0" t="n">
        <f aca="false">KY44*AE$8</f>
        <v>2.98250271301712</v>
      </c>
      <c r="LK44" s="48" t="n">
        <f aca="false">AVERAGE(KM44,KJ44,KG44,KD44,KA44, KP44, KS44,KV44,KY44,LB44,LE44,LH44)</f>
        <v>0.0542901456466104</v>
      </c>
      <c r="LL44" s="0" t="n">
        <f aca="false">LK44*AI$8</f>
        <v>26.6278967523537</v>
      </c>
      <c r="LN44" s="0" t="s">
        <v>94</v>
      </c>
      <c r="LO44" s="5" t="n">
        <v>24.278357</v>
      </c>
      <c r="LP44" s="37" t="n">
        <f aca="false">LO44/LO$50</f>
        <v>0.0233528305888988</v>
      </c>
      <c r="LQ44" s="8" t="n">
        <f aca="false">LP44*C$9</f>
        <v>0.260930424777694</v>
      </c>
      <c r="LR44" s="11" t="n">
        <v>24.278357</v>
      </c>
      <c r="LS44" s="37" t="n">
        <f aca="false">LR44/LR$50</f>
        <v>0.0233528305888988</v>
      </c>
      <c r="LT44" s="8" t="n">
        <f aca="false">LS44*D$9</f>
        <v>1.2891128716275</v>
      </c>
      <c r="LU44" s="11" t="n">
        <v>24.278357</v>
      </c>
      <c r="LV44" s="39" t="n">
        <f aca="false">LU44/LU$50</f>
        <v>0.0233528305888988</v>
      </c>
      <c r="LW44" s="4" t="n">
        <f aca="false">LV44*E$9</f>
        <v>0.00664312955272487</v>
      </c>
      <c r="LX44" s="41" t="n">
        <v>24.278357</v>
      </c>
      <c r="LY44" s="0" t="n">
        <f aca="false">LX44/LX$50</f>
        <v>0.0233528305888988</v>
      </c>
      <c r="LZ44" s="0" t="n">
        <f aca="false">LY44*F$9</f>
        <v>0.0060079959324537</v>
      </c>
      <c r="MA44" s="0" t="n">
        <v>24.278357</v>
      </c>
      <c r="MB44" s="37" t="n">
        <f aca="false">MA44/MA$50</f>
        <v>0.0233528305888988</v>
      </c>
      <c r="MC44" s="0" t="n">
        <f aca="false">MB44*G$9</f>
        <v>0.0354169295828985</v>
      </c>
      <c r="MD44" s="0" t="n">
        <v>24.278357</v>
      </c>
      <c r="ME44" s="0" t="n">
        <f aca="false">MD44/MD$50</f>
        <v>0.0233528305888988</v>
      </c>
      <c r="MF44" s="0" t="n">
        <f aca="false">ME44*H$9</f>
        <v>0.0873693906614535</v>
      </c>
      <c r="MG44" s="0" t="n">
        <v>24.278357</v>
      </c>
      <c r="MH44" s="0" t="n">
        <f aca="false">MG44/MG$50</f>
        <v>0.0233528305888988</v>
      </c>
      <c r="MI44" s="0" t="n">
        <f aca="false">MH44*I$9</f>
        <v>0.12538583587074</v>
      </c>
      <c r="MZ44" s="49" t="n">
        <f aca="false">AVERAGE(MB44,LY44,LV44,LS44,LP44,ME44,MH44)</f>
        <v>0.0233528305888988</v>
      </c>
      <c r="NA44" s="0" t="n">
        <f aca="false">MZ44*O$9</f>
        <v>3.42533340753336</v>
      </c>
      <c r="NC44" s="0" t="s">
        <v>94</v>
      </c>
      <c r="ND44" s="5" t="n">
        <v>176.006565</v>
      </c>
      <c r="NE44" s="37" t="n">
        <f aca="false">ND44/ND$50</f>
        <v>0.0233518270680724</v>
      </c>
      <c r="NF44" s="8" t="n">
        <f aca="false">NE44*C$10</f>
        <v>1.89162173687903</v>
      </c>
      <c r="NG44" s="11" t="n">
        <v>176.006565</v>
      </c>
      <c r="NH44" s="37" t="n">
        <f aca="false">NG44/NG$50</f>
        <v>0.0233518270680724</v>
      </c>
      <c r="NI44" s="8" t="n">
        <f aca="false">NH44*D$10</f>
        <v>9.34545648074069</v>
      </c>
      <c r="NJ44" s="11" t="n">
        <v>176.006565</v>
      </c>
      <c r="NK44" s="39" t="n">
        <f aca="false">NJ44/NJ$50</f>
        <v>0.0233518270680724</v>
      </c>
      <c r="NL44" s="4" t="n">
        <f aca="false">NK44*E$10</f>
        <v>0.0481595362960988</v>
      </c>
      <c r="NM44" s="41" t="n">
        <v>176.006565</v>
      </c>
      <c r="NN44" s="0" t="n">
        <f aca="false">NM44/NM$50</f>
        <v>0.0233518270680724</v>
      </c>
      <c r="NO44" s="0" t="n">
        <f aca="false">NN44*F$10</f>
        <v>0.0435551189961568</v>
      </c>
      <c r="NP44" s="0" t="n">
        <v>176.006565</v>
      </c>
      <c r="NQ44" s="37" t="n">
        <f aca="false">NP44/NP$50</f>
        <v>0.0233518270680724</v>
      </c>
      <c r="NR44" s="0" t="n">
        <f aca="false">NQ44*G$10</f>
        <v>0.256755929898183</v>
      </c>
      <c r="NS44" s="0" t="n">
        <v>176.006565</v>
      </c>
      <c r="NT44" s="0" t="n">
        <f aca="false">NS44/NS$50</f>
        <v>0.0233518270680724</v>
      </c>
      <c r="NU44" s="0" t="n">
        <f aca="false">NT44*H$10</f>
        <v>0.633386615048386</v>
      </c>
      <c r="NV44" s="0" t="n">
        <v>176.006565</v>
      </c>
      <c r="NW44" s="0" t="n">
        <f aca="false">NV44/NV$50</f>
        <v>0.0233518270680724</v>
      </c>
      <c r="NX44" s="0" t="n">
        <f aca="false">NW44*I$10</f>
        <v>0.908987799456164</v>
      </c>
      <c r="OO44" s="49" t="n">
        <f aca="false">AVERAGE(NQ44,NN44,NK44,NH44,NE44,NT44,NW44)</f>
        <v>0.0233518270680724</v>
      </c>
      <c r="OP44" s="0" t="n">
        <f aca="false">OO44*O$10</f>
        <v>24.8320414733864</v>
      </c>
      <c r="OR44" s="0" t="s">
        <v>94</v>
      </c>
      <c r="OS44" s="5" t="n">
        <v>140.344553</v>
      </c>
      <c r="OT44" s="37" t="n">
        <f aca="false">OS44/OS$50</f>
        <v>0.019383813284598</v>
      </c>
      <c r="OU44" s="8" t="n">
        <f aca="false">OT44*C$11</f>
        <v>1.81001525992504</v>
      </c>
      <c r="OV44" s="11" t="n">
        <v>140.344553</v>
      </c>
      <c r="OW44" s="37" t="n">
        <f aca="false">OV44/OV$50</f>
        <v>0.019383813284598</v>
      </c>
      <c r="OX44" s="8" t="n">
        <f aca="false">OW44*D$11</f>
        <v>8.94228402609425</v>
      </c>
      <c r="OY44" s="11" t="n">
        <v>140.344553</v>
      </c>
      <c r="OZ44" s="39" t="n">
        <f aca="false">OY44/OY$50</f>
        <v>0.019383813284598</v>
      </c>
      <c r="PA44" s="4" t="n">
        <f aca="false">OZ44*E$11</f>
        <v>0.0460818851398233</v>
      </c>
      <c r="PB44" s="41" t="n">
        <v>140.344553</v>
      </c>
      <c r="PC44" s="0" t="n">
        <f aca="false">PB44/PB$50</f>
        <v>0.019383813284598</v>
      </c>
      <c r="PD44" s="0" t="n">
        <f aca="false">PC44*F$11</f>
        <v>0.0416761070640712</v>
      </c>
      <c r="PE44" s="0" t="n">
        <v>140.344553</v>
      </c>
      <c r="PF44" s="37" t="n">
        <f aca="false">PE44/PE$50</f>
        <v>0.019383813284598</v>
      </c>
      <c r="PG44" s="0" t="n">
        <f aca="false">PF44*G$11</f>
        <v>0.245679219122695</v>
      </c>
      <c r="PH44" s="0" t="n">
        <v>140.344553</v>
      </c>
      <c r="PI44" s="0" t="n">
        <f aca="false">PH44/PH$50</f>
        <v>0.019383813284598</v>
      </c>
      <c r="PJ44" s="0" t="n">
        <f aca="false">PI44*H$11</f>
        <v>0.606061675185307</v>
      </c>
      <c r="PK44" s="0" t="n">
        <v>140.344553</v>
      </c>
      <c r="PL44" s="0" t="n">
        <f aca="false">PK44/PK$50</f>
        <v>0.019383813284598</v>
      </c>
      <c r="PM44" s="0" t="n">
        <f aca="false">PL44*I$11</f>
        <v>0.86977314545765</v>
      </c>
      <c r="QD44" s="49" t="n">
        <f aca="false">AVERAGE(PF44,PC44,OZ44,OW44,OT44,PI44,PL44)</f>
        <v>0.019383813284598</v>
      </c>
      <c r="QE44" s="0" t="n">
        <f aca="false">QD44*O$11</f>
        <v>23.7607620623336</v>
      </c>
      <c r="QG44" s="0" t="s">
        <v>94</v>
      </c>
      <c r="QH44" s="5" t="n">
        <v>71.228495</v>
      </c>
      <c r="QI44" s="37" t="n">
        <f aca="false">QH44/QH$50</f>
        <v>0.0308754624833351</v>
      </c>
      <c r="QJ44" s="8" t="n">
        <f aca="false">QI44*C$12</f>
        <v>0.915906030425007</v>
      </c>
      <c r="QK44" s="11" t="n">
        <v>71.228495</v>
      </c>
      <c r="QL44" s="37" t="n">
        <f aca="false">QK44/QK$50</f>
        <v>0.0307594621091877</v>
      </c>
      <c r="QM44" s="8" t="n">
        <f aca="false">QL44*D$12</f>
        <v>4.50798442683337</v>
      </c>
      <c r="QN44" s="11" t="n">
        <v>71.228495</v>
      </c>
      <c r="QO44" s="39" t="n">
        <f aca="false">QN44/QN$50</f>
        <v>0.0308173531366665</v>
      </c>
      <c r="QP44" s="4" t="n">
        <f aca="false">QO44*E$12</f>
        <v>0.0232745226521948</v>
      </c>
      <c r="QQ44" s="41" t="n">
        <v>71.228495</v>
      </c>
      <c r="QR44" s="0" t="n">
        <f aca="false">QQ44/QQ$50</f>
        <v>0.0308173531366665</v>
      </c>
      <c r="QS44" s="0" t="n">
        <f aca="false">QR44*F$12</f>
        <v>0.0210493015850987</v>
      </c>
      <c r="QT44" s="0" t="n">
        <v>71.228495</v>
      </c>
      <c r="QU44" s="37" t="n">
        <f aca="false">QT44/QT$50</f>
        <v>0.0308173531366665</v>
      </c>
      <c r="QV44" s="0" t="n">
        <f aca="false">QU44*G$12</f>
        <v>0.124084909575525</v>
      </c>
      <c r="QW44" s="0" t="n">
        <v>71.228495</v>
      </c>
      <c r="QX44" s="0" t="n">
        <f aca="false">QW44/QW$50</f>
        <v>0.0308173531099999</v>
      </c>
      <c r="QY44" s="4" t="n">
        <f aca="false">QX44*H$12</f>
        <v>0.306102845678326</v>
      </c>
      <c r="QZ44" s="0" t="n">
        <v>70.872499</v>
      </c>
      <c r="RA44" s="0" t="n">
        <f aca="false">QZ44/QZ$50</f>
        <v>0.0309631341597617</v>
      </c>
      <c r="RB44" s="0" t="n">
        <f aca="false">RA44*I$12</f>
        <v>0.441373362750321</v>
      </c>
      <c r="RS44" s="49" t="n">
        <f aca="false">AVERAGE(QU44,QR44,QO44,QL44,QI44,QX44,RA44)</f>
        <v>0.0308382101817548</v>
      </c>
      <c r="RT44" s="0" t="n">
        <f aca="false">RS44*O$12</f>
        <v>12.0089417972745</v>
      </c>
      <c r="RW44" s="0" t="s">
        <v>94</v>
      </c>
      <c r="RX44" s="5" t="n">
        <v>140.344553</v>
      </c>
      <c r="RY44" s="37" t="n">
        <f aca="false">RX44/RX$50</f>
        <v>0.019383813284598</v>
      </c>
      <c r="RZ44" s="8" t="n">
        <f aca="false">RY44*C$13</f>
        <v>0.988963573311109</v>
      </c>
      <c r="SA44" s="11" t="n">
        <v>140.344553</v>
      </c>
      <c r="SB44" s="37" t="n">
        <f aca="false">SA44/SA$50</f>
        <v>0.019383813284598</v>
      </c>
      <c r="SC44" s="8" t="n">
        <f aca="false">SB44*D$13</f>
        <v>4.88592188133003</v>
      </c>
      <c r="SD44" s="11" t="n">
        <v>140.344553</v>
      </c>
      <c r="SE44" s="39" t="n">
        <f aca="false">SD44/SD$50</f>
        <v>0.019383813284598</v>
      </c>
      <c r="SF44" s="4" t="n">
        <f aca="false">SE44*$E$13</f>
        <v>0.0251784097083685</v>
      </c>
      <c r="SG44" s="41" t="n">
        <v>140.344553</v>
      </c>
      <c r="SH44" s="0" t="n">
        <f aca="false">SG44/SG$50</f>
        <v>0.019383813284598</v>
      </c>
      <c r="SI44" s="0" t="n">
        <f aca="false">SH44*$F$13</f>
        <v>0.0227711625842796</v>
      </c>
      <c r="SJ44" s="0" t="n">
        <v>140.344553</v>
      </c>
      <c r="SK44" s="37" t="n">
        <f aca="false">SJ44/SJ$50</f>
        <v>0.019383813284598</v>
      </c>
      <c r="SL44" s="0" t="n">
        <f aca="false">SK44*$G$13</f>
        <v>0.134235221001355</v>
      </c>
      <c r="SM44" s="0" t="n">
        <v>71.271118</v>
      </c>
      <c r="SN44" s="0" t="n">
        <f aca="false">SM44/SM$50</f>
        <v>0.0180160329940761</v>
      </c>
      <c r="SO44" s="0" t="n">
        <f aca="false">SN44*H$13</f>
        <v>0.307776057174151</v>
      </c>
      <c r="SP44" s="0" t="n">
        <v>71.271118</v>
      </c>
      <c r="SQ44" s="0" t="n">
        <f aca="false">SP44/SP$50</f>
        <v>0.0180160329940761</v>
      </c>
      <c r="SR44" s="0" t="n">
        <f aca="false">SQ44*I$13</f>
        <v>0.441696547241773</v>
      </c>
      <c r="TI44" s="49" t="n">
        <f aca="false">AVERAGE(SK44,SH44,SE44,SB44,RY44,SN44,SQ44)</f>
        <v>0.0189930189158774</v>
      </c>
      <c r="TJ44" s="0" t="n">
        <f aca="false">TI44*$O$13</f>
        <v>12.7207643490981</v>
      </c>
      <c r="TL44" s="0" t="s">
        <v>94</v>
      </c>
      <c r="TM44" s="5" t="n">
        <v>4369104</v>
      </c>
      <c r="TN44" s="37" t="n">
        <f aca="false">TM44/TM$50</f>
        <v>0.0137872351689084</v>
      </c>
      <c r="TO44" s="8" t="n">
        <f aca="false">TN44*$C$7</f>
        <v>4.36910402481702</v>
      </c>
      <c r="TP44" s="11" t="n">
        <v>21585327</v>
      </c>
      <c r="TQ44" s="37" t="n">
        <f aca="false">TP44/TP$50</f>
        <v>0.0137872359385268</v>
      </c>
      <c r="TR44" s="8" t="n">
        <f aca="false">TQ44*$D$7</f>
        <v>21.5853270275745</v>
      </c>
      <c r="TS44" s="11" t="n">
        <v>111235</v>
      </c>
      <c r="TT44" s="39" t="n">
        <f aca="false">TS44/TS$50</f>
        <v>0.0137872693806977</v>
      </c>
      <c r="TU44" s="4" t="n">
        <f aca="false">TT44*$E$7</f>
        <v>0.111235001102982</v>
      </c>
      <c r="TV44" s="41" t="n">
        <v>100600</v>
      </c>
      <c r="TW44" s="0" t="n">
        <f aca="false">TV44/TV$50</f>
        <v>0.0137872547108966</v>
      </c>
      <c r="TX44" s="0" t="n">
        <f aca="false">TW44*$F$7</f>
        <v>0.100599983455294</v>
      </c>
      <c r="TY44" s="50" t="n">
        <v>593033</v>
      </c>
      <c r="TZ44" s="37" t="n">
        <f aca="false">TY44/TY$50</f>
        <v>0.0137872442957231</v>
      </c>
      <c r="UA44" s="0" t="n">
        <f aca="false">TZ44*$G$7</f>
        <v>0.593032997794041</v>
      </c>
      <c r="UB44" s="50" t="n">
        <v>1627325</v>
      </c>
      <c r="UC44" s="0" t="n">
        <f aca="false">UB44/UB$50</f>
        <v>0.0153364382397417</v>
      </c>
      <c r="UD44" s="0" t="n">
        <f aca="false">UC44*H$7</f>
        <v>1.62732500306729</v>
      </c>
      <c r="UE44" s="50" t="n">
        <v>2335411</v>
      </c>
      <c r="UF44" s="0" t="n">
        <f aca="false">UE44/UE$50</f>
        <v>0.0153364330591655</v>
      </c>
      <c r="UG44" s="0" t="n">
        <f aca="false">UF44*I$7</f>
        <v>2.33541100920186</v>
      </c>
      <c r="UH44" s="50" t="n">
        <v>2379183</v>
      </c>
      <c r="UI44" s="0" t="n">
        <f aca="false">UH44/UH$50</f>
        <v>0.0153364350042243</v>
      </c>
      <c r="UJ44" s="0" t="n">
        <f aca="false">UI44*J$7</f>
        <v>2.37918302331138</v>
      </c>
      <c r="UK44" s="50" t="n">
        <v>10396631</v>
      </c>
      <c r="UL44" s="0" t="n">
        <f aca="false">UK44/UK$50</f>
        <v>0.0153364351805227</v>
      </c>
      <c r="UM44" s="0" t="n">
        <f aca="false">UL44*SUM(A$7:N$7)</f>
        <v>63.5754026199535</v>
      </c>
      <c r="UN44" s="50"/>
      <c r="UQ44" s="50" t="n">
        <v>4049459</v>
      </c>
      <c r="UR44" s="0" t="n">
        <f aca="false">UQ44/UQ$50</f>
        <v>0.015336436749571</v>
      </c>
      <c r="US44" s="0" t="n">
        <f aca="false">UR44*M$7</f>
        <v>4.04945898466356</v>
      </c>
      <c r="UT44" s="50" t="n">
        <v>4162003</v>
      </c>
      <c r="UU44" s="0" t="n">
        <f aca="false">UT44/UT$50</f>
        <v>0.0153364362314002</v>
      </c>
      <c r="UV44" s="0" t="n">
        <f aca="false">UU44*N$7</f>
        <v>4.1620029711675</v>
      </c>
      <c r="UX44" s="49" t="n">
        <f aca="false">AVERAGE(TZ44,TW44,TT44,TQ44,TN44,UC44,UF44,UI44,UL44,UO44,UR44,UU44)</f>
        <v>0.0146322594508525</v>
      </c>
      <c r="UY44" s="0" t="n">
        <f aca="false">UX44*SUM(A$7:N$7)</f>
        <v>60.6563242942527</v>
      </c>
      <c r="VA44" s="50" t="n">
        <v>4819964</v>
      </c>
      <c r="VB44" s="0" t="n">
        <f aca="false">VA44/VA$50</f>
        <v>0.0153364341946987</v>
      </c>
      <c r="VC44" s="0" t="n">
        <f aca="false">VB44*W$7</f>
        <v>4.81996400920186</v>
      </c>
      <c r="VD44" s="50" t="n">
        <v>16529217</v>
      </c>
      <c r="VE44" s="0" t="n">
        <f aca="false">VD44/VD$50</f>
        <v>0.0153364349576902</v>
      </c>
      <c r="VF44" s="0" t="n">
        <f aca="false">VE44*X$7</f>
        <v>16.5292170337402</v>
      </c>
      <c r="VG44" s="50" t="n">
        <v>1586561</v>
      </c>
      <c r="VH44" s="0" t="n">
        <f aca="false">VG44/VG$50</f>
        <v>0.0153364306028838</v>
      </c>
      <c r="VI44" s="0" t="n">
        <f aca="false">VH44*Y$7</f>
        <v>1.58656102637866</v>
      </c>
      <c r="VJ44" s="50" t="n">
        <v>1442100</v>
      </c>
      <c r="VK44" s="0" t="n">
        <f aca="false">VJ44/VJ$50</f>
        <v>0.0153364332333415</v>
      </c>
      <c r="VL44" s="0" t="n">
        <f aca="false">VK44*Z$7</f>
        <v>1.44209997178096</v>
      </c>
      <c r="VM44" s="50" t="n">
        <v>1363826</v>
      </c>
      <c r="VN44" s="0" t="n">
        <f aca="false">VM44/VM$50</f>
        <v>0.0153364333598963</v>
      </c>
      <c r="VP44" s="50" t="n">
        <v>2868789</v>
      </c>
      <c r="VQ44" s="0" t="n">
        <f aca="false">VP44/VP$50</f>
        <v>0.0152726437696164</v>
      </c>
      <c r="VR44" s="0" t="n">
        <f aca="false">VQ44*AB$7</f>
        <v>2.86878898289464</v>
      </c>
      <c r="VS44" s="50" t="n">
        <v>3637988</v>
      </c>
      <c r="VT44" s="0" t="n">
        <f aca="false">VS44/VS$50</f>
        <v>0.015272646373003</v>
      </c>
      <c r="VU44" s="0" t="n">
        <f aca="false">VT44*AC$7</f>
        <v>3.63798797373105</v>
      </c>
      <c r="VV44" s="50" t="n">
        <v>4869459</v>
      </c>
      <c r="VW44" s="0" t="n">
        <f aca="false">VV44/VV$50</f>
        <v>0.0152726442113342</v>
      </c>
      <c r="VX44" s="0" t="n">
        <f aca="false">VW44*AD$7</f>
        <v>4.86945906414511</v>
      </c>
      <c r="WL44" s="46" t="n">
        <f aca="false">AVERAGE(VN44,VK44,VH44,VE44,VB44, VQ44, VT44,VW44,VZ44,WC44,WF44,WI44)</f>
        <v>0.015312512587808</v>
      </c>
      <c r="WM44" s="40" t="n">
        <f aca="false">WL44*AI$7</f>
        <v>52.2461704495002</v>
      </c>
    </row>
    <row r="45" customFormat="false" ht="14.25" hidden="false" customHeight="false" outlineLevel="0" collapsed="false">
      <c r="B45" s="0" t="s">
        <v>95</v>
      </c>
      <c r="C45" s="5" t="n">
        <v>1397.404249</v>
      </c>
      <c r="D45" s="37" t="n">
        <f aca="false">C45/C$50</f>
        <v>0.0282734528798867</v>
      </c>
      <c r="E45" s="8" t="n">
        <f aca="false">C$4*D45</f>
        <v>20.607337663942</v>
      </c>
      <c r="F45" s="38" t="n">
        <v>2096.206327</v>
      </c>
      <c r="G45" s="37" t="n">
        <f aca="false">F45/F$50</f>
        <v>0.0284554742677955</v>
      </c>
      <c r="H45" s="8" t="n">
        <f aca="false">G45*D$4</f>
        <v>102.4648926897</v>
      </c>
      <c r="I45" s="11" t="n">
        <v>1401.83031</v>
      </c>
      <c r="J45" s="39" t="n">
        <f aca="false">I45/I$50</f>
        <v>0.0282696868284183</v>
      </c>
      <c r="K45" s="40" t="n">
        <f aca="false">J45*E$4</f>
        <v>0.524580370850498</v>
      </c>
      <c r="L45" s="41" t="n">
        <v>2065.035507</v>
      </c>
      <c r="M45" s="0" t="n">
        <f aca="false">L45/L$50</f>
        <v>0.0283173619671353</v>
      </c>
      <c r="N45" s="0" t="n">
        <f aca="false">M45*F$4</f>
        <v>0.475226596722105</v>
      </c>
      <c r="O45" s="0" t="n">
        <v>1420.370414</v>
      </c>
      <c r="P45" s="37" t="n">
        <f aca="false">O45/O$50</f>
        <v>0.0292947477876372</v>
      </c>
      <c r="Q45" s="0" t="n">
        <f aca="false">P45*G$4</f>
        <v>2.89813750835457</v>
      </c>
      <c r="R45" s="0" t="n">
        <v>1101.286621</v>
      </c>
      <c r="S45" s="0" t="n">
        <f aca="false">R45/R$50</f>
        <v>0.028479459087246</v>
      </c>
      <c r="T45" s="0" t="n">
        <f aca="false">S45*H$4</f>
        <v>6.95039296482453</v>
      </c>
      <c r="U45" s="0" t="n">
        <v>1306.864476</v>
      </c>
      <c r="V45" s="0" t="n">
        <f aca="false">U45/U$50</f>
        <v>0.0282472343218544</v>
      </c>
      <c r="W45" s="42" t="n">
        <f aca="false">V45*I$4</f>
        <v>9.89333530480075</v>
      </c>
      <c r="X45" s="0" t="n">
        <v>1305.353151</v>
      </c>
      <c r="Y45" s="0" t="n">
        <f aca="false">X45/X$50</f>
        <v>0.0282471013728094</v>
      </c>
      <c r="Z45" s="42" t="n">
        <f aca="false">Y45*J$4</f>
        <v>10.0787148550818</v>
      </c>
      <c r="AA45" s="0" t="n">
        <v>1289.120944</v>
      </c>
      <c r="AB45" s="0" t="n">
        <f aca="false">AA45/AA$50</f>
        <v>0.0282456539073031</v>
      </c>
      <c r="AC45" s="42" t="n">
        <f aca="false">AB45*K$4</f>
        <v>61.101137717822</v>
      </c>
      <c r="AD45" s="0" t="n">
        <v>1251.030456</v>
      </c>
      <c r="AE45" s="0" t="n">
        <f aca="false">AD45/AD$50</f>
        <v>0.0281785377250637</v>
      </c>
      <c r="AF45" s="42" t="n">
        <f aca="false">AE45*L$4</f>
        <v>20.4181457142118</v>
      </c>
      <c r="AG45" s="0" t="n">
        <v>1330.830059</v>
      </c>
      <c r="AH45" s="0" t="n">
        <f aca="false">AG45/AG$50</f>
        <v>0.0282551990477312</v>
      </c>
      <c r="AI45" s="42" t="n">
        <f aca="false">AH45*M$4</f>
        <v>17.1592674677926</v>
      </c>
      <c r="AJ45" s="0" t="n">
        <v>1372.404934</v>
      </c>
      <c r="AK45" s="0" t="n">
        <f aca="false">AJ45/AJ$50</f>
        <v>0.0285645251557755</v>
      </c>
      <c r="AL45" s="42" t="n">
        <f aca="false">AK45*N$4</f>
        <v>17.8292378086709</v>
      </c>
      <c r="AN45" s="43" t="n">
        <f aca="false">AVERAGE(Y45,AB45,AE45,AH45,AK45,P45,M45,J45,G45,D45,S45,V45)</f>
        <v>0.0284023695290547</v>
      </c>
      <c r="AO45" s="0" t="n">
        <f aca="false">AN45*(SUM(A$4:N$4))</f>
        <v>270.799030603034</v>
      </c>
      <c r="AQ45" s="5" t="n">
        <v>1452.131423</v>
      </c>
      <c r="AR45" s="37" t="n">
        <f aca="false">AQ45/AQ$50</f>
        <v>0.0285845703210195</v>
      </c>
      <c r="AS45" s="8" t="n">
        <f aca="false">W$4*AR45</f>
        <v>20.6623114837807</v>
      </c>
      <c r="AT45" s="38" t="n">
        <v>2163.474767</v>
      </c>
      <c r="AU45" s="37" t="n">
        <f aca="false">AT45/AT$50</f>
        <v>0.0292561175583062</v>
      </c>
      <c r="AV45" s="8" t="n">
        <f aca="false">AU45*X$4</f>
        <v>72.5224376751107</v>
      </c>
      <c r="AW45" s="11" t="n">
        <v>1368.968537</v>
      </c>
      <c r="AX45" s="39" t="n">
        <f aca="false">AW45/AW$50</f>
        <v>0.0285657857806421</v>
      </c>
      <c r="AY45" s="40" t="n">
        <f aca="false">AX45*Y$4</f>
        <v>6.79683142944168</v>
      </c>
      <c r="AZ45" s="41" t="n">
        <v>2235.742507</v>
      </c>
      <c r="BA45" s="39" t="n">
        <f aca="false">AZ45/AZ$50</f>
        <v>0.0287140864500736</v>
      </c>
      <c r="BB45" s="0" t="n">
        <f aca="false">BA45*Z$4</f>
        <v>6.2100320229278</v>
      </c>
      <c r="BC45" s="0" t="n">
        <v>1539.841358</v>
      </c>
      <c r="BD45" s="39" t="n">
        <f aca="false">BC45/BC$50</f>
        <v>0.0302514014608091</v>
      </c>
      <c r="BF45" s="0" t="n">
        <v>1288.607187</v>
      </c>
      <c r="BG45" s="39" t="n">
        <f aca="false">BF45/BF$50</f>
        <v>0.0230319816644375</v>
      </c>
      <c r="BH45" s="0" t="n">
        <f aca="false">BG45*AB$4</f>
        <v>9.95046839137449</v>
      </c>
      <c r="BI45" s="0" t="n">
        <v>1402.022334</v>
      </c>
      <c r="BJ45" s="39" t="n">
        <f aca="false">BI45/BI$50</f>
        <v>0.0276580335086365</v>
      </c>
      <c r="BK45" s="42" t="n">
        <f aca="false">BJ45*AC$4</f>
        <v>15.1529118723304</v>
      </c>
      <c r="BL45" s="0" t="n">
        <v>1563.71119</v>
      </c>
      <c r="BM45" s="39" t="n">
        <f aca="false">BL45/BL$50</f>
        <v>0.02746139626961</v>
      </c>
      <c r="BN45" s="42" t="n">
        <f aca="false">BM45*AD$4</f>
        <v>20.1380277832805</v>
      </c>
      <c r="BO45" s="0" t="n">
        <v>1380.211171</v>
      </c>
      <c r="BP45" s="39" t="n">
        <f aca="false">BO45/BO$50</f>
        <v>0.0275187614434083</v>
      </c>
      <c r="BQ45" s="42" t="n">
        <f aca="false">BP45*AE$4</f>
        <v>19.8551646912991</v>
      </c>
      <c r="BT45" s="42"/>
      <c r="BW45" s="42"/>
      <c r="BZ45" s="42"/>
      <c r="CB45" s="43" t="n">
        <f aca="false">AVERAGE(BM45,BP45,BS45,BV45,BY45,BD45,BA45,AX45,AU45,AR45,BG45,BJ45)</f>
        <v>0.0278935704952159</v>
      </c>
      <c r="CC45" s="0" t="n">
        <f aca="false">CB45*AI$4</f>
        <v>218.897070576559</v>
      </c>
      <c r="CE45" s="0" t="s">
        <v>95</v>
      </c>
      <c r="CF45" s="5" t="n">
        <v>231.541608</v>
      </c>
      <c r="CG45" s="37" t="n">
        <f aca="false">CF45/CF$50</f>
        <v>0.707575638940735</v>
      </c>
      <c r="CH45" s="8" t="n">
        <f aca="false">C$5*CG45</f>
        <v>3.50691163188872</v>
      </c>
      <c r="CI45" s="38" t="n">
        <v>345.444067</v>
      </c>
      <c r="CJ45" s="37" t="n">
        <f aca="false">CI45/CI$50</f>
        <v>0.67968602472077</v>
      </c>
      <c r="CK45" s="8" t="n">
        <f aca="false">D$5*CJ45</f>
        <v>16.6428045980154</v>
      </c>
      <c r="CL45" s="11" t="n">
        <v>232.247326</v>
      </c>
      <c r="CM45" s="39" t="n">
        <f aca="false">CL45/CL$50</f>
        <v>0.69060963652783</v>
      </c>
      <c r="CN45" s="40" t="n">
        <f aca="false">CM45*E$5</f>
        <v>0.0871430156903571</v>
      </c>
      <c r="CO45" s="41" t="n">
        <v>341.901537</v>
      </c>
      <c r="CP45" s="0" t="n">
        <f aca="false">CO45/CO$50</f>
        <v>0.690609639736082</v>
      </c>
      <c r="CQ45" s="0" t="n">
        <f aca="false">CP45*F$5</f>
        <v>0.078811482161575</v>
      </c>
      <c r="CR45" s="0" t="n">
        <v>212.537589</v>
      </c>
      <c r="CS45" s="37" t="n">
        <f aca="false">CR45/CR$50</f>
        <v>0.676238324093792</v>
      </c>
      <c r="CT45" s="0" t="n">
        <f aca="false">CS45*G$5</f>
        <v>0.454923023327645</v>
      </c>
      <c r="CU45" s="0" t="n">
        <v>167.165027</v>
      </c>
      <c r="CV45" s="0" t="n">
        <f aca="false">CU45/CU$50</f>
        <v>0.604060151538798</v>
      </c>
      <c r="CW45" s="0" t="n">
        <f aca="false">CV45*H$5</f>
        <v>1.00245923983756</v>
      </c>
      <c r="CX45" s="0" t="n">
        <v>212.030013</v>
      </c>
      <c r="CY45" s="0" t="n">
        <f aca="false">CX45/CX$50</f>
        <v>0.675691325827238</v>
      </c>
      <c r="CZ45" s="0" t="n">
        <f aca="false">CY45*I$5</f>
        <v>1.60925198038661</v>
      </c>
      <c r="DA45" s="0" t="n">
        <v>211.785178</v>
      </c>
      <c r="DB45" s="0" t="n">
        <f aca="false">DA45/DA$50</f>
        <v>0.675691324949351</v>
      </c>
      <c r="DC45" s="0" t="n">
        <f aca="false">DB45*J$5</f>
        <v>1.63941357059919</v>
      </c>
      <c r="DD45" s="0" t="n">
        <v>209.155579</v>
      </c>
      <c r="DE45" s="0" t="n">
        <f aca="false">DD45/DD$50</f>
        <v>0.67569132192772</v>
      </c>
      <c r="DF45" s="0" t="n">
        <f aca="false">DE45*K$5</f>
        <v>9.93927982085567</v>
      </c>
      <c r="DG45" s="0" t="n">
        <v>198.539155</v>
      </c>
      <c r="DH45" s="0" t="n">
        <f aca="false">DG45/DG$50</f>
        <v>0.65853908972362</v>
      </c>
      <c r="DI45" s="0" t="n">
        <f aca="false">DH45*L$5</f>
        <v>3.24480287518772</v>
      </c>
      <c r="DJ45" s="0" t="n">
        <v>215.867239</v>
      </c>
      <c r="DK45" s="0" t="n">
        <f aca="false">DJ45/DJ$50</f>
        <v>0.675691319360815</v>
      </c>
      <c r="DL45" s="0" t="n">
        <f aca="false">DK45*M$5</f>
        <v>2.79034321343634</v>
      </c>
      <c r="DM45" s="0" t="n">
        <v>220.211166</v>
      </c>
      <c r="DN45" s="0" t="n">
        <f aca="false">DM45/DM$50</f>
        <v>0.675691329965122</v>
      </c>
      <c r="DO45" s="0" t="n">
        <f aca="false">DN45*N$5</f>
        <v>2.86789355405869</v>
      </c>
      <c r="DQ45" s="43" t="n">
        <f aca="false">AVERAGE(CS45,CP45,CM45,CJ45,CG45,CV45,CY45,DB45,DE45,DH45,DK45,DN45)</f>
        <v>0.673814593942656</v>
      </c>
      <c r="DR45" s="0" t="n">
        <f aca="false">DQ45*(SUM(A$5:N$5))</f>
        <v>43.6859573593846</v>
      </c>
      <c r="DT45" s="0" t="n">
        <v>232.850571</v>
      </c>
      <c r="DU45" s="0" t="n">
        <f aca="false">DT45/DT$50</f>
        <v>0.675987018897938</v>
      </c>
      <c r="DV45" s="0" t="n">
        <f aca="false">DU45*W$5</f>
        <v>3.32272580867507</v>
      </c>
      <c r="DW45" s="0" t="n">
        <v>339.209857</v>
      </c>
      <c r="DX45" s="0" t="n">
        <f aca="false">DW45/DW$50</f>
        <v>0.675987023275649</v>
      </c>
      <c r="DY45" s="0" t="n">
        <f aca="false">DX45*X$5</f>
        <v>11.3947020255003</v>
      </c>
      <c r="DZ45" s="0" t="n">
        <v>219.627623</v>
      </c>
      <c r="EA45" s="0" t="n">
        <f aca="false">DZ45/DZ$50</f>
        <v>0.67598702391268</v>
      </c>
      <c r="EB45" s="0" t="n">
        <f aca="false">EA45*Y$5</f>
        <v>1.09372363218303</v>
      </c>
      <c r="EC45" s="0" t="n">
        <v>357.187712</v>
      </c>
      <c r="ED45" s="0" t="n">
        <f aca="false">EC45/EC$50</f>
        <v>0.675987016348385</v>
      </c>
      <c r="EE45" s="0" t="n">
        <f aca="false">ED45*Z$5</f>
        <v>0.994136692322095</v>
      </c>
      <c r="EF45" s="0" t="n">
        <v>233.337298</v>
      </c>
      <c r="EG45" s="0" t="n">
        <f aca="false">EF45/EF$50</f>
        <v>0.676182910053067</v>
      </c>
      <c r="EI45" s="0" t="n">
        <v>238.042023</v>
      </c>
      <c r="EJ45" s="0" t="n">
        <f aca="false">EI45/EI$50</f>
        <v>0.627897235504125</v>
      </c>
      <c r="EK45" s="0" t="n">
        <f aca="false">EJ45*AB$5</f>
        <v>1.84463184559682</v>
      </c>
      <c r="EL45" s="0" t="n">
        <v>229.230918</v>
      </c>
      <c r="EM45" s="0" t="n">
        <f aca="false">EL45/EL$50</f>
        <v>0.666858893168025</v>
      </c>
      <c r="EN45" s="0" t="n">
        <f aca="false">EM45*AC$5</f>
        <v>2.48437790947201</v>
      </c>
      <c r="EO45" s="0" t="n">
        <v>257.567963</v>
      </c>
      <c r="EP45" s="0" t="n">
        <f aca="false">EO45/EO$50</f>
        <v>0.666147688761535</v>
      </c>
      <c r="EQ45" s="0" t="n">
        <f aca="false">EP45*AD$5</f>
        <v>3.32180212615319</v>
      </c>
      <c r="ER45" s="0" t="n">
        <v>226.800856</v>
      </c>
      <c r="ES45" s="0" t="n">
        <f aca="false">ER45/ER$50</f>
        <v>0.666664951999908</v>
      </c>
      <c r="ET45" s="0" t="n">
        <f aca="false">ES45*AE$5</f>
        <v>3.27085390863446</v>
      </c>
      <c r="FE45" s="44" t="n">
        <f aca="false">AVERAGE(EP45,ES45,EV45,EY45,FB45,EG45,ED45,EA45,DX45,DU45,EJ45,EM45)</f>
        <v>0.667522195769034</v>
      </c>
      <c r="FF45" s="0" t="n">
        <f aca="false">FE45*AI$5</f>
        <v>35.621357327539</v>
      </c>
      <c r="FH45" s="0" t="s">
        <v>95</v>
      </c>
      <c r="FI45" s="5" t="n">
        <v>63.470539</v>
      </c>
      <c r="FJ45" s="37" t="n">
        <f aca="false">FI45/FI$50</f>
        <v>0.0257462915627532</v>
      </c>
      <c r="FK45" s="8" t="n">
        <f aca="false">FJ45*C$6</f>
        <v>0.938269772146206</v>
      </c>
      <c r="FL45" s="38" t="n">
        <v>88.129205</v>
      </c>
      <c r="FM45" s="37" t="n">
        <f aca="false">FL45/FL$50</f>
        <v>0.0239614808170813</v>
      </c>
      <c r="FN45" s="8" t="n">
        <f aca="false">FM45*D$6</f>
        <v>4.3141269365298</v>
      </c>
      <c r="FO45" s="11" t="n">
        <v>63.625985</v>
      </c>
      <c r="FP45" s="39" t="n">
        <f aca="false">FO45/FO$50</f>
        <v>0.0257309214497131</v>
      </c>
      <c r="FQ45" s="45" t="n">
        <f aca="false">FP45*E$6</f>
        <v>0.0238735158233989</v>
      </c>
      <c r="FR45" s="41" t="n">
        <v>87.358683</v>
      </c>
      <c r="FS45" s="0" t="n">
        <f aca="false">FR45/FR$50</f>
        <v>0.0239980839416767</v>
      </c>
      <c r="FT45" s="0" t="n">
        <f aca="false">FS45*F$6</f>
        <v>0.0201369883478029</v>
      </c>
      <c r="FU45" s="0" t="n">
        <v>62.571258</v>
      </c>
      <c r="FV45" s="37" t="n">
        <f aca="false">FU45/FU$50</f>
        <v>0.0258737384459959</v>
      </c>
      <c r="FW45" s="0" t="n">
        <f aca="false">FV45*G$6</f>
        <v>0.127984805357057</v>
      </c>
      <c r="FX45" s="0" t="n">
        <v>92.847747</v>
      </c>
      <c r="FY45" s="0" t="n">
        <f aca="false">FX45/FX$50</f>
        <v>0.0481706524889444</v>
      </c>
      <c r="FZ45" s="0" t="n">
        <f aca="false">FY45*H$6</f>
        <v>0.58780077800021</v>
      </c>
      <c r="GA45" s="0" t="n">
        <v>64.411805</v>
      </c>
      <c r="GB45" s="0" t="n">
        <f aca="false">GA45/GA$50</f>
        <v>0.027916141085059</v>
      </c>
      <c r="GC45" s="0" t="n">
        <f aca="false">GB45*I$6</f>
        <v>0.488868646437599</v>
      </c>
      <c r="GD45" s="0" t="n">
        <v>64.336754</v>
      </c>
      <c r="GE45" s="0" t="n">
        <f aca="false">GD45/GD$50</f>
        <v>0.0279158485877669</v>
      </c>
      <c r="GF45" s="0" t="n">
        <f aca="false">GE45*J$6</f>
        <v>0.498026105653041</v>
      </c>
      <c r="GG45" s="0" t="n">
        <v>63.530677</v>
      </c>
      <c r="GH45" s="0" t="n">
        <f aca="false">GG45/GG$50</f>
        <v>0.0279126638355789</v>
      </c>
      <c r="GI45" s="0" t="n">
        <f aca="false">GH45*K$6</f>
        <v>3.01904059768998</v>
      </c>
      <c r="GJ45" s="0" t="n">
        <v>66.844465</v>
      </c>
      <c r="GK45" s="0" t="n">
        <f aca="false">GJ45/GJ$50</f>
        <v>0.0301911522042918</v>
      </c>
      <c r="GL45" s="0" t="n">
        <f aca="false">GK45*L$6</f>
        <v>1.09382422715085</v>
      </c>
      <c r="GM45" s="0" t="n">
        <v>65.591592</v>
      </c>
      <c r="GN45" s="0" t="n">
        <f aca="false">GM45/GM$50</f>
        <v>0.0279221392926481</v>
      </c>
      <c r="GO45" s="0" t="n">
        <f aca="false">GN45*M$6</f>
        <v>0.847850081654233</v>
      </c>
      <c r="GP45" s="0" t="n">
        <v>66.923469</v>
      </c>
      <c r="GQ45" s="0" t="n">
        <f aca="false">GP45/GP$50</f>
        <v>0.0279271335294356</v>
      </c>
      <c r="GR45" s="0" t="n">
        <f aca="false">GQ45*N$6</f>
        <v>0.871569722051092</v>
      </c>
      <c r="GT45" s="46" t="n">
        <f aca="false">AVERAGE(FV45,FS45,FP45,FM45,FJ45, FY45, GB45,GE45,GH45,GK45,GN45,GQ45)</f>
        <v>0.0286055206034121</v>
      </c>
      <c r="GU45" s="0" t="n">
        <f aca="false">GT45*(SUM(A$6:N$6))</f>
        <v>13.6367975238384</v>
      </c>
      <c r="GW45" s="5" t="n">
        <v>70.798795</v>
      </c>
      <c r="GX45" s="37" t="n">
        <f aca="false">GW45/GW$50</f>
        <v>0.0279406054137191</v>
      </c>
      <c r="GY45" s="8" t="n">
        <f aca="false">GX45*W$6</f>
        <v>1.00984112341047</v>
      </c>
      <c r="GZ45" s="38" t="n">
        <v>102.66411</v>
      </c>
      <c r="HA45" s="37" t="n">
        <f aca="false">GZ45/GZ$50</f>
        <v>0.027812333913056</v>
      </c>
      <c r="HB45" s="8" t="n">
        <f aca="false">HA45*X$6</f>
        <v>3.44717348224545</v>
      </c>
      <c r="HC45" s="11" t="n">
        <v>66.465701</v>
      </c>
      <c r="HD45" s="39" t="n">
        <f aca="false">HC45/HC$50</f>
        <v>0.0278098014246309</v>
      </c>
      <c r="HE45" s="45" t="n">
        <f aca="false">HD45*Y$6</f>
        <v>0.330847773313405</v>
      </c>
      <c r="HF45" s="41" t="n">
        <v>107.960173</v>
      </c>
      <c r="HG45" s="39" t="n">
        <f aca="false">HF45/HF$50</f>
        <v>0.0277750157526421</v>
      </c>
      <c r="HH45" s="0" t="n">
        <f aca="false">HG45*Z$6</f>
        <v>0.300346900398758</v>
      </c>
      <c r="HI45" s="0" t="n">
        <v>69.862636</v>
      </c>
      <c r="HJ45" s="39" t="n">
        <f aca="false">HI45/HI$50</f>
        <v>0.0275136404300137</v>
      </c>
      <c r="HL45" s="0" t="n">
        <v>69.283689</v>
      </c>
      <c r="HM45" s="39" t="n">
        <f aca="false">HL45/HL$50</f>
        <v>0.0248215482133808</v>
      </c>
      <c r="HN45" s="0" t="n">
        <f aca="false">HM45*AB$6</f>
        <v>0.536180591233236</v>
      </c>
      <c r="HO45" s="0" t="n">
        <v>69.327235</v>
      </c>
      <c r="HP45" s="39" t="n">
        <f aca="false">HO45/HO$50</f>
        <v>0.0274206167243912</v>
      </c>
      <c r="HQ45" s="0" t="n">
        <f aca="false">HP45*AC$6</f>
        <v>0.751141957688178</v>
      </c>
      <c r="HR45" s="0" t="n">
        <v>77.404743</v>
      </c>
      <c r="HS45" s="39" t="n">
        <f aca="false">HR45/HR$50</f>
        <v>0.0272472239170279</v>
      </c>
      <c r="HT45" s="0" t="n">
        <f aca="false">HS45*AD$6</f>
        <v>0.999048531384391</v>
      </c>
      <c r="HU45" s="0" t="n">
        <v>68.495716</v>
      </c>
      <c r="HV45" s="39" t="n">
        <f aca="false">HU45/HU$50</f>
        <v>0.0273820054100728</v>
      </c>
      <c r="HW45" s="0" t="n">
        <f aca="false">HV45*AE$6</f>
        <v>0.987824666660767</v>
      </c>
      <c r="IH45" s="47" t="n">
        <f aca="false">AVERAGE(HJ45,HG45,HD45,HA45,GX45, HM45, HP45,HS45,HV45,HY45,IB45,IE45)</f>
        <v>0.0273025323554372</v>
      </c>
      <c r="II45" s="0" t="n">
        <f aca="false">IH45*AI$6</f>
        <v>10.7129425272967</v>
      </c>
      <c r="IK45" s="0" t="s">
        <v>95</v>
      </c>
      <c r="IL45" s="5" t="n">
        <v>105.341216</v>
      </c>
      <c r="IM45" s="37" t="n">
        <f aca="false">IL45/IL$50</f>
        <v>0.0235390950728405</v>
      </c>
      <c r="IN45" s="8" t="n">
        <f aca="false">IM45*W$8</f>
        <v>1.06344985463125</v>
      </c>
      <c r="IO45" s="38" t="n">
        <v>45.75361</v>
      </c>
      <c r="IP45" s="37" t="n">
        <f aca="false">IO45/IO$50</f>
        <v>0.0205831640304475</v>
      </c>
      <c r="IQ45" s="8" t="n">
        <f aca="false">IP45*X$8</f>
        <v>3.18895105352698</v>
      </c>
      <c r="IR45" s="11" t="n">
        <v>45.75361</v>
      </c>
      <c r="IS45" s="39" t="n">
        <f aca="false">IR45/IR$50</f>
        <v>0.0205831640304475</v>
      </c>
      <c r="IT45" s="40" t="n">
        <f aca="false">IS45*E$8</f>
        <v>0.0238716913586272</v>
      </c>
      <c r="IU45" s="41" t="n">
        <v>188.115381</v>
      </c>
      <c r="IV45" s="0" t="n">
        <f aca="false">IU45/IU$50</f>
        <v>0.0247434748345396</v>
      </c>
      <c r="IW45" s="0" t="n">
        <f aca="false">IV45*F$8</f>
        <v>0.0259530649216732</v>
      </c>
      <c r="IX45" s="0" t="n">
        <v>47.417598</v>
      </c>
      <c r="IY45" s="37" t="n">
        <f aca="false">IX45/IX$50</f>
        <v>0.0214240947961727</v>
      </c>
      <c r="IZ45" s="0" t="n">
        <f aca="false">IY45*G$8</f>
        <v>0.132468226816274</v>
      </c>
      <c r="JA45" s="0" t="n">
        <v>45.75361</v>
      </c>
      <c r="JB45" s="0" t="n">
        <f aca="false">JA45/JA$50</f>
        <v>0.0205831640304475</v>
      </c>
      <c r="JC45" s="0" t="n">
        <f aca="false">JB45*H$8</f>
        <v>0.313956714453364</v>
      </c>
      <c r="JD45" s="0" t="n">
        <v>100.944098</v>
      </c>
      <c r="JE45" s="0" t="n">
        <f aca="false">JD45/JD$50</f>
        <v>0.0256899945712964</v>
      </c>
      <c r="JF45" s="0" t="n">
        <f aca="false">JE45*I$8</f>
        <v>0.562355342863841</v>
      </c>
      <c r="JG45" s="0" t="n">
        <v>45.75361</v>
      </c>
      <c r="JH45" s="0" t="n">
        <f aca="false">JG45/JG$50</f>
        <v>0.0205831640304475</v>
      </c>
      <c r="JI45" s="0" t="n">
        <f aca="false">JH45*J$8</f>
        <v>0.459011347616424</v>
      </c>
      <c r="JJ45" s="0" t="n">
        <v>45.75361</v>
      </c>
      <c r="JK45" s="0" t="n">
        <f aca="false">JJ45/JJ$50</f>
        <v>0.0205831640304475</v>
      </c>
      <c r="JL45" s="0" t="n">
        <f aca="false">JK45*K$8</f>
        <v>2.78285011611937</v>
      </c>
      <c r="JM45" s="0" t="n">
        <v>101.478413</v>
      </c>
      <c r="JN45" s="0" t="n">
        <f aca="false">JM45/JM$50</f>
        <v>0.0240378801756412</v>
      </c>
      <c r="JO45" s="0" t="n">
        <f aca="false">JN45*L$8</f>
        <v>1.08861428704134</v>
      </c>
      <c r="JP45" s="0" t="n">
        <v>45.75361</v>
      </c>
      <c r="JQ45" s="0" t="n">
        <f aca="false">JP45/JP$50</f>
        <v>0.0205831640304475</v>
      </c>
      <c r="JR45" s="0" t="n">
        <f aca="false">JQ45*M$8</f>
        <v>0.781254487747667</v>
      </c>
      <c r="JS45" s="0" t="n">
        <v>45.75361</v>
      </c>
      <c r="JT45" s="0" t="n">
        <f aca="false">JS45/JS$50</f>
        <v>0.0205831640304475</v>
      </c>
      <c r="JU45" s="0" t="n">
        <f aca="false">JT45*N$8</f>
        <v>0.802967414022305</v>
      </c>
      <c r="JW45" s="43" t="n">
        <f aca="false">AVERAGE(IY45,IV45,IS45,IP45,IM45,JB45,JE45,JH45,JK45,JN45,JQ45,JT45)</f>
        <v>0.0219597239719686</v>
      </c>
      <c r="JX45" s="0" t="n">
        <f aca="false">JW45*SUM(A$8:N$8)</f>
        <v>13.0857743176939</v>
      </c>
      <c r="JZ45" s="0" t="n">
        <v>113.44787</v>
      </c>
      <c r="KA45" s="0" t="n">
        <f aca="false">JZ45/JZ$50</f>
        <v>0.0243792551194668</v>
      </c>
      <c r="KB45" s="0" t="n">
        <f aca="false">KA45*W$8</f>
        <v>1.10140662725513</v>
      </c>
      <c r="KC45" s="0" t="n">
        <v>45.75361</v>
      </c>
      <c r="KD45" s="0" t="n">
        <f aca="false">KC45/KC$50</f>
        <v>0.0205831640304475</v>
      </c>
      <c r="KE45" s="0" t="n">
        <f aca="false">KD45*X$8</f>
        <v>3.18895105352698</v>
      </c>
      <c r="KF45" s="0" t="n">
        <v>45.75361</v>
      </c>
      <c r="KG45" s="0" t="n">
        <f aca="false">KF45/KF$50</f>
        <v>0.0205831640304475</v>
      </c>
      <c r="KH45" s="0" t="n">
        <f aca="false">KG45*Y$8</f>
        <v>0.30609235046473</v>
      </c>
      <c r="KI45" s="0" t="n">
        <v>200.551423</v>
      </c>
      <c r="KJ45" s="0" t="n">
        <f aca="false">KI45/KI$50</f>
        <v>0.0260659999669953</v>
      </c>
      <c r="KK45" s="0" t="n">
        <f aca="false">KJ45*Z$8</f>
        <v>0.352332936802044</v>
      </c>
      <c r="KL45" s="0" t="n">
        <v>50.894699</v>
      </c>
      <c r="KM45" s="0" t="n">
        <f aca="false">KL45/KL$50</f>
        <v>0.0227743438067528</v>
      </c>
      <c r="KO45" s="0" t="n">
        <v>45.75361</v>
      </c>
      <c r="KP45" s="0" t="n">
        <f aca="false">KO45/KO$50</f>
        <v>0.0205831640304475</v>
      </c>
      <c r="KQ45" s="0" t="n">
        <f aca="false">KP45*AB$8</f>
        <v>0.555781863626188</v>
      </c>
      <c r="KR45" s="0" t="n">
        <v>94.711407</v>
      </c>
      <c r="KS45" s="0" t="n">
        <f aca="false">KR45/KR$50</f>
        <v>0.0176911268023149</v>
      </c>
      <c r="KT45" s="0" t="n">
        <f aca="false">KS45*AC$8</f>
        <v>0.605773556880843</v>
      </c>
      <c r="KU45" s="0" t="n">
        <v>45.75361</v>
      </c>
      <c r="KV45" s="0" t="n">
        <f aca="false">KU45/KU$50</f>
        <v>0.0207463795341088</v>
      </c>
      <c r="KW45" s="0" t="n">
        <f aca="false">KV45*AD$8</f>
        <v>0.950860171489877</v>
      </c>
      <c r="KX45" s="0" t="n">
        <v>45.75361</v>
      </c>
      <c r="KY45" s="0" t="n">
        <f aca="false">KX45/KX$50</f>
        <v>0.0207463795341088</v>
      </c>
      <c r="KZ45" s="0" t="n">
        <f aca="false">KY45*AE$8</f>
        <v>0.935549877592232</v>
      </c>
      <c r="LK45" s="48" t="n">
        <f aca="false">AVERAGE(KM45,KJ45,KG45,KD45,KA45, KP45, KS45,KV45,KY45,LB45,LE45,LH45)</f>
        <v>0.0215725529838989</v>
      </c>
      <c r="LL45" s="0" t="n">
        <f aca="false">LK45*AI$8</f>
        <v>10.5807731163419</v>
      </c>
      <c r="LN45" s="0" t="s">
        <v>95</v>
      </c>
      <c r="LO45" s="5" t="n">
        <v>14.115325</v>
      </c>
      <c r="LP45" s="37" t="n">
        <f aca="false">LO45/LO$50</f>
        <v>0.0135772282050325</v>
      </c>
      <c r="LQ45" s="8" t="n">
        <f aca="false">LP45*C$9</f>
        <v>0.151703747832903</v>
      </c>
      <c r="LR45" s="11" t="n">
        <v>14.115325</v>
      </c>
      <c r="LS45" s="37" t="n">
        <f aca="false">LR45/LR$50</f>
        <v>0.0135772282050325</v>
      </c>
      <c r="LT45" s="8" t="n">
        <f aca="false">LS45*D$9</f>
        <v>0.749484289431341</v>
      </c>
      <c r="LU45" s="11" t="n">
        <v>14.115325</v>
      </c>
      <c r="LV45" s="39" t="n">
        <f aca="false">LU45/LU$50</f>
        <v>0.0135772282050325</v>
      </c>
      <c r="LW45" s="4" t="n">
        <f aca="false">LV45*E$9</f>
        <v>0.00386228494184414</v>
      </c>
      <c r="LX45" s="41" t="n">
        <v>14.115325</v>
      </c>
      <c r="LY45" s="0" t="n">
        <f aca="false">LX45/LX$50</f>
        <v>0.0135772282050325</v>
      </c>
      <c r="LZ45" s="0" t="n">
        <f aca="false">LY45*F$9</f>
        <v>0.00349302117870917</v>
      </c>
      <c r="MA45" s="0" t="n">
        <v>14.115325</v>
      </c>
      <c r="MB45" s="37" t="n">
        <f aca="false">MA45/MA$50</f>
        <v>0.0135772282050325</v>
      </c>
      <c r="MC45" s="0" t="n">
        <f aca="false">MB45*G$9</f>
        <v>0.0205912398258551</v>
      </c>
      <c r="MD45" s="0" t="n">
        <v>14.115325</v>
      </c>
      <c r="ME45" s="0" t="n">
        <f aca="false">MD45/MD$50</f>
        <v>0.0135772282050325</v>
      </c>
      <c r="MF45" s="0" t="n">
        <f aca="false">ME45*H$9</f>
        <v>0.0507961615457908</v>
      </c>
      <c r="MG45" s="0" t="n">
        <v>14.115325</v>
      </c>
      <c r="MH45" s="0" t="n">
        <f aca="false">MG45/MG$50</f>
        <v>0.0135772282050325</v>
      </c>
      <c r="MI45" s="0" t="n">
        <f aca="false">MH45*I$9</f>
        <v>0.0728987477905591</v>
      </c>
      <c r="MZ45" s="49" t="n">
        <f aca="false">AVERAGE(MB45,LY45,LV45,LS45,LP45,ME45,MH45)</f>
        <v>0.0135772282050325</v>
      </c>
      <c r="NA45" s="0" t="n">
        <f aca="false">MZ45*O$9</f>
        <v>1.99147307540996</v>
      </c>
      <c r="NC45" s="0" t="s">
        <v>95</v>
      </c>
      <c r="ND45" s="5" t="n">
        <v>102.332331</v>
      </c>
      <c r="NE45" s="37" t="n">
        <f aca="false">ND45/ND$50</f>
        <v>0.0135770327486633</v>
      </c>
      <c r="NF45" s="8" t="n">
        <f aca="false">NE45*C$10</f>
        <v>1.099811599102</v>
      </c>
      <c r="NG45" s="11" t="n">
        <v>102.332331</v>
      </c>
      <c r="NH45" s="37" t="n">
        <f aca="false">NG45/NG$50</f>
        <v>0.0135770327486633</v>
      </c>
      <c r="NI45" s="8" t="n">
        <f aca="false">NH45*D$10</f>
        <v>5.43356065117941</v>
      </c>
      <c r="NJ45" s="11" t="n">
        <v>102.332331</v>
      </c>
      <c r="NK45" s="39" t="n">
        <f aca="false">NJ45/NJ$50</f>
        <v>0.0135770327486633</v>
      </c>
      <c r="NL45" s="4" t="n">
        <f aca="false">NK45*E$10</f>
        <v>0.0280005328725033</v>
      </c>
      <c r="NM45" s="41" t="n">
        <v>102.332331</v>
      </c>
      <c r="NN45" s="0" t="n">
        <f aca="false">NM45/NM$50</f>
        <v>0.0135770327486633</v>
      </c>
      <c r="NO45" s="0" t="n">
        <f aca="false">NN45*F$10</f>
        <v>0.0253234693481979</v>
      </c>
      <c r="NP45" s="0" t="n">
        <v>102.332331</v>
      </c>
      <c r="NQ45" s="37" t="n">
        <f aca="false">NP45/NP$50</f>
        <v>0.0135770327486633</v>
      </c>
      <c r="NR45" s="0" t="n">
        <f aca="false">NQ45*G$10</f>
        <v>0.149280981675619</v>
      </c>
      <c r="NS45" s="0" t="n">
        <v>102.332331</v>
      </c>
      <c r="NT45" s="0" t="n">
        <f aca="false">NS45/NS$50</f>
        <v>0.0135770327486633</v>
      </c>
      <c r="NU45" s="0" t="n">
        <f aca="false">NT45*H$10</f>
        <v>0.36825858593457</v>
      </c>
      <c r="NV45" s="0" t="n">
        <v>102.332331</v>
      </c>
      <c r="NW45" s="0" t="n">
        <f aca="false">NV45/NV$50</f>
        <v>0.0135770327486633</v>
      </c>
      <c r="NX45" s="0" t="n">
        <f aca="false">NW45*I$10</f>
        <v>0.5284964249425</v>
      </c>
      <c r="OO45" s="49" t="n">
        <f aca="false">AVERAGE(NQ45,NN45,NK45,NH45,NE45,NT45,NW45)</f>
        <v>0.0135770327486633</v>
      </c>
      <c r="OP45" s="0" t="n">
        <f aca="false">OO45*O$10</f>
        <v>14.4376471835599</v>
      </c>
      <c r="OR45" s="0" t="s">
        <v>95</v>
      </c>
      <c r="OS45" s="5" t="n">
        <v>209.62787</v>
      </c>
      <c r="OT45" s="37" t="n">
        <f aca="false">OS45/OS$50</f>
        <v>0.0289529404915912</v>
      </c>
      <c r="OU45" s="8" t="n">
        <f aca="false">OT45*C$11</f>
        <v>2.70355803267678</v>
      </c>
      <c r="OV45" s="11" t="n">
        <v>209.62787</v>
      </c>
      <c r="OW45" s="37" t="n">
        <f aca="false">OV45/OV$50</f>
        <v>0.0289529404915912</v>
      </c>
      <c r="OX45" s="8" t="n">
        <f aca="false">OW45*D$11</f>
        <v>13.3567845224828</v>
      </c>
      <c r="OY45" s="11" t="n">
        <v>209.62787</v>
      </c>
      <c r="OZ45" s="39" t="n">
        <f aca="false">OY45/OY$50</f>
        <v>0.0289529404915912</v>
      </c>
      <c r="PA45" s="4" t="n">
        <f aca="false">OZ45*E$11</f>
        <v>0.0688309394340785</v>
      </c>
      <c r="PB45" s="41" t="n">
        <v>209.62787</v>
      </c>
      <c r="PC45" s="0" t="n">
        <f aca="false">PB45/PB$50</f>
        <v>0.0289529404915912</v>
      </c>
      <c r="PD45" s="0" t="n">
        <f aca="false">PC45*F$11</f>
        <v>0.062250179055636</v>
      </c>
      <c r="PE45" s="0" t="n">
        <v>209.62787</v>
      </c>
      <c r="PF45" s="37" t="n">
        <f aca="false">PE45/PE$50</f>
        <v>0.0289529404915912</v>
      </c>
      <c r="PG45" s="0" t="n">
        <f aca="false">PF45*G$11</f>
        <v>0.366962666573556</v>
      </c>
      <c r="PH45" s="0" t="n">
        <v>209.62787</v>
      </c>
      <c r="PI45" s="0" t="n">
        <f aca="false">PH45/PH$50</f>
        <v>0.0289529404915912</v>
      </c>
      <c r="PJ45" s="0" t="n">
        <f aca="false">PI45*H$11</f>
        <v>0.905253644277365</v>
      </c>
      <c r="PK45" s="0" t="n">
        <v>209.62787</v>
      </c>
      <c r="PL45" s="0" t="n">
        <f aca="false">PK45/PK$50</f>
        <v>0.0289529404915912</v>
      </c>
      <c r="PM45" s="0" t="n">
        <f aca="false">PL45*I$11</f>
        <v>1.29915046909934</v>
      </c>
      <c r="QD45" s="49" t="n">
        <f aca="false">AVERAGE(PF45,PC45,OZ45,OW45,OT45,PI45,PL45)</f>
        <v>0.0289529404915912</v>
      </c>
      <c r="QE45" s="0" t="n">
        <f aca="false">QD45*O$11</f>
        <v>35.4906395312955</v>
      </c>
      <c r="QG45" s="0" t="s">
        <v>95</v>
      </c>
      <c r="QH45" s="5" t="n">
        <v>62.540265</v>
      </c>
      <c r="QI45" s="37" t="n">
        <f aca="false">QH45/QH$50</f>
        <v>0.0271093697221222</v>
      </c>
      <c r="QJ45" s="8" t="n">
        <f aca="false">QI45*C$12</f>
        <v>0.80418666515245</v>
      </c>
      <c r="QK45" s="11" t="n">
        <v>62.540265</v>
      </c>
      <c r="QL45" s="37" t="n">
        <f aca="false">QK45/QK$50</f>
        <v>0.0270075187123644</v>
      </c>
      <c r="QM45" s="8" t="n">
        <f aca="false">QL45*D$12</f>
        <v>3.95811452523365</v>
      </c>
      <c r="QN45" s="11" t="n">
        <v>62.540265</v>
      </c>
      <c r="QO45" s="39" t="n">
        <f aca="false">QN45/QN$50</f>
        <v>0.0270583483725959</v>
      </c>
      <c r="QP45" s="4" t="n">
        <f aca="false">QO45*E$12</f>
        <v>0.0204355688607034</v>
      </c>
      <c r="QQ45" s="41" t="n">
        <v>62.540265</v>
      </c>
      <c r="QR45" s="0" t="n">
        <f aca="false">QQ45/QQ$50</f>
        <v>0.0270583483725959</v>
      </c>
      <c r="QS45" s="0" t="n">
        <f aca="false">QR45*F$12</f>
        <v>0.0184817733295782</v>
      </c>
      <c r="QT45" s="0" t="n">
        <v>62.540265</v>
      </c>
      <c r="QU45" s="37" t="n">
        <f aca="false">QT45/QT$50</f>
        <v>0.0270583483725959</v>
      </c>
      <c r="QV45" s="0" t="n">
        <f aca="false">QU45*G$12</f>
        <v>0.108949418731287</v>
      </c>
      <c r="QW45" s="0" t="n">
        <v>62.540265</v>
      </c>
      <c r="QX45" s="0" t="n">
        <f aca="false">QW45/QW$50</f>
        <v>0.027058348349182</v>
      </c>
      <c r="QY45" s="4" t="n">
        <f aca="false">QX45*H$12</f>
        <v>0.268765373829345</v>
      </c>
      <c r="QZ45" s="0" t="n">
        <v>62.225845</v>
      </c>
      <c r="RA45" s="0" t="n">
        <f aca="false">QZ45/QZ$50</f>
        <v>0.0271855404299986</v>
      </c>
      <c r="RB45" s="0" t="n">
        <f aca="false">RA45*I$12</f>
        <v>0.387524510143634</v>
      </c>
      <c r="RS45" s="49" t="n">
        <f aca="false">AVERAGE(QU45,QR45,QO45,QL45,QI45,QX45,RA45)</f>
        <v>0.0270765460473507</v>
      </c>
      <c r="RT45" s="0" t="n">
        <f aca="false">RS45*O$12</f>
        <v>10.5440835780488</v>
      </c>
      <c r="RW45" s="0" t="s">
        <v>95</v>
      </c>
      <c r="RX45" s="5" t="n">
        <v>209.62787</v>
      </c>
      <c r="RY45" s="37" t="n">
        <f aca="false">RX45/RX$50</f>
        <v>0.0289529404915912</v>
      </c>
      <c r="RZ45" s="8" t="n">
        <f aca="false">RY45*C$13</f>
        <v>1.47718114418589</v>
      </c>
      <c r="SA45" s="11" t="n">
        <v>209.62787</v>
      </c>
      <c r="SB45" s="37" t="n">
        <f aca="false">SA45/SA$50</f>
        <v>0.0289529404915912</v>
      </c>
      <c r="SC45" s="8" t="n">
        <f aca="false">SB45*D$13</f>
        <v>7.29793479743819</v>
      </c>
      <c r="SD45" s="11" t="n">
        <v>209.62787</v>
      </c>
      <c r="SE45" s="39" t="n">
        <f aca="false">SD45/SD$50</f>
        <v>0.0289529404915912</v>
      </c>
      <c r="SF45" s="4" t="n">
        <f aca="false">SE45*$E$13</f>
        <v>0.0376081314474144</v>
      </c>
      <c r="SG45" s="41" t="n">
        <v>209.62787</v>
      </c>
      <c r="SH45" s="0" t="n">
        <f aca="false">SG45/SG$50</f>
        <v>0.0289529404915912</v>
      </c>
      <c r="SI45" s="0" t="n">
        <f aca="false">SH45*$F$13</f>
        <v>0.0340125085578935</v>
      </c>
      <c r="SJ45" s="0" t="n">
        <v>209.62787</v>
      </c>
      <c r="SK45" s="37" t="n">
        <f aca="false">SJ45/SJ$50</f>
        <v>0.0289529404915912</v>
      </c>
      <c r="SL45" s="0" t="n">
        <f aca="false">SK45*$G$13</f>
        <v>0.200502569255348</v>
      </c>
      <c r="SM45" s="0" t="n">
        <v>101.237572</v>
      </c>
      <c r="SN45" s="0" t="n">
        <f aca="false">SM45/SM$50</f>
        <v>0.0255910036010962</v>
      </c>
      <c r="SO45" s="0" t="n">
        <f aca="false">SN45*H$13</f>
        <v>0.437182713312344</v>
      </c>
      <c r="SP45" s="0" t="n">
        <v>101.237572</v>
      </c>
      <c r="SQ45" s="0" t="n">
        <f aca="false">SP45/SP$50</f>
        <v>0.0255910036010962</v>
      </c>
      <c r="SR45" s="0" t="n">
        <f aca="false">SQ45*I$13</f>
        <v>0.627411036312639</v>
      </c>
      <c r="TI45" s="49" t="n">
        <f aca="false">AVERAGE(SK45,SH45,SE45,SB45,RY45,SN45,SQ45)</f>
        <v>0.027992387094307</v>
      </c>
      <c r="TJ45" s="0" t="n">
        <f aca="false">TI45*$O$13</f>
        <v>18.748181180283</v>
      </c>
      <c r="TL45" s="0" t="s">
        <v>95</v>
      </c>
      <c r="TM45" s="5" t="n">
        <v>8432487</v>
      </c>
      <c r="TN45" s="37" t="n">
        <f aca="false">TM45/TM$50</f>
        <v>0.026609730811572</v>
      </c>
      <c r="TO45" s="8" t="n">
        <f aca="false">TN45*$C$7</f>
        <v>8.43248704789752</v>
      </c>
      <c r="TP45" s="11" t="n">
        <v>41660252</v>
      </c>
      <c r="TQ45" s="37" t="n">
        <f aca="false">TP45/TP$50</f>
        <v>0.0266097300069849</v>
      </c>
      <c r="TR45" s="8" t="n">
        <f aca="false">TQ45*$D$7</f>
        <v>41.6602520532195</v>
      </c>
      <c r="TS45" s="11" t="n">
        <v>214686</v>
      </c>
      <c r="TT45" s="39" t="n">
        <f aca="false">TS45/TS$50</f>
        <v>0.0266097335754436</v>
      </c>
      <c r="TU45" s="4" t="n">
        <f aca="false">TT45*$E$7</f>
        <v>0.214686002128779</v>
      </c>
      <c r="TV45" s="41" t="n">
        <v>194160</v>
      </c>
      <c r="TW45" s="0" t="n">
        <f aca="false">TV45/TV$50</f>
        <v>0.0266096756925217</v>
      </c>
      <c r="TX45" s="0" t="n">
        <f aca="false">TW45*$F$7</f>
        <v>0.194159968068389</v>
      </c>
      <c r="TY45" s="50" t="n">
        <v>1144569</v>
      </c>
      <c r="TZ45" s="37" t="n">
        <f aca="false">TY45/TY$50</f>
        <v>0.0266097374282906</v>
      </c>
      <c r="UA45" s="0" t="n">
        <f aca="false">TZ45*$G$7</f>
        <v>1.14456899574244</v>
      </c>
      <c r="UB45" s="50" t="n">
        <v>3182482</v>
      </c>
      <c r="UC45" s="0" t="n">
        <f aca="false">UB45/UB$50</f>
        <v>0.0299927418567832</v>
      </c>
      <c r="UD45" s="0" t="n">
        <f aca="false">UC45*H$7</f>
        <v>3.18248200599855</v>
      </c>
      <c r="UE45" s="50" t="n">
        <v>4567254</v>
      </c>
      <c r="UF45" s="0" t="n">
        <f aca="false">UE45/UE$50</f>
        <v>0.0299927444185224</v>
      </c>
      <c r="UG45" s="0" t="n">
        <f aca="false">UF45*I$7</f>
        <v>4.56725401799565</v>
      </c>
      <c r="UH45" s="50" t="n">
        <v>4652857</v>
      </c>
      <c r="UI45" s="0" t="n">
        <f aca="false">UH45/UH$50</f>
        <v>0.0299927491766921</v>
      </c>
      <c r="UJ45" s="0" t="n">
        <f aca="false">UI45*J$7</f>
        <v>4.65285704558898</v>
      </c>
      <c r="UK45" s="50" t="n">
        <v>20332203</v>
      </c>
      <c r="UL45" s="0" t="n">
        <f aca="false">UK45/UK$50</f>
        <v>0.0299927460527096</v>
      </c>
      <c r="UM45" s="0" t="n">
        <f aca="false">UL45*SUM(A$7:N$7)</f>
        <v>124.331429275082</v>
      </c>
      <c r="UN45" s="50"/>
      <c r="UQ45" s="50" t="n">
        <v>7919336</v>
      </c>
      <c r="UR45" s="0" t="n">
        <f aca="false">UQ45/UQ$50</f>
        <v>0.0299927461082086</v>
      </c>
      <c r="US45" s="0" t="n">
        <f aca="false">UR45*M$7</f>
        <v>7.91933597000725</v>
      </c>
      <c r="UT45" s="50" t="n">
        <v>8139433</v>
      </c>
      <c r="UU45" s="0" t="n">
        <f aca="false">UT45/UT$50</f>
        <v>0.0299927451191781</v>
      </c>
      <c r="UV45" s="0" t="n">
        <f aca="false">UU45*N$7</f>
        <v>8.13943294361364</v>
      </c>
      <c r="UX45" s="49" t="n">
        <f aca="false">AVERAGE(TZ45,TW45,TT45,TQ45,TN45,UC45,UF45,UI45,UL45,UO45,UR45,UU45)</f>
        <v>0.0284550072951734</v>
      </c>
      <c r="UY45" s="0" t="n">
        <f aca="false">UX45*SUM(A$7:N$7)</f>
        <v>117.956912675629</v>
      </c>
      <c r="VA45" s="50" t="n">
        <v>9426178</v>
      </c>
      <c r="VB45" s="0" t="n">
        <f aca="false">VA45/VA$50</f>
        <v>0.0299927465442723</v>
      </c>
      <c r="VC45" s="0" t="n">
        <f aca="false">VB45*W$7</f>
        <v>9.42617801799565</v>
      </c>
      <c r="VD45" s="50" t="n">
        <v>32325414</v>
      </c>
      <c r="VE45" s="0" t="n">
        <f aca="false">VD45/VD$50</f>
        <v>0.0299927461350049</v>
      </c>
      <c r="VF45" s="0" t="n">
        <f aca="false">VE45*X$7</f>
        <v>32.325414065984</v>
      </c>
      <c r="VG45" s="50" t="n">
        <v>3102764</v>
      </c>
      <c r="VH45" s="0" t="n">
        <f aca="false">VG45/VG$50</f>
        <v>0.0299927483173518</v>
      </c>
      <c r="VI45" s="0" t="n">
        <f aca="false">VH45*Y$7</f>
        <v>3.10276405158753</v>
      </c>
      <c r="VJ45" s="52" t="n">
        <v>2820248</v>
      </c>
      <c r="VK45" s="0" t="n">
        <f aca="false">VJ45/VJ$50</f>
        <v>0.0299927502624401</v>
      </c>
      <c r="VL45" s="0" t="n">
        <f aca="false">VK45*Z$7</f>
        <v>2.82024794481334</v>
      </c>
      <c r="VM45" s="50" t="n">
        <v>2667171</v>
      </c>
      <c r="VN45" s="0" t="n">
        <f aca="false">VM45/VM$50</f>
        <v>0.0299927485624617</v>
      </c>
      <c r="VP45" s="50" t="n">
        <v>5361868</v>
      </c>
      <c r="VQ45" s="0" t="n">
        <f aca="false">VP45/VP$50</f>
        <v>0.0285451108128571</v>
      </c>
      <c r="VR45" s="0" t="n">
        <f aca="false">VQ45*AB$7</f>
        <v>5.36186796802948</v>
      </c>
      <c r="VS45" s="52" t="n">
        <v>6799527</v>
      </c>
      <c r="VT45" s="0" t="n">
        <f aca="false">VS45/VS$50</f>
        <v>0.0285451110269429</v>
      </c>
      <c r="VU45" s="0" t="n">
        <f aca="false">VT45*AC$7</f>
        <v>6.79952695090241</v>
      </c>
      <c r="VV45" s="50" t="n">
        <v>9101190</v>
      </c>
      <c r="VW45" s="0" t="n">
        <f aca="false">VV45/VV$50</f>
        <v>0.0285451087625447</v>
      </c>
      <c r="VX45" s="0" t="n">
        <f aca="false">VW45*AD$7</f>
        <v>9.10119011988946</v>
      </c>
      <c r="WL45" s="46" t="n">
        <f aca="false">AVERAGE(VN45,VK45,VH45,VE45,VB45, VQ45, VT45,VW45,VZ45,WC45,WF45,WI45)</f>
        <v>0.0294498838029844</v>
      </c>
      <c r="WM45" s="40" t="n">
        <f aca="false">WL45*AI$7</f>
        <v>100.482767936713</v>
      </c>
    </row>
    <row r="46" customFormat="false" ht="14.25" hidden="false" customHeight="false" outlineLevel="0" collapsed="false">
      <c r="B46" s="0" t="s">
        <v>96</v>
      </c>
      <c r="C46" s="5" t="n">
        <v>498.502113</v>
      </c>
      <c r="D46" s="37" t="n">
        <f aca="false">C46/C$50</f>
        <v>0.0100861121701294</v>
      </c>
      <c r="E46" s="8" t="n">
        <f aca="false">C$4*D46</f>
        <v>7.35134545077483</v>
      </c>
      <c r="F46" s="38" t="n">
        <v>768.053147</v>
      </c>
      <c r="G46" s="37" t="n">
        <f aca="false">F46/F$50</f>
        <v>0.0104261285157154</v>
      </c>
      <c r="H46" s="8" t="n">
        <f aca="false">G46*D$4</f>
        <v>37.5432905977205</v>
      </c>
      <c r="I46" s="11" t="n">
        <v>500.197798</v>
      </c>
      <c r="J46" s="39" t="n">
        <f aca="false">I46/I$50</f>
        <v>0.0100871232422735</v>
      </c>
      <c r="K46" s="40" t="n">
        <f aca="false">J46*E$4</f>
        <v>0.187179535569781</v>
      </c>
      <c r="L46" s="41" t="n">
        <v>732.081388</v>
      </c>
      <c r="M46" s="0" t="n">
        <f aca="false">L46/L$50</f>
        <v>0.0100388654738026</v>
      </c>
      <c r="N46" s="0" t="n">
        <f aca="false">M46*F$4</f>
        <v>0.168473881133529</v>
      </c>
      <c r="O46" s="0" t="n">
        <v>596.383545</v>
      </c>
      <c r="P46" s="37" t="n">
        <f aca="false">O46/O$50</f>
        <v>0.012300246022635</v>
      </c>
      <c r="Q46" s="0" t="n">
        <f aca="false">P46*G$4</f>
        <v>1.21686674412099</v>
      </c>
      <c r="R46" s="0" t="n">
        <v>391.397178</v>
      </c>
      <c r="S46" s="0" t="n">
        <f aca="false">R46/R$50</f>
        <v>0.0101215975070985</v>
      </c>
      <c r="T46" s="0" t="n">
        <f aca="false">S46*H$4</f>
        <v>2.47016910997539</v>
      </c>
      <c r="U46" s="0" t="n">
        <v>467.459935</v>
      </c>
      <c r="V46" s="0" t="n">
        <f aca="false">U46/U$50</f>
        <v>0.0101039170950912</v>
      </c>
      <c r="W46" s="42" t="n">
        <f aca="false">V46*I$4</f>
        <v>3.53880449231475</v>
      </c>
      <c r="X46" s="0" t="n">
        <v>466.930503</v>
      </c>
      <c r="Y46" s="0" t="n">
        <f aca="false">X46/X$50</f>
        <v>0.0101041110922311</v>
      </c>
      <c r="Z46" s="42" t="n">
        <f aca="false">Y46*J$4</f>
        <v>3.60520016615557</v>
      </c>
      <c r="AA46" s="0" t="n">
        <v>461.244195</v>
      </c>
      <c r="AB46" s="0" t="n">
        <f aca="false">AA46/AA$50</f>
        <v>0.0101062231277523</v>
      </c>
      <c r="AC46" s="42" t="n">
        <f aca="false">AB46*K$4</f>
        <v>21.8618316701873</v>
      </c>
      <c r="AD46" s="0" t="n">
        <v>448.998449</v>
      </c>
      <c r="AE46" s="0" t="n">
        <f aca="false">AD46/AD$50</f>
        <v>0.0101133586899995</v>
      </c>
      <c r="AF46" s="42" t="n">
        <f aca="false">AE46*L$4</f>
        <v>7.32813155200843</v>
      </c>
      <c r="AG46" s="0" t="n">
        <v>476.132103</v>
      </c>
      <c r="AH46" s="0" t="n">
        <f aca="false">AG46/AG$50</f>
        <v>0.0101088844907732</v>
      </c>
      <c r="AI46" s="42" t="n">
        <f aca="false">AH46*M$4</f>
        <v>6.13908443841332</v>
      </c>
      <c r="AJ46" s="0" t="n">
        <v>489.988568</v>
      </c>
      <c r="AK46" s="0" t="n">
        <f aca="false">AJ46/AJ$50</f>
        <v>0.0101983681564631</v>
      </c>
      <c r="AL46" s="42" t="n">
        <f aca="false">AK46*N$4</f>
        <v>6.36555763242551</v>
      </c>
      <c r="AN46" s="43" t="n">
        <f aca="false">AVERAGE(Y46,AB46,AE46,AH46,AK46,P46,M46,J46,G46,D46,S46,V46)</f>
        <v>0.0103162446319971</v>
      </c>
      <c r="AO46" s="0" t="n">
        <f aca="false">AN46*(SUM(A$4:N$4))</f>
        <v>98.3590134249457</v>
      </c>
      <c r="AQ46" s="5" t="n">
        <v>517.837501</v>
      </c>
      <c r="AR46" s="37" t="n">
        <f aca="false">AQ46/AQ$50</f>
        <v>0.0101934041421783</v>
      </c>
      <c r="AS46" s="8" t="n">
        <f aca="false">W$4*AR46</f>
        <v>7.36828607533316</v>
      </c>
      <c r="AT46" s="38" t="n">
        <v>765.433673</v>
      </c>
      <c r="AU46" s="37" t="n">
        <f aca="false">AT46/AT$50</f>
        <v>0.0103507643638601</v>
      </c>
      <c r="AV46" s="8" t="n">
        <f aca="false">AU46*X$4</f>
        <v>25.6583144353232</v>
      </c>
      <c r="AW46" s="11" t="n">
        <v>488.892121</v>
      </c>
      <c r="AX46" s="39" t="n">
        <f aca="false">AW46/AW$50</f>
        <v>0.010201540225997</v>
      </c>
      <c r="AY46" s="40" t="n">
        <f aca="false">AX46*Y$4</f>
        <v>2.4273146122855</v>
      </c>
      <c r="AZ46" s="41" t="n">
        <v>792.194023</v>
      </c>
      <c r="BA46" s="39" t="n">
        <f aca="false">AZ46/AZ$50</f>
        <v>0.0101743056682214</v>
      </c>
      <c r="BB46" s="0" t="n">
        <f aca="false">BA46*Z$4</f>
        <v>2.20041003639692</v>
      </c>
      <c r="BC46" s="0" t="n">
        <v>563.19736</v>
      </c>
      <c r="BD46" s="39" t="n">
        <f aca="false">BC46/BC$50</f>
        <v>0.0110644576147485</v>
      </c>
      <c r="BF46" s="0" t="n">
        <v>529.618794</v>
      </c>
      <c r="BG46" s="39" t="n">
        <f aca="false">BF46/BF$50</f>
        <v>0.00946616662983855</v>
      </c>
      <c r="BH46" s="0" t="n">
        <f aca="false">BG46*AB$4</f>
        <v>4.08965208508873</v>
      </c>
      <c r="BI46" s="0" t="n">
        <v>510.141618</v>
      </c>
      <c r="BJ46" s="39" t="n">
        <f aca="false">BI46/BI$50</f>
        <v>0.0100636870202626</v>
      </c>
      <c r="BK46" s="42" t="n">
        <f aca="false">BJ46*AC$4</f>
        <v>5.51355766060289</v>
      </c>
      <c r="BL46" s="0" t="n">
        <v>568.936506</v>
      </c>
      <c r="BM46" s="39" t="n">
        <f aca="false">BL46/BL$50</f>
        <v>0.0099914811273515</v>
      </c>
      <c r="BN46" s="42" t="n">
        <f aca="false">BM46*AD$4</f>
        <v>7.32696628253364</v>
      </c>
      <c r="BO46" s="0" t="n">
        <v>502.392759</v>
      </c>
      <c r="BP46" s="39" t="n">
        <f aca="false">BO46/BO$50</f>
        <v>0.0100167472748391</v>
      </c>
      <c r="BQ46" s="42" t="n">
        <f aca="false">BP46*AE$4</f>
        <v>7.22722086246696</v>
      </c>
      <c r="BT46" s="42"/>
      <c r="BW46" s="42"/>
      <c r="BZ46" s="42"/>
      <c r="CB46" s="43" t="n">
        <f aca="false">AVERAGE(BM46,BP46,BS46,BV46,BY46,BD46,BA46,AX46,AU46,AR46,BG46,BJ46)</f>
        <v>0.0101691726741441</v>
      </c>
      <c r="CC46" s="0" t="n">
        <f aca="false">CB46*AI$4</f>
        <v>79.8034123648362</v>
      </c>
      <c r="CE46" s="0" t="s">
        <v>96</v>
      </c>
      <c r="CF46" s="5" t="n">
        <v>0</v>
      </c>
      <c r="CG46" s="37" t="n">
        <f aca="false">CF46/CF$50</f>
        <v>0</v>
      </c>
      <c r="CH46" s="8" t="n">
        <f aca="false">C$5*CG46</f>
        <v>0</v>
      </c>
      <c r="CI46" s="38" t="n">
        <v>0</v>
      </c>
      <c r="CJ46" s="37" t="n">
        <f aca="false">CI46/CI$50</f>
        <v>0</v>
      </c>
      <c r="CK46" s="8" t="n">
        <f aca="false">D$5*CJ46</f>
        <v>0</v>
      </c>
      <c r="CL46" s="11" t="n">
        <v>0</v>
      </c>
      <c r="CM46" s="39" t="n">
        <f aca="false">CL46/CL$50</f>
        <v>0</v>
      </c>
      <c r="CN46" s="40" t="n">
        <f aca="false">CM46*E$5</f>
        <v>0</v>
      </c>
      <c r="CO46" s="41" t="n">
        <v>0</v>
      </c>
      <c r="CP46" s="0" t="n">
        <f aca="false">CO46/CO$50</f>
        <v>0</v>
      </c>
      <c r="CQ46" s="0" t="n">
        <f aca="false">CP46*F$5</f>
        <v>0</v>
      </c>
      <c r="CR46" s="0" t="n">
        <v>0</v>
      </c>
      <c r="CS46" s="37" t="n">
        <f aca="false">CR46/CR$50</f>
        <v>0</v>
      </c>
      <c r="CT46" s="0" t="n">
        <f aca="false">CS46*G$5</f>
        <v>0</v>
      </c>
      <c r="CU46" s="0" t="n">
        <v>0</v>
      </c>
      <c r="CV46" s="0" t="n">
        <f aca="false">CU46/CU$50</f>
        <v>0</v>
      </c>
      <c r="CW46" s="0" t="n">
        <f aca="false">CV46*H$5</f>
        <v>0</v>
      </c>
      <c r="CX46" s="0" t="n">
        <v>0</v>
      </c>
      <c r="CY46" s="0" t="n">
        <f aca="false">CX46/CX$50</f>
        <v>0</v>
      </c>
      <c r="CZ46" s="0" t="n">
        <f aca="false">CY46*I$5</f>
        <v>0</v>
      </c>
      <c r="DA46" s="0" t="n">
        <v>0</v>
      </c>
      <c r="DB46" s="0" t="n">
        <f aca="false">DA46/DA$50</f>
        <v>0</v>
      </c>
      <c r="DC46" s="0" t="n">
        <f aca="false">DB46*J$5</f>
        <v>0</v>
      </c>
      <c r="DD46" s="0" t="n">
        <v>0</v>
      </c>
      <c r="DE46" s="0" t="n">
        <f aca="false">DD46/DD$50</f>
        <v>0</v>
      </c>
      <c r="DF46" s="0" t="n">
        <f aca="false">DE46*K$5</f>
        <v>0</v>
      </c>
      <c r="DG46" s="0" t="n">
        <v>0</v>
      </c>
      <c r="DH46" s="0" t="n">
        <f aca="false">DG46/DG$50</f>
        <v>0</v>
      </c>
      <c r="DI46" s="0" t="n">
        <f aca="false">DH46*L$5</f>
        <v>0</v>
      </c>
      <c r="DJ46" s="0" t="n">
        <v>0</v>
      </c>
      <c r="DK46" s="0" t="n">
        <f aca="false">DJ46/DJ$50</f>
        <v>0</v>
      </c>
      <c r="DL46" s="0" t="n">
        <f aca="false">DK46*M$5</f>
        <v>0</v>
      </c>
      <c r="DM46" s="0" t="n">
        <v>0</v>
      </c>
      <c r="DN46" s="0" t="n">
        <f aca="false">DM46/DM$50</f>
        <v>0</v>
      </c>
      <c r="DO46" s="0" t="n">
        <f aca="false">DN46*N$5</f>
        <v>0</v>
      </c>
      <c r="DQ46" s="43" t="n">
        <f aca="false">AVERAGE(CS46,CP46,CM46,CJ46,CG46,CV46,CY46,DB46,DE46,DH46,DK46,DN46)</f>
        <v>0</v>
      </c>
      <c r="DR46" s="0" t="n">
        <f aca="false">DQ46*(SUM(A$5:N$5))</f>
        <v>0</v>
      </c>
      <c r="DT46" s="0" t="n">
        <v>0</v>
      </c>
      <c r="DU46" s="0" t="n">
        <f aca="false">DT46/DT$50</f>
        <v>0</v>
      </c>
      <c r="DV46" s="0" t="n">
        <f aca="false">DU46*W$5</f>
        <v>0</v>
      </c>
      <c r="DW46" s="0" t="n">
        <v>0</v>
      </c>
      <c r="DX46" s="0" t="n">
        <f aca="false">DW46/DW$50</f>
        <v>0</v>
      </c>
      <c r="DY46" s="0" t="n">
        <f aca="false">DX46*X$5</f>
        <v>0</v>
      </c>
      <c r="DZ46" s="0" t="n">
        <v>0</v>
      </c>
      <c r="EA46" s="0" t="n">
        <f aca="false">DZ46/DZ$50</f>
        <v>0</v>
      </c>
      <c r="EB46" s="0" t="n">
        <f aca="false">EA46*Y$5</f>
        <v>0</v>
      </c>
      <c r="EC46" s="0" t="n">
        <v>0</v>
      </c>
      <c r="ED46" s="0" t="n">
        <f aca="false">EC46/EC$50</f>
        <v>0</v>
      </c>
      <c r="EE46" s="0" t="n">
        <f aca="false">ED46*Z$5</f>
        <v>0</v>
      </c>
      <c r="EF46" s="0" t="n">
        <v>0</v>
      </c>
      <c r="EG46" s="0" t="n">
        <f aca="false">EF46/EF$50</f>
        <v>0</v>
      </c>
      <c r="EI46" s="0" t="n">
        <v>0</v>
      </c>
      <c r="EJ46" s="0" t="n">
        <f aca="false">EI46/EI$50</f>
        <v>0</v>
      </c>
      <c r="EK46" s="0" t="n">
        <f aca="false">EJ46*AB$5</f>
        <v>0</v>
      </c>
      <c r="EL46" s="0" t="n">
        <v>0</v>
      </c>
      <c r="EM46" s="0" t="n">
        <f aca="false">EL46/EL$50</f>
        <v>0</v>
      </c>
      <c r="EN46" s="0" t="n">
        <f aca="false">EM46*AC$5</f>
        <v>0</v>
      </c>
      <c r="EO46" s="0" t="n">
        <v>0</v>
      </c>
      <c r="EP46" s="0" t="n">
        <f aca="false">EO46/EO$50</f>
        <v>0</v>
      </c>
      <c r="EQ46" s="0" t="n">
        <f aca="false">EP46*AD$5</f>
        <v>0</v>
      </c>
      <c r="ER46" s="0" t="n">
        <v>0</v>
      </c>
      <c r="ES46" s="0" t="n">
        <f aca="false">ER46/ER$50</f>
        <v>0</v>
      </c>
      <c r="ET46" s="0" t="n">
        <f aca="false">ES46*AE$5</f>
        <v>0</v>
      </c>
      <c r="FE46" s="44" t="n">
        <f aca="false">AVERAGE(EP46,ES46,EV46,EY46,FB46,EG46,ED46,EA46,DX46,DU46,EJ46,EM46)</f>
        <v>0</v>
      </c>
      <c r="FF46" s="0" t="n">
        <f aca="false">FE46*AI$5</f>
        <v>0</v>
      </c>
      <c r="FH46" s="0" t="s">
        <v>96</v>
      </c>
      <c r="FI46" s="5" t="n">
        <v>36.824646</v>
      </c>
      <c r="FJ46" s="37" t="n">
        <f aca="false">FI46/FI$50</f>
        <v>0.0149376086535388</v>
      </c>
      <c r="FK46" s="8" t="n">
        <f aca="false">FJ46*C$6</f>
        <v>0.544369919590327</v>
      </c>
      <c r="FL46" s="38" t="n">
        <v>46.431647</v>
      </c>
      <c r="FM46" s="37" t="n">
        <f aca="false">FL46/FL$50</f>
        <v>0.0126243169775104</v>
      </c>
      <c r="FN46" s="8" t="n">
        <f aca="false">FM46*D$6</f>
        <v>2.27293573146545</v>
      </c>
      <c r="FO46" s="11" t="n">
        <v>36.888299</v>
      </c>
      <c r="FP46" s="39" t="n">
        <f aca="false">FO46/FO$50</f>
        <v>0.014917960389651</v>
      </c>
      <c r="FQ46" s="45" t="n">
        <f aca="false">FP46*E$6</f>
        <v>0.013841096367699</v>
      </c>
      <c r="FR46" s="41" t="n">
        <v>46.127322</v>
      </c>
      <c r="FS46" s="0" t="n">
        <f aca="false">FR46/FR$50</f>
        <v>0.0126715205328902</v>
      </c>
      <c r="FT46" s="0" t="n">
        <f aca="false">FS46*F$6</f>
        <v>0.010632776430814</v>
      </c>
      <c r="FU46" s="0" t="n">
        <v>36.536538</v>
      </c>
      <c r="FV46" s="37" t="n">
        <f aca="false">FU46/FU$50</f>
        <v>0.015108164006135</v>
      </c>
      <c r="FW46" s="0" t="n">
        <f aca="false">FV46*G$6</f>
        <v>0.0747327423775099</v>
      </c>
      <c r="FX46" s="0" t="n">
        <v>33.610876</v>
      </c>
      <c r="FY46" s="0" t="n">
        <f aca="false">FX46/FX$50</f>
        <v>0.0174377718357022</v>
      </c>
      <c r="FZ46" s="0" t="n">
        <f aca="false">FY46*H$6</f>
        <v>0.212783828368701</v>
      </c>
      <c r="GA46" s="0" t="n">
        <v>35.685665</v>
      </c>
      <c r="GB46" s="0" t="n">
        <f aca="false">GA46/GA$50</f>
        <v>0.0154662031106588</v>
      </c>
      <c r="GC46" s="0" t="n">
        <f aca="false">GB46*I$6</f>
        <v>0.270844804702734</v>
      </c>
      <c r="GD46" s="0" t="n">
        <v>35.664045</v>
      </c>
      <c r="GE46" s="0" t="n">
        <f aca="false">GD46/GD$50</f>
        <v>0.015474701758303</v>
      </c>
      <c r="GF46" s="0" t="n">
        <f aca="false">GE46*J$6</f>
        <v>0.27607276306145</v>
      </c>
      <c r="GG46" s="0" t="n">
        <v>35.43184</v>
      </c>
      <c r="GH46" s="0" t="n">
        <f aca="false">GG46/GG$50</f>
        <v>0.0155672359511613</v>
      </c>
      <c r="GI46" s="0" t="n">
        <f aca="false">GH46*K$6</f>
        <v>1.68375607599547</v>
      </c>
      <c r="GJ46" s="0" t="n">
        <v>35.054336</v>
      </c>
      <c r="GK46" s="0" t="n">
        <f aca="false">GJ46/GJ$50</f>
        <v>0.0158327363918072</v>
      </c>
      <c r="GL46" s="0" t="n">
        <f aca="false">GK46*L$6</f>
        <v>0.57361940114991</v>
      </c>
      <c r="GM46" s="0" t="n">
        <v>36.031349</v>
      </c>
      <c r="GN46" s="0" t="n">
        <f aca="false">GM46/GM$50</f>
        <v>0.0153384346225354</v>
      </c>
      <c r="GO46" s="0" t="n">
        <f aca="false">GN46*M$6</f>
        <v>0.465748448242607</v>
      </c>
      <c r="GP46" s="0" t="n">
        <v>36.415503</v>
      </c>
      <c r="GQ46" s="0" t="n">
        <f aca="false">GP46/GP$50</f>
        <v>0.0151961730319533</v>
      </c>
      <c r="GR46" s="0" t="n">
        <f aca="false">GQ46*N$6</f>
        <v>0.474252908618062</v>
      </c>
      <c r="GT46" s="46" t="n">
        <f aca="false">AVERAGE(FV46,FS46,FP46,FM46,FJ46, FY46, GB46,GE46,GH46,GK46,GN46,GQ46)</f>
        <v>0.0150477356051539</v>
      </c>
      <c r="GU46" s="0" t="n">
        <f aca="false">GT46*(SUM(A$6:N$6))</f>
        <v>7.17354270473443</v>
      </c>
      <c r="GW46" s="5" t="n">
        <v>37.533263</v>
      </c>
      <c r="GX46" s="37" t="n">
        <f aca="false">GW46/GW$50</f>
        <v>0.014812428535999</v>
      </c>
      <c r="GY46" s="8" t="n">
        <f aca="false">GX46*W$6</f>
        <v>0.53535702794349</v>
      </c>
      <c r="GZ46" s="38" t="n">
        <v>46.960011</v>
      </c>
      <c r="HA46" s="37" t="n">
        <f aca="false">GZ46/GZ$50</f>
        <v>0.0127217535562601</v>
      </c>
      <c r="HB46" s="8" t="n">
        <f aca="false">HA46*X$6</f>
        <v>1.57678573987691</v>
      </c>
      <c r="HC46" s="11" t="n">
        <v>36.367379</v>
      </c>
      <c r="HD46" s="39" t="n">
        <f aca="false">HC46/HC$50</f>
        <v>0.0152164134750387</v>
      </c>
      <c r="HE46" s="45" t="n">
        <f aca="false">HD46*Y$6</f>
        <v>0.181026697715784</v>
      </c>
      <c r="HF46" s="41" t="n">
        <v>48.540968</v>
      </c>
      <c r="HG46" s="39" t="n">
        <f aca="false">HF46/HF$50</f>
        <v>0.012488180718722</v>
      </c>
      <c r="HH46" s="0" t="n">
        <f aca="false">HG46*Z$6</f>
        <v>0.135041736929741</v>
      </c>
      <c r="HI46" s="0" t="n">
        <v>37.599503</v>
      </c>
      <c r="HJ46" s="39" t="n">
        <f aca="false">HI46/HI$50</f>
        <v>0.0148076177069703</v>
      </c>
      <c r="HL46" s="0" t="n">
        <v>32.488421</v>
      </c>
      <c r="HM46" s="39" t="n">
        <f aca="false">HL46/HL$50</f>
        <v>0.0116392894181503</v>
      </c>
      <c r="HN46" s="0" t="n">
        <f aca="false">HM46*AB$6</f>
        <v>0.251425133843758</v>
      </c>
      <c r="HO46" s="0" t="n">
        <v>36.619751</v>
      </c>
      <c r="HP46" s="39" t="n">
        <f aca="false">HO46/HO$50</f>
        <v>0.0144840069954274</v>
      </c>
      <c r="HQ46" s="0" t="n">
        <f aca="false">HP46*AC$6</f>
        <v>0.396765159553725</v>
      </c>
      <c r="HR46" s="0" t="n">
        <v>38.732763</v>
      </c>
      <c r="HS46" s="39" t="n">
        <f aca="false">HR46/HR$50</f>
        <v>0.0136343100627073</v>
      </c>
      <c r="HT46" s="0" t="n">
        <f aca="false">HS46*AD$6</f>
        <v>0.499916523094841</v>
      </c>
      <c r="HU46" s="0" t="n">
        <v>36.388562</v>
      </c>
      <c r="HV46" s="39" t="n">
        <f aca="false">HU46/HU$50</f>
        <v>0.0145467754735022</v>
      </c>
      <c r="HW46" s="0" t="n">
        <f aca="false">HV46*AE$6</f>
        <v>0.524784924182918</v>
      </c>
      <c r="IH46" s="47" t="n">
        <f aca="false">AVERAGE(HJ46,HG46,HD46,HA46,GX46, HM46, HP46,HS46,HV46,HY46,IB46,IE46)</f>
        <v>0.0138167528825308</v>
      </c>
      <c r="II46" s="0" t="n">
        <f aca="false">IH46*AI$6</f>
        <v>5.42140478463479</v>
      </c>
      <c r="IK46" s="0" t="s">
        <v>96</v>
      </c>
      <c r="IL46" s="5" t="n">
        <v>43.47942</v>
      </c>
      <c r="IM46" s="37" t="n">
        <f aca="false">IL46/IL$50</f>
        <v>0.0097157241956649</v>
      </c>
      <c r="IN46" s="8" t="n">
        <f aca="false">IM46*W$8</f>
        <v>0.438937242555194</v>
      </c>
      <c r="IO46" s="38" t="n">
        <v>17.487685</v>
      </c>
      <c r="IP46" s="37" t="n">
        <f aca="false">IO46/IO$50</f>
        <v>0.00786718007317449</v>
      </c>
      <c r="IQ46" s="8" t="n">
        <f aca="false">IP46*X$8</f>
        <v>1.21886276305843</v>
      </c>
      <c r="IR46" s="11" t="n">
        <v>17.487685</v>
      </c>
      <c r="IS46" s="39" t="n">
        <f aca="false">IR46/IR$50</f>
        <v>0.00786718007317449</v>
      </c>
      <c r="IT46" s="40" t="n">
        <f aca="false">IS46*E$8</f>
        <v>0.00912410231448174</v>
      </c>
      <c r="IU46" s="41" t="n">
        <v>79.608669</v>
      </c>
      <c r="IV46" s="0" t="n">
        <f aca="false">IU46/IU$50</f>
        <v>0.0104712070195509</v>
      </c>
      <c r="IW46" s="0" t="n">
        <f aca="false">IV46*F$8</f>
        <v>0.0109830942260112</v>
      </c>
      <c r="IX46" s="0" t="n">
        <v>16.143568</v>
      </c>
      <c r="IY46" s="37" t="n">
        <f aca="false">IX46/IX$50</f>
        <v>0.00729394456421982</v>
      </c>
      <c r="IZ46" s="0" t="n">
        <f aca="false">IY46*G$8</f>
        <v>0.0450994971834706</v>
      </c>
      <c r="JA46" s="0" t="n">
        <v>17.487685</v>
      </c>
      <c r="JB46" s="0" t="n">
        <f aca="false">JA46/JA$50</f>
        <v>0.00786718007317449</v>
      </c>
      <c r="JC46" s="0" t="n">
        <f aca="false">JB46*H$8</f>
        <v>0.119998752579204</v>
      </c>
      <c r="JD46" s="0" t="n">
        <v>132.980437</v>
      </c>
      <c r="JE46" s="0" t="n">
        <f aca="false">JD46/JD$50</f>
        <v>0.0338431545014016</v>
      </c>
      <c r="JF46" s="0" t="n">
        <f aca="false">JE46*I$8</f>
        <v>0.740828445892086</v>
      </c>
      <c r="JG46" s="0" t="n">
        <v>17.487685</v>
      </c>
      <c r="JH46" s="0" t="n">
        <f aca="false">JG46/JG$50</f>
        <v>0.00786718007317449</v>
      </c>
      <c r="JI46" s="0" t="n">
        <f aca="false">JH46*J$8</f>
        <v>0.175440710766681</v>
      </c>
      <c r="JJ46" s="0" t="n">
        <v>17.487685</v>
      </c>
      <c r="JK46" s="0" t="n">
        <f aca="false">JJ46/JJ$50</f>
        <v>0.00786718007317449</v>
      </c>
      <c r="JL46" s="0" t="n">
        <f aca="false">JK46*K$8</f>
        <v>1.06364516882731</v>
      </c>
      <c r="JM46" s="0" t="n">
        <v>67.622584</v>
      </c>
      <c r="JN46" s="0" t="n">
        <f aca="false">JM46/JM$50</f>
        <v>0.0160182202628576</v>
      </c>
      <c r="JO46" s="0" t="n">
        <f aca="false">JN46*L$8</f>
        <v>0.725424342899934</v>
      </c>
      <c r="JP46" s="0" t="n">
        <v>17.487685</v>
      </c>
      <c r="JQ46" s="0" t="n">
        <f aca="false">JP46/JP$50</f>
        <v>0.00786718007317449</v>
      </c>
      <c r="JR46" s="0" t="n">
        <f aca="false">JQ46*M$8</f>
        <v>0.298606653913594</v>
      </c>
      <c r="JS46" s="0" t="n">
        <v>17.487685</v>
      </c>
      <c r="JT46" s="0" t="n">
        <f aca="false">JS46/JS$50</f>
        <v>0.00786718007317449</v>
      </c>
      <c r="JU46" s="0" t="n">
        <f aca="false">JT46*N$8</f>
        <v>0.306905645296331</v>
      </c>
      <c r="JW46" s="43" t="n">
        <f aca="false">AVERAGE(IY46,IV46,IS46,IP46,IM46,JB46,JE46,JH46,JK46,JN46,JQ46,JT46)</f>
        <v>0.0110343759213264</v>
      </c>
      <c r="JX46" s="0" t="n">
        <f aca="false">JW46*SUM(A$8:N$8)</f>
        <v>6.57537195036648</v>
      </c>
      <c r="JZ46" s="0" t="n">
        <v>76.586306</v>
      </c>
      <c r="KA46" s="0" t="n">
        <f aca="false">JZ46/JZ$50</f>
        <v>0.0164579299076444</v>
      </c>
      <c r="KB46" s="0" t="n">
        <f aca="false">KA46*W$8</f>
        <v>0.743536789059058</v>
      </c>
      <c r="KC46" s="0" t="n">
        <v>17.487685</v>
      </c>
      <c r="KD46" s="0" t="n">
        <f aca="false">KC46/KC$50</f>
        <v>0.00786718007317449</v>
      </c>
      <c r="KE46" s="0" t="n">
        <f aca="false">KD46*X$8</f>
        <v>1.21886276305843</v>
      </c>
      <c r="KF46" s="0" t="n">
        <v>17.487685</v>
      </c>
      <c r="KG46" s="0" t="n">
        <f aca="false">KF46/KF$50</f>
        <v>0.00786718007317449</v>
      </c>
      <c r="KH46" s="0" t="n">
        <f aca="false">KG46*Y$8</f>
        <v>0.116992880033659</v>
      </c>
      <c r="KI46" s="0" t="n">
        <v>177.223513</v>
      </c>
      <c r="KJ46" s="0" t="n">
        <f aca="false">KI46/KI$50</f>
        <v>0.0230340329423082</v>
      </c>
      <c r="KK46" s="0" t="n">
        <f aca="false">KJ46*Z$8</f>
        <v>0.311349976338314</v>
      </c>
      <c r="KL46" s="0" t="n">
        <v>67.100979</v>
      </c>
      <c r="KM46" s="0" t="n">
        <f aca="false">KL46/KL$50</f>
        <v>0.0300263248539048</v>
      </c>
      <c r="KO46" s="0" t="n">
        <v>17.487685</v>
      </c>
      <c r="KP46" s="0" t="n">
        <f aca="false">KO46/KO$50</f>
        <v>0.00786718007317449</v>
      </c>
      <c r="KQ46" s="0" t="n">
        <f aca="false">KP46*AB$8</f>
        <v>0.212427787879639</v>
      </c>
      <c r="KR46" s="0" t="n">
        <v>-106.176489</v>
      </c>
      <c r="KS46" s="0" t="n">
        <f aca="false">KR46/KR$50</f>
        <v>-0.0198326874219448</v>
      </c>
      <c r="KT46" s="0" t="n">
        <f aca="false">KS46*AC$8</f>
        <v>-0.679104148443806</v>
      </c>
      <c r="KU46" s="0" t="n">
        <v>0</v>
      </c>
      <c r="KV46" s="0" t="n">
        <f aca="false">KU46/KU$50</f>
        <v>0</v>
      </c>
      <c r="KW46" s="0" t="n">
        <f aca="false">KV46*AD$8</f>
        <v>0</v>
      </c>
      <c r="KX46" s="0" t="n">
        <v>0</v>
      </c>
      <c r="KY46" s="0" t="n">
        <f aca="false">KX46/KX$50</f>
        <v>0</v>
      </c>
      <c r="KZ46" s="0" t="n">
        <f aca="false">KY46*AE$8</f>
        <v>0</v>
      </c>
      <c r="LK46" s="48" t="n">
        <f aca="false">AVERAGE(KM46,KJ46,KG46,KD46,KA46, KP46, KS46,KV46,KY46,LB46,LE46,LH46)</f>
        <v>0.00814301561127066</v>
      </c>
      <c r="LL46" s="0" t="n">
        <f aca="false">LK46*AI$8</f>
        <v>3.99393621747003</v>
      </c>
      <c r="LN46" s="0" t="s">
        <v>96</v>
      </c>
      <c r="LO46" s="5" t="n">
        <v>11.034031</v>
      </c>
      <c r="LP46" s="37" t="n">
        <f aca="false">LO46/LO$50</f>
        <v>0.0106133976304763</v>
      </c>
      <c r="LQ46" s="8" t="n">
        <f aca="false">LP46*C$9</f>
        <v>0.118587695033904</v>
      </c>
      <c r="LR46" s="11" t="n">
        <v>11.034031</v>
      </c>
      <c r="LS46" s="37" t="n">
        <f aca="false">LR46/LR$50</f>
        <v>0.0106133976304763</v>
      </c>
      <c r="LT46" s="8" t="n">
        <f aca="false">LS46*D$9</f>
        <v>0.585876193682993</v>
      </c>
      <c r="LU46" s="11" t="n">
        <v>11.034031</v>
      </c>
      <c r="LV46" s="39" t="n">
        <f aca="false">LU46/LU$50</f>
        <v>0.0106133976304763</v>
      </c>
      <c r="LW46" s="4" t="n">
        <f aca="false">LV46*E$9</f>
        <v>0.00301917042499138</v>
      </c>
      <c r="LX46" s="41" t="n">
        <v>11.034031</v>
      </c>
      <c r="LY46" s="0" t="n">
        <f aca="false">LX46/LX$50</f>
        <v>0.0106133976304763</v>
      </c>
      <c r="LZ46" s="0" t="n">
        <f aca="false">LY46*F$9</f>
        <v>0.00273051481064258</v>
      </c>
      <c r="MA46" s="0" t="n">
        <v>11.034031</v>
      </c>
      <c r="MB46" s="37" t="n">
        <f aca="false">MA46/MA$50</f>
        <v>0.0106133976304763</v>
      </c>
      <c r="MC46" s="0" t="n">
        <f aca="false">MB46*G$9</f>
        <v>0.0160962909863513</v>
      </c>
      <c r="MD46" s="0" t="n">
        <v>11.034031</v>
      </c>
      <c r="ME46" s="0" t="n">
        <f aca="false">MD46/MD$50</f>
        <v>0.0106133976304763</v>
      </c>
      <c r="MF46" s="0" t="n">
        <f aca="false">ME46*H$9</f>
        <v>0.0397076525816631</v>
      </c>
      <c r="MG46" s="0" t="n">
        <v>11.034031</v>
      </c>
      <c r="MH46" s="0" t="n">
        <f aca="false">MG46/MG$50</f>
        <v>0.0106133976304763</v>
      </c>
      <c r="MI46" s="0" t="n">
        <f aca="false">MH46*I$9</f>
        <v>0.0569853717843698</v>
      </c>
      <c r="MZ46" s="49" t="n">
        <f aca="false">AVERAGE(MB46,LY46,LV46,LS46,LP46,ME46,MH46)</f>
        <v>0.0106133976304763</v>
      </c>
      <c r="NA46" s="0" t="n">
        <f aca="false">MZ46*O$9</f>
        <v>1.55674599414033</v>
      </c>
      <c r="NC46" s="0" t="s">
        <v>96</v>
      </c>
      <c r="ND46" s="5" t="n">
        <v>79.991924</v>
      </c>
      <c r="NE46" s="37" t="n">
        <f aca="false">ND46/ND$50</f>
        <v>0.010612999441756</v>
      </c>
      <c r="NF46" s="8" t="n">
        <f aca="false">NE46*C$10</f>
        <v>0.859709194444965</v>
      </c>
      <c r="NG46" s="11" t="n">
        <v>79.991924</v>
      </c>
      <c r="NH46" s="37" t="n">
        <f aca="false">NG46/NG$50</f>
        <v>0.010612999441756</v>
      </c>
      <c r="NI46" s="8" t="n">
        <f aca="false">NH46*D$10</f>
        <v>4.24734750407019</v>
      </c>
      <c r="NJ46" s="11" t="n">
        <v>79.991924</v>
      </c>
      <c r="NK46" s="39" t="n">
        <f aca="false">NJ46/NJ$50</f>
        <v>0.010612999441756</v>
      </c>
      <c r="NL46" s="4" t="n">
        <f aca="false">NK46*E$10</f>
        <v>0.021887672015375</v>
      </c>
      <c r="NM46" s="41" t="n">
        <v>79.991924</v>
      </c>
      <c r="NN46" s="0" t="n">
        <f aca="false">NM46/NM$50</f>
        <v>0.010612999441756</v>
      </c>
      <c r="NO46" s="0" t="n">
        <f aca="false">NN46*F$10</f>
        <v>0.0197950443982106</v>
      </c>
      <c r="NP46" s="0" t="n">
        <v>79.991924</v>
      </c>
      <c r="NQ46" s="37" t="n">
        <f aca="false">NP46/NP$50</f>
        <v>0.010612999441756</v>
      </c>
      <c r="NR46" s="0" t="n">
        <f aca="false">NQ46*G$10</f>
        <v>0.116691106555967</v>
      </c>
      <c r="NS46" s="0" t="n">
        <v>79.991924</v>
      </c>
      <c r="NT46" s="0" t="n">
        <f aca="false">NS46/NS$50</f>
        <v>0.010612999441756</v>
      </c>
      <c r="NU46" s="0" t="n">
        <f aca="false">NT46*H$10</f>
        <v>0.287863205406956</v>
      </c>
      <c r="NV46" s="0" t="n">
        <v>79.991924</v>
      </c>
      <c r="NW46" s="0" t="n">
        <f aca="false">NV46/NV$50</f>
        <v>0.010612999441756</v>
      </c>
      <c r="NX46" s="0" t="n">
        <f aca="false">NW46*I$10</f>
        <v>0.413119152521525</v>
      </c>
      <c r="OO46" s="49" t="n">
        <f aca="false">AVERAGE(NQ46,NN46,NK46,NH46,NE46,NT46,NW46)</f>
        <v>0.010612999441756</v>
      </c>
      <c r="OP46" s="0" t="n">
        <f aca="false">OO46*O$10</f>
        <v>11.2857311561303</v>
      </c>
      <c r="OR46" s="0" t="s">
        <v>96</v>
      </c>
      <c r="OS46" s="5" t="n">
        <v>76.361814</v>
      </c>
      <c r="OT46" s="37" t="n">
        <f aca="false">OS46/OS$50</f>
        <v>0.0105467801422204</v>
      </c>
      <c r="OU46" s="8" t="n">
        <f aca="false">OT46*C$11</f>
        <v>0.984833722870295</v>
      </c>
      <c r="OV46" s="11" t="n">
        <v>76.361814</v>
      </c>
      <c r="OW46" s="37" t="n">
        <f aca="false">OV46/OV$50</f>
        <v>0.0105467801422204</v>
      </c>
      <c r="OX46" s="8" t="n">
        <f aca="false">OW46*D$11</f>
        <v>4.86551857510124</v>
      </c>
      <c r="OY46" s="11" t="n">
        <v>76.361814</v>
      </c>
      <c r="OZ46" s="39" t="n">
        <f aca="false">OY46/OY$50</f>
        <v>0.0105467801422204</v>
      </c>
      <c r="PA46" s="4" t="n">
        <f aca="false">OZ46*E$11</f>
        <v>0.0250732662336853</v>
      </c>
      <c r="PB46" s="41" t="n">
        <v>76.361814</v>
      </c>
      <c r="PC46" s="0" t="n">
        <f aca="false">PB46/PB$50</f>
        <v>0.0105467801422204</v>
      </c>
      <c r="PD46" s="0" t="n">
        <f aca="false">PC46*F$11</f>
        <v>0.0226760716240315</v>
      </c>
      <c r="PE46" s="0" t="n">
        <v>76.361814</v>
      </c>
      <c r="PF46" s="37" t="n">
        <f aca="false">PE46/PE$50</f>
        <v>0.0105467801422204</v>
      </c>
      <c r="PG46" s="0" t="n">
        <f aca="false">PF46*G$11</f>
        <v>0.133674663058084</v>
      </c>
      <c r="PH46" s="0" t="n">
        <v>76.361814</v>
      </c>
      <c r="PI46" s="0" t="n">
        <f aca="false">PH46/PH$50</f>
        <v>0.0105467801422204</v>
      </c>
      <c r="PJ46" s="0" t="n">
        <f aca="false">PI46*H$11</f>
        <v>0.329759637433373</v>
      </c>
      <c r="PK46" s="0" t="n">
        <v>76.361814</v>
      </c>
      <c r="PL46" s="0" t="n">
        <f aca="false">PK46/PK$50</f>
        <v>0.0105467801422204</v>
      </c>
      <c r="PM46" s="0" t="n">
        <f aca="false">PL46*I$11</f>
        <v>0.473245692375621</v>
      </c>
      <c r="QD46" s="49" t="n">
        <f aca="false">AVERAGE(PF46,PC46,OZ46,OW46,OT46,PI46,PL46)</f>
        <v>0.0105467801422204</v>
      </c>
      <c r="QE46" s="0" t="n">
        <f aca="false">QD46*O$11</f>
        <v>12.928288660424</v>
      </c>
      <c r="QG46" s="0" t="s">
        <v>96</v>
      </c>
      <c r="QH46" s="5" t="n">
        <v>32.87968</v>
      </c>
      <c r="QI46" s="37" t="n">
        <f aca="false">QH46/QH$50</f>
        <v>0.0142523764724225</v>
      </c>
      <c r="QJ46" s="8" t="n">
        <f aca="false">QI46*C$12</f>
        <v>0.422790025121891</v>
      </c>
      <c r="QK46" s="11" t="n">
        <v>32.87968</v>
      </c>
      <c r="QL46" s="37" t="n">
        <f aca="false">QK46/QK$50</f>
        <v>0.0141988297116514</v>
      </c>
      <c r="QM46" s="8" t="n">
        <f aca="false">QL46*D$12</f>
        <v>2.08092400940473</v>
      </c>
      <c r="QN46" s="11" t="n">
        <v>32.87968</v>
      </c>
      <c r="QO46" s="39" t="n">
        <f aca="false">QN46/QN$50</f>
        <v>0.0142255527030382</v>
      </c>
      <c r="QP46" s="4" t="n">
        <f aca="false">QO46*E$12</f>
        <v>0.0107437179033042</v>
      </c>
      <c r="QQ46" s="41" t="n">
        <v>32.87968</v>
      </c>
      <c r="QR46" s="0" t="n">
        <f aca="false">QQ46/QQ$50</f>
        <v>0.0142255527030382</v>
      </c>
      <c r="QS46" s="0" t="n">
        <f aca="false">QR46*F$12</f>
        <v>0.00971653690480951</v>
      </c>
      <c r="QT46" s="0" t="n">
        <v>32.87968</v>
      </c>
      <c r="QU46" s="37" t="n">
        <f aca="false">QT46/QT$50</f>
        <v>0.0142255527030382</v>
      </c>
      <c r="QV46" s="0" t="n">
        <f aca="false">QU46*G$12</f>
        <v>0.0572786511868907</v>
      </c>
      <c r="QW46" s="0" t="n">
        <v>32.87968</v>
      </c>
      <c r="QX46" s="0" t="n">
        <f aca="false">QW46/QW$50</f>
        <v>0.0142255526907286</v>
      </c>
      <c r="QY46" s="4" t="n">
        <f aca="false">QX46*H$12</f>
        <v>0.141299680879018</v>
      </c>
      <c r="QZ46" s="0" t="n">
        <v>32.714507</v>
      </c>
      <c r="RA46" s="0" t="n">
        <f aca="false">QZ46/QZ$50</f>
        <v>0.0142924785142889</v>
      </c>
      <c r="RB46" s="0" t="n">
        <f aca="false">RA46*I$12</f>
        <v>0.203736458697596</v>
      </c>
      <c r="RS46" s="49" t="n">
        <f aca="false">AVERAGE(QU46,QR46,QO46,QL46,QI46,QX46,RA46)</f>
        <v>0.0142351279283151</v>
      </c>
      <c r="RT46" s="0" t="n">
        <f aca="false">RS46*O$12</f>
        <v>5.54340935353745</v>
      </c>
      <c r="RW46" s="0" t="s">
        <v>96</v>
      </c>
      <c r="RX46" s="5" t="n">
        <v>76.361814</v>
      </c>
      <c r="RY46" s="37" t="n">
        <f aca="false">RX46/RX$50</f>
        <v>0.0105467801422204</v>
      </c>
      <c r="RZ46" s="8" t="n">
        <f aca="false">RY46*C$13</f>
        <v>0.538097495226325</v>
      </c>
      <c r="SA46" s="11" t="n">
        <v>76.361814</v>
      </c>
      <c r="SB46" s="37" t="n">
        <f aca="false">SA46/SA$50</f>
        <v>0.0105467801422204</v>
      </c>
      <c r="SC46" s="8" t="n">
        <f aca="false">SB46*D$13</f>
        <v>2.65844202675008</v>
      </c>
      <c r="SD46" s="11" t="n">
        <v>76.361814</v>
      </c>
      <c r="SE46" s="39" t="n">
        <f aca="false">SD46/SD$50</f>
        <v>0.0105467801422204</v>
      </c>
      <c r="SF46" s="4" t="n">
        <f aca="false">SE46*$E$13</f>
        <v>0.0136996342064393</v>
      </c>
      <c r="SG46" s="41" t="n">
        <v>76.361814</v>
      </c>
      <c r="SH46" s="0" t="n">
        <f aca="false">SG46/SG$50</f>
        <v>0.0105467801422204</v>
      </c>
      <c r="SI46" s="0" t="n">
        <f aca="false">SH46*$F$13</f>
        <v>0.0123898451678742</v>
      </c>
      <c r="SJ46" s="0" t="n">
        <v>76.361814</v>
      </c>
      <c r="SK46" s="37" t="n">
        <f aca="false">SJ46/SJ$50</f>
        <v>0.0105467801422204</v>
      </c>
      <c r="SL46" s="0" t="n">
        <f aca="false">SK46*$G$13</f>
        <v>0.0730377115409273</v>
      </c>
      <c r="SM46" s="0" t="n">
        <v>53.400823</v>
      </c>
      <c r="SN46" s="0" t="n">
        <f aca="false">SM46/SM$50</f>
        <v>0.0134987497892038</v>
      </c>
      <c r="SO46" s="0" t="n">
        <f aca="false">SN46*H$13</f>
        <v>0.230605260784526</v>
      </c>
      <c r="SP46" s="0" t="n">
        <v>53.400823</v>
      </c>
      <c r="SQ46" s="0" t="n">
        <f aca="false">SP46/SP$50</f>
        <v>0.0134987497892038</v>
      </c>
      <c r="SR46" s="0" t="n">
        <f aca="false">SQ46*I$13</f>
        <v>0.330946950193332</v>
      </c>
      <c r="TI46" s="49" t="n">
        <f aca="false">AVERAGE(SK46,SH46,SE46,SB46,RY46,SN46,SQ46)</f>
        <v>0.0113902000413585</v>
      </c>
      <c r="TJ46" s="0" t="n">
        <f aca="false">TI46*$O$13</f>
        <v>7.62870037970027</v>
      </c>
      <c r="TL46" s="0" t="s">
        <v>96</v>
      </c>
      <c r="TM46" s="5" t="n">
        <v>1641794</v>
      </c>
      <c r="TN46" s="37" t="n">
        <f aca="false">TM46/TM$50</f>
        <v>0.00518087918641963</v>
      </c>
      <c r="TO46" s="8" t="n">
        <f aca="false">TN46*$C$7</f>
        <v>1.64179400932558</v>
      </c>
      <c r="TP46" s="11" t="n">
        <v>8111194</v>
      </c>
      <c r="TQ46" s="37" t="n">
        <f aca="false">TP46/TP$50</f>
        <v>0.00518087798350994</v>
      </c>
      <c r="TR46" s="8" t="n">
        <f aca="false">TQ46*$D$7</f>
        <v>8.11119401036176</v>
      </c>
      <c r="TS46" s="11" t="n">
        <v>41799</v>
      </c>
      <c r="TT46" s="39" t="n">
        <f aca="false">TS46/TS$50</f>
        <v>0.00518086998556015</v>
      </c>
      <c r="TU46" s="4" t="n">
        <f aca="false">TT46*$E$7</f>
        <v>0.0417990004144696</v>
      </c>
      <c r="TV46" s="41" t="n">
        <v>37803</v>
      </c>
      <c r="TW46" s="0" t="n">
        <f aca="false">TV46/TV$50</f>
        <v>0.00518091043574577</v>
      </c>
      <c r="TX46" s="0" t="n">
        <f aca="false">TW46*$F$7</f>
        <v>0.0378029937829075</v>
      </c>
      <c r="TY46" s="50" t="n">
        <v>222846</v>
      </c>
      <c r="TZ46" s="37" t="n">
        <f aca="false">TY46/TY$50</f>
        <v>0.00518087904437814</v>
      </c>
      <c r="UA46" s="0" t="n">
        <f aca="false">TZ46*$G$7</f>
        <v>0.222845999171059</v>
      </c>
      <c r="UB46" s="50" t="n">
        <v>579955</v>
      </c>
      <c r="UC46" s="0" t="n">
        <f aca="false">UB46/UB$50</f>
        <v>0.00546568389186512</v>
      </c>
      <c r="UD46" s="0" t="n">
        <f aca="false">UC46*H$7</f>
        <v>0.579955001093137</v>
      </c>
      <c r="UE46" s="50" t="n">
        <v>832307</v>
      </c>
      <c r="UF46" s="0" t="n">
        <f aca="false">UE46/UE$50</f>
        <v>0.00546568487952436</v>
      </c>
      <c r="UG46" s="0" t="n">
        <f aca="false">UF46*I$7</f>
        <v>0.832307003279411</v>
      </c>
      <c r="UH46" s="50" t="n">
        <v>847907</v>
      </c>
      <c r="UI46" s="0" t="n">
        <f aca="false">UH46/UH$50</f>
        <v>0.00546568742090322</v>
      </c>
      <c r="UJ46" s="0" t="n">
        <f aca="false">UI46*J$7</f>
        <v>0.847907008307845</v>
      </c>
      <c r="UK46" s="50" t="n">
        <v>3705212</v>
      </c>
      <c r="UL46" s="0" t="n">
        <f aca="false">UK46/UK$50</f>
        <v>0.00546568822805145</v>
      </c>
      <c r="UM46" s="0" t="n">
        <f aca="false">UL46*SUM(A$7:N$7)</f>
        <v>22.657372825128</v>
      </c>
      <c r="UN46" s="50"/>
      <c r="UQ46" s="50" t="n">
        <v>1443170</v>
      </c>
      <c r="UR46" s="0" t="n">
        <f aca="false">UQ46/UQ$50</f>
        <v>0.00546568947206981</v>
      </c>
      <c r="US46" s="0" t="n">
        <f aca="false">UR46*M$7</f>
        <v>1.44316999453431</v>
      </c>
      <c r="UT46" s="50" t="n">
        <v>1483279</v>
      </c>
      <c r="UU46" s="0" t="n">
        <f aca="false">UT46/UT$50</f>
        <v>0.00546568894757526</v>
      </c>
      <c r="UV46" s="0" t="n">
        <f aca="false">UU46*N$7</f>
        <v>1.4832789897245</v>
      </c>
      <c r="UX46" s="49" t="n">
        <f aca="false">AVERAGE(TZ46,TW46,TT46,TQ46,TN46,UC46,UF46,UI46,UL46,UO46,UR46,UU46)</f>
        <v>0.00533623086141844</v>
      </c>
      <c r="UY46" s="0" t="n">
        <f aca="false">UX46*SUM(A$7:N$7)</f>
        <v>22.1207224165464</v>
      </c>
      <c r="VA46" s="50" t="n">
        <v>1717767</v>
      </c>
      <c r="VB46" s="0" t="n">
        <f aca="false">VA46/VA$50</f>
        <v>0.00546568824109994</v>
      </c>
      <c r="VC46" s="0" t="n">
        <f aca="false">VB46*W$7</f>
        <v>1.71776700327941</v>
      </c>
      <c r="VD46" s="50" t="n">
        <v>5890779</v>
      </c>
      <c r="VE46" s="0" t="n">
        <f aca="false">VD46/VD$50</f>
        <v>0.00546568836162217</v>
      </c>
      <c r="VF46" s="0" t="n">
        <f aca="false">VE46*X$7</f>
        <v>5.89077901202452</v>
      </c>
      <c r="VG46" s="50" t="n">
        <v>565428</v>
      </c>
      <c r="VH46" s="0" t="n">
        <f aca="false">VG46/VG$50</f>
        <v>0.00546568791425439</v>
      </c>
      <c r="VI46" s="0" t="n">
        <f aca="false">VH46*Y$7</f>
        <v>0.565428009400983</v>
      </c>
      <c r="VJ46" s="50" t="n">
        <v>513944</v>
      </c>
      <c r="VK46" s="0" t="n">
        <f aca="false">VJ46/VJ$50</f>
        <v>0.00546568742921881</v>
      </c>
      <c r="VL46" s="0" t="n">
        <f aca="false">VK46*Z$7</f>
        <v>0.513943989943135</v>
      </c>
      <c r="VM46" s="50" t="n">
        <v>486048</v>
      </c>
      <c r="VN46" s="0" t="n">
        <f aca="false">VM46/VM$50</f>
        <v>0.00546568459738329</v>
      </c>
      <c r="VP46" s="50" t="n">
        <v>1199685</v>
      </c>
      <c r="VQ46" s="0" t="n">
        <f aca="false">VP46/VP$50</f>
        <v>0.00638679304778157</v>
      </c>
      <c r="VR46" s="0" t="n">
        <f aca="false">VQ46*AB$7</f>
        <v>1.19968499284679</v>
      </c>
      <c r="VS46" s="50" t="n">
        <v>1521353</v>
      </c>
      <c r="VT46" s="0" t="n">
        <f aca="false">VS46/VS$50</f>
        <v>0.00638679577214307</v>
      </c>
      <c r="VU46" s="0" t="n">
        <f aca="false">VT46*AC$7</f>
        <v>1.52135298901471</v>
      </c>
      <c r="VV46" s="52" t="n">
        <v>2036336</v>
      </c>
      <c r="VW46" s="0" t="n">
        <f aca="false">VV46/VV$50</f>
        <v>0.00638679475948588</v>
      </c>
      <c r="VX46" s="0" t="n">
        <f aca="false">VW46*AD$7</f>
        <v>2.03633602682454</v>
      </c>
      <c r="WL46" s="46" t="n">
        <f aca="false">AVERAGE(VN46,VK46,VH46,VE46,VB46, VQ46, VT46,VW46,VZ46,WC46,WF46,WI46)</f>
        <v>0.00581110251537364</v>
      </c>
      <c r="WM46" s="40" t="n">
        <f aca="false">WL46*AI$7</f>
        <v>19.8274352936347</v>
      </c>
    </row>
    <row r="47" customFormat="false" ht="14.25" hidden="false" customHeight="false" outlineLevel="0" collapsed="false">
      <c r="B47" s="0" t="s">
        <v>97</v>
      </c>
      <c r="C47" s="5" t="n">
        <v>3051.338586</v>
      </c>
      <c r="D47" s="37" t="n">
        <f aca="false">C47/C$50</f>
        <v>0.0617372373052309</v>
      </c>
      <c r="E47" s="8" t="n">
        <f aca="false">C$4*D47</f>
        <v>44.9976909786234</v>
      </c>
      <c r="F47" s="38" t="n">
        <v>4642.812123</v>
      </c>
      <c r="G47" s="37" t="n">
        <f aca="false">F47/F$50</f>
        <v>0.0630250081752737</v>
      </c>
      <c r="H47" s="8" t="n">
        <f aca="false">G47*D$4</f>
        <v>226.945811504381</v>
      </c>
      <c r="I47" s="11" t="n">
        <v>3059.59798</v>
      </c>
      <c r="J47" s="39" t="n">
        <f aca="false">I47/I$50</f>
        <v>0.061700675251815</v>
      </c>
      <c r="K47" s="40" t="n">
        <f aca="false">J47*E$4</f>
        <v>1.14493532601805</v>
      </c>
      <c r="L47" s="41" t="n">
        <v>4520.323848</v>
      </c>
      <c r="M47" s="0" t="n">
        <f aca="false">L47/L$50</f>
        <v>0.0619861722370326</v>
      </c>
      <c r="N47" s="0" t="n">
        <f aca="false">M47*F$4</f>
        <v>1.04026207350187</v>
      </c>
      <c r="O47" s="0" t="n">
        <v>3258.028821</v>
      </c>
      <c r="P47" s="37" t="n">
        <f aca="false">O47/O$50</f>
        <v>0.0671959452656185</v>
      </c>
      <c r="Q47" s="0" t="n">
        <f aca="false">P47*G$4</f>
        <v>6.64771346711556</v>
      </c>
      <c r="R47" s="0" t="n">
        <v>2329.028258</v>
      </c>
      <c r="S47" s="0" t="n">
        <f aca="false">R47/R$50</f>
        <v>0.0602290663683189</v>
      </c>
      <c r="T47" s="0" t="n">
        <f aca="false">S47*H$4</f>
        <v>14.6988634117627</v>
      </c>
      <c r="U47" s="0" t="n">
        <v>2847.518791</v>
      </c>
      <c r="V47" s="0" t="n">
        <f aca="false">U47/U$50</f>
        <v>0.0615477212843456</v>
      </c>
      <c r="W47" s="42" t="n">
        <f aca="false">V47*I$4</f>
        <v>21.5565261000207</v>
      </c>
      <c r="X47" s="0" t="n">
        <v>2844.196342</v>
      </c>
      <c r="Y47" s="0" t="n">
        <f aca="false">X47/X$50</f>
        <v>0.0615467947008065</v>
      </c>
      <c r="Z47" s="42" t="n">
        <f aca="false">Y47*J$4</f>
        <v>21.9602211868293</v>
      </c>
      <c r="AA47" s="0" t="n">
        <v>2808.51197</v>
      </c>
      <c r="AB47" s="0" t="n">
        <f aca="false">AA47/AA$50</f>
        <v>0.0615367064419816</v>
      </c>
      <c r="AC47" s="42" t="n">
        <f aca="false">AB47*K$4</f>
        <v>133.116506608492</v>
      </c>
      <c r="AD47" s="0" t="n">
        <v>2727.760194</v>
      </c>
      <c r="AE47" s="0" t="n">
        <f aca="false">AD47/AD$50</f>
        <v>0.0614407852046379</v>
      </c>
      <c r="AF47" s="42" t="n">
        <f aca="false">AE47*L$4</f>
        <v>44.5199434173636</v>
      </c>
      <c r="AG47" s="0" t="n">
        <v>2897.525319</v>
      </c>
      <c r="AH47" s="0" t="n">
        <f aca="false">AG47/AG$50</f>
        <v>0.0615181135115808</v>
      </c>
      <c r="AI47" s="42" t="n">
        <f aca="false">AH47*M$4</f>
        <v>37.3597001414154</v>
      </c>
      <c r="AJ47" s="0" t="n">
        <v>2979.93312</v>
      </c>
      <c r="AK47" s="0" t="n">
        <f aca="false">AJ47/AJ$50</f>
        <v>0.0620227838446176</v>
      </c>
      <c r="AL47" s="42" t="n">
        <f aca="false">AK47*N$4</f>
        <v>38.7130175170404</v>
      </c>
      <c r="AN47" s="43" t="n">
        <f aca="false">AVERAGE(Y47,AB47,AE47,AH47,AK47,P47,M47,J47,G47,D47,S47,V47)</f>
        <v>0.0621239174659383</v>
      </c>
      <c r="AO47" s="0" t="n">
        <f aca="false">AN47*(SUM(A$4:N$4))</f>
        <v>592.313138163684</v>
      </c>
      <c r="AQ47" s="5" t="n">
        <v>3154.234411</v>
      </c>
      <c r="AR47" s="37" t="n">
        <f aca="false">AQ47/AQ$50</f>
        <v>0.062089721289785</v>
      </c>
      <c r="AS47" s="8" t="n">
        <f aca="false">W$4*AR47</f>
        <v>44.8814569126927</v>
      </c>
      <c r="AT47" s="38" t="n">
        <v>4675.674991</v>
      </c>
      <c r="AU47" s="37" t="n">
        <f aca="false">AT47/AT$50</f>
        <v>0.0632279605418334</v>
      </c>
      <c r="AV47" s="8" t="n">
        <f aca="false">AU47*X$4</f>
        <v>156.734598108614</v>
      </c>
      <c r="AW47" s="11" t="n">
        <v>2971.337894</v>
      </c>
      <c r="AX47" s="39" t="n">
        <f aca="false">AW47/AW$50</f>
        <v>0.0620018645190442</v>
      </c>
      <c r="AY47" s="40" t="n">
        <f aca="false">AX47*Y$4</f>
        <v>14.7524813314466</v>
      </c>
      <c r="AZ47" s="41" t="n">
        <v>4861.666778</v>
      </c>
      <c r="BA47" s="39" t="n">
        <f aca="false">AZ47/AZ$50</f>
        <v>0.0624393550321056</v>
      </c>
      <c r="BB47" s="0" t="n">
        <f aca="false">BA47*Z$4</f>
        <v>13.5038387836065</v>
      </c>
      <c r="BC47" s="0" t="n">
        <v>3326.335234</v>
      </c>
      <c r="BD47" s="39" t="n">
        <f aca="false">BC47/BC$50</f>
        <v>0.0653484867348058</v>
      </c>
      <c r="BF47" s="0" t="n">
        <v>3209.286206</v>
      </c>
      <c r="BG47" s="39" t="n">
        <f aca="false">BF47/BF$50</f>
        <v>0.057361329191876</v>
      </c>
      <c r="BH47" s="0" t="n">
        <f aca="false">BG47*AB$4</f>
        <v>24.7817187998325</v>
      </c>
      <c r="BI47" s="0" t="n">
        <v>3105.634273</v>
      </c>
      <c r="BJ47" s="39" t="n">
        <f aca="false">BI47/BI$50</f>
        <v>0.0612655980615813</v>
      </c>
      <c r="BK47" s="42" t="n">
        <f aca="false">BJ47*AC$4</f>
        <v>33.5653728940226</v>
      </c>
      <c r="BL47" s="0" t="n">
        <v>3470.276869</v>
      </c>
      <c r="BM47" s="39" t="n">
        <f aca="false">BL47/BL$50</f>
        <v>0.0609438935235032</v>
      </c>
      <c r="BN47" s="42" t="n">
        <f aca="false">BM47*AD$4</f>
        <v>44.691457380693</v>
      </c>
      <c r="BO47" s="0" t="n">
        <v>3055.580916</v>
      </c>
      <c r="BP47" s="39" t="n">
        <f aca="false">BO47/BO$50</f>
        <v>0.0609224182974209</v>
      </c>
      <c r="BQ47" s="42" t="n">
        <f aca="false">BP47*AE$4</f>
        <v>43.9563623230308</v>
      </c>
      <c r="BT47" s="42"/>
      <c r="BW47" s="42"/>
      <c r="BZ47" s="42"/>
      <c r="CB47" s="43" t="n">
        <f aca="false">AVERAGE(BM47,BP47,BS47,BV47,BY47,BD47,BA47,AX47,AU47,AR47,BG47,BJ47)</f>
        <v>0.0617334030213284</v>
      </c>
      <c r="CC47" s="0" t="n">
        <f aca="false">CB47*AI$4</f>
        <v>484.457917655561</v>
      </c>
      <c r="CE47" s="0" t="s">
        <v>97</v>
      </c>
      <c r="CF47" s="5" t="n">
        <v>14.319744</v>
      </c>
      <c r="CG47" s="37" t="n">
        <f aca="false">CF47/CF$50</f>
        <v>0.0437601781286228</v>
      </c>
      <c r="CH47" s="8" t="n">
        <f aca="false">C$5*CG47</f>
        <v>0.216885756443692</v>
      </c>
      <c r="CI47" s="38" t="n">
        <v>21.36407</v>
      </c>
      <c r="CJ47" s="37" t="n">
        <f aca="false">CI47/CI$50</f>
        <v>0.0420353429030126</v>
      </c>
      <c r="CK47" s="8" t="n">
        <f aca="false">D$5*CJ47</f>
        <v>1.02927818536922</v>
      </c>
      <c r="CL47" s="11" t="n">
        <v>14.363391</v>
      </c>
      <c r="CM47" s="39" t="n">
        <f aca="false">CL47/CL$50</f>
        <v>0.0427109168861522</v>
      </c>
      <c r="CN47" s="40" t="n">
        <f aca="false">CM47*E$5</f>
        <v>0.00538938048862502</v>
      </c>
      <c r="CO47" s="41" t="n">
        <v>21.144979</v>
      </c>
      <c r="CP47" s="0" t="n">
        <f aca="false">CO47/CO$50</f>
        <v>0.0427109116196135</v>
      </c>
      <c r="CQ47" s="0" t="n">
        <f aca="false">CP47*F$5</f>
        <v>0.00487411419640789</v>
      </c>
      <c r="CR47" s="0" t="n">
        <v>14.047319</v>
      </c>
      <c r="CS47" s="37" t="n">
        <f aca="false">CR47/CR$50</f>
        <v>0.0446948490535991</v>
      </c>
      <c r="CT47" s="0" t="n">
        <f aca="false">CS47*G$5</f>
        <v>0.0300673817708917</v>
      </c>
      <c r="CU47" s="0" t="n">
        <v>13.03925</v>
      </c>
      <c r="CV47" s="0" t="n">
        <f aca="false">CU47/CU$50</f>
        <v>0.0471180573610787</v>
      </c>
      <c r="CW47" s="0" t="n">
        <f aca="false">CV47*H$5</f>
        <v>0.0781940868711248</v>
      </c>
      <c r="CX47" s="0" t="n">
        <v>13.705652</v>
      </c>
      <c r="CY47" s="0" t="n">
        <f aca="false">CX47/CX$50</f>
        <v>0.0436767891496886</v>
      </c>
      <c r="CZ47" s="0" t="n">
        <f aca="false">CY47*I$5</f>
        <v>0.104022290577748</v>
      </c>
      <c r="DA47" s="0" t="n">
        <v>13.689827</v>
      </c>
      <c r="DB47" s="0" t="n">
        <f aca="false">DA47/DA$50</f>
        <v>0.0436767928299373</v>
      </c>
      <c r="DC47" s="0" t="n">
        <f aca="false">DB47*J$5</f>
        <v>0.105971949382384</v>
      </c>
      <c r="DD47" s="0" t="n">
        <v>13.519848</v>
      </c>
      <c r="DE47" s="0" t="n">
        <f aca="false">DD47/DD$50</f>
        <v>0.0436767884034394</v>
      </c>
      <c r="DF47" s="0" t="n">
        <f aca="false">DE47*K$5</f>
        <v>0.642476538516986</v>
      </c>
      <c r="DG47" s="0" t="n">
        <v>13.469918</v>
      </c>
      <c r="DH47" s="0" t="n">
        <f aca="false">DG47/DG$50</f>
        <v>0.0446786808293397</v>
      </c>
      <c r="DI47" s="0" t="n">
        <f aca="false">DH47*L$5</f>
        <v>0.220144125499793</v>
      </c>
      <c r="DJ47" s="0" t="n">
        <v>13.953692</v>
      </c>
      <c r="DK47" s="0" t="n">
        <f aca="false">DJ47/DJ$50</f>
        <v>0.0436767922780281</v>
      </c>
      <c r="DL47" s="0" t="n">
        <f aca="false">DK47*M$5</f>
        <v>0.180368220555139</v>
      </c>
      <c r="DM47" s="0" t="n">
        <v>14.234484</v>
      </c>
      <c r="DN47" s="0" t="n">
        <f aca="false">DM47/DM$50</f>
        <v>0.0436767925988243</v>
      </c>
      <c r="DO47" s="0" t="n">
        <f aca="false">DN47*N$5</f>
        <v>0.185381085121504</v>
      </c>
      <c r="DQ47" s="43" t="n">
        <f aca="false">AVERAGE(CS47,CP47,CM47,CJ47,CG47,CV47,CY47,DB47,DE47,DH47,DK47,DN47)</f>
        <v>0.043841074336778</v>
      </c>
      <c r="DR47" s="0" t="n">
        <f aca="false">DQ47*(SUM(A$5:N$5))</f>
        <v>2.8423832331377</v>
      </c>
      <c r="DT47" s="0" t="n">
        <v>15.051496</v>
      </c>
      <c r="DU47" s="0" t="n">
        <f aca="false">DT47/DT$50</f>
        <v>0.0436959027727453</v>
      </c>
      <c r="DV47" s="0" t="n">
        <f aca="false">DU47*W$5</f>
        <v>0.214781497007235</v>
      </c>
      <c r="DW47" s="0" t="n">
        <v>21.926576</v>
      </c>
      <c r="DX47" s="0" t="n">
        <f aca="false">DW47/DW$50</f>
        <v>0.0436959025069466</v>
      </c>
      <c r="DY47" s="0" t="n">
        <f aca="false">DX47*X$5</f>
        <v>0.736555246858541</v>
      </c>
      <c r="DZ47" s="0" t="n">
        <v>14.196762</v>
      </c>
      <c r="EA47" s="0" t="n">
        <f aca="false">DZ47/DZ$50</f>
        <v>0.0436959011006399</v>
      </c>
      <c r="EB47" s="0" t="n">
        <f aca="false">EA47*Y$5</f>
        <v>0.0706984571784854</v>
      </c>
      <c r="EC47" s="0" t="n">
        <v>23.088669</v>
      </c>
      <c r="ED47" s="0" t="n">
        <f aca="false">EC47/EC$50</f>
        <v>0.0436959053864805</v>
      </c>
      <c r="EE47" s="0" t="n">
        <f aca="false">ED47*Z$5</f>
        <v>0.0642611496942529</v>
      </c>
      <c r="EF47" s="0" t="n">
        <v>15.082957</v>
      </c>
      <c r="EG47" s="0" t="n">
        <f aca="false">EF47/EF$50</f>
        <v>0.0437085619996563</v>
      </c>
      <c r="EI47" s="0" t="n">
        <v>26.040268</v>
      </c>
      <c r="EJ47" s="0" t="n">
        <f aca="false">EI47/EI$50</f>
        <v>0.0686879235982065</v>
      </c>
      <c r="EK47" s="0" t="n">
        <f aca="false">EJ47*AB$5</f>
        <v>0.201790872953032</v>
      </c>
      <c r="EL47" s="0" t="n">
        <v>16.608733</v>
      </c>
      <c r="EM47" s="0" t="n">
        <f aca="false">EL47/EL$50</f>
        <v>0.0483166991692772</v>
      </c>
      <c r="EN47" s="0" t="n">
        <f aca="false">EM47*AC$5</f>
        <v>0.180003507945288</v>
      </c>
      <c r="EO47" s="0" t="n">
        <v>18.661869</v>
      </c>
      <c r="EP47" s="0" t="n">
        <f aca="false">EO47/EO$50</f>
        <v>0.0482651675989709</v>
      </c>
      <c r="EQ47" s="0" t="n">
        <f aca="false">EP47*AD$5</f>
        <v>0.24067836465435</v>
      </c>
      <c r="ER47" s="0" t="n">
        <v>16.432664</v>
      </c>
      <c r="ES47" s="0" t="n">
        <f aca="false">ER47/ER$50</f>
        <v>0.0483026446636983</v>
      </c>
      <c r="ET47" s="0" t="n">
        <f aca="false">ES47*AE$5</f>
        <v>0.236986950673928</v>
      </c>
      <c r="FE47" s="44" t="n">
        <f aca="false">AVERAGE(EP47,ES47,EV47,EY47,FB47,EG47,ED47,EA47,DX47,DU47,EJ47,EM47)</f>
        <v>0.0480071787551802</v>
      </c>
      <c r="FF47" s="0" t="n">
        <f aca="false">FE47*AI$5</f>
        <v>2.56183371813603</v>
      </c>
      <c r="FH47" s="0" t="s">
        <v>97</v>
      </c>
      <c r="FI47" s="5" t="n">
        <v>114.889255</v>
      </c>
      <c r="FJ47" s="37" t="n">
        <f aca="false">FI47/FI$50</f>
        <v>0.0466038622526508</v>
      </c>
      <c r="FK47" s="8" t="n">
        <f aca="false">FJ47*C$6</f>
        <v>1.69838033218683</v>
      </c>
      <c r="FL47" s="38" t="n">
        <v>169.882778</v>
      </c>
      <c r="FM47" s="37" t="n">
        <f aca="false">FL47/FL$50</f>
        <v>0.0461894887875079</v>
      </c>
      <c r="FN47" s="8" t="n">
        <f aca="false">FM47*D$6</f>
        <v>8.31615204769308</v>
      </c>
      <c r="FO47" s="11" t="n">
        <v>115.208996</v>
      </c>
      <c r="FP47" s="39" t="n">
        <f aca="false">FO47/FO$50</f>
        <v>0.0465915557358571</v>
      </c>
      <c r="FQ47" s="45" t="n">
        <f aca="false">FP47*E$6</f>
        <v>0.0432283097700398</v>
      </c>
      <c r="FR47" s="41" t="n">
        <v>168.200389</v>
      </c>
      <c r="FS47" s="0" t="n">
        <f aca="false">FR47/FR$50</f>
        <v>0.0462059055336797</v>
      </c>
      <c r="FT47" s="0" t="n">
        <f aca="false">FS47*F$6</f>
        <v>0.0387717529279706</v>
      </c>
      <c r="FU47" s="0" t="n">
        <v>112.337667</v>
      </c>
      <c r="FV47" s="37" t="n">
        <f aca="false">FU47/FU$50</f>
        <v>0.0464525647477214</v>
      </c>
      <c r="FW47" s="0" t="n">
        <f aca="false">FV47*G$6</f>
        <v>0.229778254502424</v>
      </c>
      <c r="FX47" s="0" t="n">
        <v>100.356259</v>
      </c>
      <c r="FY47" s="0" t="n">
        <f aca="false">FX47/FX$50</f>
        <v>0.052066168901002</v>
      </c>
      <c r="FZ47" s="0" t="n">
        <f aca="false">FY47*H$6</f>
        <v>0.635335686900303</v>
      </c>
      <c r="GA47" s="0" t="n">
        <v>108.721903</v>
      </c>
      <c r="GB47" s="0" t="n">
        <f aca="false">GA47/GA$50</f>
        <v>0.0471201821340684</v>
      </c>
      <c r="GC47" s="0" t="n">
        <f aca="false">GB47*I$6</f>
        <v>0.825170627616008</v>
      </c>
      <c r="GD47" s="0" t="n">
        <v>108.595832</v>
      </c>
      <c r="GE47" s="0" t="n">
        <f aca="false">GD47/GD$50</f>
        <v>0.0471199526692716</v>
      </c>
      <c r="GF47" s="0" t="n">
        <f aca="false">GE47*J$6</f>
        <v>0.840632390330291</v>
      </c>
      <c r="GG47" s="0" t="n">
        <v>107.241781</v>
      </c>
      <c r="GH47" s="0" t="n">
        <f aca="false">GG47/GG$50</f>
        <v>0.047117454488668</v>
      </c>
      <c r="GI47" s="0" t="n">
        <f aca="false">GH47*K$6</f>
        <v>5.09623548648124</v>
      </c>
      <c r="GJ47" s="0" t="n">
        <v>105.573306</v>
      </c>
      <c r="GK47" s="0" t="n">
        <f aca="false">GJ47/GJ$50</f>
        <v>0.0476835254819718</v>
      </c>
      <c r="GL47" s="0" t="n">
        <f aca="false">GK47*L$6</f>
        <v>1.72757220576468</v>
      </c>
      <c r="GM47" s="0" t="n">
        <v>110.660769</v>
      </c>
      <c r="GN47" s="0" t="n">
        <f aca="false">GM47/GM$50</f>
        <v>0.0471079495409953</v>
      </c>
      <c r="GO47" s="0" t="n">
        <f aca="false">GN47*M$6</f>
        <v>1.43042330841078</v>
      </c>
      <c r="GP47" s="0" t="n">
        <v>112.894505</v>
      </c>
      <c r="GQ47" s="0" t="n">
        <f aca="false">GP47/GP$50</f>
        <v>0.0471108261867676</v>
      </c>
      <c r="GR47" s="0" t="n">
        <f aca="false">GQ47*N$6</f>
        <v>1.47026796151206</v>
      </c>
      <c r="GT47" s="46" t="n">
        <f aca="false">AVERAGE(FV47,FS47,FP47,FM47,FJ47, FY47, GB47,GE47,GH47,GK47,GN47,GQ47)</f>
        <v>0.0472807863716801</v>
      </c>
      <c r="GU47" s="0" t="n">
        <f aca="false">GT47*(SUM(A$6:N$6))</f>
        <v>22.5396530780688</v>
      </c>
      <c r="GW47" s="5" t="n">
        <v>119.393948</v>
      </c>
      <c r="GX47" s="37" t="n">
        <f aca="false">GW47/GW$50</f>
        <v>0.0471185871151352</v>
      </c>
      <c r="GY47" s="8" t="n">
        <f aca="false">GX47*W$6</f>
        <v>1.70297981168649</v>
      </c>
      <c r="GZ47" s="38" t="n">
        <v>173.795657</v>
      </c>
      <c r="HA47" s="37" t="n">
        <f aca="false">GZ47/GZ$50</f>
        <v>0.0470823040800036</v>
      </c>
      <c r="HB47" s="8" t="n">
        <f aca="false">HA47*X$6</f>
        <v>5.83557175082729</v>
      </c>
      <c r="HC47" s="11" t="n">
        <v>112.509804</v>
      </c>
      <c r="HD47" s="39" t="n">
        <f aca="false">HC47/HC$50</f>
        <v>0.047075036605183</v>
      </c>
      <c r="HE47" s="45" t="n">
        <f aca="false">HD47*Y$6</f>
        <v>0.560042511690769</v>
      </c>
      <c r="HF47" s="41" t="n">
        <v>183.03894</v>
      </c>
      <c r="HG47" s="39" t="n">
        <f aca="false">HF47/HF$50</f>
        <v>0.0470906011038618</v>
      </c>
      <c r="HH47" s="0" t="n">
        <f aca="false">HG47*Z$6</f>
        <v>0.509217211807119</v>
      </c>
      <c r="HI47" s="0" t="n">
        <v>118.243978</v>
      </c>
      <c r="HJ47" s="39" t="n">
        <f aca="false">HI47/HI$50</f>
        <v>0.0465674139994725</v>
      </c>
      <c r="HL47" s="0" t="n">
        <v>135.144048</v>
      </c>
      <c r="HM47" s="39" t="n">
        <f aca="false">HL47/HL$50</f>
        <v>0.0484166555158957</v>
      </c>
      <c r="HN47" s="0" t="n">
        <f aca="false">HM47*AB$6</f>
        <v>1.04586832202732</v>
      </c>
      <c r="HO47" s="0" t="n">
        <v>119.492668</v>
      </c>
      <c r="HP47" s="39" t="n">
        <f aca="false">HO47/HO$50</f>
        <v>0.0472622721878772</v>
      </c>
      <c r="HQ47" s="0" t="n">
        <f aca="false">HP47*AC$6</f>
        <v>1.29467094094988</v>
      </c>
      <c r="HR47" s="0" t="n">
        <v>133.955051</v>
      </c>
      <c r="HS47" s="39" t="n">
        <f aca="false">HR47/HR$50</f>
        <v>0.0471534834682403</v>
      </c>
      <c r="HT47" s="0" t="n">
        <f aca="false">HS47*AD$6</f>
        <v>1.72893277319028</v>
      </c>
      <c r="HU47" s="0" t="n">
        <v>117.901353</v>
      </c>
      <c r="HV47" s="39" t="n">
        <f aca="false">HU47/HU$50</f>
        <v>0.0471325168088017</v>
      </c>
      <c r="HW47" s="0" t="n">
        <f aca="false">HV47*AE$6</f>
        <v>1.70033794122363</v>
      </c>
      <c r="IH47" s="47" t="n">
        <f aca="false">AVERAGE(HJ47,HG47,HD47,HA47,GX47, HM47, HP47,HS47,HV47,HY47,IB47,IE47)</f>
        <v>0.0472109856538301</v>
      </c>
      <c r="II47" s="0" t="n">
        <f aca="false">IH47*AI$6</f>
        <v>18.5246031167431</v>
      </c>
      <c r="IK47" s="0" t="s">
        <v>97</v>
      </c>
      <c r="IL47" s="5" t="n">
        <v>193.949852</v>
      </c>
      <c r="IM47" s="37" t="n">
        <f aca="false">IL47/IL$50</f>
        <v>0.0433391997828404</v>
      </c>
      <c r="IN47" s="8" t="n">
        <f aca="false">IM47*W$8</f>
        <v>1.95797950457637</v>
      </c>
      <c r="IO47" s="38" t="n">
        <v>101.667354</v>
      </c>
      <c r="IP47" s="37" t="n">
        <f aca="false">IO47/IO$50</f>
        <v>0.0457370647676451</v>
      </c>
      <c r="IQ47" s="8" t="n">
        <f aca="false">IP47*X$8</f>
        <v>7.08604666708485</v>
      </c>
      <c r="IR47" s="11" t="n">
        <v>101.667354</v>
      </c>
      <c r="IS47" s="39" t="n">
        <f aca="false">IR47/IR$50</f>
        <v>0.0457370647676451</v>
      </c>
      <c r="IT47" s="40" t="n">
        <f aca="false">IS47*E$8</f>
        <v>0.0530443760817189</v>
      </c>
      <c r="IU47" s="41" t="n">
        <v>321.951676</v>
      </c>
      <c r="IV47" s="0" t="n">
        <f aca="false">IU47/IU$50</f>
        <v>0.0423474314045796</v>
      </c>
      <c r="IW47" s="0" t="n">
        <f aca="false">IV47*F$8</f>
        <v>0.0444175946934903</v>
      </c>
      <c r="IX47" s="0" t="n">
        <v>100.815095</v>
      </c>
      <c r="IY47" s="37" t="n">
        <f aca="false">IX47/IX$50</f>
        <v>0.045550011878821</v>
      </c>
      <c r="IZ47" s="0" t="n">
        <f aca="false">IY47*G$8</f>
        <v>0.281642205304541</v>
      </c>
      <c r="JA47" s="0" t="n">
        <v>101.667354</v>
      </c>
      <c r="JB47" s="0" t="n">
        <f aca="false">JA47/JA$50</f>
        <v>0.0457370647676451</v>
      </c>
      <c r="JC47" s="0" t="n">
        <f aca="false">JB47*H$8</f>
        <v>0.697631256397191</v>
      </c>
      <c r="JD47" s="0" t="n">
        <v>138.124107</v>
      </c>
      <c r="JE47" s="0" t="n">
        <f aca="false">JD47/JD$50</f>
        <v>0.0351522043318983</v>
      </c>
      <c r="JF47" s="0" t="n">
        <f aca="false">JE47*I$8</f>
        <v>0.769483616067844</v>
      </c>
      <c r="JG47" s="0" t="n">
        <v>101.667354</v>
      </c>
      <c r="JH47" s="0" t="n">
        <f aca="false">JG47/JG$50</f>
        <v>0.0457370647676451</v>
      </c>
      <c r="JI47" s="0" t="n">
        <f aca="false">JH47*J$8</f>
        <v>1.01995163153544</v>
      </c>
      <c r="JJ47" s="0" t="n">
        <v>101.667354</v>
      </c>
      <c r="JK47" s="0" t="n">
        <f aca="false">JJ47/JJ$50</f>
        <v>0.0457370647676451</v>
      </c>
      <c r="JL47" s="0" t="n">
        <f aca="false">JK47*K$8</f>
        <v>6.18366524268683</v>
      </c>
      <c r="JM47" s="0" t="n">
        <v>174.091552</v>
      </c>
      <c r="JN47" s="0" t="n">
        <f aca="false">JM47/JM$50</f>
        <v>0.0412382470601645</v>
      </c>
      <c r="JO47" s="0" t="n">
        <f aca="false">JN47*L$8</f>
        <v>1.8675750354945</v>
      </c>
      <c r="JP47" s="0" t="n">
        <v>101.667354</v>
      </c>
      <c r="JQ47" s="0" t="n">
        <f aca="false">JP47/JP$50</f>
        <v>0.0457370647676451</v>
      </c>
      <c r="JR47" s="0" t="n">
        <f aca="false">JQ47*M$8</f>
        <v>1.73599583879678</v>
      </c>
      <c r="JS47" s="0" t="n">
        <v>101.667354</v>
      </c>
      <c r="JT47" s="0" t="n">
        <f aca="false">JS47/JS$50</f>
        <v>0.0457370647676451</v>
      </c>
      <c r="JU47" s="0" t="n">
        <f aca="false">JT47*N$8</f>
        <v>1.78424330521395</v>
      </c>
      <c r="JW47" s="43" t="n">
        <f aca="false">AVERAGE(IY47,IV47,IS47,IP47,IM47,JB47,JE47,JH47,JK47,JN47,JQ47,JT47)</f>
        <v>0.0439822123193183</v>
      </c>
      <c r="JX47" s="0" t="n">
        <f aca="false">JW47*SUM(A$8:N$8)</f>
        <v>26.2089498546599</v>
      </c>
      <c r="JZ47" s="0" t="n">
        <v>189.435755</v>
      </c>
      <c r="KA47" s="0" t="n">
        <f aca="false">JZ47/JZ$50</f>
        <v>0.0407085880051675</v>
      </c>
      <c r="KB47" s="0" t="n">
        <f aca="false">KA47*W$8</f>
        <v>1.83913365668372</v>
      </c>
      <c r="KC47" s="0" t="n">
        <v>101.667354</v>
      </c>
      <c r="KD47" s="0" t="n">
        <f aca="false">KC47/KC$50</f>
        <v>0.0457370647676451</v>
      </c>
      <c r="KE47" s="0" t="n">
        <f aca="false">KD47*X$8</f>
        <v>7.08604666708485</v>
      </c>
      <c r="KF47" s="0" t="n">
        <v>101.667354</v>
      </c>
      <c r="KG47" s="0" t="n">
        <f aca="false">KF47/KF$50</f>
        <v>0.0457370647676451</v>
      </c>
      <c r="KH47" s="0" t="n">
        <f aca="false">KG47*Y$8</f>
        <v>0.68015615273614</v>
      </c>
      <c r="KI47" s="0" t="n">
        <v>292.240783</v>
      </c>
      <c r="KJ47" s="0" t="n">
        <f aca="false">KI47/KI$50</f>
        <v>0.0379830176524485</v>
      </c>
      <c r="KK47" s="0" t="n">
        <f aca="false">KJ47*Z$8</f>
        <v>0.513414723204028</v>
      </c>
      <c r="KL47" s="0" t="n">
        <v>86.560792</v>
      </c>
      <c r="KM47" s="0" t="n">
        <f aca="false">KL47/KL$50</f>
        <v>0.038734195818563</v>
      </c>
      <c r="KO47" s="0" t="n">
        <v>101.667354</v>
      </c>
      <c r="KP47" s="0" t="n">
        <f aca="false">KO47/KO$50</f>
        <v>0.0457370647676451</v>
      </c>
      <c r="KQ47" s="0" t="n">
        <f aca="false">KP47*AB$8</f>
        <v>1.2349817091168</v>
      </c>
      <c r="KR47" s="0" t="n">
        <v>206.658956</v>
      </c>
      <c r="KS47" s="0" t="n">
        <f aca="false">KR47/KR$50</f>
        <v>0.0386017894912069</v>
      </c>
      <c r="KT47" s="0" t="n">
        <f aca="false">KS47*AC$8</f>
        <v>1.32178936838518</v>
      </c>
      <c r="KU47" s="0" t="n">
        <v>101.667354</v>
      </c>
      <c r="KV47" s="0" t="n">
        <f aca="false">KU47/KU$50</f>
        <v>0.0460997397213596</v>
      </c>
      <c r="KW47" s="0" t="n">
        <f aca="false">KV47*AD$8</f>
        <v>2.11287016826349</v>
      </c>
      <c r="KX47" s="0" t="n">
        <v>101.667354</v>
      </c>
      <c r="KY47" s="0" t="n">
        <f aca="false">KX47/KX$50</f>
        <v>0.0460997397213596</v>
      </c>
      <c r="KZ47" s="0" t="n">
        <f aca="false">KY47*AE$8</f>
        <v>2.07884974737132</v>
      </c>
      <c r="LK47" s="48" t="n">
        <f aca="false">AVERAGE(KM47,KJ47,KG47,KD47,KA47, KP47, KS47,KV47,KY47,LB47,LE47,LH47)</f>
        <v>0.0428264738570045</v>
      </c>
      <c r="LL47" s="0" t="n">
        <f aca="false">LK47*AI$8</f>
        <v>21.0052655145693</v>
      </c>
      <c r="LN47" s="0" t="s">
        <v>97</v>
      </c>
      <c r="LO47" s="5" t="n">
        <v>118.708986</v>
      </c>
      <c r="LP47" s="37" t="n">
        <f aca="false">LO47/LO$50</f>
        <v>0.114183626158803</v>
      </c>
      <c r="LQ47" s="8" t="n">
        <f aca="false">LP47*C$9</f>
        <v>1.27581887612532</v>
      </c>
      <c r="LR47" s="11" t="n">
        <v>118.708986</v>
      </c>
      <c r="LS47" s="37" t="n">
        <f aca="false">LR47/LR$50</f>
        <v>0.114183626158803</v>
      </c>
      <c r="LT47" s="8" t="n">
        <f aca="false">LS47*D$9</f>
        <v>6.30311523265139</v>
      </c>
      <c r="LU47" s="11" t="n">
        <v>118.708986</v>
      </c>
      <c r="LV47" s="39" t="n">
        <f aca="false">LU47/LU$50</f>
        <v>0.114183626158803</v>
      </c>
      <c r="LW47" s="4" t="n">
        <f aca="false">LV47*E$9</f>
        <v>0.032481570852204</v>
      </c>
      <c r="LX47" s="41" t="n">
        <v>118.708986</v>
      </c>
      <c r="LY47" s="0" t="n">
        <f aca="false">LX47/LX$50</f>
        <v>0.114183626158803</v>
      </c>
      <c r="LZ47" s="0" t="n">
        <f aca="false">LY47*F$9</f>
        <v>0.0293760860767351</v>
      </c>
      <c r="MA47" s="0" t="n">
        <v>118.708986</v>
      </c>
      <c r="MB47" s="37" t="n">
        <f aca="false">MA47/MA$50</f>
        <v>0.114183626158803</v>
      </c>
      <c r="MC47" s="0" t="n">
        <f aca="false">MB47*G$9</f>
        <v>0.173171018039618</v>
      </c>
      <c r="MD47" s="0" t="n">
        <v>118.708986</v>
      </c>
      <c r="ME47" s="0" t="n">
        <f aca="false">MD47/MD$50</f>
        <v>0.114183626158803</v>
      </c>
      <c r="MF47" s="0" t="n">
        <f aca="false">ME47*H$9</f>
        <v>0.427192489708386</v>
      </c>
      <c r="MG47" s="0" t="n">
        <v>118.708986</v>
      </c>
      <c r="MH47" s="0" t="n">
        <f aca="false">MG47/MG$50</f>
        <v>0.114183626158803</v>
      </c>
      <c r="MI47" s="0" t="n">
        <f aca="false">MH47*I$9</f>
        <v>0.613073835061326</v>
      </c>
      <c r="MZ47" s="49" t="n">
        <f aca="false">AVERAGE(MB47,LY47,LV47,LS47,LP47,ME47,MH47)</f>
        <v>0.114183626158803</v>
      </c>
      <c r="NA47" s="0" t="n">
        <f aca="false">MZ47*O$9</f>
        <v>16.7481619748902</v>
      </c>
      <c r="NC47" s="0" t="s">
        <v>97</v>
      </c>
      <c r="ND47" s="5" t="n">
        <v>860.60353</v>
      </c>
      <c r="NE47" s="37" t="n">
        <f aca="false">ND47/ND$50</f>
        <v>0.1141813363992</v>
      </c>
      <c r="NF47" s="8" t="n">
        <f aca="false">NE47*C$10</f>
        <v>9.24929331006957</v>
      </c>
      <c r="NG47" s="11" t="n">
        <v>860.60353</v>
      </c>
      <c r="NH47" s="37" t="n">
        <f aca="false">NG47/NG$50</f>
        <v>0.1141813363992</v>
      </c>
      <c r="NI47" s="8" t="n">
        <f aca="false">NH47*D$10</f>
        <v>45.6956411642192</v>
      </c>
      <c r="NJ47" s="11" t="n">
        <v>860.60353</v>
      </c>
      <c r="NK47" s="39" t="n">
        <f aca="false">NJ47/NJ$50</f>
        <v>0.1141813363992</v>
      </c>
      <c r="NL47" s="4" t="n">
        <f aca="false">NK47*E$10</f>
        <v>0.235481369343159</v>
      </c>
      <c r="NM47" s="41" t="n">
        <v>860.60353</v>
      </c>
      <c r="NN47" s="0" t="n">
        <f aca="false">NM47/NM$50</f>
        <v>0.1141813363992</v>
      </c>
      <c r="NO47" s="0" t="n">
        <f aca="false">NN47*F$10</f>
        <v>0.212967562645533</v>
      </c>
      <c r="NP47" s="0" t="n">
        <v>860.60353</v>
      </c>
      <c r="NQ47" s="37" t="n">
        <f aca="false">NP47/NP$50</f>
        <v>0.1141813363992</v>
      </c>
      <c r="NR47" s="0" t="n">
        <f aca="false">NQ47*G$10</f>
        <v>1.25543646408195</v>
      </c>
      <c r="NS47" s="0" t="n">
        <v>860.60353</v>
      </c>
      <c r="NT47" s="0" t="n">
        <f aca="false">NS47/NS$50</f>
        <v>0.1141813363992</v>
      </c>
      <c r="NU47" s="0" t="n">
        <f aca="false">NT47*H$10</f>
        <v>3.09701377767012</v>
      </c>
      <c r="NV47" s="0" t="n">
        <v>860.60353</v>
      </c>
      <c r="NW47" s="0" t="n">
        <f aca="false">NV47/NV$50</f>
        <v>0.1141813363992</v>
      </c>
      <c r="NX47" s="0" t="n">
        <f aca="false">NW47*I$10</f>
        <v>4.44459619411871</v>
      </c>
      <c r="OO47" s="49" t="n">
        <f aca="false">AVERAGE(NQ47,NN47,NK47,NH47,NE47,NT47,NW47)</f>
        <v>0.1141813363992</v>
      </c>
      <c r="OP47" s="0" t="n">
        <f aca="false">OO47*O$10</f>
        <v>121.419008143831</v>
      </c>
      <c r="OR47" s="0" t="s">
        <v>97</v>
      </c>
      <c r="OS47" s="5" t="n">
        <v>468.776572</v>
      </c>
      <c r="OT47" s="37" t="n">
        <f aca="false">OS47/OS$50</f>
        <v>0.0647454949237816</v>
      </c>
      <c r="OU47" s="8" t="n">
        <f aca="false">OT47*C$11</f>
        <v>6.04578325754722</v>
      </c>
      <c r="OV47" s="11" t="n">
        <v>468.776572</v>
      </c>
      <c r="OW47" s="37" t="n">
        <f aca="false">OV47/OV$50</f>
        <v>0.0647454949237816</v>
      </c>
      <c r="OX47" s="8" t="n">
        <f aca="false">OW47*D$11</f>
        <v>29.8688703052324</v>
      </c>
      <c r="OY47" s="11" t="n">
        <v>468.776572</v>
      </c>
      <c r="OZ47" s="39" t="n">
        <f aca="false">OY47/OY$50</f>
        <v>0.0647454949237816</v>
      </c>
      <c r="PA47" s="4" t="n">
        <f aca="false">OZ47*E$11</f>
        <v>0.15392195625251</v>
      </c>
      <c r="PB47" s="41" t="n">
        <v>468.776572</v>
      </c>
      <c r="PC47" s="0" t="n">
        <f aca="false">PB47/PB$50</f>
        <v>0.0647454949237816</v>
      </c>
      <c r="PD47" s="0" t="n">
        <f aca="false">PC47*F$11</f>
        <v>0.139205848650217</v>
      </c>
      <c r="PE47" s="0" t="n">
        <v>468.776572</v>
      </c>
      <c r="PF47" s="37" t="n">
        <f aca="false">PE47/PE$50</f>
        <v>0.0647454949237816</v>
      </c>
      <c r="PG47" s="0" t="n">
        <f aca="false">PF47*G$11</f>
        <v>0.820613694583314</v>
      </c>
      <c r="PH47" s="0" t="n">
        <v>468.776572</v>
      </c>
      <c r="PI47" s="0" t="n">
        <f aca="false">PH47/PH$50</f>
        <v>0.0647454949237816</v>
      </c>
      <c r="PJ47" s="0" t="n">
        <f aca="false">PI47*H$11</f>
        <v>2.02435725819687</v>
      </c>
      <c r="PK47" s="0" t="n">
        <v>468.776572</v>
      </c>
      <c r="PL47" s="0" t="n">
        <f aca="false">PK47/PK$50</f>
        <v>0.0647454949237816</v>
      </c>
      <c r="PM47" s="0" t="n">
        <f aca="false">PL47*I$11</f>
        <v>2.90520198204839</v>
      </c>
      <c r="QD47" s="49" t="n">
        <f aca="false">AVERAGE(PF47,PC47,OZ47,OW47,OT47,PI47,PL47)</f>
        <v>0.0647454949237816</v>
      </c>
      <c r="QE47" s="0" t="n">
        <f aca="false">QD47*O$11</f>
        <v>79.3653073781095</v>
      </c>
      <c r="QG47" s="0" t="s">
        <v>97</v>
      </c>
      <c r="QH47" s="5" t="n">
        <v>142.673213</v>
      </c>
      <c r="QI47" s="37" t="n">
        <f aca="false">QH47/QH$50</f>
        <v>0.0618446512924129</v>
      </c>
      <c r="QJ47" s="8" t="n">
        <f aca="false">QI47*C$12</f>
        <v>1.83459240809189</v>
      </c>
      <c r="QK47" s="11" t="n">
        <v>151.373247</v>
      </c>
      <c r="QL47" s="37" t="n">
        <f aca="false">QK47/QK$50</f>
        <v>0.0653693392713296</v>
      </c>
      <c r="QM47" s="8" t="n">
        <f aca="false">QL47*D$12</f>
        <v>9.58027036953682</v>
      </c>
      <c r="QN47" s="11" t="n">
        <v>147.02323</v>
      </c>
      <c r="QO47" s="39" t="n">
        <f aca="false">QN47/QN$50</f>
        <v>0.0636103121117937</v>
      </c>
      <c r="QP47" s="4" t="n">
        <f aca="false">QO47*E$12</f>
        <v>0.0480411034521205</v>
      </c>
      <c r="QQ47" s="41" t="n">
        <v>147.02323</v>
      </c>
      <c r="QR47" s="0" t="n">
        <f aca="false">QQ47/QQ$50</f>
        <v>0.0636103121117937</v>
      </c>
      <c r="QS47" s="0" t="n">
        <f aca="false">QR47*F$12</f>
        <v>0.043448009231212</v>
      </c>
      <c r="QT47" s="0" t="n">
        <v>147.02323</v>
      </c>
      <c r="QU47" s="37" t="n">
        <f aca="false">QT47/QT$50</f>
        <v>0.0636103121117937</v>
      </c>
      <c r="QV47" s="0" t="n">
        <f aca="false">QU47*G$12</f>
        <v>0.2561245215142</v>
      </c>
      <c r="QW47" s="0" t="n">
        <v>147.023231</v>
      </c>
      <c r="QX47" s="0" t="n">
        <f aca="false">QW47/QW$50</f>
        <v>0.0636103124894059</v>
      </c>
      <c r="QY47" s="4" t="n">
        <f aca="false">QX47*H$12</f>
        <v>0.631829008740419</v>
      </c>
      <c r="QZ47" s="0" t="n">
        <v>146.752771</v>
      </c>
      <c r="RA47" s="0" t="n">
        <f aca="false">QZ47/QZ$50</f>
        <v>0.0641140893986225</v>
      </c>
      <c r="RB47" s="0" t="n">
        <f aca="false">RA47*I$12</f>
        <v>0.913933682925414</v>
      </c>
      <c r="RS47" s="49" t="n">
        <f aca="false">AVERAGE(QU47,QR47,QO47,QL47,QI47,QX47,RA47)</f>
        <v>0.0636813326838788</v>
      </c>
      <c r="RT47" s="0" t="n">
        <f aca="false">RS47*O$12</f>
        <v>24.7986317385577</v>
      </c>
      <c r="RW47" s="0" t="s">
        <v>97</v>
      </c>
      <c r="RX47" s="5" t="n">
        <v>468.776572</v>
      </c>
      <c r="RY47" s="37" t="n">
        <f aca="false">RX47/RX$50</f>
        <v>0.0647454949237816</v>
      </c>
      <c r="RZ47" s="8" t="n">
        <f aca="false">RY47*C$13</f>
        <v>3.30331989250522</v>
      </c>
      <c r="SA47" s="11" t="n">
        <v>468.776572</v>
      </c>
      <c r="SB47" s="37" t="n">
        <f aca="false">SA47/SA$50</f>
        <v>0.0647454949237816</v>
      </c>
      <c r="SC47" s="8" t="n">
        <f aca="false">SB47*D$13</f>
        <v>16.3198760595268</v>
      </c>
      <c r="SD47" s="11" t="n">
        <v>468.776572</v>
      </c>
      <c r="SE47" s="39" t="n">
        <f aca="false">SD47/SD$50</f>
        <v>0.0647454949237816</v>
      </c>
      <c r="SF47" s="4" t="n">
        <f aca="false">SE47*$E$13</f>
        <v>0.0841005107729441</v>
      </c>
      <c r="SG47" s="41" t="n">
        <v>468.776572</v>
      </c>
      <c r="SH47" s="0" t="n">
        <f aca="false">SG47/SG$50</f>
        <v>0.0647454949237816</v>
      </c>
      <c r="SI47" s="0" t="n">
        <f aca="false">SH47*$F$13</f>
        <v>0.0760598634470215</v>
      </c>
      <c r="SJ47" s="0" t="n">
        <v>468.776572</v>
      </c>
      <c r="SK47" s="37" t="n">
        <f aca="false">SJ47/SJ$50</f>
        <v>0.0647454949237816</v>
      </c>
      <c r="SL47" s="0" t="n">
        <f aca="false">SK47*$G$13</f>
        <v>0.448370281550419</v>
      </c>
      <c r="SM47" s="0" t="n">
        <v>285.958247</v>
      </c>
      <c r="SN47" s="0" t="n">
        <f aca="false">SM47/SM$50</f>
        <v>0.0722850062893662</v>
      </c>
      <c r="SO47" s="0" t="n">
        <f aca="false">SN47*H$13</f>
        <v>1.2348775246951</v>
      </c>
      <c r="SP47" s="0" t="n">
        <v>285.958247</v>
      </c>
      <c r="SQ47" s="0" t="n">
        <f aca="false">SP47/SP$50</f>
        <v>0.0722850062893662</v>
      </c>
      <c r="SR47" s="0" t="n">
        <f aca="false">SQ47*I$13</f>
        <v>1.7722013334379</v>
      </c>
      <c r="TI47" s="49" t="n">
        <f aca="false">AVERAGE(SK47,SH47,SE47,SB47,RY47,SN47,SQ47)</f>
        <v>0.0668996410282343</v>
      </c>
      <c r="TJ47" s="0" t="n">
        <f aca="false">TI47*$O$13</f>
        <v>44.8067035750702</v>
      </c>
      <c r="TL47" s="0" t="s">
        <v>97</v>
      </c>
      <c r="TM47" s="5" t="n">
        <v>12589330</v>
      </c>
      <c r="TN47" s="37" t="n">
        <f aca="false">TM47/TM$50</f>
        <v>0.039727150767982</v>
      </c>
      <c r="TO47" s="8" t="n">
        <f aca="false">TN47*$C$7</f>
        <v>12.5893300715089</v>
      </c>
      <c r="TP47" s="11" t="n">
        <v>62196917</v>
      </c>
      <c r="TQ47" s="37" t="n">
        <f aca="false">TP47/TP$50</f>
        <v>0.0397271521218079</v>
      </c>
      <c r="TR47" s="8" t="n">
        <f aca="false">TQ47*$D$7</f>
        <v>62.1969170794543</v>
      </c>
      <c r="TS47" s="11" t="n">
        <v>320517</v>
      </c>
      <c r="TT47" s="39" t="n">
        <f aca="false">TS47/TS$50</f>
        <v>0.0397271921615776</v>
      </c>
      <c r="TU47" s="4" t="n">
        <f aca="false">TT47*$E$7</f>
        <v>0.320517003178175</v>
      </c>
      <c r="TV47" s="41" t="n">
        <v>289873</v>
      </c>
      <c r="TW47" s="0" t="n">
        <f aca="false">TV47/TV$50</f>
        <v>0.0397271658529994</v>
      </c>
      <c r="TX47" s="0" t="n">
        <f aca="false">TW47*$F$7</f>
        <v>0.289872952327401</v>
      </c>
      <c r="TY47" s="50" t="n">
        <v>1708790</v>
      </c>
      <c r="TZ47" s="37" t="n">
        <f aca="false">TY47/TY$50</f>
        <v>0.0397271402773346</v>
      </c>
      <c r="UA47" s="0" t="n">
        <f aca="false">TZ47*$G$7</f>
        <v>1.70878999364366</v>
      </c>
      <c r="UB47" s="50" t="n">
        <v>2755513</v>
      </c>
      <c r="UC47" s="0" t="n">
        <f aca="false">UB47/UB$50</f>
        <v>0.0259688476139096</v>
      </c>
      <c r="UD47" s="0" t="n">
        <f aca="false">UC47*H$7</f>
        <v>2.75551300519377</v>
      </c>
      <c r="UE47" s="50" t="n">
        <v>3954500</v>
      </c>
      <c r="UF47" s="0" t="n">
        <f aca="false">UE47/UE$50</f>
        <v>0.0259688442558804</v>
      </c>
      <c r="UG47" s="0" t="n">
        <f aca="false">UF47*I$7</f>
        <v>3.95450001558131</v>
      </c>
      <c r="UH47" s="50" t="n">
        <v>4028618</v>
      </c>
      <c r="UI47" s="0" t="n">
        <f aca="false">UH47/UH$50</f>
        <v>0.0259688464964015</v>
      </c>
      <c r="UJ47" s="0" t="n">
        <f aca="false">UI47*J$7</f>
        <v>4.02861803947265</v>
      </c>
      <c r="UK47" s="50" t="n">
        <v>17604383</v>
      </c>
      <c r="UL47" s="0" t="n">
        <f aca="false">UK47/UK$50</f>
        <v>0.0259688430581594</v>
      </c>
      <c r="UM47" s="0" t="n">
        <f aca="false">UL47*SUM(A$7:N$7)</f>
        <v>107.650808911162</v>
      </c>
      <c r="UN47" s="50"/>
      <c r="UQ47" s="50" t="n">
        <v>6856858</v>
      </c>
      <c r="UR47" s="0" t="n">
        <f aca="false">UQ47/UQ$50</f>
        <v>0.0259688439907133</v>
      </c>
      <c r="US47" s="0" t="n">
        <f aca="false">UR47*M$7</f>
        <v>6.85685797403116</v>
      </c>
      <c r="UT47" s="50" t="n">
        <v>7047426</v>
      </c>
      <c r="UU47" s="0" t="n">
        <f aca="false">UT47/UT$50</f>
        <v>0.0259688422724616</v>
      </c>
      <c r="UV47" s="0" t="n">
        <f aca="false">UU47*N$7</f>
        <v>7.04742595117858</v>
      </c>
      <c r="UX47" s="49" t="n">
        <f aca="false">AVERAGE(TZ47,TW47,TT47,TQ47,TN47,UC47,UF47,UI47,UL47,UO47,UR47,UU47)</f>
        <v>0.032222624442657</v>
      </c>
      <c r="UY47" s="0" t="n">
        <f aca="false">UX47*SUM(A$7:N$7)</f>
        <v>133.575129963393</v>
      </c>
      <c r="VA47" s="50" t="n">
        <v>8161538</v>
      </c>
      <c r="VB47" s="0" t="n">
        <f aca="false">VA47/VA$50</f>
        <v>0.0259688434321362</v>
      </c>
      <c r="VC47" s="0" t="n">
        <f aca="false">VB47*W$7</f>
        <v>8.16153801558131</v>
      </c>
      <c r="VD47" s="50" t="n">
        <v>27988555</v>
      </c>
      <c r="VE47" s="0" t="n">
        <f aca="false">VD47/VD$50</f>
        <v>0.0259688437339309</v>
      </c>
      <c r="VF47" s="0" t="n">
        <f aca="false">VE47*X$7</f>
        <v>27.9885550571315</v>
      </c>
      <c r="VG47" s="50" t="n">
        <v>2686489</v>
      </c>
      <c r="VH47" s="0" t="n">
        <f aca="false">VG47/VG$50</f>
        <v>0.025968842114429</v>
      </c>
      <c r="VI47" s="0" t="n">
        <f aca="false">VH47*Y$7</f>
        <v>2.68648904466641</v>
      </c>
      <c r="VJ47" s="50" t="n">
        <v>2441876</v>
      </c>
      <c r="VK47" s="0" t="n">
        <f aca="false">VJ47/VJ$50</f>
        <v>0.0259688428251154</v>
      </c>
      <c r="VL47" s="0" t="n">
        <f aca="false">VK47*Z$7</f>
        <v>2.44187595221733</v>
      </c>
      <c r="VM47" s="50" t="n">
        <v>2309336</v>
      </c>
      <c r="VN47" s="0" t="n">
        <f aca="false">VM47/VM$50</f>
        <v>0.0259688388911851</v>
      </c>
      <c r="VP47" s="50" t="n">
        <v>5033028</v>
      </c>
      <c r="VQ47" s="0" t="n">
        <f aca="false">VP47/VP$50</f>
        <v>0.026794457078058</v>
      </c>
      <c r="VR47" s="0" t="n">
        <f aca="false">VQ47*AB$7</f>
        <v>5.03302796999021</v>
      </c>
      <c r="VS47" s="50" t="n">
        <v>6382516</v>
      </c>
      <c r="VT47" s="0" t="n">
        <f aca="false">VS47/VS$50</f>
        <v>0.0267944561219096</v>
      </c>
      <c r="VU47" s="0" t="n">
        <f aca="false">VT47*AC$7</f>
        <v>6.38251595391354</v>
      </c>
      <c r="VV47" s="52" t="n">
        <v>8543020</v>
      </c>
      <c r="VW47" s="0" t="n">
        <f aca="false">VV47/VV$50</f>
        <v>0.0267944560063678</v>
      </c>
      <c r="VX47" s="0" t="n">
        <f aca="false">VW47*AD$7</f>
        <v>8.54302011253672</v>
      </c>
      <c r="WL47" s="46" t="n">
        <f aca="false">AVERAGE(VN47,VK47,VH47,VE47,VB47, VQ47, VT47,VW47,VZ47,WC47,WF47,WI47)</f>
        <v>0.0262784475253915</v>
      </c>
      <c r="WM47" s="40" t="n">
        <f aca="false">WL47*AI$7</f>
        <v>89.6618527290556</v>
      </c>
    </row>
    <row r="48" customFormat="false" ht="14.25" hidden="false" customHeight="false" outlineLevel="0" collapsed="false">
      <c r="B48" s="0" t="s">
        <v>98</v>
      </c>
      <c r="C48" s="5" t="n">
        <v>800.252081</v>
      </c>
      <c r="D48" s="37" t="n">
        <f aca="false">C48/C$50</f>
        <v>0.0161913701925381</v>
      </c>
      <c r="E48" s="8" t="n">
        <f aca="false">C$4*D48</f>
        <v>11.8012127566096</v>
      </c>
      <c r="F48" s="38" t="n">
        <v>1206.896519</v>
      </c>
      <c r="G48" s="37" t="n">
        <f aca="false">F48/F$50</f>
        <v>0.0163833170418135</v>
      </c>
      <c r="H48" s="8" t="n">
        <f aca="false">G48*D$4</f>
        <v>58.9944418705628</v>
      </c>
      <c r="I48" s="11" t="n">
        <v>803.033647</v>
      </c>
      <c r="J48" s="39" t="n">
        <f aca="false">I48/I$50</f>
        <v>0.016194192372237</v>
      </c>
      <c r="K48" s="40" t="n">
        <f aca="false">J48*E$4</f>
        <v>0.300504051983787</v>
      </c>
      <c r="L48" s="41" t="n">
        <v>1188.976418</v>
      </c>
      <c r="M48" s="0" t="n">
        <f aca="false">L48/L$50</f>
        <v>0.0163041630445408</v>
      </c>
      <c r="N48" s="0" t="n">
        <f aca="false">M48*F$4</f>
        <v>0.273619128965892</v>
      </c>
      <c r="O48" s="0" t="n">
        <v>817.641381</v>
      </c>
      <c r="P48" s="37" t="n">
        <f aca="false">O48/O$50</f>
        <v>0.0168636278262625</v>
      </c>
      <c r="Q48" s="0" t="n">
        <f aca="false">P48*G$4</f>
        <v>1.66832336924397</v>
      </c>
      <c r="R48" s="0" t="n">
        <v>645.268062</v>
      </c>
      <c r="S48" s="0" t="n">
        <f aca="false">R48/R$50</f>
        <v>0.0166867416906861</v>
      </c>
      <c r="T48" s="0" t="n">
        <f aca="false">S48*H$4</f>
        <v>4.07238816220102</v>
      </c>
      <c r="U48" s="0" t="n">
        <v>751.704914</v>
      </c>
      <c r="V48" s="0" t="n">
        <f aca="false">U48/U$50</f>
        <v>0.016247732826619</v>
      </c>
      <c r="W48" s="42" t="n">
        <f aca="false">V48*I$4</f>
        <v>5.69061972457228</v>
      </c>
      <c r="X48" s="0" t="n">
        <v>750.81668</v>
      </c>
      <c r="Y48" s="0" t="n">
        <f aca="false">X48/X$50</f>
        <v>0.0162472468512517</v>
      </c>
      <c r="Z48" s="42" t="n">
        <f aca="false">Y48*J$4</f>
        <v>5.79710342780577</v>
      </c>
      <c r="AA48" s="0" t="n">
        <v>741.2767</v>
      </c>
      <c r="AB48" s="0" t="n">
        <f aca="false">AA48/AA$50</f>
        <v>0.0162419555862462</v>
      </c>
      <c r="AC48" s="42" t="n">
        <f aca="false">AB48*K$4</f>
        <v>35.1346783593275</v>
      </c>
      <c r="AD48" s="0" t="n">
        <v>724.164442</v>
      </c>
      <c r="AE48" s="0" t="n">
        <f aca="false">AD48/AD$50</f>
        <v>0.0163112696019342</v>
      </c>
      <c r="AF48" s="42" t="n">
        <f aca="false">AE48*L$4</f>
        <v>11.8191328011977</v>
      </c>
      <c r="AG48" s="0" t="n">
        <v>766.16942</v>
      </c>
      <c r="AH48" s="0" t="n">
        <f aca="false">AG48/AG$50</f>
        <v>0.016266742188444</v>
      </c>
      <c r="AI48" s="42" t="n">
        <f aca="false">AH48*M$4</f>
        <v>9.87872637420157</v>
      </c>
      <c r="AJ48" s="0" t="n">
        <v>785.108026</v>
      </c>
      <c r="AK48" s="0" t="n">
        <f aca="false">AJ48/AJ$50</f>
        <v>0.0163408316329168</v>
      </c>
      <c r="AL48" s="42" t="n">
        <f aca="false">AK48*N$4</f>
        <v>10.1995244656051</v>
      </c>
      <c r="AN48" s="43" t="n">
        <f aca="false">AVERAGE(Y48,AB48,AE48,AH48,AK48,P48,M48,J48,G48,D48,S48,V48)</f>
        <v>0.0163565992379575</v>
      </c>
      <c r="AO48" s="0" t="n">
        <f aca="false">AN48*(SUM(A$4:N$4))</f>
        <v>155.950059486063</v>
      </c>
      <c r="AQ48" s="5" t="n">
        <v>831.420137</v>
      </c>
      <c r="AR48" s="37" t="n">
        <f aca="false">AQ48/AQ$50</f>
        <v>0.0163661408299324</v>
      </c>
      <c r="AS48" s="8" t="n">
        <f aca="false">W$4*AR48</f>
        <v>11.830239035177</v>
      </c>
      <c r="AT48" s="38" t="n">
        <v>1230.827596</v>
      </c>
      <c r="AU48" s="37" t="n">
        <f aca="false">AT48/AT$50</f>
        <v>0.0166441677027349</v>
      </c>
      <c r="AV48" s="8" t="n">
        <f aca="false">AU48*X$4</f>
        <v>41.2589131989245</v>
      </c>
      <c r="AW48" s="11" t="n">
        <v>783.317826</v>
      </c>
      <c r="AX48" s="39" t="n">
        <f aca="false">AW48/AW$50</f>
        <v>0.0163452180316064</v>
      </c>
      <c r="AY48" s="40" t="n">
        <f aca="false">AX48*Y$4</f>
        <v>3.88911729897466</v>
      </c>
      <c r="AZ48" s="41" t="n">
        <v>1287.03147</v>
      </c>
      <c r="BA48" s="39" t="n">
        <f aca="false">AZ48/AZ$50</f>
        <v>0.016529601587767</v>
      </c>
      <c r="BB48" s="0" t="n">
        <f aca="false">BA48*Z$4</f>
        <v>3.57487797373432</v>
      </c>
      <c r="BC48" s="0" t="n">
        <v>888.240813</v>
      </c>
      <c r="BD48" s="39" t="n">
        <f aca="false">BC48/BC$50</f>
        <v>0.0174501933516313</v>
      </c>
      <c r="BF48" s="0" t="n">
        <v>920.763173</v>
      </c>
      <c r="BG48" s="39" t="n">
        <f aca="false">BF48/BF$50</f>
        <v>0.0164573042365201</v>
      </c>
      <c r="BH48" s="0" t="n">
        <f aca="false">BG48*AB$4</f>
        <v>7.11002153434224</v>
      </c>
      <c r="BI48" s="0" t="n">
        <v>830.222076</v>
      </c>
      <c r="BJ48" s="39" t="n">
        <f aca="false">BI48/BI$50</f>
        <v>0.016377991591693</v>
      </c>
      <c r="BK48" s="42" t="n">
        <f aca="false">BJ48*AC$4</f>
        <v>8.97295403005414</v>
      </c>
      <c r="BL48" s="0" t="n">
        <v>930.486311</v>
      </c>
      <c r="BM48" s="39" t="n">
        <f aca="false">BL48/BL$50</f>
        <v>0.0163409032775538</v>
      </c>
      <c r="BN48" s="42" t="n">
        <f aca="false">BM48*AD$4</f>
        <v>11.9831330124844</v>
      </c>
      <c r="BO48" s="0" t="n">
        <v>817.191895</v>
      </c>
      <c r="BP48" s="39" t="n">
        <f aca="false">BO48/BO$50</f>
        <v>0.0162932377917928</v>
      </c>
      <c r="BQ48" s="42" t="n">
        <f aca="false">BP48*AE$4</f>
        <v>11.7557950555233</v>
      </c>
      <c r="BT48" s="42"/>
      <c r="BW48" s="42"/>
      <c r="BZ48" s="42"/>
      <c r="CB48" s="43" t="n">
        <f aca="false">AVERAGE(BM48,BP48,BS48,BV48,BY48,BD48,BA48,AX48,AU48,AR48,BG48,BJ48)</f>
        <v>0.0165338620445813</v>
      </c>
      <c r="CC48" s="0" t="n">
        <f aca="false">CB48*AI$4</f>
        <v>129.750831557995</v>
      </c>
      <c r="CE48" s="0" t="s">
        <v>98</v>
      </c>
      <c r="CF48" s="5" t="n">
        <v>2.071593</v>
      </c>
      <c r="CG48" s="37" t="n">
        <f aca="false">CF48/CF$50</f>
        <v>0.00633064939498975</v>
      </c>
      <c r="CH48" s="8" t="n">
        <f aca="false">C$5*CG48</f>
        <v>0.0313761904436599</v>
      </c>
      <c r="CI48" s="38" t="n">
        <v>3.090674</v>
      </c>
      <c r="CJ48" s="37" t="n">
        <f aca="false">CI48/CI$50</f>
        <v>0.00608112318445996</v>
      </c>
      <c r="CK48" s="8" t="n">
        <f aca="false">D$5*CJ48</f>
        <v>0.148902494996872</v>
      </c>
      <c r="CL48" s="11" t="n">
        <v>2.077907</v>
      </c>
      <c r="CM48" s="39" t="n">
        <f aca="false">CL48/CL$50</f>
        <v>0.00617885520029037</v>
      </c>
      <c r="CN48" s="40" t="n">
        <f aca="false">CM48*E$5</f>
        <v>0.000779664874609161</v>
      </c>
      <c r="CO48" s="41" t="n">
        <v>3.058979</v>
      </c>
      <c r="CP48" s="0" t="n">
        <f aca="false">CO48/CO$50</f>
        <v>0.0061788560639031</v>
      </c>
      <c r="CQ48" s="0" t="n">
        <f aca="false">CP48*F$5</f>
        <v>0.000705123091889267</v>
      </c>
      <c r="CR48" s="0" t="n">
        <v>2.032183</v>
      </c>
      <c r="CS48" s="37" t="n">
        <f aca="false">CR48/CR$50</f>
        <v>0.00646586814425515</v>
      </c>
      <c r="CT48" s="0" t="n">
        <f aca="false">CS48*G$5</f>
        <v>0.00434975685319853</v>
      </c>
      <c r="CU48" s="0" t="n">
        <v>1.805521</v>
      </c>
      <c r="CV48" s="0" t="n">
        <f aca="false">CU48/CU$50</f>
        <v>0.00652435086716124</v>
      </c>
      <c r="CW48" s="0" t="n">
        <f aca="false">CV48*H$5</f>
        <v>0.0108273916001028</v>
      </c>
      <c r="CX48" s="0" t="n">
        <v>1.969463</v>
      </c>
      <c r="CY48" s="0" t="n">
        <f aca="false">CX48/CX$50</f>
        <v>0.00627622970356414</v>
      </c>
      <c r="CZ48" s="0" t="n">
        <f aca="false">CY48*I$5</f>
        <v>0.0149477056960241</v>
      </c>
      <c r="DA48" s="0" t="n">
        <v>1.967189</v>
      </c>
      <c r="DB48" s="0" t="n">
        <f aca="false">DA48/DA$50</f>
        <v>0.00627623025552708</v>
      </c>
      <c r="DC48" s="0" t="n">
        <f aca="false">DB48*J$5</f>
        <v>0.0152278661471458</v>
      </c>
      <c r="DD48" s="0" t="n">
        <v>1.942764</v>
      </c>
      <c r="DE48" s="0" t="n">
        <f aca="false">DD48/DD$50</f>
        <v>0.00627623122285247</v>
      </c>
      <c r="DF48" s="0" t="n">
        <f aca="false">DE48*K$5</f>
        <v>0.092322065298028</v>
      </c>
      <c r="DG48" s="0" t="n">
        <v>1.921934</v>
      </c>
      <c r="DH48" s="0" t="n">
        <f aca="false">DG48/DG$50</f>
        <v>0.00637490709008445</v>
      </c>
      <c r="DI48" s="0" t="n">
        <f aca="false">DH48*L$5</f>
        <v>0.0314109172526751</v>
      </c>
      <c r="DJ48" s="0" t="n">
        <v>2.005106</v>
      </c>
      <c r="DK48" s="0" t="n">
        <f aca="false">DJ48/DJ$50</f>
        <v>0.00627623128398045</v>
      </c>
      <c r="DL48" s="0" t="n">
        <f aca="false">DK48*M$5</f>
        <v>0.0259184021866351</v>
      </c>
      <c r="DM48" s="0" t="n">
        <v>2.045455</v>
      </c>
      <c r="DN48" s="0" t="n">
        <f aca="false">DM48/DM$50</f>
        <v>0.00627623128490137</v>
      </c>
      <c r="DO48" s="0" t="n">
        <f aca="false">DN48*N$5</f>
        <v>0.0266387364281842</v>
      </c>
      <c r="DQ48" s="43" t="n">
        <f aca="false">AVERAGE(CS48,CP48,CM48,CJ48,CG48,CV48,CY48,DB48,DE48,DH48,DK48,DN48)</f>
        <v>0.00629298030799746</v>
      </c>
      <c r="DR48" s="0" t="n">
        <f aca="false">DQ48*(SUM(A$5:N$5))</f>
        <v>0.407997796233574</v>
      </c>
      <c r="DT48" s="0" t="n">
        <v>2.162857</v>
      </c>
      <c r="DU48" s="0" t="n">
        <f aca="false">DT48/DT$50</f>
        <v>0.00627897646741239</v>
      </c>
      <c r="DV48" s="0" t="n">
        <f aca="false">DU48*W$5</f>
        <v>0.0308634878734033</v>
      </c>
      <c r="DW48" s="0" t="n">
        <v>3.150785</v>
      </c>
      <c r="DX48" s="0" t="n">
        <f aca="false">DW48/DW$50</f>
        <v>0.00627897370662659</v>
      </c>
      <c r="DY48" s="0" t="n">
        <f aca="false">DX48*X$5</f>
        <v>0.105840840059715</v>
      </c>
      <c r="DZ48" s="0" t="n">
        <v>2.040034</v>
      </c>
      <c r="EA48" s="0" t="n">
        <f aca="false">DZ48/DZ$50</f>
        <v>0.00627897572037503</v>
      </c>
      <c r="EB48" s="0" t="n">
        <f aca="false">EA48*Y$5</f>
        <v>0.0101591656176003</v>
      </c>
      <c r="EC48" s="0" t="n">
        <v>3.317776</v>
      </c>
      <c r="ED48" s="0" t="n">
        <f aca="false">EC48/EC$50</f>
        <v>0.00627897719827573</v>
      </c>
      <c r="EE48" s="0" t="n">
        <f aca="false">ED48*Z$5</f>
        <v>0.00923414425439593</v>
      </c>
      <c r="EF48" s="0" t="n">
        <v>2.167378</v>
      </c>
      <c r="EG48" s="0" t="n">
        <f aca="false">EF48/EF$50</f>
        <v>0.00628079597983943</v>
      </c>
      <c r="EI48" s="0" t="n">
        <v>0.957956</v>
      </c>
      <c r="EJ48" s="0" t="n">
        <f aca="false">EI48/EI$50</f>
        <v>0.00252685604228204</v>
      </c>
      <c r="EK48" s="0" t="n">
        <f aca="false">EJ48*AB$5</f>
        <v>0.00742337895641453</v>
      </c>
      <c r="EL48" s="0" t="n">
        <v>1.918537</v>
      </c>
      <c r="EM48" s="0" t="n">
        <f aca="false">EL48/EL$50</f>
        <v>0.0055812430167989</v>
      </c>
      <c r="EN48" s="0" t="n">
        <f aca="false">EM48*AC$5</f>
        <v>0.0207928798736683</v>
      </c>
      <c r="EO48" s="0" t="n">
        <v>2.155703</v>
      </c>
      <c r="EP48" s="0" t="n">
        <f aca="false">EO48/EO$50</f>
        <v>0.00557529187395991</v>
      </c>
      <c r="EQ48" s="0" t="n">
        <f aca="false">EP48*AD$5</f>
        <v>0.0278016672778315</v>
      </c>
      <c r="ER48" s="0" t="n">
        <v>1.898199</v>
      </c>
      <c r="ES48" s="0" t="n">
        <f aca="false">ER48/ER$50</f>
        <v>0.00557962067489407</v>
      </c>
      <c r="ET48" s="0" t="n">
        <f aca="false">ES48*AE$5</f>
        <v>0.027375256548926</v>
      </c>
      <c r="FE48" s="44" t="n">
        <f aca="false">AVERAGE(EP48,ES48,EV48,EY48,FB48,EG48,ED48,EA48,DX48,DU48,EJ48,EM48)</f>
        <v>0.00562885674227379</v>
      </c>
      <c r="FF48" s="0" t="n">
        <f aca="false">FE48*AI$5</f>
        <v>0.300375805677985</v>
      </c>
      <c r="FH48" s="0" t="s">
        <v>98</v>
      </c>
      <c r="FI48" s="5" t="n">
        <v>72.497287</v>
      </c>
      <c r="FJ48" s="37" t="n">
        <f aca="false">FI48/FI$50</f>
        <v>0.0294079161453253</v>
      </c>
      <c r="FK48" s="8" t="n">
        <f aca="false">FJ48*C$6</f>
        <v>1.0717100252561</v>
      </c>
      <c r="FL48" s="38" t="n">
        <v>95.480577</v>
      </c>
      <c r="FM48" s="37" t="n">
        <f aca="false">FL48/FL$50</f>
        <v>0.025960247958544</v>
      </c>
      <c r="FN48" s="8" t="n">
        <f aca="false">FM48*D$6</f>
        <v>4.67399347527426</v>
      </c>
      <c r="FO48" s="11" t="n">
        <v>72.648195</v>
      </c>
      <c r="FP48" s="39" t="n">
        <f aca="false">FO48/FO$50</f>
        <v>0.0293795844419295</v>
      </c>
      <c r="FQ48" s="45" t="n">
        <f aca="false">FP48*E$6</f>
        <v>0.0272587973745926</v>
      </c>
      <c r="FR48" s="41" t="n">
        <v>95.197065</v>
      </c>
      <c r="FS48" s="0" t="n">
        <f aca="false">FR48/FR$50</f>
        <v>0.0261513461331743</v>
      </c>
      <c r="FT48" s="0" t="n">
        <f aca="false">FS48*F$6</f>
        <v>0.0219438082491472</v>
      </c>
      <c r="FU48" s="0" t="n">
        <v>67.822007</v>
      </c>
      <c r="FV48" s="37" t="n">
        <f aca="false">FU48/FU$50</f>
        <v>0.028044967067795</v>
      </c>
      <c r="FW48" s="0" t="n">
        <f aca="false">FV48*G$6</f>
        <v>0.138724817788064</v>
      </c>
      <c r="FX48" s="0" t="n">
        <v>63.647708</v>
      </c>
      <c r="FY48" s="0" t="n">
        <f aca="false">FX48/FX$50</f>
        <v>0.0330212818603537</v>
      </c>
      <c r="FZ48" s="0" t="n">
        <f aca="false">FY48*H$6</f>
        <v>0.402941088924109</v>
      </c>
      <c r="GA48" s="0" t="n">
        <v>69.6104</v>
      </c>
      <c r="GB48" s="0" t="n">
        <f aca="false">GA48/GA$50</f>
        <v>0.030169217387828</v>
      </c>
      <c r="GC48" s="0" t="n">
        <f aca="false">GB48*I$6</f>
        <v>0.528324614191139</v>
      </c>
      <c r="GD48" s="0" t="n">
        <v>69.558151</v>
      </c>
      <c r="GE48" s="0" t="n">
        <f aca="false">GD48/GD$50</f>
        <v>0.0301814233798775</v>
      </c>
      <c r="GF48" s="0" t="n">
        <f aca="false">GE48*J$6</f>
        <v>0.538444557817701</v>
      </c>
      <c r="GG48" s="0" t="n">
        <v>68.996981</v>
      </c>
      <c r="GH48" s="0" t="n">
        <f aca="false">GG48/GG$50</f>
        <v>0.0303143241543423</v>
      </c>
      <c r="GI48" s="0" t="n">
        <f aca="false">GH48*K$6</f>
        <v>3.27880476949811</v>
      </c>
      <c r="GJ48" s="0" t="n">
        <v>67.967352</v>
      </c>
      <c r="GK48" s="0" t="n">
        <f aca="false">GJ48/GJ$50</f>
        <v>0.030698318389633</v>
      </c>
      <c r="GL48" s="0" t="n">
        <f aca="false">GK48*L$6</f>
        <v>1.11219883759844</v>
      </c>
      <c r="GM48" s="0" t="n">
        <v>70.438665</v>
      </c>
      <c r="GN48" s="0" t="n">
        <f aca="false">GM48/GM$50</f>
        <v>0.0299855233841279</v>
      </c>
      <c r="GO48" s="0" t="n">
        <f aca="false">GN48*M$6</f>
        <v>0.910504320002863</v>
      </c>
      <c r="GP48" s="0" t="n">
        <v>71.366458</v>
      </c>
      <c r="GQ48" s="0" t="n">
        <f aca="false">GP48/GP$50</f>
        <v>0.0297811908418683</v>
      </c>
      <c r="GR48" s="0" t="n">
        <f aca="false">GQ48*N$6</f>
        <v>0.929432453102975</v>
      </c>
      <c r="GT48" s="46" t="n">
        <f aca="false">AVERAGE(FV48,FS48,FP48,FM48,FJ48, FY48, GB48,GE48,GH48,GK48,GN48,GQ48)</f>
        <v>0.0294246117620666</v>
      </c>
      <c r="GU48" s="0" t="n">
        <f aca="false">GT48*(SUM(A$6:N$6))</f>
        <v>14.0272739091136</v>
      </c>
      <c r="GW48" s="5" t="n">
        <v>74.066032</v>
      </c>
      <c r="GX48" s="37" t="n">
        <f aca="false">GW48/GW$50</f>
        <v>0.0292300140796449</v>
      </c>
      <c r="GY48" s="8" t="n">
        <f aca="false">GX48*W$6</f>
        <v>1.05644347423477</v>
      </c>
      <c r="GZ48" s="38" t="n">
        <v>97.34828</v>
      </c>
      <c r="HA48" s="37" t="n">
        <f aca="false">GZ48/GZ$50</f>
        <v>0.0263722431258759</v>
      </c>
      <c r="HB48" s="8" t="n">
        <f aca="false">HA48*X$6</f>
        <v>3.26868278854416</v>
      </c>
      <c r="HC48" s="11" t="n">
        <v>71.443656</v>
      </c>
      <c r="HD48" s="39" t="n">
        <f aca="false">HC48/HC$50</f>
        <v>0.0298926191481775</v>
      </c>
      <c r="HE48" s="45" t="n">
        <f aca="false">HD48*Y$6</f>
        <v>0.355626648772859</v>
      </c>
      <c r="HF48" s="41" t="n">
        <v>101.318189</v>
      </c>
      <c r="HG48" s="39" t="n">
        <f aca="false">HF48/HF$50</f>
        <v>0.0260662262508987</v>
      </c>
      <c r="HH48" s="0" t="n">
        <f aca="false">HG48*Z$6</f>
        <v>0.281868796377026</v>
      </c>
      <c r="HI48" s="0" t="n">
        <v>74.920698</v>
      </c>
      <c r="HJ48" s="39" t="n">
        <f aca="false">HI48/HI$50</f>
        <v>0.029505630814412</v>
      </c>
      <c r="HL48" s="0" t="n">
        <v>75.586537</v>
      </c>
      <c r="HM48" s="39" t="n">
        <f aca="false">HL48/HL$50</f>
        <v>0.027079604153699</v>
      </c>
      <c r="HN48" s="0" t="n">
        <f aca="false">HM48*AB$6</f>
        <v>0.584957797179837</v>
      </c>
      <c r="HO48" s="0" t="n">
        <v>73.701165</v>
      </c>
      <c r="HP48" s="39" t="n">
        <f aca="false">HO48/HO$50</f>
        <v>0.0291506129965534</v>
      </c>
      <c r="HQ48" s="0" t="n">
        <f aca="false">HP48*AC$6</f>
        <v>0.79853231362825</v>
      </c>
      <c r="HR48" s="0" t="n">
        <v>79.617359</v>
      </c>
      <c r="HS48" s="39" t="n">
        <f aca="false">HR48/HR$50</f>
        <v>0.0280260863130234</v>
      </c>
      <c r="HT48" s="0" t="n">
        <f aca="false">HS48*AD$6</f>
        <v>1.02760635199905</v>
      </c>
      <c r="HU48" s="0" t="n">
        <v>73.108011</v>
      </c>
      <c r="HV48" s="39" t="n">
        <f aca="false">HU48/HU$50</f>
        <v>0.0292258270972985</v>
      </c>
      <c r="HW48" s="0" t="n">
        <f aca="false">HV48*AE$6</f>
        <v>1.05434180140998</v>
      </c>
      <c r="IH48" s="47" t="n">
        <f aca="false">AVERAGE(HJ48,HG48,HD48,HA48,GX48, HM48, HP48,HS48,HV48,HY48,IB48,IE48)</f>
        <v>0.0282832071088426</v>
      </c>
      <c r="II48" s="0" t="n">
        <f aca="false">IH48*AI$6</f>
        <v>11.0977387848171</v>
      </c>
      <c r="IK48" s="0" t="s">
        <v>98</v>
      </c>
      <c r="IL48" s="5" t="n">
        <v>119.861679</v>
      </c>
      <c r="IM48" s="37" t="n">
        <f aca="false">IL48/IL$50</f>
        <v>0.0267837752847973</v>
      </c>
      <c r="IN48" s="8" t="n">
        <f aca="false">IM48*W$8</f>
        <v>1.210038102355</v>
      </c>
      <c r="IO48" s="38" t="n">
        <v>68.716868</v>
      </c>
      <c r="IP48" s="37" t="n">
        <f aca="false">IO48/IO$50</f>
        <v>0.0309136386331617</v>
      </c>
      <c r="IQ48" s="8" t="n">
        <f aca="false">IP48*X$8</f>
        <v>4.78945221161071</v>
      </c>
      <c r="IR48" s="11" t="n">
        <v>68.716868</v>
      </c>
      <c r="IS48" s="39" t="n">
        <f aca="false">IR48/IR$50</f>
        <v>0.0309136386331617</v>
      </c>
      <c r="IT48" s="40" t="n">
        <f aca="false">IS48*E$8</f>
        <v>0.0358526434095042</v>
      </c>
      <c r="IU48" s="41" t="n">
        <v>190.940728</v>
      </c>
      <c r="IV48" s="0" t="n">
        <f aca="false">IU48/IU$50</f>
        <v>0.0251151026196879</v>
      </c>
      <c r="IW48" s="0" t="n">
        <f aca="false">IV48*F$8</f>
        <v>0.0263428598109984</v>
      </c>
      <c r="IX48" s="0" t="n">
        <v>67.154858</v>
      </c>
      <c r="IY48" s="37" t="n">
        <f aca="false">IX48/IX$50</f>
        <v>0.0303417318569262</v>
      </c>
      <c r="IZ48" s="0" t="n">
        <f aca="false">IY48*G$8</f>
        <v>0.187607245760501</v>
      </c>
      <c r="JA48" s="0" t="n">
        <v>68.716868</v>
      </c>
      <c r="JB48" s="0" t="n">
        <f aca="false">JA48/JA$50</f>
        <v>0.0309136386331617</v>
      </c>
      <c r="JC48" s="0" t="n">
        <f aca="false">JB48*H$8</f>
        <v>0.471528303554747</v>
      </c>
      <c r="JD48" s="0" t="n">
        <v>107.350758</v>
      </c>
      <c r="JE48" s="0" t="n">
        <f aca="false">JD48/JD$50</f>
        <v>0.0273204718738936</v>
      </c>
      <c r="JF48" s="0" t="n">
        <f aca="false">JE48*I$8</f>
        <v>0.598046577441142</v>
      </c>
      <c r="JG48" s="0" t="n">
        <v>68.716868</v>
      </c>
      <c r="JH48" s="0" t="n">
        <f aca="false">JG48/JG$50</f>
        <v>0.0309136386331617</v>
      </c>
      <c r="JI48" s="0" t="n">
        <f aca="false">JH48*J$8</f>
        <v>0.68938433895511</v>
      </c>
      <c r="JJ48" s="0" t="n">
        <v>68.716868</v>
      </c>
      <c r="JK48" s="0" t="n">
        <f aca="false">JJ48/JJ$50</f>
        <v>0.0309136386331617</v>
      </c>
      <c r="JL48" s="0" t="n">
        <f aca="false">JK48*K$8</f>
        <v>4.17953346398588</v>
      </c>
      <c r="JM48" s="0" t="n">
        <v>114.110408</v>
      </c>
      <c r="JN48" s="0" t="n">
        <f aca="false">JM48/JM$50</f>
        <v>0.0270301065340618</v>
      </c>
      <c r="JO48" s="0" t="n">
        <f aca="false">JN48*L$8</f>
        <v>1.22412458745208</v>
      </c>
      <c r="JP48" s="0" t="n">
        <v>68.716868</v>
      </c>
      <c r="JQ48" s="0" t="n">
        <f aca="false">JP48/JP$50</f>
        <v>0.0309136386331617</v>
      </c>
      <c r="JR48" s="0" t="n">
        <f aca="false">JQ48*M$8</f>
        <v>1.17335793850942</v>
      </c>
      <c r="JS48" s="0" t="n">
        <v>68.716868</v>
      </c>
      <c r="JT48" s="0" t="n">
        <f aca="false">JS48/JS$50</f>
        <v>0.0309136386331617</v>
      </c>
      <c r="JU48" s="0" t="n">
        <f aca="false">JT48*N$8</f>
        <v>1.205968355233</v>
      </c>
      <c r="JW48" s="43" t="n">
        <f aca="false">AVERAGE(IY48,IV48,IS48,IP48,IM48,JB48,JE48,JH48,JK48,JN48,JQ48,JT48)</f>
        <v>0.0294155548834582</v>
      </c>
      <c r="JX48" s="0" t="n">
        <f aca="false">JW48*SUM(A$8:N$8)</f>
        <v>17.5286954028214</v>
      </c>
      <c r="JZ48" s="0" t="n">
        <v>123.475417</v>
      </c>
      <c r="KA48" s="0" t="n">
        <f aca="false">JZ48/JZ$50</f>
        <v>0.0265341137918724</v>
      </c>
      <c r="KB48" s="0" t="n">
        <f aca="false">KA48*W$8</f>
        <v>1.19875888887902</v>
      </c>
      <c r="KC48" s="0" t="n">
        <v>68.716868</v>
      </c>
      <c r="KD48" s="0" t="n">
        <f aca="false">KC48/KC$50</f>
        <v>0.0309136386331617</v>
      </c>
      <c r="KE48" s="0" t="n">
        <f aca="false">KD48*X$8</f>
        <v>4.78945221161071</v>
      </c>
      <c r="KF48" s="0" t="n">
        <v>68.716868</v>
      </c>
      <c r="KG48" s="0" t="n">
        <f aca="false">KF48/KF$50</f>
        <v>0.0309136386331617</v>
      </c>
      <c r="KH48" s="0" t="n">
        <f aca="false">KG48*Y$8</f>
        <v>0.459716897588946</v>
      </c>
      <c r="KI48" s="0" t="n">
        <v>208.79197</v>
      </c>
      <c r="KJ48" s="0" t="n">
        <f aca="false">KI48/KI$50</f>
        <v>0.0271370374825457</v>
      </c>
      <c r="KK48" s="0" t="n">
        <f aca="false">KJ48*Z$8</f>
        <v>0.366810102218942</v>
      </c>
      <c r="KL48" s="0" t="n">
        <v>102.73793</v>
      </c>
      <c r="KM48" s="0" t="n">
        <f aca="false">KL48/KL$50</f>
        <v>0.0459731364127747</v>
      </c>
      <c r="KO48" s="0" t="n">
        <v>68.716868</v>
      </c>
      <c r="KP48" s="0" t="n">
        <f aca="false">KO48/KO$50</f>
        <v>0.0309136386331617</v>
      </c>
      <c r="KQ48" s="0" t="n">
        <f aca="false">KP48*AB$8</f>
        <v>0.834722964146321</v>
      </c>
      <c r="KR48" s="0" t="n">
        <v>76.559272</v>
      </c>
      <c r="KS48" s="0" t="n">
        <f aca="false">KR48/KR$50</f>
        <v>0.0143004927468232</v>
      </c>
      <c r="KT48" s="0" t="n">
        <f aca="false">KS48*AC$8</f>
        <v>0.489672616854356</v>
      </c>
      <c r="KU48" s="0" t="n">
        <v>68.716868</v>
      </c>
      <c r="KV48" s="0" t="n">
        <f aca="false">KU48/KU$50</f>
        <v>0.0311587702898909</v>
      </c>
      <c r="KW48" s="0" t="n">
        <f aca="false">KV48*AD$8</f>
        <v>1.42808693982239</v>
      </c>
      <c r="KX48" s="0" t="n">
        <v>68.716868</v>
      </c>
      <c r="KY48" s="0" t="n">
        <f aca="false">KX48/KX$50</f>
        <v>0.0311587702898909</v>
      </c>
      <c r="KZ48" s="0" t="n">
        <f aca="false">KY48*AE$8</f>
        <v>1.40509256965563</v>
      </c>
      <c r="LK48" s="48" t="n">
        <f aca="false">AVERAGE(KM48,KJ48,KG48,KD48,KA48, KP48, KS48,KV48,KY48,LB48,LE48,LH48)</f>
        <v>0.0298892485459203</v>
      </c>
      <c r="LL48" s="0" t="n">
        <f aca="false">LK48*AI$8</f>
        <v>14.6598948079244</v>
      </c>
      <c r="LN48" s="0" t="s">
        <v>98</v>
      </c>
      <c r="LO48" s="5" t="n">
        <v>22.391939</v>
      </c>
      <c r="LP48" s="37" t="n">
        <f aca="false">LO48/LO$50</f>
        <v>0.0215383255969074</v>
      </c>
      <c r="LQ48" s="8" t="n">
        <f aca="false">LP48*C$9</f>
        <v>0.240656241889277</v>
      </c>
      <c r="LR48" s="11" t="n">
        <v>22.391939</v>
      </c>
      <c r="LS48" s="37" t="n">
        <f aca="false">LR48/LR$50</f>
        <v>0.0215383255969074</v>
      </c>
      <c r="LT48" s="8" t="n">
        <f aca="false">LS48*D$9</f>
        <v>1.18894935046872</v>
      </c>
      <c r="LU48" s="11" t="n">
        <v>22.391939</v>
      </c>
      <c r="LV48" s="39" t="n">
        <f aca="false">LU48/LU$50</f>
        <v>0.0215383255969074</v>
      </c>
      <c r="LW48" s="4" t="n">
        <f aca="false">LV48*E$9</f>
        <v>0.00612696121544438</v>
      </c>
      <c r="LX48" s="41" t="n">
        <v>22.391939</v>
      </c>
      <c r="LY48" s="0" t="n">
        <f aca="false">LX48/LX$50</f>
        <v>0.0215383255969074</v>
      </c>
      <c r="LZ48" s="0" t="n">
        <f aca="false">LY48*F$9</f>
        <v>0.00554117720699763</v>
      </c>
      <c r="MA48" s="0" t="n">
        <v>22.391939</v>
      </c>
      <c r="MB48" s="37" t="n">
        <f aca="false">MA48/MA$50</f>
        <v>0.0215383255969074</v>
      </c>
      <c r="MC48" s="0" t="n">
        <f aca="false">MB48*G$9</f>
        <v>0.0326650492365509</v>
      </c>
      <c r="MD48" s="0" t="n">
        <v>22.391939</v>
      </c>
      <c r="ME48" s="0" t="n">
        <f aca="false">MD48/MD$50</f>
        <v>0.0215383255969074</v>
      </c>
      <c r="MF48" s="0" t="n">
        <f aca="false">ME48*H$9</f>
        <v>0.0805808262131757</v>
      </c>
      <c r="MG48" s="0" t="n">
        <v>22.391939</v>
      </c>
      <c r="MH48" s="0" t="n">
        <f aca="false">MG48/MG$50</f>
        <v>0.0215383255969074</v>
      </c>
      <c r="MI48" s="0" t="n">
        <f aca="false">MH48*I$9</f>
        <v>0.115643409818944</v>
      </c>
      <c r="MZ48" s="49" t="n">
        <f aca="false">AVERAGE(MB48,LY48,LV48,LS48,LP48,ME48,MH48)</f>
        <v>0.0215383255969074</v>
      </c>
      <c r="NA48" s="0" t="n">
        <f aca="false">MZ48*O$9</f>
        <v>3.15918646044084</v>
      </c>
      <c r="NC48" s="0" t="s">
        <v>98</v>
      </c>
      <c r="ND48" s="5" t="n">
        <v>162.341793</v>
      </c>
      <c r="NE48" s="37" t="n">
        <f aca="false">ND48/ND$50</f>
        <v>0.0215388413270653</v>
      </c>
      <c r="NF48" s="8" t="n">
        <f aca="false">NE48*C$10</f>
        <v>1.7447602846105</v>
      </c>
      <c r="NG48" s="11" t="n">
        <v>162.341793</v>
      </c>
      <c r="NH48" s="37" t="n">
        <f aca="false">NG48/NG$50</f>
        <v>0.0215388413270653</v>
      </c>
      <c r="NI48" s="8" t="n">
        <f aca="false">NH48*D$10</f>
        <v>8.61989529474037</v>
      </c>
      <c r="NJ48" s="11" t="n">
        <v>162.341793</v>
      </c>
      <c r="NK48" s="39" t="n">
        <f aca="false">NJ48/NJ$50</f>
        <v>0.0215388413270653</v>
      </c>
      <c r="NL48" s="4" t="n">
        <f aca="false">NK48*E$10</f>
        <v>0.04442053324748</v>
      </c>
      <c r="NM48" s="41" t="n">
        <v>162.341793</v>
      </c>
      <c r="NN48" s="0" t="n">
        <f aca="false">NM48/NM$50</f>
        <v>0.0215388413270653</v>
      </c>
      <c r="NO48" s="0" t="n">
        <f aca="false">NN48*F$10</f>
        <v>0.0401735930257173</v>
      </c>
      <c r="NP48" s="0" t="n">
        <v>162.341793</v>
      </c>
      <c r="NQ48" s="37" t="n">
        <f aca="false">NP48/NP$50</f>
        <v>0.0215388413270653</v>
      </c>
      <c r="NR48" s="0" t="n">
        <f aca="false">NQ48*G$10</f>
        <v>0.236821950494025</v>
      </c>
      <c r="NS48" s="0" t="n">
        <v>162.341793</v>
      </c>
      <c r="NT48" s="0" t="n">
        <f aca="false">NS48/NS$50</f>
        <v>0.0215388413270653</v>
      </c>
      <c r="NU48" s="0" t="n">
        <f aca="false">NT48*H$10</f>
        <v>0.584211837491151</v>
      </c>
      <c r="NV48" s="0" t="n">
        <v>162.341793</v>
      </c>
      <c r="NW48" s="0" t="n">
        <f aca="false">NV48/NV$50</f>
        <v>0.0215388413270653</v>
      </c>
      <c r="NX48" s="0" t="n">
        <f aca="false">NW48*I$10</f>
        <v>0.838415937376189</v>
      </c>
      <c r="OO48" s="49" t="n">
        <f aca="false">AVERAGE(NQ48,NN48,NK48,NH48,NE48,NT48,NW48)</f>
        <v>0.0215388413270653</v>
      </c>
      <c r="OP48" s="0" t="n">
        <f aca="false">OO48*O$10</f>
        <v>22.9041350624615</v>
      </c>
      <c r="OR48" s="0" t="s">
        <v>98</v>
      </c>
      <c r="OS48" s="5" t="n">
        <v>126.195654</v>
      </c>
      <c r="OT48" s="37" t="n">
        <f aca="false">OS48/OS$50</f>
        <v>0.0174296254622987</v>
      </c>
      <c r="OU48" s="8" t="n">
        <f aca="false">OT48*C$11</f>
        <v>1.62753776041611</v>
      </c>
      <c r="OV48" s="11" t="n">
        <v>126.195654</v>
      </c>
      <c r="OW48" s="37" t="n">
        <f aca="false">OV48/OV$50</f>
        <v>0.0174296254622987</v>
      </c>
      <c r="OX48" s="8" t="n">
        <f aca="false">OW48*D$11</f>
        <v>8.04076365490805</v>
      </c>
      <c r="OY48" s="11" t="n">
        <v>126.195654</v>
      </c>
      <c r="OZ48" s="39" t="n">
        <f aca="false">OY48/OY$50</f>
        <v>0.0174296254622987</v>
      </c>
      <c r="PA48" s="4" t="n">
        <f aca="false">OZ48*E$11</f>
        <v>0.0414361192398602</v>
      </c>
      <c r="PB48" s="41" t="n">
        <v>126.195654</v>
      </c>
      <c r="PC48" s="0" t="n">
        <f aca="false">PB48/PB$50</f>
        <v>0.0174296254622987</v>
      </c>
      <c r="PD48" s="0" t="n">
        <f aca="false">PC48*F$11</f>
        <v>0.0374745116550728</v>
      </c>
      <c r="PE48" s="0" t="n">
        <v>126.195654</v>
      </c>
      <c r="PF48" s="37" t="n">
        <f aca="false">PE48/PE$50</f>
        <v>0.0174296254622987</v>
      </c>
      <c r="PG48" s="0" t="n">
        <f aca="false">PF48*G$11</f>
        <v>0.220910958556388</v>
      </c>
      <c r="PH48" s="0" t="n">
        <v>126.195654</v>
      </c>
      <c r="PI48" s="0" t="n">
        <f aca="false">PH48/PH$50</f>
        <v>0.0174296254622987</v>
      </c>
      <c r="PJ48" s="0" t="n">
        <f aca="false">PI48*H$11</f>
        <v>0.544961295821331</v>
      </c>
      <c r="PK48" s="0" t="n">
        <v>126.195654</v>
      </c>
      <c r="PL48" s="0" t="n">
        <f aca="false">PK48/PK$50</f>
        <v>0.0174296254622987</v>
      </c>
      <c r="PM48" s="0" t="n">
        <f aca="false">PL48*I$11</f>
        <v>0.782086576047346</v>
      </c>
      <c r="QD48" s="49" t="n">
        <f aca="false">AVERAGE(PF48,PC48,OZ48,OW48,OT48,PI48,PL48)</f>
        <v>0.0174296254622987</v>
      </c>
      <c r="QE48" s="0" t="n">
        <f aca="false">QD48*O$11</f>
        <v>21.3653101876677</v>
      </c>
      <c r="QG48" s="0" t="s">
        <v>98</v>
      </c>
      <c r="QH48" s="5" t="n">
        <v>55.607836</v>
      </c>
      <c r="QI48" s="37" t="n">
        <f aca="false">QH48/QH$50</f>
        <v>0.0241043651729192</v>
      </c>
      <c r="QJ48" s="8" t="n">
        <f aca="false">QI48*C$12</f>
        <v>0.715044622679235</v>
      </c>
      <c r="QK48" s="11" t="n">
        <v>55.607836</v>
      </c>
      <c r="QL48" s="37" t="n">
        <f aca="false">QK48/QK$50</f>
        <v>0.0240138040880398</v>
      </c>
      <c r="QM48" s="8" t="n">
        <f aca="false">QL48*D$12</f>
        <v>3.51936761682111</v>
      </c>
      <c r="QN48" s="11" t="n">
        <v>55.607836</v>
      </c>
      <c r="QO48" s="39" t="n">
        <f aca="false">QN48/QN$50</f>
        <v>0.024058999409967</v>
      </c>
      <c r="QP48" s="4" t="n">
        <f aca="false">QO48*E$12</f>
        <v>0.0181703381297265</v>
      </c>
      <c r="QQ48" s="41" t="n">
        <v>55.607836</v>
      </c>
      <c r="QR48" s="0" t="n">
        <f aca="false">QQ48/QQ$50</f>
        <v>0.024058999409967</v>
      </c>
      <c r="QS48" s="0" t="n">
        <f aca="false">QR48*F$12</f>
        <v>0.0164331158542478</v>
      </c>
      <c r="QT48" s="0" t="n">
        <v>55.607836</v>
      </c>
      <c r="QU48" s="37" t="n">
        <f aca="false">QT48/QT$50</f>
        <v>0.024058999409967</v>
      </c>
      <c r="QV48" s="0" t="n">
        <f aca="false">QU48*G$12</f>
        <v>0.0968726533075085</v>
      </c>
      <c r="QW48" s="0" t="n">
        <v>55.607836</v>
      </c>
      <c r="QX48" s="0" t="n">
        <f aca="false">QW48/QW$50</f>
        <v>0.0240589993891485</v>
      </c>
      <c r="QY48" s="4" t="n">
        <f aca="false">QX48*H$12</f>
        <v>0.238973417051893</v>
      </c>
      <c r="QZ48" s="0" t="n">
        <v>55.321278</v>
      </c>
      <c r="RA48" s="0" t="n">
        <f aca="false">QZ48/QZ$50</f>
        <v>0.0241690384390632</v>
      </c>
      <c r="RB48" s="0" t="n">
        <f aca="false">RA48*I$12</f>
        <v>0.344524869971148</v>
      </c>
      <c r="RS48" s="49" t="n">
        <f aca="false">AVERAGE(QU48,QR48,QO48,QL48,QI48,QX48,RA48)</f>
        <v>0.0240747436170102</v>
      </c>
      <c r="RT48" s="0" t="n">
        <f aca="false">RS48*O$12</f>
        <v>9.37512887995144</v>
      </c>
      <c r="RW48" s="0" t="s">
        <v>98</v>
      </c>
      <c r="RX48" s="5" t="n">
        <v>126.195654</v>
      </c>
      <c r="RY48" s="37" t="n">
        <f aca="false">RX48/RX$50</f>
        <v>0.0174296254622987</v>
      </c>
      <c r="RZ48" s="8" t="n">
        <f aca="false">RY48*C$13</f>
        <v>0.889260767506755</v>
      </c>
      <c r="SA48" s="11" t="n">
        <v>126.195654</v>
      </c>
      <c r="SB48" s="37" t="n">
        <f aca="false">SA48/SA$50</f>
        <v>0.0174296254622987</v>
      </c>
      <c r="SC48" s="8" t="n">
        <f aca="false">SB48*D$13</f>
        <v>4.39334547745044</v>
      </c>
      <c r="SD48" s="11" t="n">
        <v>126.195654</v>
      </c>
      <c r="SE48" s="39" t="n">
        <f aca="false">SD48/SD$50</f>
        <v>0.0174296254622987</v>
      </c>
      <c r="SF48" s="4" t="n">
        <f aca="false">SE48*$E$13</f>
        <v>0.0226400370510106</v>
      </c>
      <c r="SG48" s="41" t="n">
        <v>126.195654</v>
      </c>
      <c r="SH48" s="0" t="n">
        <f aca="false">SG48/SG$50</f>
        <v>0.0174296254622987</v>
      </c>
      <c r="SI48" s="0" t="n">
        <f aca="false">SH48*$F$13</f>
        <v>0.0204754776244397</v>
      </c>
      <c r="SJ48" s="0" t="n">
        <v>126.195654</v>
      </c>
      <c r="SK48" s="37" t="n">
        <f aca="false">SJ48/SJ$50</f>
        <v>0.0174296254622987</v>
      </c>
      <c r="SL48" s="0" t="n">
        <f aca="false">SK48*$G$13</f>
        <v>0.12070223704443</v>
      </c>
      <c r="SM48" s="0" t="n">
        <v>72.618211</v>
      </c>
      <c r="SN48" s="0" t="n">
        <f aca="false">SM48/SM$50</f>
        <v>0.0183565534266879</v>
      </c>
      <c r="SO48" s="0" t="n">
        <f aca="false">SN48*H$13</f>
        <v>0.313593322060987</v>
      </c>
      <c r="SP48" s="0" t="n">
        <v>72.618211</v>
      </c>
      <c r="SQ48" s="0" t="n">
        <f aca="false">SP48/SP$50</f>
        <v>0.0183565534266879</v>
      </c>
      <c r="SR48" s="0" t="n">
        <f aca="false">SQ48*I$13</f>
        <v>0.450045038799231</v>
      </c>
      <c r="TI48" s="49" t="n">
        <f aca="false">AVERAGE(SK48,SH48,SE48,SB48,RY48,SN48,SQ48)</f>
        <v>0.0176944620235528</v>
      </c>
      <c r="TJ48" s="0" t="n">
        <f aca="false">TI48*$O$13</f>
        <v>11.8510428848947</v>
      </c>
      <c r="TL48" s="0" t="s">
        <v>98</v>
      </c>
      <c r="TM48" s="5" t="n">
        <v>3847867</v>
      </c>
      <c r="TN48" s="37" t="n">
        <f aca="false">TM48/TM$50</f>
        <v>0.0121424088846779</v>
      </c>
      <c r="TO48" s="8" t="n">
        <f aca="false">TN48*$C$7</f>
        <v>3.84786702185634</v>
      </c>
      <c r="TP48" s="11" t="n">
        <v>19010180</v>
      </c>
      <c r="TQ48" s="37" t="n">
        <f aca="false">TP48/TP$50</f>
        <v>0.012142407520343</v>
      </c>
      <c r="TR48" s="8" t="n">
        <f aca="false">TQ48*$D$7</f>
        <v>19.0101800242848</v>
      </c>
      <c r="TS48" s="11" t="n">
        <v>97964</v>
      </c>
      <c r="TT48" s="39" t="n">
        <f aca="false">TS48/TS$50</f>
        <v>0.0121423657806506</v>
      </c>
      <c r="TU48" s="4" t="n">
        <f aca="false">TT48*$E$7</f>
        <v>0.0979640009713893</v>
      </c>
      <c r="TV48" s="41" t="n">
        <v>88598</v>
      </c>
      <c r="TW48" s="0" t="n">
        <f aca="false">TV48/TV$50</f>
        <v>0.0121423776627835</v>
      </c>
      <c r="TX48" s="0" t="n">
        <f aca="false">TW48*$F$7</f>
        <v>0.0885979854291468</v>
      </c>
      <c r="TY48" s="50" t="n">
        <v>522283</v>
      </c>
      <c r="TZ48" s="37" t="n">
        <f aca="false">TY48/TY$50</f>
        <v>0.0121423990106843</v>
      </c>
      <c r="UA48" s="0" t="n">
        <f aca="false">TZ48*$G$7</f>
        <v>0.522282998057216</v>
      </c>
      <c r="UB48" s="50" t="n">
        <v>2057419</v>
      </c>
      <c r="UC48" s="0" t="n">
        <f aca="false">UB48/UB$50</f>
        <v>0.0193897834954733</v>
      </c>
      <c r="UD48" s="0" t="n">
        <f aca="false">UC48*H$7</f>
        <v>2.05741900387796</v>
      </c>
      <c r="UE48" s="50" t="n">
        <v>2952650</v>
      </c>
      <c r="UF48" s="0" t="n">
        <f aca="false">UE48/UE$50</f>
        <v>0.0193897858116387</v>
      </c>
      <c r="UG48" s="0" t="n">
        <f aca="false">UF48*I$7</f>
        <v>2.95265001163387</v>
      </c>
      <c r="UH48" s="50" t="n">
        <v>3007990</v>
      </c>
      <c r="UI48" s="0" t="n">
        <f aca="false">UH48/UH$50</f>
        <v>0.0193897834375735</v>
      </c>
      <c r="UJ48" s="0" t="n">
        <f aca="false">UI48*J$7</f>
        <v>3.00799002947247</v>
      </c>
      <c r="UK48" s="50" t="n">
        <v>13144412</v>
      </c>
      <c r="UL48" s="0" t="n">
        <f aca="false">UK48/UK$50</f>
        <v>0.0193897833465557</v>
      </c>
      <c r="UM48" s="0" t="n">
        <f aca="false">UL48*SUM(A$7:N$7)</f>
        <v>80.3780845066587</v>
      </c>
      <c r="UN48" s="50"/>
      <c r="UQ48" s="50" t="n">
        <v>5119712</v>
      </c>
      <c r="UR48" s="0" t="n">
        <f aca="false">UQ48/UQ$50</f>
        <v>0.019389784972269</v>
      </c>
      <c r="US48" s="0" t="n">
        <f aca="false">UR48*M$7</f>
        <v>5.11971198061022</v>
      </c>
      <c r="UT48" s="50" t="n">
        <v>5262001</v>
      </c>
      <c r="UU48" s="0" t="n">
        <f aca="false">UT48/UT$50</f>
        <v>0.0193897848670614</v>
      </c>
      <c r="UV48" s="0" t="n">
        <f aca="false">UU48*N$7</f>
        <v>5.2620009635472</v>
      </c>
      <c r="UX48" s="49" t="n">
        <f aca="false">AVERAGE(TZ48,TW48,TT48,TQ48,TN48,UC48,UF48,UI48,UL48,UO48,UR48,UU48)</f>
        <v>0.0160955149808828</v>
      </c>
      <c r="UY48" s="0" t="n">
        <f aca="false">UX48*SUM(A$7:N$7)</f>
        <v>66.7220793646157</v>
      </c>
      <c r="VA48" s="50" t="n">
        <v>6093858</v>
      </c>
      <c r="VB48" s="0" t="n">
        <f aca="false">VA48/VA$50</f>
        <v>0.0193897822076759</v>
      </c>
      <c r="VC48" s="0" t="n">
        <f aca="false">VB48*W$7</f>
        <v>6.09385801163387</v>
      </c>
      <c r="VD48" s="50" t="n">
        <v>20897812</v>
      </c>
      <c r="VE48" s="0" t="n">
        <f aca="false">VD48/VD$50</f>
        <v>0.0193897832242167</v>
      </c>
      <c r="VF48" s="0" t="n">
        <f aca="false">VE48*X$7</f>
        <v>20.8978120426575</v>
      </c>
      <c r="VG48" s="50" t="n">
        <v>2005882</v>
      </c>
      <c r="VH48" s="0" t="n">
        <f aca="false">VG48/VG$50</f>
        <v>0.0193897808471113</v>
      </c>
      <c r="VI48" s="0" t="n">
        <f aca="false">VH48*Y$7</f>
        <v>2.00588203335042</v>
      </c>
      <c r="VJ48" s="50" t="n">
        <v>1823241</v>
      </c>
      <c r="VK48" s="0" t="n">
        <f aca="false">VJ48/VJ$50</f>
        <v>0.0193897884091192</v>
      </c>
      <c r="VL48" s="0" t="n">
        <f aca="false">VK48*Z$7</f>
        <v>1.82324096432279</v>
      </c>
      <c r="VM48" s="50" t="n">
        <v>1724279</v>
      </c>
      <c r="VN48" s="0" t="n">
        <f aca="false">VM48/VM$50</f>
        <v>0.0193897828442694</v>
      </c>
      <c r="VP48" s="50" t="n">
        <v>3408025</v>
      </c>
      <c r="VQ48" s="0" t="n">
        <f aca="false">VP48/VP$50</f>
        <v>0.0181433879532259</v>
      </c>
      <c r="VR48" s="0" t="n">
        <f aca="false">VQ48*AB$7</f>
        <v>3.40802497967941</v>
      </c>
      <c r="VS48" s="50" t="n">
        <v>4321807</v>
      </c>
      <c r="VT48" s="0" t="n">
        <f aca="false">VS48/VS$50</f>
        <v>0.0181433885992392</v>
      </c>
      <c r="VU48" s="0" t="n">
        <f aca="false">VT48*AC$7</f>
        <v>4.32180696879337</v>
      </c>
      <c r="VV48" s="50" t="n">
        <v>5784754</v>
      </c>
      <c r="VW48" s="0" t="n">
        <f aca="false">VV48/VV$50</f>
        <v>0.0181433891715881</v>
      </c>
      <c r="VX48" s="0" t="n">
        <f aca="false">VW48*AD$7</f>
        <v>5.78475407620224</v>
      </c>
      <c r="WL48" s="46" t="n">
        <f aca="false">AVERAGE(VN48,VK48,VH48,VE48,VB48, VQ48, VT48,VW48,VZ48,WC48,WF48,WI48)</f>
        <v>0.0189223854070557</v>
      </c>
      <c r="WM48" s="40" t="n">
        <f aca="false">WL48*AI$7</f>
        <v>64.5630276297908</v>
      </c>
    </row>
    <row r="49" customFormat="false" ht="14.25" hidden="false" customHeight="false" outlineLevel="0" collapsed="false">
      <c r="B49" s="0" t="s">
        <v>99</v>
      </c>
      <c r="C49" s="5" t="n">
        <v>581.926133</v>
      </c>
      <c r="D49" s="37" t="n">
        <f aca="false">C49/C$50</f>
        <v>0.0117740167977335</v>
      </c>
      <c r="E49" s="8" t="n">
        <f aca="false">C$4*D49</f>
        <v>8.58158856092258</v>
      </c>
      <c r="F49" s="38" t="n">
        <v>846.717346</v>
      </c>
      <c r="G49" s="37" t="n">
        <f aca="false">F49/F$50</f>
        <v>0.0114939752546597</v>
      </c>
      <c r="H49" s="8" t="n">
        <f aca="false">G49*D$4</f>
        <v>41.3884839860029</v>
      </c>
      <c r="I49" s="11" t="n">
        <v>583.447354</v>
      </c>
      <c r="J49" s="39" t="n">
        <f aca="false">I49/I$50</f>
        <v>0.0117659561651576</v>
      </c>
      <c r="K49" s="40" t="n">
        <f aca="false">J49*E$4</f>
        <v>0.218332438063107</v>
      </c>
      <c r="L49" s="41" t="n">
        <v>852.92934</v>
      </c>
      <c r="M49" s="0" t="n">
        <f aca="false">L49/L$50</f>
        <v>0.011696025938197</v>
      </c>
      <c r="N49" s="0" t="n">
        <f aca="false">M49*F$4</f>
        <v>0.196284618893302</v>
      </c>
      <c r="O49" s="0" t="n">
        <v>516.713561</v>
      </c>
      <c r="P49" s="37" t="n">
        <f aca="false">O49/O$50</f>
        <v>0.0106570745903659</v>
      </c>
      <c r="Q49" s="0" t="n">
        <f aca="false">P49*G$4</f>
        <v>1.05430733944417</v>
      </c>
      <c r="R49" s="0" t="n">
        <v>474.611866</v>
      </c>
      <c r="S49" s="0" t="n">
        <f aca="false">R49/R$50</f>
        <v>0.0122735434739005</v>
      </c>
      <c r="T49" s="0" t="n">
        <f aca="false">S49*H$4</f>
        <v>2.99535008558743</v>
      </c>
      <c r="U49" s="0" t="n">
        <v>546.532475</v>
      </c>
      <c r="V49" s="0" t="n">
        <f aca="false">U49/U$50</f>
        <v>0.0118130312433621</v>
      </c>
      <c r="W49" s="42" t="n">
        <f aca="false">V49*I$4</f>
        <v>4.13740608107067</v>
      </c>
      <c r="X49" s="0" t="n">
        <v>545.914657</v>
      </c>
      <c r="Y49" s="0" t="n">
        <f aca="false">X49/X$50</f>
        <v>0.011813283359655</v>
      </c>
      <c r="Z49" s="42" t="n">
        <f aca="false">Y49*J$4</f>
        <v>4.21504185200589</v>
      </c>
      <c r="AA49" s="0" t="n">
        <v>539.279059</v>
      </c>
      <c r="AB49" s="0" t="n">
        <f aca="false">AA49/AA$50</f>
        <v>0.0118160283803209</v>
      </c>
      <c r="AC49" s="42" t="n">
        <f aca="false">AB49*K$4</f>
        <v>25.560490817917</v>
      </c>
      <c r="AD49" s="0" t="n">
        <v>525.625232</v>
      </c>
      <c r="AE49" s="0" t="n">
        <f aca="false">AD49/AD$50</f>
        <v>0.0118393204243122</v>
      </c>
      <c r="AF49" s="42" t="n">
        <f aca="false">AE49*L$4</f>
        <v>8.57876203298633</v>
      </c>
      <c r="AG49" s="0" t="n">
        <v>555.837402</v>
      </c>
      <c r="AH49" s="0" t="n">
        <f aca="false">AG49/AG$50</f>
        <v>0.0118011284201718</v>
      </c>
      <c r="AI49" s="42" t="n">
        <f aca="false">AH49*M$4</f>
        <v>7.16677729438103</v>
      </c>
      <c r="AJ49" s="0" t="n">
        <v>569.441947</v>
      </c>
      <c r="AK49" s="0" t="n">
        <f aca="false">AJ49/AJ$50</f>
        <v>0.0118520696165286</v>
      </c>
      <c r="AL49" s="42" t="n">
        <f aca="false">AK49*N$4</f>
        <v>7.39775531242413</v>
      </c>
      <c r="AN49" s="43" t="n">
        <f aca="false">AVERAGE(Y49,AB49,AE49,AH49,AK49,P49,M49,J49,G49,D49,S49,V49)</f>
        <v>0.0117162878053637</v>
      </c>
      <c r="AO49" s="0" t="n">
        <f aca="false">AN49*(SUM(A$4:N$4))</f>
        <v>111.707559353913</v>
      </c>
      <c r="AQ49" s="5" t="n">
        <v>601.621599</v>
      </c>
      <c r="AR49" s="37" t="n">
        <f aca="false">AQ49/AQ$50</f>
        <v>0.0118426573730714</v>
      </c>
      <c r="AS49" s="8" t="n">
        <f aca="false">W$4*AR49</f>
        <v>8.56044616693639</v>
      </c>
      <c r="AT49" s="38" t="n">
        <v>878.295004</v>
      </c>
      <c r="AU49" s="37" t="n">
        <f aca="false">AT49/AT$50</f>
        <v>0.0118769593617807</v>
      </c>
      <c r="AV49" s="8" t="n">
        <f aca="false">AU49*X$4</f>
        <v>29.4415704123399</v>
      </c>
      <c r="AW49" s="11" t="n">
        <v>567.808139</v>
      </c>
      <c r="AX49" s="39" t="n">
        <f aca="false">AW49/AW$50</f>
        <v>0.011848253064109</v>
      </c>
      <c r="AY49" s="40" t="n">
        <f aca="false">AX49*Y$4</f>
        <v>2.81912702939497</v>
      </c>
      <c r="AZ49" s="41" t="n">
        <v>917.33564</v>
      </c>
      <c r="BA49" s="39" t="n">
        <f aca="false">AZ49/AZ$50</f>
        <v>0.0117815243876354</v>
      </c>
      <c r="BB49" s="0" t="n">
        <f aca="false">BA49*Z$4</f>
        <v>2.54800527446114</v>
      </c>
      <c r="BC49" s="0" t="n">
        <v>615.521681</v>
      </c>
      <c r="BD49" s="39" t="n">
        <f aca="false">BC49/BC$50</f>
        <v>0.0120924102882572</v>
      </c>
      <c r="BF49" s="0" t="n">
        <v>634.935935</v>
      </c>
      <c r="BG49" s="39" t="n">
        <f aca="false">BF49/BF$50</f>
        <v>0.0113485575437913</v>
      </c>
      <c r="BH49" s="0" t="n">
        <f aca="false">BG49*AB$4</f>
        <v>4.90289827303695</v>
      </c>
      <c r="BI49" s="0" t="n">
        <v>595.609059</v>
      </c>
      <c r="BJ49" s="39" t="n">
        <f aca="false">BI49/BI$50</f>
        <v>0.011749723889826</v>
      </c>
      <c r="BK49" s="42" t="n">
        <f aca="false">BJ49*AC$4</f>
        <v>6.43728089240884</v>
      </c>
      <c r="BL49" s="0" t="n">
        <v>663.2569</v>
      </c>
      <c r="BM49" s="39" t="n">
        <f aca="false">BL49/BL$50</f>
        <v>0.0116479057487931</v>
      </c>
      <c r="BN49" s="42" t="n">
        <f aca="false">BM49*AD$4</f>
        <v>8.54165779785237</v>
      </c>
      <c r="BO49" s="0" t="n">
        <v>585.948167</v>
      </c>
      <c r="BP49" s="39" t="n">
        <f aca="false">BO49/BO$50</f>
        <v>0.011682681726299</v>
      </c>
      <c r="BQ49" s="42" t="n">
        <f aca="false">BP49*AE$4</f>
        <v>8.42921547136924</v>
      </c>
      <c r="BT49" s="42"/>
      <c r="BW49" s="42"/>
      <c r="BZ49" s="42"/>
      <c r="CB49" s="43" t="n">
        <f aca="false">AVERAGE(BM49,BP49,BS49,BV49,BY49,BD49,BA49,AX49,AU49,AR49,BG49,BJ49)</f>
        <v>0.0117634081537292</v>
      </c>
      <c r="CC49" s="0" t="n">
        <f aca="false">CB49*AI$4</f>
        <v>92.3143053804955</v>
      </c>
      <c r="CE49" s="0" t="s">
        <v>99</v>
      </c>
      <c r="CF49" s="5" t="n">
        <v>0</v>
      </c>
      <c r="CG49" s="37" t="n">
        <f aca="false">CF49/CF$50</f>
        <v>0</v>
      </c>
      <c r="CH49" s="8" t="n">
        <f aca="false">C$5*CG49</f>
        <v>0</v>
      </c>
      <c r="CI49" s="38" t="n">
        <v>0</v>
      </c>
      <c r="CJ49" s="37" t="n">
        <f aca="false">CI49/CI$50</f>
        <v>0</v>
      </c>
      <c r="CK49" s="8" t="n">
        <f aca="false">D$5*CJ49</f>
        <v>0</v>
      </c>
      <c r="CL49" s="11" t="n">
        <v>0</v>
      </c>
      <c r="CM49" s="39" t="n">
        <f aca="false">CL49/CL$50</f>
        <v>0</v>
      </c>
      <c r="CN49" s="40" t="n">
        <f aca="false">CM49*E$5</f>
        <v>0</v>
      </c>
      <c r="CO49" s="41" t="n">
        <v>0</v>
      </c>
      <c r="CP49" s="0" t="n">
        <f aca="false">CO49/CO$50</f>
        <v>0</v>
      </c>
      <c r="CQ49" s="0" t="n">
        <f aca="false">CP49*F$5</f>
        <v>0</v>
      </c>
      <c r="CR49" s="0" t="n">
        <v>0</v>
      </c>
      <c r="CS49" s="37" t="n">
        <f aca="false">CR49/CR$50</f>
        <v>0</v>
      </c>
      <c r="CT49" s="0" t="n">
        <f aca="false">CS49*G$5</f>
        <v>0</v>
      </c>
      <c r="CU49" s="0" t="n">
        <v>0</v>
      </c>
      <c r="CV49" s="0" t="n">
        <f aca="false">CU49/CU$50</f>
        <v>0</v>
      </c>
      <c r="CW49" s="0" t="n">
        <f aca="false">CV49*H$5</f>
        <v>0</v>
      </c>
      <c r="CX49" s="0" t="n">
        <v>0</v>
      </c>
      <c r="CY49" s="0" t="n">
        <f aca="false">CX49/CX$50</f>
        <v>0</v>
      </c>
      <c r="CZ49" s="0" t="n">
        <f aca="false">CY49*I$5</f>
        <v>0</v>
      </c>
      <c r="DA49" s="0" t="n">
        <v>0</v>
      </c>
      <c r="DB49" s="0" t="n">
        <f aca="false">DA49/DA$50</f>
        <v>0</v>
      </c>
      <c r="DC49" s="0" t="n">
        <f aca="false">DB49*J$5</f>
        <v>0</v>
      </c>
      <c r="DD49" s="0" t="n">
        <v>0</v>
      </c>
      <c r="DE49" s="0" t="n">
        <f aca="false">DD49/DD$50</f>
        <v>0</v>
      </c>
      <c r="DF49" s="0" t="n">
        <f aca="false">DE49*K$5</f>
        <v>0</v>
      </c>
      <c r="DG49" s="0" t="n">
        <v>0</v>
      </c>
      <c r="DH49" s="0" t="n">
        <f aca="false">DG49/DG$50</f>
        <v>0</v>
      </c>
      <c r="DI49" s="0" t="n">
        <f aca="false">DH49*L$5</f>
        <v>0</v>
      </c>
      <c r="DJ49" s="0" t="n">
        <v>0</v>
      </c>
      <c r="DK49" s="0" t="n">
        <f aca="false">DJ49/DJ$50</f>
        <v>0</v>
      </c>
      <c r="DL49" s="0" t="n">
        <f aca="false">DK49*M$5</f>
        <v>0</v>
      </c>
      <c r="DM49" s="0" t="n">
        <v>0</v>
      </c>
      <c r="DN49" s="0" t="n">
        <f aca="false">DM49/DM$50</f>
        <v>0</v>
      </c>
      <c r="DO49" s="0" t="n">
        <f aca="false">DN49*N$5</f>
        <v>0</v>
      </c>
      <c r="DQ49" s="43" t="n">
        <f aca="false">AVERAGE(CS49,CP49,CM49,CJ49,CG49,CV49,CY49,DB49,DE49,DH49,DK49,DN49)</f>
        <v>0</v>
      </c>
      <c r="DR49" s="0" t="n">
        <f aca="false">DQ49*(SUM(A$5:N$5))</f>
        <v>0</v>
      </c>
      <c r="DT49" s="0" t="n">
        <v>0</v>
      </c>
      <c r="DU49" s="0" t="n">
        <f aca="false">DT49/DT$50</f>
        <v>0</v>
      </c>
      <c r="DV49" s="0" t="n">
        <f aca="false">DU49*W$5</f>
        <v>0</v>
      </c>
      <c r="DW49" s="0" t="n">
        <v>0</v>
      </c>
      <c r="DX49" s="0" t="n">
        <f aca="false">DW49/DW$50</f>
        <v>0</v>
      </c>
      <c r="DY49" s="0" t="n">
        <f aca="false">DX49*X$5</f>
        <v>0</v>
      </c>
      <c r="DZ49" s="0" t="n">
        <v>0</v>
      </c>
      <c r="EA49" s="0" t="n">
        <f aca="false">DZ49/DZ$50</f>
        <v>0</v>
      </c>
      <c r="EB49" s="0" t="n">
        <f aca="false">EA49*Y$5</f>
        <v>0</v>
      </c>
      <c r="EC49" s="0" t="n">
        <v>0</v>
      </c>
      <c r="ED49" s="0" t="n">
        <f aca="false">EC49/EC$50</f>
        <v>0</v>
      </c>
      <c r="EE49" s="0" t="n">
        <f aca="false">ED49*Z$5</f>
        <v>0</v>
      </c>
      <c r="EF49" s="0" t="n">
        <v>0</v>
      </c>
      <c r="EG49" s="0" t="n">
        <f aca="false">EF49/EF$50</f>
        <v>0</v>
      </c>
      <c r="EI49" s="0" t="n">
        <v>0</v>
      </c>
      <c r="EJ49" s="0" t="n">
        <f aca="false">EI49/EI$50</f>
        <v>0</v>
      </c>
      <c r="EK49" s="0" t="n">
        <f aca="false">EJ49*AB$5</f>
        <v>0</v>
      </c>
      <c r="EL49" s="0" t="n">
        <v>0</v>
      </c>
      <c r="EM49" s="0" t="n">
        <f aca="false">EL49/EL$50</f>
        <v>0</v>
      </c>
      <c r="EN49" s="0" t="n">
        <f aca="false">EM49*AC$5</f>
        <v>0</v>
      </c>
      <c r="EO49" s="0" t="n">
        <v>0</v>
      </c>
      <c r="EP49" s="0" t="n">
        <f aca="false">EO49/EO$50</f>
        <v>0</v>
      </c>
      <c r="EQ49" s="0" t="n">
        <f aca="false">EP49*AD$5</f>
        <v>0</v>
      </c>
      <c r="ER49" s="0" t="n">
        <v>0</v>
      </c>
      <c r="ES49" s="0" t="n">
        <f aca="false">ER49/ER$50</f>
        <v>0</v>
      </c>
      <c r="ET49" s="0" t="n">
        <f aca="false">ES49*AE$5</f>
        <v>0</v>
      </c>
      <c r="FE49" s="44" t="n">
        <f aca="false">AVERAGE(EP49,ES49,EV49,EY49,FB49,EG49,ED49,EA49,DX49,DU49,EJ49,EM49)</f>
        <v>0</v>
      </c>
      <c r="FF49" s="0" t="n">
        <f aca="false">FE49*AI$5</f>
        <v>0</v>
      </c>
      <c r="FH49" s="0" t="s">
        <v>99</v>
      </c>
      <c r="FI49" s="5" t="n">
        <v>69.991246</v>
      </c>
      <c r="FJ49" s="37" t="n">
        <f aca="false">FI49/FI$50</f>
        <v>0.0283913616419168</v>
      </c>
      <c r="FK49" s="8" t="n">
        <f aca="false">FJ49*C$6</f>
        <v>1.03466382153536</v>
      </c>
      <c r="FL49" s="38" t="n">
        <v>77.061759</v>
      </c>
      <c r="FM49" s="37" t="n">
        <f aca="false">FL49/FL$50</f>
        <v>0.020952348997237</v>
      </c>
      <c r="FN49" s="8" t="n">
        <f aca="false">FM49*D$6</f>
        <v>3.772350043079</v>
      </c>
      <c r="FO49" s="11" t="n">
        <v>70.032412</v>
      </c>
      <c r="FP49" s="39" t="n">
        <f aca="false">FO49/FO$50</f>
        <v>0.0283217382348728</v>
      </c>
      <c r="FQ49" s="45" t="n">
        <f aca="false">FP49*E$6</f>
        <v>0.0262773125796448</v>
      </c>
      <c r="FR49" s="41" t="n">
        <v>76.844944</v>
      </c>
      <c r="FS49" s="0" t="n">
        <f aca="false">FR49/FR$50</f>
        <v>0.0211098811620757</v>
      </c>
      <c r="FT49" s="0" t="n">
        <f aca="false">FS49*F$6</f>
        <v>0.0177134737930466</v>
      </c>
      <c r="FU49" s="0" t="n">
        <v>69.667665</v>
      </c>
      <c r="FV49" s="37" t="n">
        <f aca="false">FU49/FU$50</f>
        <v>0.02880816208543</v>
      </c>
      <c r="FW49" s="0" t="n">
        <f aca="false">FV49*G$6</f>
        <v>0.142499972506636</v>
      </c>
      <c r="FX49" s="0" t="n">
        <v>93.901607</v>
      </c>
      <c r="FY49" s="0" t="n">
        <f aca="false">FX49/FX$50</f>
        <v>0.0487174091467231</v>
      </c>
      <c r="FZ49" s="0" t="n">
        <f aca="false">FY49*H$6</f>
        <v>0.594472557853988</v>
      </c>
      <c r="GA49" s="0" t="n">
        <v>71.851759</v>
      </c>
      <c r="GB49" s="0" t="n">
        <f aca="false">GA49/GA$50</f>
        <v>0.0311406246332276</v>
      </c>
      <c r="GC49" s="0" t="n">
        <f aca="false">GB49*I$6</f>
        <v>0.545335939064129</v>
      </c>
      <c r="GD49" s="0" t="n">
        <v>71.822189</v>
      </c>
      <c r="GE49" s="0" t="n">
        <f aca="false">GD49/GD$50</f>
        <v>0.0311637940789797</v>
      </c>
      <c r="GF49" s="0" t="n">
        <f aca="false">GE49*J$6</f>
        <v>0.555970310332204</v>
      </c>
      <c r="GG49" s="0" t="n">
        <v>71.504596</v>
      </c>
      <c r="GH49" s="0" t="n">
        <f aca="false">GG49/GG$50</f>
        <v>0.0314160629965721</v>
      </c>
      <c r="GI49" s="0" t="n">
        <f aca="false">GH49*K$6</f>
        <v>3.39796911412451</v>
      </c>
      <c r="GJ49" s="0" t="n">
        <v>74.217287</v>
      </c>
      <c r="GK49" s="0" t="n">
        <f aca="false">GJ49/GJ$50</f>
        <v>0.0335211809684857</v>
      </c>
      <c r="GL49" s="0" t="n">
        <f aca="false">GK49*L$6</f>
        <v>1.21447103502149</v>
      </c>
      <c r="GM49" s="0" t="n">
        <v>72.307294</v>
      </c>
      <c r="GN49" s="0" t="n">
        <f aca="false">GM49/GM$50</f>
        <v>0.0307809930111539</v>
      </c>
      <c r="GO49" s="0" t="n">
        <f aca="false">GN49*M$6</f>
        <v>0.934658593468758</v>
      </c>
      <c r="GP49" s="0" t="n">
        <v>72.831282</v>
      </c>
      <c r="GQ49" s="0" t="n">
        <f aca="false">GP49/GP$50</f>
        <v>0.0303924612385825</v>
      </c>
      <c r="GR49" s="0" t="n">
        <f aca="false">GQ49*N$6</f>
        <v>0.948509411688815</v>
      </c>
      <c r="GT49" s="46" t="n">
        <f aca="false">AVERAGE(FV49,FS49,FP49,FM49,FJ49, FY49, GB49,GE49,GH49,GK49,GN49,GQ49)</f>
        <v>0.0303930015162714</v>
      </c>
      <c r="GU49" s="0" t="n">
        <f aca="false">GT49*(SUM(A$6:N$6))</f>
        <v>14.4889237838122</v>
      </c>
      <c r="GW49" s="5" t="n">
        <v>74.355915</v>
      </c>
      <c r="GX49" s="37" t="n">
        <f aca="false">GW49/GW$50</f>
        <v>0.0293444158363294</v>
      </c>
      <c r="GY49" s="8" t="n">
        <f aca="false">GX49*W$6</f>
        <v>1.06057823068617</v>
      </c>
      <c r="GZ49" s="38" t="n">
        <v>87.083917</v>
      </c>
      <c r="HA49" s="37" t="n">
        <f aca="false">GZ49/GZ$50</f>
        <v>0.0235915645502683</v>
      </c>
      <c r="HB49" s="8" t="n">
        <f aca="false">HA49*X$6</f>
        <v>2.92403420642777</v>
      </c>
      <c r="HC49" s="11" t="n">
        <v>72.728089</v>
      </c>
      <c r="HD49" s="39" t="n">
        <f aca="false">HC49/HC$50</f>
        <v>0.0304300365850784</v>
      </c>
      <c r="HE49" s="45" t="n">
        <f aca="false">HD49*Y$6</f>
        <v>0.362020199004433</v>
      </c>
      <c r="HF49" s="41" t="n">
        <v>89.241056</v>
      </c>
      <c r="HG49" s="39" t="n">
        <f aca="false">HF49/HF$50</f>
        <v>0.0229591308285734</v>
      </c>
      <c r="HH49" s="0" t="n">
        <f aca="false">HG49*Z$6</f>
        <v>0.24827002229713</v>
      </c>
      <c r="HI49" s="0" t="n">
        <v>74.257084</v>
      </c>
      <c r="HJ49" s="39" t="n">
        <f aca="false">HI49/HI$50</f>
        <v>0.0292442831466784</v>
      </c>
      <c r="HL49" s="0" t="n">
        <v>73.496258</v>
      </c>
      <c r="HM49" s="39" t="n">
        <f aca="false">HL49/HL$50</f>
        <v>0.0263307415898434</v>
      </c>
      <c r="HN49" s="0" t="n">
        <f aca="false">HM49*AB$6</f>
        <v>0.568781305335379</v>
      </c>
      <c r="HO49" s="0" t="n">
        <v>73.811957</v>
      </c>
      <c r="HP49" s="39" t="n">
        <f aca="false">HO49/HO$50</f>
        <v>0.029194433941787</v>
      </c>
      <c r="HQ49" s="0" t="n">
        <f aca="false">HP49*AC$6</f>
        <v>0.799732715169956</v>
      </c>
      <c r="HR49" s="0" t="n">
        <v>76.961818</v>
      </c>
      <c r="HS49" s="39" t="n">
        <f aca="false">HR49/HR$50</f>
        <v>0.0270913100003129</v>
      </c>
      <c r="HT49" s="0" t="n">
        <f aca="false">HS49*AD$6</f>
        <v>0.993331781304058</v>
      </c>
      <c r="HU49" s="0" t="n">
        <v>73.454592</v>
      </c>
      <c r="HV49" s="39" t="n">
        <f aca="false">HU49/HU$50</f>
        <v>0.0293643771172301</v>
      </c>
      <c r="HW49" s="0" t="n">
        <f aca="false">HV49*AE$6</f>
        <v>1.05934008861376</v>
      </c>
      <c r="IH49" s="47" t="n">
        <f aca="false">AVERAGE(HJ49,HG49,HD49,HA49,GX49, HM49, HP49,HS49,HV49,HY49,IB49,IE49)</f>
        <v>0.0275055881773446</v>
      </c>
      <c r="II49" s="0" t="n">
        <f aca="false">IH49*AI$6</f>
        <v>10.7926173838853</v>
      </c>
      <c r="IK49" s="0" t="s">
        <v>99</v>
      </c>
      <c r="IL49" s="5" t="n">
        <v>36.491696</v>
      </c>
      <c r="IM49" s="37" t="n">
        <f aca="false">IL49/IL$50</f>
        <v>0.00815427744362846</v>
      </c>
      <c r="IN49" s="8" t="n">
        <f aca="false">IM49*W$8</f>
        <v>0.368394160234944</v>
      </c>
      <c r="IO49" s="38" t="n">
        <v>19.412301</v>
      </c>
      <c r="IP49" s="37" t="n">
        <f aca="false">IO49/IO$50</f>
        <v>0.00873300654727399</v>
      </c>
      <c r="IQ49" s="8" t="n">
        <f aca="false">IP49*X$8</f>
        <v>1.3530053196968</v>
      </c>
      <c r="IR49" s="11" t="n">
        <v>19.412301</v>
      </c>
      <c r="IS49" s="39" t="n">
        <f aca="false">IR49/IR$50</f>
        <v>0.00873300654727399</v>
      </c>
      <c r="IT49" s="40" t="n">
        <f aca="false">IS49*E$8</f>
        <v>0.0101282600003097</v>
      </c>
      <c r="IU49" s="41" t="n">
        <v>60.17869</v>
      </c>
      <c r="IV49" s="0" t="n">
        <f aca="false">IU49/IU$50</f>
        <v>0.00791551383876772</v>
      </c>
      <c r="IW49" s="0" t="n">
        <f aca="false">IV49*F$8</f>
        <v>0.00830246543461136</v>
      </c>
      <c r="IX49" s="0" t="n">
        <v>19.713737</v>
      </c>
      <c r="IY49" s="37" t="n">
        <f aca="false">IX49/IX$50</f>
        <v>0.00890700896057236</v>
      </c>
      <c r="IZ49" s="0" t="n">
        <f aca="false">IY49*G$8</f>
        <v>0.055073303888408</v>
      </c>
      <c r="JA49" s="0" t="n">
        <v>19.412301</v>
      </c>
      <c r="JB49" s="0" t="n">
        <f aca="false">JA49/JA$50</f>
        <v>0.00873300654727399</v>
      </c>
      <c r="JC49" s="0" t="n">
        <f aca="false">JB49*H$8</f>
        <v>0.133205275866533</v>
      </c>
      <c r="JD49" s="0" t="n">
        <v>45.259041</v>
      </c>
      <c r="JE49" s="0" t="n">
        <f aca="false">JD49/JD$50</f>
        <v>0.0115183011253623</v>
      </c>
      <c r="JF49" s="0" t="n">
        <f aca="false">JE49*I$8</f>
        <v>0.252136222161732</v>
      </c>
      <c r="JG49" s="0" t="n">
        <v>19.412301</v>
      </c>
      <c r="JH49" s="0" t="n">
        <f aca="false">JG49/JG$50</f>
        <v>0.00873300654727399</v>
      </c>
      <c r="JI49" s="0" t="n">
        <f aca="false">JH49*J$8</f>
        <v>0.19474892674798</v>
      </c>
      <c r="JJ49" s="0" t="n">
        <v>19.412301</v>
      </c>
      <c r="JK49" s="0" t="n">
        <f aca="false">JJ49/JJ$50</f>
        <v>0.00873300654727399</v>
      </c>
      <c r="JL49" s="0" t="n">
        <f aca="false">JK49*K$8</f>
        <v>1.1807051747828</v>
      </c>
      <c r="JM49" s="0" t="n">
        <v>38.204684</v>
      </c>
      <c r="JN49" s="0" t="n">
        <f aca="false">JM49/JM$50</f>
        <v>0.00904980270178482</v>
      </c>
      <c r="JO49" s="0" t="n">
        <f aca="false">JN49*L$8</f>
        <v>0.409842483783223</v>
      </c>
      <c r="JP49" s="0" t="n">
        <v>19.412301</v>
      </c>
      <c r="JQ49" s="0" t="n">
        <f aca="false">JP49/JP$50</f>
        <v>0.00873300654727399</v>
      </c>
      <c r="JR49" s="0" t="n">
        <f aca="false">JQ49*M$8</f>
        <v>0.331469959938867</v>
      </c>
      <c r="JS49" s="0" t="n">
        <v>19.412301</v>
      </c>
      <c r="JT49" s="0" t="n">
        <f aca="false">JS49/JS$50</f>
        <v>0.00873300654727399</v>
      </c>
      <c r="JU49" s="0" t="n">
        <f aca="false">JT49*N$8</f>
        <v>0.340682301007343</v>
      </c>
      <c r="JW49" s="43" t="n">
        <f aca="false">AVERAGE(IY49,IV49,IS49,IP49,IM49,JB49,JE49,JH49,JK49,JN49,JQ49,JT49)</f>
        <v>0.0088896624917528</v>
      </c>
      <c r="JX49" s="0" t="n">
        <f aca="false">JW49*SUM(A$8:N$8)</f>
        <v>5.29733967858784</v>
      </c>
      <c r="JZ49" s="0" t="n">
        <v>42.402164</v>
      </c>
      <c r="KA49" s="0" t="n">
        <f aca="false">JZ49/JZ$50</f>
        <v>0.00911196634871567</v>
      </c>
      <c r="KB49" s="0" t="n">
        <f aca="false">KA49*W$8</f>
        <v>0.411660654709154</v>
      </c>
      <c r="KC49" s="0" t="n">
        <v>19.412301</v>
      </c>
      <c r="KD49" s="0" t="n">
        <f aca="false">KC49/KC$50</f>
        <v>0.00873300654727399</v>
      </c>
      <c r="KE49" s="0" t="n">
        <f aca="false">KD49*X$8</f>
        <v>1.3530053196968</v>
      </c>
      <c r="KF49" s="0" t="n">
        <v>19.412301</v>
      </c>
      <c r="KG49" s="0" t="n">
        <f aca="false">KF49/KF$50</f>
        <v>0.00873300654727399</v>
      </c>
      <c r="KH49" s="0" t="n">
        <f aca="false">KG49*Y$8</f>
        <v>0.129868590500702</v>
      </c>
      <c r="KI49" s="0" t="n">
        <v>73.796764</v>
      </c>
      <c r="KJ49" s="0" t="n">
        <f aca="false">KI49/KI$50</f>
        <v>0.009591487406142</v>
      </c>
      <c r="KK49" s="0" t="n">
        <f aca="false">KJ49*Z$8</f>
        <v>0.129647699316536</v>
      </c>
      <c r="KL49" s="0" t="n">
        <v>25.693102</v>
      </c>
      <c r="KM49" s="0" t="n">
        <f aca="false">KL49/KL$50</f>
        <v>0.0114971411543267</v>
      </c>
      <c r="KO49" s="0" t="n">
        <v>19.412301</v>
      </c>
      <c r="KP49" s="0" t="n">
        <f aca="false">KO49/KO$50</f>
        <v>0.00873300654727399</v>
      </c>
      <c r="KQ49" s="0" t="n">
        <f aca="false">KP49*AB$8</f>
        <v>0.235806635302712</v>
      </c>
      <c r="KR49" s="0" t="n">
        <v>54.19943</v>
      </c>
      <c r="KS49" s="0" t="n">
        <f aca="false">KR49/KR$50</f>
        <v>0.0101239018521095</v>
      </c>
      <c r="KT49" s="0" t="n">
        <f aca="false">KS49*AC$8</f>
        <v>0.346659209613624</v>
      </c>
      <c r="KU49" s="0" t="n">
        <v>19.412301</v>
      </c>
      <c r="KV49" s="0" t="n">
        <f aca="false">KU49/KU$50</f>
        <v>0.00880225547615499</v>
      </c>
      <c r="KW49" s="0" t="n">
        <f aca="false">KV49*AD$8</f>
        <v>0.403430108747116</v>
      </c>
      <c r="KX49" s="0" t="n">
        <v>19.412301</v>
      </c>
      <c r="KY49" s="0" t="n">
        <f aca="false">KX49/KX$50</f>
        <v>0.00880225547615499</v>
      </c>
      <c r="KZ49" s="0" t="n">
        <f aca="false">KY49*AE$8</f>
        <v>0.396934270854989</v>
      </c>
      <c r="LK49" s="48" t="n">
        <f aca="false">AVERAGE(KM49,KJ49,KG49,KD49,KA49, KP49, KS49,KV49,KY49,LB49,LE49,LH49)</f>
        <v>0.00934755859504731</v>
      </c>
      <c r="LL49" s="0" t="n">
        <f aca="false">LK49*AI$8</f>
        <v>4.58473305221344</v>
      </c>
      <c r="LN49" s="0" t="s">
        <v>99</v>
      </c>
      <c r="LO49" s="5" t="n">
        <v>13.261089</v>
      </c>
      <c r="LP49" s="37" t="n">
        <f aca="false">LO49/LO$50</f>
        <v>0.0127555569283914</v>
      </c>
      <c r="LQ49" s="8" t="n">
        <f aca="false">LP49*C$9</f>
        <v>0.142522889245957</v>
      </c>
      <c r="LR49" s="11" t="n">
        <v>13.261089</v>
      </c>
      <c r="LS49" s="37" t="n">
        <f aca="false">LR49/LR$50</f>
        <v>0.0127555569283914</v>
      </c>
      <c r="LT49" s="8" t="n">
        <f aca="false">LS49*D$9</f>
        <v>0.704126746373234</v>
      </c>
      <c r="LU49" s="11" t="n">
        <v>13.261089</v>
      </c>
      <c r="LV49" s="39" t="n">
        <f aca="false">LU49/LU$50</f>
        <v>0.0127555569283914</v>
      </c>
      <c r="LW49" s="4" t="n">
        <f aca="false">LV49*E$9</f>
        <v>0.00362854587883417</v>
      </c>
      <c r="LX49" s="41" t="n">
        <v>13.261089</v>
      </c>
      <c r="LY49" s="0" t="n">
        <f aca="false">LX49/LX$50</f>
        <v>0.0127555569283914</v>
      </c>
      <c r="LZ49" s="0" t="n">
        <f aca="false">LY49*F$9</f>
        <v>0.00328162934468368</v>
      </c>
      <c r="MA49" s="0" t="n">
        <v>13.261089</v>
      </c>
      <c r="MB49" s="37" t="n">
        <f aca="false">MA49/MA$50</f>
        <v>0.0127555569283914</v>
      </c>
      <c r="MC49" s="0" t="n">
        <f aca="false">MB49*G$9</f>
        <v>0.0193450922278452</v>
      </c>
      <c r="MD49" s="0" t="n">
        <v>13.261089</v>
      </c>
      <c r="ME49" s="0" t="n">
        <f aca="false">MD49/MD$50</f>
        <v>0.0127555569283914</v>
      </c>
      <c r="MF49" s="0" t="n">
        <f aca="false">ME49*H$9</f>
        <v>0.047722062305835</v>
      </c>
      <c r="MG49" s="0" t="n">
        <v>13.261089</v>
      </c>
      <c r="MH49" s="0" t="n">
        <f aca="false">MG49/MG$50</f>
        <v>0.0127555569283914</v>
      </c>
      <c r="MI49" s="0" t="n">
        <f aca="false">MH49*I$9</f>
        <v>0.0684870367801774</v>
      </c>
      <c r="MZ49" s="49" t="n">
        <f aca="false">AVERAGE(MB49,LY49,LV49,LS49,LP49,ME49,MH49)</f>
        <v>0.0127555569283914</v>
      </c>
      <c r="NA49" s="0" t="n">
        <f aca="false">MZ49*O$9</f>
        <v>1.87095243603071</v>
      </c>
      <c r="NC49" s="0" t="s">
        <v>99</v>
      </c>
      <c r="ND49" s="5" t="n">
        <v>96.143249</v>
      </c>
      <c r="NE49" s="37" t="n">
        <f aca="false">ND49/ND$50</f>
        <v>0.012755890806747</v>
      </c>
      <c r="NF49" s="8" t="n">
        <f aca="false">NE49*C$10</f>
        <v>1.03329475046896</v>
      </c>
      <c r="NG49" s="11" t="n">
        <v>96.143249</v>
      </c>
      <c r="NH49" s="37" t="n">
        <f aca="false">NG49/NG$50</f>
        <v>0.012755890806747</v>
      </c>
      <c r="NI49" s="8" t="n">
        <f aca="false">NH49*D$10</f>
        <v>5.10493770187786</v>
      </c>
      <c r="NJ49" s="11" t="n">
        <v>96.143249</v>
      </c>
      <c r="NK49" s="39" t="n">
        <f aca="false">NJ49/NJ$50</f>
        <v>0.012755890806747</v>
      </c>
      <c r="NL49" s="4" t="n">
        <f aca="false">NK49*E$10</f>
        <v>0.0263070544547038</v>
      </c>
      <c r="NM49" s="41" t="n">
        <v>96.143249</v>
      </c>
      <c r="NN49" s="0" t="n">
        <f aca="false">NM49/NM$50</f>
        <v>0.012755890806747</v>
      </c>
      <c r="NO49" s="0" t="n">
        <f aca="false">NN49*F$10</f>
        <v>0.0237919003241279</v>
      </c>
      <c r="NP49" s="0" t="n">
        <v>96.143249</v>
      </c>
      <c r="NQ49" s="37" t="n">
        <f aca="false">NP49/NP$50</f>
        <v>0.012755890806747</v>
      </c>
      <c r="NR49" s="0" t="n">
        <f aca="false">NQ49*G$10</f>
        <v>0.140252434904503</v>
      </c>
      <c r="NS49" s="0" t="n">
        <v>96.143249</v>
      </c>
      <c r="NT49" s="0" t="n">
        <f aca="false">NS49/NS$50</f>
        <v>0.012755890806747</v>
      </c>
      <c r="NU49" s="0" t="n">
        <f aca="false">NT49*H$10</f>
        <v>0.345986225251678</v>
      </c>
      <c r="NV49" s="0" t="n">
        <v>96.143249</v>
      </c>
      <c r="NW49" s="0" t="n">
        <f aca="false">NV49/NV$50</f>
        <v>0.012755890806747</v>
      </c>
      <c r="NX49" s="0" t="n">
        <f aca="false">NW49*I$10</f>
        <v>0.49653284433496</v>
      </c>
      <c r="OO49" s="49" t="n">
        <f aca="false">AVERAGE(NQ49,NN49,NK49,NH49,NE49,NT49,NW49)</f>
        <v>0.012755890806747</v>
      </c>
      <c r="OP49" s="0" t="n">
        <f aca="false">OO49*O$10</f>
        <v>13.5644550903775</v>
      </c>
      <c r="OR49" s="0" t="s">
        <v>99</v>
      </c>
      <c r="OS49" s="5" t="n">
        <v>91.954679</v>
      </c>
      <c r="OT49" s="37" t="n">
        <f aca="false">OS49/OS$50</f>
        <v>0.0127004026182701</v>
      </c>
      <c r="OU49" s="8" t="n">
        <f aca="false">OT49*C$11</f>
        <v>1.18593396504322</v>
      </c>
      <c r="OV49" s="11" t="n">
        <v>91.954679</v>
      </c>
      <c r="OW49" s="37" t="n">
        <f aca="false">OV49/OV$50</f>
        <v>0.0127004026182701</v>
      </c>
      <c r="OX49" s="8" t="n">
        <f aca="false">OW49*D$11</f>
        <v>5.85904361494047</v>
      </c>
      <c r="OY49" s="11" t="n">
        <v>91.954679</v>
      </c>
      <c r="OZ49" s="39" t="n">
        <f aca="false">OY49/OY$50</f>
        <v>0.0127004026182701</v>
      </c>
      <c r="PA49" s="4" t="n">
        <f aca="false">OZ49*E$11</f>
        <v>0.0301931558095263</v>
      </c>
      <c r="PB49" s="41" t="n">
        <v>91.954679</v>
      </c>
      <c r="PC49" s="0" t="n">
        <f aca="false">PB49/PB$50</f>
        <v>0.0127004026182701</v>
      </c>
      <c r="PD49" s="0" t="n">
        <f aca="false">PC49*F$11</f>
        <v>0.0273064608859191</v>
      </c>
      <c r="PE49" s="0" t="n">
        <v>91.954679</v>
      </c>
      <c r="PF49" s="37" t="n">
        <f aca="false">PE49/PE$50</f>
        <v>0.0127004026182701</v>
      </c>
      <c r="PG49" s="0" t="n">
        <f aca="false">PF49*G$11</f>
        <v>0.160970648653518</v>
      </c>
      <c r="PH49" s="0" t="n">
        <v>91.954679</v>
      </c>
      <c r="PI49" s="0" t="n">
        <f aca="false">PH49/PH$50</f>
        <v>0.0127004026182701</v>
      </c>
      <c r="PJ49" s="0" t="n">
        <f aca="false">PI49*H$11</f>
        <v>0.397095616499396</v>
      </c>
      <c r="PK49" s="0" t="n">
        <v>91.954679</v>
      </c>
      <c r="PL49" s="0" t="n">
        <f aca="false">PK49/PK$50</f>
        <v>0.0127004026182701</v>
      </c>
      <c r="PM49" s="0" t="n">
        <f aca="false">PL49*I$11</f>
        <v>0.569881115324644</v>
      </c>
      <c r="QD49" s="49" t="n">
        <f aca="false">AVERAGE(PF49,PC49,OZ49,OW49,OT49,PI49,PL49)</f>
        <v>0.0127004026182701</v>
      </c>
      <c r="QE49" s="0" t="n">
        <f aca="false">QD49*O$11</f>
        <v>15.5682083952147</v>
      </c>
      <c r="QG49" s="0" t="s">
        <v>99</v>
      </c>
      <c r="QH49" s="5" t="n">
        <v>36.083491</v>
      </c>
      <c r="QI49" s="37" t="n">
        <f aca="false">QH49/QH$50</f>
        <v>0.0156411345296326</v>
      </c>
      <c r="QJ49" s="8" t="n">
        <f aca="false">QI49*C$12</f>
        <v>0.463986877803419</v>
      </c>
      <c r="QK49" s="11" t="n">
        <v>36.083491</v>
      </c>
      <c r="QL49" s="37" t="n">
        <f aca="false">QK49/QK$50</f>
        <v>0.0155823701480947</v>
      </c>
      <c r="QM49" s="8" t="n">
        <f aca="false">QL49*D$12</f>
        <v>2.28369019300186</v>
      </c>
      <c r="QN49" s="11" t="n">
        <v>36.083491</v>
      </c>
      <c r="QO49" s="39" t="n">
        <f aca="false">QN49/QN$50</f>
        <v>0.0156116970399378</v>
      </c>
      <c r="QP49" s="4" t="n">
        <f aca="false">QO49*E$12</f>
        <v>0.0117905906709073</v>
      </c>
      <c r="QQ49" s="41" t="n">
        <v>36.083491</v>
      </c>
      <c r="QR49" s="0" t="n">
        <f aca="false">QQ49/QQ$50</f>
        <v>0.0156116970399378</v>
      </c>
      <c r="QS49" s="0" t="n">
        <f aca="false">QR49*F$12</f>
        <v>0.01066332068791</v>
      </c>
      <c r="QT49" s="0" t="n">
        <v>36.083491</v>
      </c>
      <c r="QU49" s="37" t="n">
        <f aca="false">QT49/QT$50</f>
        <v>0.0156116970399378</v>
      </c>
      <c r="QV49" s="0" t="n">
        <f aca="false">QU49*G$12</f>
        <v>0.0628599090561194</v>
      </c>
      <c r="QW49" s="0" t="n">
        <v>36.083491</v>
      </c>
      <c r="QX49" s="0" t="n">
        <f aca="false">QW49/QW$50</f>
        <v>0.0156116970264289</v>
      </c>
      <c r="QY49" s="4" t="n">
        <f aca="false">QX49*H$12</f>
        <v>0.155067986163519</v>
      </c>
      <c r="QZ49" s="0" t="n">
        <v>35.959058</v>
      </c>
      <c r="RA49" s="0" t="n">
        <f aca="false">QZ49/QZ$50</f>
        <v>0.0157099742893594</v>
      </c>
      <c r="RB49" s="0" t="n">
        <f aca="false">RA49*I$12</f>
        <v>0.223942581039704</v>
      </c>
      <c r="RS49" s="49" t="n">
        <f aca="false">AVERAGE(QU49,QR49,QO49,QL49,QI49,QX49,RA49)</f>
        <v>0.0156257524447613</v>
      </c>
      <c r="RT49" s="0" t="n">
        <f aca="false">RS49*O$12</f>
        <v>6.08494301523308</v>
      </c>
      <c r="RW49" s="0" t="s">
        <v>99</v>
      </c>
      <c r="RX49" s="5" t="n">
        <v>91.954679</v>
      </c>
      <c r="RY49" s="37" t="n">
        <f aca="false">RX49/RX$50</f>
        <v>0.0127004026182701</v>
      </c>
      <c r="RZ49" s="8" t="n">
        <f aca="false">RY49*C$13</f>
        <v>0.647975471670183</v>
      </c>
      <c r="SA49" s="11" t="n">
        <v>91.954679</v>
      </c>
      <c r="SB49" s="37" t="n">
        <f aca="false">SA49/SA$50</f>
        <v>0.0127004026182701</v>
      </c>
      <c r="SC49" s="8" t="n">
        <f aca="false">SB49*D$13</f>
        <v>3.20128831944607</v>
      </c>
      <c r="SD49" s="11" t="n">
        <v>91.954679</v>
      </c>
      <c r="SE49" s="39" t="n">
        <f aca="false">SD49/SD$50</f>
        <v>0.0127004026182701</v>
      </c>
      <c r="SF49" s="4" t="n">
        <f aca="false">SE49*$E$13</f>
        <v>0.0164970605055368</v>
      </c>
      <c r="SG49" s="41" t="n">
        <v>91.954679</v>
      </c>
      <c r="SH49" s="0" t="n">
        <f aca="false">SG49/SG$50</f>
        <v>0.0127004026182701</v>
      </c>
      <c r="SI49" s="0" t="n">
        <f aca="false">SH49*$F$13</f>
        <v>0.0149198162745528</v>
      </c>
      <c r="SJ49" s="0" t="n">
        <v>91.954679</v>
      </c>
      <c r="SK49" s="37" t="n">
        <f aca="false">SJ49/SJ$50</f>
        <v>0.0127004026182701</v>
      </c>
      <c r="SL49" s="0" t="n">
        <f aca="false">SK49*$G$13</f>
        <v>0.087951804283232</v>
      </c>
      <c r="SM49" s="0" t="n">
        <v>58.184398</v>
      </c>
      <c r="SN49" s="0" t="n">
        <f aca="false">SM49/SM$50</f>
        <v>0.0147079499175031</v>
      </c>
      <c r="SO49" s="0" t="n">
        <f aca="false">SN49*H$13</f>
        <v>0.251262574630744</v>
      </c>
      <c r="SP49" s="0" t="n">
        <v>58.184398</v>
      </c>
      <c r="SQ49" s="0" t="n">
        <f aca="false">SP49/SP$50</f>
        <v>0.0147079499175031</v>
      </c>
      <c r="SR49" s="0" t="n">
        <f aca="false">SQ49*I$13</f>
        <v>0.360592739683712</v>
      </c>
      <c r="TI49" s="49" t="n">
        <f aca="false">AVERAGE(SK49,SH49,SE49,SB49,RY49,SN49,SQ49)</f>
        <v>0.0132739875609081</v>
      </c>
      <c r="TJ49" s="0" t="n">
        <f aca="false">TI49*$O$13</f>
        <v>8.89038590879379</v>
      </c>
      <c r="TL49" s="0" t="s">
        <v>99</v>
      </c>
      <c r="TM49" s="5" t="n">
        <v>3519200</v>
      </c>
      <c r="TN49" s="37" t="n">
        <f aca="false">TM49/TM$50</f>
        <v>0.011105260485084</v>
      </c>
      <c r="TO49" s="8" t="n">
        <f aca="false">TN49*$C$7</f>
        <v>3.51920001998947</v>
      </c>
      <c r="TP49" s="11" t="n">
        <v>17386420</v>
      </c>
      <c r="TQ49" s="37" t="n">
        <f aca="false">TP49/TP$50</f>
        <v>0.0111052602847444</v>
      </c>
      <c r="TR49" s="8" t="n">
        <f aca="false">TQ49*$D$7</f>
        <v>17.3864200222105</v>
      </c>
      <c r="TS49" s="11" t="n">
        <v>89597</v>
      </c>
      <c r="TT49" s="39" t="n">
        <f aca="false">TS49/TS$50</f>
        <v>0.011105299363531</v>
      </c>
      <c r="TU49" s="4" t="n">
        <f aca="false">TT49*$E$7</f>
        <v>0.0895970008884239</v>
      </c>
      <c r="TV49" s="41" t="n">
        <v>81031</v>
      </c>
      <c r="TW49" s="0" t="n">
        <f aca="false">TV49/TV$50</f>
        <v>0.0111053184540623</v>
      </c>
      <c r="TX49" s="0" t="n">
        <f aca="false">TW49*$F$7</f>
        <v>0.0810309866736178</v>
      </c>
      <c r="TY49" s="50" t="n">
        <v>477672</v>
      </c>
      <c r="TZ49" s="37" t="n">
        <f aca="false">TY49/TY$50</f>
        <v>0.0111052514062904</v>
      </c>
      <c r="UA49" s="0" t="n">
        <f aca="false">TZ49*$G$7</f>
        <v>0.47767199822316</v>
      </c>
      <c r="UB49" s="50" t="n">
        <v>891266</v>
      </c>
      <c r="UC49" s="0" t="n">
        <f aca="false">UB49/UB$50</f>
        <v>0.00839957965629584</v>
      </c>
      <c r="UD49" s="0" t="n">
        <f aca="false">UC49*H$7</f>
        <v>0.891266001679916</v>
      </c>
      <c r="UE49" s="50" t="n">
        <v>1279077</v>
      </c>
      <c r="UF49" s="0" t="n">
        <f aca="false">UE49/UE$50</f>
        <v>0.00839958310893382</v>
      </c>
      <c r="UG49" s="0" t="n">
        <f aca="false">UF49*I$7</f>
        <v>1.27907700503975</v>
      </c>
      <c r="UH49" s="50" t="n">
        <v>1303050</v>
      </c>
      <c r="UI49" s="0" t="n">
        <f aca="false">UH49/UH$50</f>
        <v>0.00839958155058035</v>
      </c>
      <c r="UJ49" s="0" t="n">
        <f aca="false">UI49*J$7</f>
        <v>1.30305001276736</v>
      </c>
      <c r="UK49" s="50" t="n">
        <v>5694110</v>
      </c>
      <c r="UL49" s="0" t="n">
        <f aca="false">UK49/UK$50</f>
        <v>0.00839958145343101</v>
      </c>
      <c r="UM49" s="0" t="n">
        <f aca="false">UL49*SUM(A$7:N$7)</f>
        <v>34.8194848708493</v>
      </c>
      <c r="UN49" s="50"/>
      <c r="UQ49" s="50" t="n">
        <v>2217840</v>
      </c>
      <c r="UR49" s="0" t="n">
        <f aca="false">UQ49/UQ$50</f>
        <v>0.00839958198877146</v>
      </c>
      <c r="US49" s="0" t="n">
        <f aca="false">UR49*M$7</f>
        <v>2.21783999160042</v>
      </c>
      <c r="UT49" s="50" t="n">
        <v>2279479</v>
      </c>
      <c r="UU49" s="0" t="n">
        <f aca="false">UT49/UT$50</f>
        <v>0.00839958172166525</v>
      </c>
      <c r="UV49" s="0" t="n">
        <f aca="false">UU49*N$7</f>
        <v>2.27947898420879</v>
      </c>
      <c r="UX49" s="49" t="n">
        <f aca="false">AVERAGE(TZ49,TW49,TT49,TQ49,TN49,UC49,UF49,UI49,UL49,UO49,UR49,UU49)</f>
        <v>0.00962944358848998</v>
      </c>
      <c r="UY49" s="0" t="n">
        <f aca="false">UX49*SUM(A$7:N$7)</f>
        <v>39.9177348541773</v>
      </c>
      <c r="VA49" s="50" t="n">
        <v>2639837</v>
      </c>
      <c r="VB49" s="0" t="n">
        <f aca="false">VA49/VA$50</f>
        <v>0.00839958274278208</v>
      </c>
      <c r="VC49" s="0" t="n">
        <f aca="false">VB49*W$7</f>
        <v>2.63983700503975</v>
      </c>
      <c r="VD49" s="50" t="n">
        <v>9052854</v>
      </c>
      <c r="VE49" s="0" t="n">
        <f aca="false">VD49/VD$50</f>
        <v>0.00839958157440037</v>
      </c>
      <c r="VF49" s="0" t="n">
        <f aca="false">VE49*X$7</f>
        <v>9.05285401847908</v>
      </c>
      <c r="VG49" s="50" t="n">
        <v>868941</v>
      </c>
      <c r="VH49" s="0" t="n">
        <f aca="false">VG49/VG$50</f>
        <v>0.00839958460122266</v>
      </c>
      <c r="VI49" s="0" t="n">
        <f aca="false">VH49*Y$7</f>
        <v>0.868941014447286</v>
      </c>
      <c r="VJ49" s="50" t="n">
        <v>789821</v>
      </c>
      <c r="VK49" s="0" t="n">
        <f aca="false">VJ49/VJ$50</f>
        <v>0.00839958188252617</v>
      </c>
      <c r="VL49" s="0" t="n">
        <f aca="false">VK49*Z$7</f>
        <v>0.789820984544769</v>
      </c>
      <c r="VM49" s="50" t="n">
        <v>746951</v>
      </c>
      <c r="VN49" s="0" t="n">
        <f aca="false">VM49/VM$50</f>
        <v>0.00839957900392563</v>
      </c>
      <c r="VP49" s="50" t="n">
        <v>1561197</v>
      </c>
      <c r="VQ49" s="0" t="n">
        <f aca="false">VP49/VP$50</f>
        <v>0.00831138352635687</v>
      </c>
      <c r="VR49" s="0" t="n">
        <f aca="false">VQ49*AB$7</f>
        <v>1.56119699069125</v>
      </c>
      <c r="VS49" s="50" t="n">
        <v>1979796</v>
      </c>
      <c r="VT49" s="0" t="n">
        <f aca="false">VS49/VS$50</f>
        <v>0.00831138645830768</v>
      </c>
      <c r="VU49" s="0" t="n">
        <f aca="false">VT49*AC$7</f>
        <v>1.97979598570442</v>
      </c>
      <c r="VV49" s="50" t="n">
        <v>2649963</v>
      </c>
      <c r="VW49" s="0" t="n">
        <f aca="false">VV49/VV$50</f>
        <v>0.00831138368188329</v>
      </c>
      <c r="VX49" s="0" t="n">
        <f aca="false">VW49*AD$7</f>
        <v>2.64996303490781</v>
      </c>
      <c r="WL49" s="46" t="n">
        <f aca="false">AVERAGE(VN49,VK49,VH49,VE49,VB49, VQ49, VT49,VW49,VZ49,WC49,WF49,WI49)</f>
        <v>0.00836650793392559</v>
      </c>
      <c r="WM49" s="40" t="n">
        <f aca="false">WL49*AI$7</f>
        <v>28.5464581384907</v>
      </c>
    </row>
    <row r="50" s="54" customFormat="true" ht="15" hidden="false" customHeight="false" outlineLevel="0" collapsed="false">
      <c r="B50" s="54" t="s">
        <v>100</v>
      </c>
      <c r="C50" s="55" t="n">
        <f aca="false">SUM(C18:C49)</f>
        <v>49424.605298</v>
      </c>
      <c r="D50" s="55" t="n">
        <f aca="false">SUM(D18:D49)</f>
        <v>1</v>
      </c>
      <c r="E50" s="55" t="n">
        <f aca="false">SUM(E18:E49)</f>
        <v>728.85818904</v>
      </c>
      <c r="F50" s="55" t="n">
        <f aca="false">SUM(F18:F49)</f>
        <v>73666.18835</v>
      </c>
      <c r="G50" s="55" t="n">
        <f aca="false">SUM(G18:G49)</f>
        <v>1</v>
      </c>
      <c r="H50" s="55" t="n">
        <f aca="false">SUM(H18:H49)</f>
        <v>3600.8850784</v>
      </c>
      <c r="I50" s="55" t="n">
        <f aca="false">SUM(I18:I49)</f>
        <v>49587.755199</v>
      </c>
      <c r="J50" s="55" t="n">
        <f aca="false">SUM(J18:J49)</f>
        <v>1</v>
      </c>
      <c r="K50" s="55" t="n">
        <f aca="false">SUM(K18:K49)</f>
        <v>18.556285184</v>
      </c>
      <c r="L50" s="55" t="n">
        <f aca="false">SUM(L18:L49)</f>
        <v>72924.713446</v>
      </c>
      <c r="M50" s="55" t="n">
        <f aca="false">SUM(M18:M49)</f>
        <v>1</v>
      </c>
      <c r="N50" s="55" t="n">
        <f aca="false">SUM(N18:N49)</f>
        <v>16.78216344</v>
      </c>
      <c r="O50" s="55" t="n">
        <f aca="false">SUM(O18:O49)</f>
        <v>48485.497274</v>
      </c>
      <c r="P50" s="55" t="n">
        <f aca="false">SUM(P18:P49)</f>
        <v>1</v>
      </c>
      <c r="Q50" s="55" t="n">
        <f aca="false">SUM(Q18:Q49)</f>
        <v>98.930276832</v>
      </c>
      <c r="R50" s="55" t="n">
        <f aca="false">SUM(R18:R49)</f>
        <v>38669.506244</v>
      </c>
      <c r="S50" s="55" t="n">
        <f aca="false">SUM(S18:S49)</f>
        <v>1</v>
      </c>
      <c r="T50" s="55" t="n">
        <f aca="false">SUM(T18:T49)</f>
        <v>244.04933196</v>
      </c>
      <c r="U50" s="55" t="n">
        <f aca="false">SUM(U18:U49)</f>
        <v>46265.218786</v>
      </c>
      <c r="V50" s="55" t="n">
        <f aca="false">SUM(V18:V49)</f>
        <v>1</v>
      </c>
      <c r="W50" s="55" t="n">
        <f aca="false">SUM(W18:W49)</f>
        <v>350.24084808</v>
      </c>
      <c r="X50" s="55" t="n">
        <f aca="false">SUM(X18:X49)</f>
        <v>46211.93282</v>
      </c>
      <c r="Y50" s="55" t="n">
        <f aca="false">SUM(Y18:Y49)</f>
        <v>1</v>
      </c>
      <c r="Z50" s="55" t="n">
        <f aca="false">SUM(Z18:Z49)</f>
        <v>356.805277896</v>
      </c>
      <c r="AA50" s="55" t="n">
        <f aca="false">SUM(AA18:AA49)</f>
        <v>45639.621169</v>
      </c>
      <c r="AB50" s="55" t="n">
        <f aca="false">SUM(AB18:AB49)</f>
        <v>1</v>
      </c>
      <c r="AC50" s="55" t="n">
        <f aca="false">SUM(AC18:AC49)</f>
        <v>2163.20492768</v>
      </c>
      <c r="AD50" s="55" t="n">
        <f aca="false">SUM(AD18:AD49)</f>
        <v>44396.571185</v>
      </c>
      <c r="AE50" s="55" t="n">
        <f aca="false">SUM(AE18:AE49)</f>
        <v>1</v>
      </c>
      <c r="AF50" s="55" t="n">
        <f aca="false">SUM(AF18:AF49)</f>
        <v>724.599193664</v>
      </c>
      <c r="AG50" s="55" t="n">
        <f aca="false">SUM(AG18:AG49)</f>
        <v>47100.360424</v>
      </c>
      <c r="AH50" s="55" t="n">
        <f aca="false">SUM(AH18:AH49)</f>
        <v>1</v>
      </c>
      <c r="AI50" s="55" t="n">
        <f aca="false">SUM(AI18:AI49)</f>
        <v>607.295933</v>
      </c>
      <c r="AJ50" s="55" t="n">
        <f aca="false">SUM(AJ18:AJ49)</f>
        <v>48045.78149</v>
      </c>
      <c r="AK50" s="55" t="n">
        <f aca="false">SUM(AK18:AK49)</f>
        <v>1</v>
      </c>
      <c r="AL50" s="55" t="n">
        <f aca="false">SUM(AL18:AL49)</f>
        <v>624.174135976</v>
      </c>
      <c r="AN50" s="55" t="n">
        <f aca="false">SUM(AN18:AN49)</f>
        <v>1</v>
      </c>
      <c r="AO50" s="55" t="n">
        <f aca="false">SUM(AO18:AO49)</f>
        <v>9534.381641152</v>
      </c>
      <c r="AP50" s="55"/>
      <c r="AQ50" s="55" t="n">
        <f aca="false">SUM(AQ18:AQ49)</f>
        <v>50801.233207</v>
      </c>
      <c r="AR50" s="55" t="n">
        <f aca="false">SUM(AR18:AR49)</f>
        <v>1</v>
      </c>
      <c r="AS50" s="55" t="n">
        <f aca="false">SUM(AS18:AS49)</f>
        <v>722.84841968</v>
      </c>
      <c r="AT50" s="55" t="n">
        <f aca="false">SUM(AT18:AT49)</f>
        <v>73949.482965</v>
      </c>
      <c r="AU50" s="55" t="n">
        <f aca="false">SUM(AU18:AU49)</f>
        <v>1</v>
      </c>
      <c r="AV50" s="55" t="n">
        <f aca="false">SUM(AV18:AV49)</f>
        <v>2478.88112736</v>
      </c>
      <c r="AW50" s="55" t="n">
        <f aca="false">SUM(AW18:AW49)</f>
        <v>47923.363548</v>
      </c>
      <c r="AX50" s="55" t="n">
        <f aca="false">SUM(AX18:AX49)</f>
        <v>1</v>
      </c>
      <c r="AY50" s="55" t="n">
        <f aca="false">SUM(AY18:AY49)</f>
        <v>237.936091856</v>
      </c>
      <c r="AZ50" s="55" t="n">
        <f aca="false">SUM(AZ18:AZ49)</f>
        <v>77862.219677</v>
      </c>
      <c r="BA50" s="55" t="n">
        <f aca="false">SUM(BA18:BA49)</f>
        <v>1</v>
      </c>
      <c r="BB50" s="55" t="n">
        <f aca="false">SUM(BB18:BB49)</f>
        <v>216.271272768</v>
      </c>
      <c r="BC50" s="55" t="n">
        <f aca="false">SUM(BC18:BC49)</f>
        <v>50901.488316</v>
      </c>
      <c r="BD50" s="55" t="n">
        <f aca="false">SUM(BD18:BD49)</f>
        <v>1</v>
      </c>
      <c r="BE50" s="55"/>
      <c r="BF50" s="55" t="n">
        <f aca="false">SUM(BF18:BF49)</f>
        <v>55948.602503</v>
      </c>
      <c r="BG50" s="55" t="n">
        <f aca="false">SUM(BG18:BG49)</f>
        <v>1</v>
      </c>
      <c r="BH50" s="55" t="n">
        <f aca="false">SUM(BH18:BH49)</f>
        <v>432.028322024</v>
      </c>
      <c r="BI50" s="55" t="n">
        <f aca="false">SUM(BI18:BI49)</f>
        <v>50691.323863</v>
      </c>
      <c r="BJ50" s="55" t="n">
        <f aca="false">SUM(BJ18:BJ49)</f>
        <v>1</v>
      </c>
      <c r="BK50" s="55" t="n">
        <f aca="false">SUM(BK18:BK49)</f>
        <v>547.866567144</v>
      </c>
      <c r="BL50" s="55" t="n">
        <f aca="false">SUM(BL18:BL49)</f>
        <v>56942.1589</v>
      </c>
      <c r="BM50" s="55" t="n">
        <f aca="false">SUM(BM18:BM49)</f>
        <v>1</v>
      </c>
      <c r="BN50" s="55" t="n">
        <f aca="false">SUM(BN18:BN49)</f>
        <v>733.32133536</v>
      </c>
      <c r="BO50" s="55" t="n">
        <f aca="false">SUM(BO18:BO49)</f>
        <v>50155.279475</v>
      </c>
      <c r="BP50" s="55" t="n">
        <f aca="false">SUM(BP18:BP49)</f>
        <v>1</v>
      </c>
      <c r="BQ50" s="55" t="n">
        <f aca="false">SUM(BQ18:BQ49)</f>
        <v>721.513747344</v>
      </c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6" t="n">
        <f aca="false">AVERAGE(BM50,BP50,BS50,BV50,BY50,BD50,BA50,AX50,AU50,AR50,BG50,BJ50)</f>
        <v>1</v>
      </c>
      <c r="CC50" s="57" t="n">
        <f aca="false">CB50*AI$4</f>
        <v>7847.5816</v>
      </c>
      <c r="CD50" s="55"/>
      <c r="CE50" s="54" t="s">
        <v>100</v>
      </c>
      <c r="CF50" s="55" t="n">
        <f aca="false">SUM(CF18:CF49)</f>
        <v>327.232306</v>
      </c>
      <c r="CG50" s="55" t="n">
        <f aca="false">SUM(CG18:CG49)</f>
        <v>1</v>
      </c>
      <c r="CH50" s="55" t="n">
        <f aca="false">SUM(CH18:CH49)</f>
        <v>4.956235685472</v>
      </c>
      <c r="CI50" s="55" t="n">
        <f aca="false">SUM(CI18:CI49)</f>
        <v>508.24065</v>
      </c>
      <c r="CJ50" s="55" t="n">
        <f aca="false">SUM(CJ18:CJ49)</f>
        <v>1</v>
      </c>
      <c r="CK50" s="55" t="n">
        <f aca="false">SUM(CK18:CK49)</f>
        <v>24.48601853312</v>
      </c>
      <c r="CL50" s="55" t="n">
        <f aca="false">SUM(CL18:CL49)</f>
        <v>336.293202</v>
      </c>
      <c r="CM50" s="55" t="n">
        <f aca="false">SUM(CM18:CM49)</f>
        <v>1</v>
      </c>
      <c r="CN50" s="55" t="n">
        <f aca="false">SUM(CN18:CN49)</f>
        <v>0.1261827392512</v>
      </c>
      <c r="CO50" s="55" t="n">
        <f aca="false">SUM(CO18:CO49)</f>
        <v>495.07206</v>
      </c>
      <c r="CP50" s="55" t="n">
        <f aca="false">SUM(CP18:CP49)</f>
        <v>1</v>
      </c>
      <c r="CQ50" s="55" t="n">
        <f aca="false">SUM(CQ18:CQ49)</f>
        <v>0.114118711392</v>
      </c>
      <c r="CR50" s="55" t="n">
        <f aca="false">SUM(CR18:CR49)</f>
        <v>314.293913</v>
      </c>
      <c r="CS50" s="55" t="n">
        <f aca="false">SUM(CS18:CS49)</f>
        <v>1</v>
      </c>
      <c r="CT50" s="55" t="n">
        <f aca="false">SUM(CT18:CT49)</f>
        <v>0.6727258824576</v>
      </c>
      <c r="CU50" s="55" t="n">
        <f aca="false">SUM(CU18:CU49)</f>
        <v>276.73573</v>
      </c>
      <c r="CV50" s="55" t="n">
        <f aca="false">SUM(CV18:CV49)</f>
        <v>1</v>
      </c>
      <c r="CW50" s="55" t="n">
        <f aca="false">SUM(CW18:CW49)</f>
        <v>1.659535457328</v>
      </c>
      <c r="CX50" s="55" t="n">
        <f aca="false">SUM(CX18:CX49)</f>
        <v>313.797151</v>
      </c>
      <c r="CY50" s="55" t="n">
        <f aca="false">SUM(CY18:CY49)</f>
        <v>1</v>
      </c>
      <c r="CZ50" s="55" t="n">
        <f aca="false">SUM(CZ18:CZ49)</f>
        <v>2.381637766944</v>
      </c>
      <c r="DA50" s="55" t="n">
        <f aca="false">SUM(DA18:DA49)</f>
        <v>313.434804</v>
      </c>
      <c r="DB50" s="55" t="n">
        <f aca="false">SUM(DB18:DB49)</f>
        <v>1</v>
      </c>
      <c r="DC50" s="55" t="n">
        <f aca="false">SUM(DC18:DC49)</f>
        <v>2.4262758896928</v>
      </c>
      <c r="DD50" s="55" t="n">
        <f aca="false">SUM(DD18:DD49)</f>
        <v>309.543089</v>
      </c>
      <c r="DE50" s="55" t="n">
        <f aca="false">SUM(DE18:DE49)</f>
        <v>1</v>
      </c>
      <c r="DF50" s="55" t="n">
        <f aca="false">SUM(DF18:DF49)</f>
        <v>14.709793508224</v>
      </c>
      <c r="DG50" s="55" t="n">
        <f aca="false">SUM(DG18:DG49)</f>
        <v>301.484237</v>
      </c>
      <c r="DH50" s="55" t="n">
        <f aca="false">SUM(DH18:DH49)</f>
        <v>1</v>
      </c>
      <c r="DI50" s="55" t="n">
        <f aca="false">SUM(DI18:DI49)</f>
        <v>4.9272745169152</v>
      </c>
      <c r="DJ50" s="55" t="n">
        <f aca="false">SUM(DJ18:DJ49)</f>
        <v>319.476117</v>
      </c>
      <c r="DK50" s="55" t="n">
        <f aca="false">SUM(DK18:DK49)</f>
        <v>1</v>
      </c>
      <c r="DL50" s="55" t="n">
        <f aca="false">SUM(DL18:DL49)</f>
        <v>4.1296123444</v>
      </c>
      <c r="DM50" s="55" t="n">
        <f aca="false">SUM(DM18:DM49)</f>
        <v>325.904975</v>
      </c>
      <c r="DN50" s="55" t="n">
        <f aca="false">SUM(DN18:DN49)</f>
        <v>1</v>
      </c>
      <c r="DO50" s="55" t="n">
        <f aca="false">SUM(DO18:DO49)</f>
        <v>4.2443841246368</v>
      </c>
      <c r="DQ50" s="55" t="n">
        <f aca="false">SUM(DQ18:DQ49)</f>
        <v>1</v>
      </c>
      <c r="DR50" s="55" t="n">
        <f aca="false">SUM(DR18:DR49)</f>
        <v>64.8337951598336</v>
      </c>
      <c r="DS50" s="55"/>
      <c r="DT50" s="55" t="n">
        <f aca="false">SUM(DT18:DT49)</f>
        <v>344.460122</v>
      </c>
      <c r="DU50" s="55" t="n">
        <f aca="false">SUM(DU18:DU49)</f>
        <v>1</v>
      </c>
      <c r="DV50" s="55" t="n">
        <f aca="false">SUM(DV18:DV49)</f>
        <v>4.915369253824</v>
      </c>
      <c r="DW50" s="55" t="n">
        <f aca="false">SUM(DW18:DW49)</f>
        <v>501.799362</v>
      </c>
      <c r="DX50" s="55" t="n">
        <f aca="false">SUM(DX18:DX49)</f>
        <v>1</v>
      </c>
      <c r="DY50" s="55" t="n">
        <f aca="false">SUM(DY18:DY49)</f>
        <v>16.856391666048</v>
      </c>
      <c r="DZ50" s="55" t="n">
        <f aca="false">SUM(DZ18:DZ49)</f>
        <v>324.89917</v>
      </c>
      <c r="EA50" s="55" t="n">
        <f aca="false">SUM(EA18:EA49)</f>
        <v>1</v>
      </c>
      <c r="EB50" s="55" t="n">
        <f aca="false">SUM(EB18:EB49)</f>
        <v>1.6179654246208</v>
      </c>
      <c r="EC50" s="55" t="n">
        <f aca="false">SUM(EC18:EC49)</f>
        <v>528.394338</v>
      </c>
      <c r="ED50" s="55" t="n">
        <f aca="false">SUM(ED18:ED49)</f>
        <v>1</v>
      </c>
      <c r="EE50" s="55" t="n">
        <f aca="false">SUM(EE18:EE49)</f>
        <v>1.4706446548224</v>
      </c>
      <c r="EF50" s="55" t="n">
        <f aca="false">SUM(EF18:EF49)</f>
        <v>345.080147</v>
      </c>
      <c r="EG50" s="55" t="n">
        <f aca="false">SUM(EG18:EG49)</f>
        <v>1</v>
      </c>
      <c r="EH50" s="55" t="n">
        <f aca="false">SUM(EH18:EH49)</f>
        <v>0</v>
      </c>
      <c r="EI50" s="55" t="n">
        <f aca="false">SUM(EI18:EI49)</f>
        <v>379.109844</v>
      </c>
      <c r="EJ50" s="55" t="n">
        <f aca="false">SUM(EJ18:EJ49)</f>
        <v>1</v>
      </c>
      <c r="EK50" s="55" t="n">
        <f aca="false">SUM(EK18:EK49)</f>
        <v>2.9377925897632</v>
      </c>
      <c r="EL50" s="55" t="n">
        <f aca="false">SUM(EL18:EL49)</f>
        <v>343.747261</v>
      </c>
      <c r="EM50" s="55" t="n">
        <f aca="false">SUM(EM18:EM49)</f>
        <v>1</v>
      </c>
      <c r="EN50" s="55" t="n">
        <f aca="false">SUM(EN18:EN49)</f>
        <v>3.7254926565792</v>
      </c>
      <c r="EO50" s="55" t="n">
        <f aca="false">SUM(EO18:EO49)</f>
        <v>386.652941</v>
      </c>
      <c r="EP50" s="55" t="n">
        <f aca="false">SUM(EP18:EP49)</f>
        <v>1</v>
      </c>
      <c r="EQ50" s="55" t="n">
        <f aca="false">SUM(EQ18:EQ49)</f>
        <v>4.986585080448</v>
      </c>
      <c r="ER50" s="55" t="n">
        <f aca="false">SUM(ER18:ER49)</f>
        <v>340.202159</v>
      </c>
      <c r="ES50" s="55" t="n">
        <f aca="false">SUM(ES18:ES49)</f>
        <v>1</v>
      </c>
      <c r="ET50" s="55" t="n">
        <f aca="false">SUM(ET18:ET49)</f>
        <v>4.9062934819392</v>
      </c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 t="n">
        <f aca="false">SUM(FE18:FE49)</f>
        <v>1</v>
      </c>
      <c r="FF50" s="55" t="n">
        <f aca="false">SUM(FF18:FF49)</f>
        <v>53.36355488</v>
      </c>
      <c r="FH50" s="54" t="s">
        <v>100</v>
      </c>
      <c r="FI50" s="55" t="n">
        <f aca="false">SUM(FI18:FI49)</f>
        <v>2465.230336</v>
      </c>
      <c r="FJ50" s="55" t="n">
        <f aca="false">SUM(FJ18:FJ49)</f>
        <v>1</v>
      </c>
      <c r="FK50" s="55" t="n">
        <f aca="false">SUM(FK18:FK49)</f>
        <v>36.442909452</v>
      </c>
      <c r="FL50" s="55" t="n">
        <f aca="false">SUM(FL18:FL49)</f>
        <v>3677.953198</v>
      </c>
      <c r="FM50" s="55" t="n">
        <f aca="false">SUM(FM18:FM49)</f>
        <v>1</v>
      </c>
      <c r="FN50" s="55" t="n">
        <f aca="false">SUM(FN18:FN49)</f>
        <v>180.04425392</v>
      </c>
      <c r="FO50" s="55" t="n">
        <f aca="false">SUM(FO18:FO49)</f>
        <v>2472.744131</v>
      </c>
      <c r="FP50" s="55" t="n">
        <f aca="false">SUM(FP18:FP49)</f>
        <v>1</v>
      </c>
      <c r="FQ50" s="55" t="n">
        <f aca="false">SUM(FQ18:FQ49)</f>
        <v>0.9278142592</v>
      </c>
      <c r="FR50" s="55" t="n">
        <f aca="false">SUM(FR18:FR49)</f>
        <v>3640.235746</v>
      </c>
      <c r="FS50" s="55" t="n">
        <f aca="false">SUM(FS18:FS49)</f>
        <v>1</v>
      </c>
      <c r="FT50" s="55" t="n">
        <f aca="false">SUM(FT18:FT49)</f>
        <v>0.839108172</v>
      </c>
      <c r="FU50" s="55" t="n">
        <f aca="false">SUM(FU18:FU49)</f>
        <v>2418.330777</v>
      </c>
      <c r="FV50" s="55" t="n">
        <f aca="false">SUM(FV18:FV49)</f>
        <v>1</v>
      </c>
      <c r="FW50" s="55" t="n">
        <f aca="false">SUM(FW18:FW49)</f>
        <v>4.9465138416</v>
      </c>
      <c r="FX50" s="55" t="n">
        <f aca="false">SUM(FX18:FX49)</f>
        <v>1927.475386</v>
      </c>
      <c r="FY50" s="55" t="n">
        <f aca="false">SUM(FY18:FY49)</f>
        <v>1</v>
      </c>
      <c r="FZ50" s="55" t="n">
        <f aca="false">SUM(FZ18:FZ49)</f>
        <v>12.202466598</v>
      </c>
      <c r="GA50" s="55" t="n">
        <f aca="false">SUM(GA18:GA49)</f>
        <v>2307.331977</v>
      </c>
      <c r="GB50" s="55" t="n">
        <f aca="false">SUM(GB18:GB49)</f>
        <v>1</v>
      </c>
      <c r="GC50" s="55" t="n">
        <f aca="false">SUM(GC18:GC49)</f>
        <v>17.512042404</v>
      </c>
      <c r="GD50" s="55" t="n">
        <f aca="false">SUM(GD18:GD49)</f>
        <v>2304.66768</v>
      </c>
      <c r="GE50" s="55" t="n">
        <f aca="false">SUM(GE18:GE49)</f>
        <v>1</v>
      </c>
      <c r="GF50" s="55" t="n">
        <f aca="false">SUM(GF18:GF49)</f>
        <v>17.8402638948</v>
      </c>
      <c r="GG50" s="55" t="n">
        <f aca="false">SUM(GG18:GG49)</f>
        <v>2276.052095</v>
      </c>
      <c r="GH50" s="55" t="n">
        <f aca="false">SUM(GH18:GH49)</f>
        <v>1</v>
      </c>
      <c r="GI50" s="55" t="n">
        <f aca="false">SUM(GI18:GI49)</f>
        <v>108.160246384</v>
      </c>
      <c r="GJ50" s="55" t="n">
        <f aca="false">SUM(GJ18:GJ49)</f>
        <v>2214.041536</v>
      </c>
      <c r="GK50" s="55" t="n">
        <f aca="false">SUM(GK18:GK49)</f>
        <v>1</v>
      </c>
      <c r="GL50" s="55" t="n">
        <f aca="false">SUM(GL18:GL49)</f>
        <v>36.2299596832</v>
      </c>
      <c r="GM50" s="55" t="n">
        <f aca="false">SUM(GM18:GM49)</f>
        <v>2349.089062</v>
      </c>
      <c r="GN50" s="55" t="n">
        <f aca="false">SUM(GN18:GN49)</f>
        <v>1</v>
      </c>
      <c r="GO50" s="55" t="n">
        <f aca="false">SUM(GO18:GO49)</f>
        <v>30.36479665</v>
      </c>
      <c r="GP50" s="55" t="n">
        <f aca="false">SUM(GP18:GP49)</f>
        <v>2396.360118</v>
      </c>
      <c r="GQ50" s="55" t="n">
        <f aca="false">SUM(GQ18:GQ49)</f>
        <v>1</v>
      </c>
      <c r="GR50" s="55" t="n">
        <f aca="false">SUM(GR18:GR49)</f>
        <v>31.2087067988</v>
      </c>
      <c r="GT50" s="55" t="n">
        <f aca="false">SUM(GT18:GT49)</f>
        <v>1</v>
      </c>
      <c r="GU50" s="55" t="n">
        <f aca="false">SUM(GU18:GU49)</f>
        <v>476.7190820576</v>
      </c>
      <c r="GW50" s="55" t="n">
        <f aca="false">SUM(GW18:GW49)</f>
        <v>2533.903398</v>
      </c>
      <c r="GX50" s="55" t="n">
        <f aca="false">SUM(GX18:GX49)</f>
        <v>1</v>
      </c>
      <c r="GY50" s="55" t="n">
        <f aca="false">SUM(GY18:GY49)</f>
        <v>36.142420984</v>
      </c>
      <c r="GZ50" s="55" t="n">
        <f aca="false">SUM(GZ18:GZ49)</f>
        <v>3691.315886</v>
      </c>
      <c r="HA50" s="55" t="n">
        <f aca="false">SUM(HA18:HA49)</f>
        <v>1</v>
      </c>
      <c r="HB50" s="55" t="n">
        <f aca="false">SUM(HB18:HB49)</f>
        <v>123.944056368</v>
      </c>
      <c r="HC50" s="55" t="n">
        <f aca="false">SUM(HC18:HC49)</f>
        <v>2390.00991</v>
      </c>
      <c r="HD50" s="55" t="n">
        <f aca="false">SUM(HD18:HD49)</f>
        <v>1</v>
      </c>
      <c r="HE50" s="55" t="n">
        <f aca="false">SUM(HE18:HE49)</f>
        <v>11.8968045928</v>
      </c>
      <c r="HF50" s="55" t="n">
        <f aca="false">SUM(HF18:HF49)</f>
        <v>3886.952719</v>
      </c>
      <c r="HG50" s="55" t="n">
        <f aca="false">SUM(HG18:HG49)</f>
        <v>1</v>
      </c>
      <c r="HH50" s="55" t="n">
        <f aca="false">SUM(HH18:HH49)</f>
        <v>10.8135636384</v>
      </c>
      <c r="HI50" s="55" t="n">
        <f aca="false">SUM(HI18:HI49)</f>
        <v>2539.200008</v>
      </c>
      <c r="HJ50" s="55" t="n">
        <f aca="false">SUM(HJ18:HJ49)</f>
        <v>1</v>
      </c>
      <c r="HK50" s="55" t="n">
        <f aca="false">SUM(HK18:HK49)</f>
        <v>0</v>
      </c>
      <c r="HL50" s="55" t="n">
        <f aca="false">SUM(HL18:HL49)</f>
        <v>2791.271858</v>
      </c>
      <c r="HM50" s="55" t="n">
        <f aca="false">SUM(HM18:HM49)</f>
        <v>1</v>
      </c>
      <c r="HN50" s="55" t="n">
        <f aca="false">SUM(HN18:HN49)</f>
        <v>21.6014161012</v>
      </c>
      <c r="HO50" s="55" t="n">
        <f aca="false">SUM(HO18:HO49)</f>
        <v>2528.288685</v>
      </c>
      <c r="HP50" s="55" t="n">
        <f aca="false">SUM(HP18:HP49)</f>
        <v>1</v>
      </c>
      <c r="HQ50" s="55" t="n">
        <f aca="false">SUM(HQ18:HQ49)</f>
        <v>27.3933283572</v>
      </c>
      <c r="HR50" s="55" t="n">
        <f aca="false">SUM(HR18:HR49)</f>
        <v>2840.830436</v>
      </c>
      <c r="HS50" s="55" t="n">
        <f aca="false">SUM(HS18:HS49)</f>
        <v>1</v>
      </c>
      <c r="HT50" s="55" t="n">
        <f aca="false">SUM(HT18:HT49)</f>
        <v>36.666066768</v>
      </c>
      <c r="HU50" s="55" t="n">
        <f aca="false">SUM(HU18:HU49)</f>
        <v>2501.486468</v>
      </c>
      <c r="HV50" s="55" t="n">
        <f aca="false">SUM(HV18:HV49)</f>
        <v>1</v>
      </c>
      <c r="HW50" s="55" t="n">
        <f aca="false">SUM(HW18:HW49)</f>
        <v>36.0756873672</v>
      </c>
      <c r="HX50" s="55" t="n">
        <f aca="false">SUM(HX18:HX49)</f>
        <v>0</v>
      </c>
      <c r="HY50" s="55" t="n">
        <f aca="false">SUM(HY18:HY49)</f>
        <v>0</v>
      </c>
      <c r="HZ50" s="55" t="n">
        <f aca="false">SUM(HZ18:HZ49)</f>
        <v>0</v>
      </c>
      <c r="IA50" s="55" t="n">
        <f aca="false">SUM(IA18:IA49)</f>
        <v>0</v>
      </c>
      <c r="IB50" s="55" t="n">
        <f aca="false">SUM(IB18:IB49)</f>
        <v>0</v>
      </c>
      <c r="IC50" s="55" t="n">
        <f aca="false">SUM(IC18:IC49)</f>
        <v>0</v>
      </c>
      <c r="ID50" s="55" t="n">
        <f aca="false">SUM(ID18:ID49)</f>
        <v>0</v>
      </c>
      <c r="IE50" s="55" t="n">
        <f aca="false">SUM(IE18:IE49)</f>
        <v>0</v>
      </c>
      <c r="IF50" s="55" t="n">
        <f aca="false">SUM(IF18:IF49)</f>
        <v>0</v>
      </c>
      <c r="IH50" s="55" t="n">
        <f aca="false">SUM(IH18:IH49)</f>
        <v>1</v>
      </c>
      <c r="II50" s="55" t="n">
        <f aca="false">SUM(II18:II49)</f>
        <v>392.37908</v>
      </c>
      <c r="IK50" s="54" t="s">
        <v>100</v>
      </c>
      <c r="IL50" s="55" t="n">
        <f aca="false">SUM(IL18:IL49)</f>
        <v>4475.15997</v>
      </c>
      <c r="IM50" s="55" t="n">
        <f aca="false">SUM(IM18:IM49)</f>
        <v>1</v>
      </c>
      <c r="IN50" s="55" t="n">
        <f aca="false">SUM(IN18:IN49)</f>
        <v>45.17802623</v>
      </c>
      <c r="IO50" s="55" t="n">
        <f aca="false">SUM(IO18:IO49)</f>
        <v>2222.865733</v>
      </c>
      <c r="IP50" s="55" t="n">
        <f aca="false">SUM(IP18:IP49)</f>
        <v>1</v>
      </c>
      <c r="IQ50" s="55" t="n">
        <f aca="false">SUM(IQ18:IQ49)</f>
        <v>154.93007046</v>
      </c>
      <c r="IR50" s="55" t="n">
        <f aca="false">SUM(IR18:IR49)</f>
        <v>2222.865733</v>
      </c>
      <c r="IS50" s="55" t="n">
        <f aca="false">SUM(IS18:IS49)</f>
        <v>1</v>
      </c>
      <c r="IT50" s="55" t="n">
        <f aca="false">SUM(IT18:IT49)</f>
        <v>1.159767824</v>
      </c>
      <c r="IU50" s="55" t="n">
        <f aca="false">SUM(IU18:IU49)</f>
        <v>7602.625834</v>
      </c>
      <c r="IV50" s="55" t="n">
        <f aca="false">SUM(IV18:IV49)</f>
        <v>1</v>
      </c>
      <c r="IW50" s="55" t="n">
        <f aca="false">SUM(IW18:IW49)</f>
        <v>1.048885215</v>
      </c>
      <c r="IX50" s="55" t="n">
        <f aca="false">SUM(IX18:IX49)</f>
        <v>2213.283616</v>
      </c>
      <c r="IY50" s="55" t="n">
        <f aca="false">SUM(IY18:IY49)</f>
        <v>1</v>
      </c>
      <c r="IZ50" s="55" t="n">
        <f aca="false">SUM(IZ18:IZ49)</f>
        <v>6.183142302</v>
      </c>
      <c r="JA50" s="55" t="n">
        <f aca="false">SUM(JA18:JA49)</f>
        <v>2222.865733</v>
      </c>
      <c r="JB50" s="55" t="n">
        <f aca="false">SUM(JB18:JB49)</f>
        <v>1</v>
      </c>
      <c r="JC50" s="55" t="n">
        <f aca="false">SUM(JC18:JC49)</f>
        <v>15.2530832475</v>
      </c>
      <c r="JD50" s="55" t="n">
        <f aca="false">SUM(JD18:JD49)</f>
        <v>3929.315661</v>
      </c>
      <c r="JE50" s="55" t="n">
        <f aca="false">SUM(JE18:JE49)</f>
        <v>1</v>
      </c>
      <c r="JF50" s="55" t="n">
        <f aca="false">SUM(JF18:JF49)</f>
        <v>21.890053005</v>
      </c>
      <c r="JG50" s="55" t="n">
        <f aca="false">SUM(JG18:JG49)</f>
        <v>2222.865733</v>
      </c>
      <c r="JH50" s="55" t="n">
        <f aca="false">SUM(JH18:JH49)</f>
        <v>1</v>
      </c>
      <c r="JI50" s="55" t="n">
        <f aca="false">SUM(JI18:JI49)</f>
        <v>22.3003298685</v>
      </c>
      <c r="JJ50" s="55" t="n">
        <f aca="false">SUM(JJ18:JJ49)</f>
        <v>2222.865733</v>
      </c>
      <c r="JK50" s="55" t="n">
        <f aca="false">SUM(JK18:JK49)</f>
        <v>1</v>
      </c>
      <c r="JL50" s="55" t="n">
        <f aca="false">SUM(JL18:JL49)</f>
        <v>135.20030798</v>
      </c>
      <c r="JM50" s="55" t="n">
        <f aca="false">SUM(JM18:JM49)</f>
        <v>4221.604079</v>
      </c>
      <c r="JN50" s="55" t="n">
        <f aca="false">SUM(JN18:JN49)</f>
        <v>1</v>
      </c>
      <c r="JO50" s="55" t="n">
        <f aca="false">SUM(JO18:JO49)</f>
        <v>45.287449604</v>
      </c>
      <c r="JP50" s="55" t="n">
        <f aca="false">SUM(JP18:JP49)</f>
        <v>2222.865733</v>
      </c>
      <c r="JQ50" s="55" t="n">
        <f aca="false">SUM(JQ18:JQ49)</f>
        <v>1</v>
      </c>
      <c r="JR50" s="55" t="n">
        <f aca="false">SUM(JR18:JR49)</f>
        <v>37.9559958125</v>
      </c>
      <c r="JS50" s="55" t="n">
        <f aca="false">SUM(JS18:JS49)</f>
        <v>2222.865733</v>
      </c>
      <c r="JT50" s="55" t="n">
        <f aca="false">SUM(JT18:JT49)</f>
        <v>1</v>
      </c>
      <c r="JU50" s="55" t="n">
        <f aca="false">SUM(JU18:JU49)</f>
        <v>39.0108834985</v>
      </c>
      <c r="JW50" s="55" t="n">
        <f aca="false">SUM(JW18:JW49)</f>
        <v>1</v>
      </c>
      <c r="JX50" s="55" t="n">
        <f aca="false">SUM(JX18:JX49)</f>
        <v>595.898852572</v>
      </c>
      <c r="JZ50" s="55" t="n">
        <f aca="false">SUM(JZ18:JZ49)</f>
        <v>4653.45924</v>
      </c>
      <c r="KA50" s="55" t="n">
        <f aca="false">SUM(KA18:KA49)</f>
        <v>1</v>
      </c>
      <c r="KB50" s="55" t="n">
        <f aca="false">SUM(KB18:KB49)</f>
        <v>45.17802623</v>
      </c>
      <c r="KC50" s="55" t="n">
        <f aca="false">SUM(KC18:KC49)</f>
        <v>2222.865733</v>
      </c>
      <c r="KD50" s="55" t="n">
        <f aca="false">SUM(KD18:KD49)</f>
        <v>1</v>
      </c>
      <c r="KE50" s="55" t="n">
        <f aca="false">SUM(KE18:KE49)</f>
        <v>154.93007046</v>
      </c>
      <c r="KF50" s="55" t="n">
        <f aca="false">SUM(KF18:KF49)</f>
        <v>2222.865733</v>
      </c>
      <c r="KG50" s="55" t="n">
        <f aca="false">SUM(KG18:KG49)</f>
        <v>1</v>
      </c>
      <c r="KH50" s="55" t="n">
        <f aca="false">SUM(KH18:KH49)</f>
        <v>14.871005741</v>
      </c>
      <c r="KI50" s="55" t="n">
        <f aca="false">SUM(KI18:KI49)</f>
        <v>7693.985393</v>
      </c>
      <c r="KJ50" s="55" t="n">
        <f aca="false">SUM(KJ18:KJ49)</f>
        <v>1</v>
      </c>
      <c r="KK50" s="55" t="n">
        <f aca="false">SUM(KK18:KK49)</f>
        <v>13.516954548</v>
      </c>
      <c r="KL50" s="55" t="n">
        <f aca="false">SUM(KL18:KL49)</f>
        <v>2234.738328</v>
      </c>
      <c r="KM50" s="55" t="n">
        <f aca="false">SUM(KM18:KM49)</f>
        <v>1</v>
      </c>
      <c r="KO50" s="55" t="n">
        <f aca="false">SUM(KO18:KO49)</f>
        <v>2222.865733</v>
      </c>
      <c r="KP50" s="55" t="n">
        <f aca="false">SUM(KP18:KP49)</f>
        <v>1</v>
      </c>
      <c r="KQ50" s="55" t="n">
        <f aca="false">SUM(KQ18:KQ49)</f>
        <v>27.0017701265</v>
      </c>
      <c r="KR50" s="55" t="n">
        <f aca="false">SUM(KR18:KR49)</f>
        <v>5353.610771</v>
      </c>
      <c r="KS50" s="55" t="n">
        <f aca="false">SUM(KS18:KS49)</f>
        <v>1</v>
      </c>
      <c r="KT50" s="55" t="n">
        <f aca="false">SUM(KT18:KT49)</f>
        <v>34.2416604465</v>
      </c>
      <c r="KU50" s="55" t="n">
        <f aca="false">SUM(KU18:KU49)</f>
        <v>2205.378048</v>
      </c>
      <c r="KV50" s="55" t="n">
        <f aca="false">SUM(KV18:KV49)</f>
        <v>1</v>
      </c>
      <c r="KW50" s="55" t="n">
        <f aca="false">SUM(KW18:KW49)</f>
        <v>45.83258346</v>
      </c>
      <c r="KX50" s="55" t="n">
        <f aca="false">SUM(KX18:KX49)</f>
        <v>2205.378048</v>
      </c>
      <c r="KY50" s="55" t="n">
        <f aca="false">SUM(KY18:KY49)</f>
        <v>1</v>
      </c>
      <c r="KZ50" s="55" t="n">
        <f aca="false">SUM(KZ18:KZ49)</f>
        <v>45.094609209</v>
      </c>
      <c r="LK50" s="58" t="n">
        <f aca="false">SUM(LK18:LK49)</f>
        <v>1</v>
      </c>
      <c r="LL50" s="55" t="n">
        <f aca="false">SUM(LL18:LL49)</f>
        <v>490.47385</v>
      </c>
      <c r="LN50" s="54" t="s">
        <v>100</v>
      </c>
      <c r="LO50" s="55" t="n">
        <f aca="false">SUM(LO18:LO49)</f>
        <v>1039.632301</v>
      </c>
      <c r="LP50" s="55" t="n">
        <f aca="false">SUM(LP18:LP49)</f>
        <v>1</v>
      </c>
      <c r="LQ50" s="55" t="n">
        <f aca="false">SUM(LQ18:LQ49)</f>
        <v>11.1733960379832</v>
      </c>
      <c r="LR50" s="55" t="n">
        <f aca="false">SUM(LR18:LR49)</f>
        <v>1039.632301</v>
      </c>
      <c r="LS50" s="55" t="n">
        <f aca="false">SUM(LS18:LS49)</f>
        <v>1</v>
      </c>
      <c r="LT50" s="55" t="n">
        <f aca="false">SUM(LT18:LT49)</f>
        <v>55.201568251872</v>
      </c>
      <c r="LU50" s="55" t="n">
        <f aca="false">SUM(LU18:LU49)</f>
        <v>1039.632301</v>
      </c>
      <c r="LV50" s="55" t="n">
        <f aca="false">SUM(LV18:LV49)</f>
        <v>1</v>
      </c>
      <c r="LW50" s="55" t="n">
        <f aca="false">SUM(LW18:LW49)</f>
        <v>0.28446785187072</v>
      </c>
      <c r="LX50" s="55" t="n">
        <f aca="false">SUM(LX18:LX49)</f>
        <v>1039.632301</v>
      </c>
      <c r="LY50" s="55" t="n">
        <f aca="false">SUM(LY18:LY49)</f>
        <v>1</v>
      </c>
      <c r="LZ50" s="55" t="n">
        <f aca="false">SUM(LZ18:LZ49)</f>
        <v>0.2572705655352</v>
      </c>
      <c r="MA50" s="55" t="n">
        <f aca="false">SUM(MA18:MA49)</f>
        <v>1039.632301</v>
      </c>
      <c r="MB50" s="55" t="n">
        <f aca="false">SUM(MB18:MB49)</f>
        <v>1</v>
      </c>
      <c r="MC50" s="55" t="n">
        <f aca="false">SUM(MC18:MC49)</f>
        <v>1.51660114383456</v>
      </c>
      <c r="MD50" s="55" t="n">
        <f aca="false">SUM(MD18:MD49)</f>
        <v>1039.632301</v>
      </c>
      <c r="ME50" s="55" t="n">
        <f aca="false">SUM(ME18:ME49)</f>
        <v>1</v>
      </c>
      <c r="MF50" s="55" t="n">
        <f aca="false">SUM(MF18:MF49)</f>
        <v>3.7412762589468</v>
      </c>
      <c r="MG50" s="55" t="n">
        <f aca="false">SUM(MG18:MG49)</f>
        <v>1039.632301</v>
      </c>
      <c r="MH50" s="55" t="n">
        <f aca="false">SUM(MH18:MH49)</f>
        <v>1</v>
      </c>
      <c r="MI50" s="55" t="n">
        <f aca="false">SUM(MI18:MI49)</f>
        <v>5.3691922010664</v>
      </c>
      <c r="MZ50" s="55" t="n">
        <f aca="false">SUM(MZ18:MZ49)</f>
        <v>1</v>
      </c>
      <c r="NA50" s="55" t="n">
        <f aca="false">SUM(NA18:NA49)</f>
        <v>146.67744</v>
      </c>
      <c r="NC50" s="54" t="s">
        <v>100</v>
      </c>
      <c r="ND50" s="55" t="n">
        <f aca="false">SUM(ND18:ND49)</f>
        <v>7537.164629</v>
      </c>
      <c r="NE50" s="55" t="n">
        <f aca="false">SUM(NE18:NE49)</f>
        <v>1</v>
      </c>
      <c r="NF50" s="55" t="n">
        <f aca="false">SUM(NF18:NF49)</f>
        <v>81.0052991299056</v>
      </c>
      <c r="NG50" s="55" t="n">
        <f aca="false">SUM(NG18:NG49)</f>
        <v>7537.164629</v>
      </c>
      <c r="NH50" s="55" t="n">
        <f aca="false">SUM(NH18:NH49)</f>
        <v>1</v>
      </c>
      <c r="NI50" s="55" t="n">
        <f aca="false">SUM(NI18:NI49)</f>
        <v>400.202367613376</v>
      </c>
      <c r="NJ50" s="55" t="n">
        <f aca="false">SUM(NJ18:NJ49)</f>
        <v>7537.164629</v>
      </c>
      <c r="NK50" s="55" t="n">
        <f aca="false">SUM(NK18:NK49)</f>
        <v>1</v>
      </c>
      <c r="NL50" s="55" t="n">
        <f aca="false">SUM(NL18:NL49)</f>
        <v>2.06234553534976</v>
      </c>
      <c r="NM50" s="55" t="n">
        <f aca="false">SUM(NM18:NM49)</f>
        <v>7537.164629</v>
      </c>
      <c r="NN50" s="55" t="n">
        <f aca="false">SUM(NN18:NN49)</f>
        <v>1</v>
      </c>
      <c r="NO50" s="55" t="n">
        <f aca="false">SUM(NO18:NO49)</f>
        <v>1.8651696447216</v>
      </c>
      <c r="NP50" s="55" t="n">
        <f aca="false">SUM(NP18:NP49)</f>
        <v>7537.164629</v>
      </c>
      <c r="NQ50" s="55" t="n">
        <f aca="false">SUM(NQ18:NQ49)</f>
        <v>1</v>
      </c>
      <c r="NR50" s="55" t="n">
        <f aca="false">SUM(NR18:NR49)</f>
        <v>10.9951109671085</v>
      </c>
      <c r="NS50" s="55" t="n">
        <f aca="false">SUM(NS18:NS49)</f>
        <v>7537.164629</v>
      </c>
      <c r="NT50" s="55" t="n">
        <f aca="false">SUM(NT18:NT49)</f>
        <v>1</v>
      </c>
      <c r="NU50" s="55" t="n">
        <f aca="false">SUM(NU18:NU49)</f>
        <v>27.1236427540344</v>
      </c>
      <c r="NV50" s="55" t="n">
        <f aca="false">SUM(NV18:NV49)</f>
        <v>7537.164629</v>
      </c>
      <c r="NW50" s="55" t="n">
        <f aca="false">SUM(NW18:NW49)</f>
        <v>1</v>
      </c>
      <c r="NX50" s="55" t="n">
        <f aca="false">SUM(NX18:NX49)</f>
        <v>38.9257678556112</v>
      </c>
      <c r="OO50" s="55" t="n">
        <f aca="false">SUM(OO18:OO49)</f>
        <v>1</v>
      </c>
      <c r="OP50" s="55" t="n">
        <f aca="false">SUM(OP18:OP49)</f>
        <v>1063.38752</v>
      </c>
      <c r="OR50" s="54" t="s">
        <v>100</v>
      </c>
      <c r="OS50" s="55" t="n">
        <f aca="false">SUM(OS18:OS49)</f>
        <v>7240.296372</v>
      </c>
      <c r="OT50" s="55" t="n">
        <f aca="false">SUM(OT18:OT49)</f>
        <v>1</v>
      </c>
      <c r="OU50" s="55" t="n">
        <f aca="false">SUM(OU18:OU49)</f>
        <v>93.3776668888596</v>
      </c>
      <c r="OV50" s="55" t="n">
        <f aca="false">SUM(OV18:OV49)</f>
        <v>7240.296372</v>
      </c>
      <c r="OW50" s="55" t="n">
        <f aca="false">SUM(OW18:OW49)</f>
        <v>1</v>
      </c>
      <c r="OX50" s="55" t="n">
        <f aca="false">SUM(OX18:OX49)</f>
        <v>461.327391819216</v>
      </c>
      <c r="OY50" s="55" t="n">
        <f aca="false">SUM(OY18:OY49)</f>
        <v>7240.296372</v>
      </c>
      <c r="OZ50" s="55" t="n">
        <f aca="false">SUM(OZ18:OZ49)</f>
        <v>1</v>
      </c>
      <c r="PA50" s="55" t="n">
        <f aca="false">SUM(PA18:PA49)</f>
        <v>2.37733847634816</v>
      </c>
      <c r="PB50" s="55" t="n">
        <f aca="false">SUM(PB18:PB49)</f>
        <v>7240.296372</v>
      </c>
      <c r="PC50" s="55" t="n">
        <f aca="false">SUM(PC18:PC49)</f>
        <v>1</v>
      </c>
      <c r="PD50" s="55" t="n">
        <f aca="false">SUM(PD18:PD49)</f>
        <v>2.1500468691156</v>
      </c>
      <c r="PE50" s="55" t="n">
        <f aca="false">SUM(PE18:PE49)</f>
        <v>7240.296372</v>
      </c>
      <c r="PF50" s="55" t="n">
        <f aca="false">SUM(PF18:PF49)</f>
        <v>1</v>
      </c>
      <c r="PG50" s="55" t="n">
        <f aca="false">SUM(PG18:PG49)</f>
        <v>12.6744524163317</v>
      </c>
      <c r="PH50" s="55" t="n">
        <f aca="false">SUM(PH18:PH49)</f>
        <v>7240.296372</v>
      </c>
      <c r="PI50" s="55" t="n">
        <f aca="false">SUM(PI18:PI49)</f>
        <v>1</v>
      </c>
      <c r="PJ50" s="55" t="n">
        <f aca="false">SUM(PJ18:PJ49)</f>
        <v>31.2663801640554</v>
      </c>
      <c r="PK50" s="55" t="n">
        <f aca="false">SUM(PK18:PK49)</f>
        <v>7240.296372</v>
      </c>
      <c r="PL50" s="55" t="n">
        <f aca="false">SUM(PL18:PL49)</f>
        <v>1</v>
      </c>
      <c r="PM50" s="55" t="n">
        <f aca="false">SUM(PM18:PM49)</f>
        <v>44.8711062517692</v>
      </c>
      <c r="QD50" s="55" t="n">
        <f aca="false">SUM(QD18:QD49)</f>
        <v>1</v>
      </c>
      <c r="QE50" s="55" t="n">
        <f aca="false">SUM(QE18:QE49)</f>
        <v>1225.80432</v>
      </c>
      <c r="QG50" s="54" t="s">
        <v>100</v>
      </c>
      <c r="QH50" s="55" t="n">
        <f aca="false">SUM(QH18:QH49)</f>
        <v>2306.961233</v>
      </c>
      <c r="QI50" s="55" t="n">
        <f aca="false">SUM(QI18:QI49)</f>
        <v>1</v>
      </c>
      <c r="QJ50" s="55" t="n">
        <f aca="false">SUM(QJ18:QJ49)</f>
        <v>29.664528293928</v>
      </c>
      <c r="QK50" s="55" t="n">
        <f aca="false">SUM(QK18:QK49)</f>
        <v>2315.661267</v>
      </c>
      <c r="QL50" s="55" t="n">
        <f aca="false">SUM(QL18:QL49)</f>
        <v>1</v>
      </c>
      <c r="QM50" s="55" t="n">
        <f aca="false">SUM(QM18:QM49)</f>
        <v>146.55602269088</v>
      </c>
      <c r="QN50" s="55" t="n">
        <f aca="false">SUM(QN18:QN49)</f>
        <v>2311.31125</v>
      </c>
      <c r="QO50" s="55" t="n">
        <f aca="false">SUM(QO18:QO49)</f>
        <v>1</v>
      </c>
      <c r="QP50" s="55" t="n">
        <f aca="false">SUM(QP18:QP49)</f>
        <v>0.7552408069888</v>
      </c>
      <c r="QQ50" s="55" t="n">
        <f aca="false">SUM(QQ18:QQ49)</f>
        <v>2311.31125</v>
      </c>
      <c r="QR50" s="55" t="n">
        <f aca="false">SUM(QR18:QR49)</f>
        <v>1</v>
      </c>
      <c r="QS50" s="55" t="n">
        <f aca="false">SUM(QS18:QS49)</f>
        <v>0.683034052008</v>
      </c>
      <c r="QT50" s="55" t="n">
        <f aca="false">SUM(QT18:QT49)</f>
        <v>2311.31125</v>
      </c>
      <c r="QU50" s="55" t="n">
        <f aca="false">SUM(QU18:QU49)</f>
        <v>1</v>
      </c>
      <c r="QV50" s="55" t="n">
        <f aca="false">SUM(QV18:QV49)</f>
        <v>4.0264622670624</v>
      </c>
      <c r="QW50" s="55" t="n">
        <f aca="false">SUM(QW18:QW49)</f>
        <v>2311.311252</v>
      </c>
      <c r="QX50" s="55" t="n">
        <f aca="false">SUM(QX18:QX49)</f>
        <v>1</v>
      </c>
      <c r="QY50" s="55" t="n">
        <f aca="false">SUM(QY18:QY49)</f>
        <v>9.932807810772</v>
      </c>
      <c r="QZ50" s="55" t="n">
        <f aca="false">SUM(QZ18:QZ49)</f>
        <v>2288.93169</v>
      </c>
      <c r="RA50" s="55" t="n">
        <f aca="false">SUM(RA18:RA49)</f>
        <v>1</v>
      </c>
      <c r="RB50" s="55" t="n">
        <f aca="false">SUM(RB18:RB49)</f>
        <v>14.254802516856</v>
      </c>
      <c r="RS50" s="55" t="n">
        <f aca="false">SUM(RS18:RS49)</f>
        <v>1</v>
      </c>
      <c r="RT50" s="55" t="n">
        <f aca="false">SUM(RT18:RT49)</f>
        <v>389.4176</v>
      </c>
      <c r="RW50" s="54" t="s">
        <v>100</v>
      </c>
      <c r="RX50" s="55" t="n">
        <f aca="false">SUM(RX18:RX49)</f>
        <v>7240.296372</v>
      </c>
      <c r="RY50" s="55" t="n">
        <f aca="false">SUM(RY18:RY49)</f>
        <v>1</v>
      </c>
      <c r="RZ50" s="55" t="n">
        <f aca="false">SUM(RZ18:RZ49)</f>
        <v>51.0200732328</v>
      </c>
      <c r="SA50" s="55" t="n">
        <f aca="false">SUM(SA18:SA49)</f>
        <v>7240.296372</v>
      </c>
      <c r="SB50" s="55" t="n">
        <f aca="false">SUM(SB18:SB49)</f>
        <v>1</v>
      </c>
      <c r="SC50" s="55" t="n">
        <f aca="false">SUM(SC18:SC49)</f>
        <v>252.061955488</v>
      </c>
      <c r="SD50" s="55" t="n">
        <f aca="false">SUM(SD18:SD49)</f>
        <v>7240.296372</v>
      </c>
      <c r="SE50" s="55" t="n">
        <f aca="false">SUM(SE18:SE49)</f>
        <v>1</v>
      </c>
      <c r="SF50" s="55" t="n">
        <f aca="false">SUM(SF18:SF49)</f>
        <v>1.29893996288</v>
      </c>
      <c r="SG50" s="55" t="n">
        <f aca="false">SUM(SG18:SG49)</f>
        <v>7240.296372</v>
      </c>
      <c r="SH50" s="55" t="n">
        <f aca="false">SUM(SH18:SH49)</f>
        <v>1</v>
      </c>
      <c r="SI50" s="55" t="n">
        <f aca="false">SUM(SI18:SI49)</f>
        <v>1.1747514408</v>
      </c>
      <c r="SJ50" s="55" t="n">
        <f aca="false">SUM(SJ18:SJ49)</f>
        <v>7240.296372</v>
      </c>
      <c r="SK50" s="55" t="n">
        <f aca="false">SUM(SK18:SK49)</f>
        <v>1</v>
      </c>
      <c r="SL50" s="55" t="n">
        <f aca="false">SUM(SL18:SL49)</f>
        <v>6.92511937824</v>
      </c>
      <c r="SM50" s="55" t="n">
        <f aca="false">SUM(SM18:SM49)</f>
        <v>3955.982875</v>
      </c>
      <c r="SN50" s="55" t="n">
        <f aca="false">SUM(SN18:SN49)</f>
        <v>1</v>
      </c>
      <c r="SO50" s="55" t="n">
        <f aca="false">SUM(SO18:SO49)</f>
        <v>17.0834532372</v>
      </c>
      <c r="SP50" s="55" t="n">
        <f aca="false">SUM(SP18:SP49)</f>
        <v>3955.982875</v>
      </c>
      <c r="SQ50" s="55" t="n">
        <f aca="false">SUM(SQ18:SQ49)</f>
        <v>1</v>
      </c>
      <c r="SR50" s="55" t="n">
        <f aca="false">SUM(SR18:SR49)</f>
        <v>24.5168593656</v>
      </c>
      <c r="TI50" s="55" t="n">
        <f aca="false">SUM(TI18:TI49)</f>
        <v>1</v>
      </c>
      <c r="TJ50" s="55" t="n">
        <f aca="false">SUM(TJ18:TJ49)</f>
        <v>669.76</v>
      </c>
      <c r="TL50" s="54" t="s">
        <v>100</v>
      </c>
      <c r="TM50" s="55" t="n">
        <f aca="false">SUM(TM18:TM49)</f>
        <v>316894863</v>
      </c>
      <c r="TN50" s="55" t="n">
        <f aca="false">SUM(TN18:TN49)</f>
        <v>1</v>
      </c>
      <c r="TO50" s="55" t="n">
        <f aca="false">SUM(TO18:TO49)</f>
        <v>316.8948648</v>
      </c>
      <c r="TP50" s="55" t="n">
        <f aca="false">SUM(TP18:TP49)</f>
        <v>1565602206</v>
      </c>
      <c r="TQ50" s="55" t="n">
        <f aca="false">SUM(TQ18:TQ49)</f>
        <v>1</v>
      </c>
      <c r="TR50" s="55" t="n">
        <f aca="false">SUM(TR18:TR49)</f>
        <v>1565.602208</v>
      </c>
      <c r="TS50" s="55" t="n">
        <f aca="false">SUM(TS18:TS49)</f>
        <v>8067950</v>
      </c>
      <c r="TT50" s="55" t="n">
        <f aca="false">SUM(TT18:TT49)</f>
        <v>1</v>
      </c>
      <c r="TU50" s="55" t="n">
        <f aca="false">SUM(TU18:TU49)</f>
        <v>8.06795008</v>
      </c>
      <c r="TV50" s="55" t="n">
        <f aca="false">SUM(TV18:TV49)</f>
        <v>7296594</v>
      </c>
      <c r="TW50" s="55" t="n">
        <f aca="false">SUM(TW18:TW49)</f>
        <v>1</v>
      </c>
      <c r="TX50" s="55" t="n">
        <f aca="false">SUM(TX18:TX49)</f>
        <v>7.2965928</v>
      </c>
      <c r="TY50" s="59" t="n">
        <f aca="false">SUM(TY18:TY49)</f>
        <v>43013164</v>
      </c>
      <c r="TZ50" s="55" t="n">
        <f aca="false">SUM(TZ18:TZ49)</f>
        <v>1</v>
      </c>
      <c r="UA50" s="55" t="n">
        <f aca="false">SUM(UA18:UA49)</f>
        <v>43.01316384</v>
      </c>
      <c r="UB50" s="55" t="n">
        <f aca="false">SUM(UB18:UB49)</f>
        <v>106108405</v>
      </c>
      <c r="UC50" s="55" t="n">
        <f aca="false">SUM(UC18:UC49)</f>
        <v>1</v>
      </c>
      <c r="UD50" s="55" t="n">
        <f aca="false">SUM(UD18:UD49)</f>
        <v>106.1084052</v>
      </c>
      <c r="UE50" s="55" t="n">
        <f aca="false">SUM(UE18:UE49)</f>
        <v>152278629</v>
      </c>
      <c r="UF50" s="55" t="n">
        <f aca="false">SUM(UF18:UF49)</f>
        <v>1</v>
      </c>
      <c r="UG50" s="55" t="n">
        <f aca="false">SUM(UG18:UG49)</f>
        <v>152.2786296</v>
      </c>
      <c r="UH50" s="55" t="n">
        <f aca="false">SUM(UH18:UH49)</f>
        <v>155132728</v>
      </c>
      <c r="UI50" s="55" t="n">
        <f aca="false">SUM(UI18:UI49)</f>
        <v>1</v>
      </c>
      <c r="UJ50" s="55" t="n">
        <f aca="false">SUM(UJ18:UJ49)</f>
        <v>155.13272952</v>
      </c>
      <c r="UK50" s="55" t="n">
        <f aca="false">SUM(UK18:UK49)</f>
        <v>677904016</v>
      </c>
      <c r="UL50" s="55" t="n">
        <f aca="false">SUM(UL18:UL49)</f>
        <v>1</v>
      </c>
      <c r="UM50" s="55" t="n">
        <f aca="false">SUM(UM18:UM49)</f>
        <v>4145.38332224</v>
      </c>
      <c r="UN50" s="55" t="n">
        <f aca="false">SUM(UN18:UN49)</f>
        <v>0</v>
      </c>
      <c r="UO50" s="55" t="n">
        <f aca="false">SUM(UO18:UO49)</f>
        <v>0</v>
      </c>
      <c r="UP50" s="55" t="n">
        <f aca="false">SUM(UP18:UP49)</f>
        <v>0</v>
      </c>
      <c r="UQ50" s="55" t="n">
        <f aca="false">SUM(UQ18:UQ49)</f>
        <v>264041711</v>
      </c>
      <c r="UR50" s="55" t="n">
        <f aca="false">SUM(UR18:UR49)</f>
        <v>1</v>
      </c>
      <c r="US50" s="55" t="n">
        <f aca="false">SUM(US18:US49)</f>
        <v>264.04171</v>
      </c>
      <c r="UT50" s="55" t="n">
        <f aca="false">SUM(UT18:UT49)</f>
        <v>271380061</v>
      </c>
      <c r="UU50" s="55" t="n">
        <f aca="false">SUM(UU18:UU49)</f>
        <v>1</v>
      </c>
      <c r="UV50" s="55" t="n">
        <f aca="false">SUM(UV18:UV49)</f>
        <v>271.38005912</v>
      </c>
      <c r="UW50" s="55" t="n">
        <f aca="false">SUM(UW18:UW49)</f>
        <v>0</v>
      </c>
      <c r="UX50" s="55" t="n">
        <f aca="false">SUM(UX18:UX49)</f>
        <v>1</v>
      </c>
      <c r="UY50" s="55" t="n">
        <f aca="false">SUM(UY18:UY49)</f>
        <v>4145.38332224</v>
      </c>
      <c r="VA50" s="55" t="n">
        <f aca="false">SUM(VA18:VA49)</f>
        <v>314281921</v>
      </c>
      <c r="VB50" s="55" t="n">
        <f aca="false">SUM(VB18:VB49)</f>
        <v>1</v>
      </c>
      <c r="VC50" s="55" t="n">
        <f aca="false">SUM(VC18:VC49)</f>
        <v>314.2819216</v>
      </c>
      <c r="VD50" s="55" t="n">
        <f aca="false">SUM(VD18:VD49)</f>
        <v>1077774401</v>
      </c>
      <c r="VE50" s="55" t="n">
        <f aca="false">SUM(VE18:VE49)</f>
        <v>1</v>
      </c>
      <c r="VF50" s="55" t="n">
        <f aca="false">SUM(VF18:VF49)</f>
        <v>1077.7744032</v>
      </c>
      <c r="VG50" s="55" t="n">
        <f aca="false">SUM(VG18:VG49)</f>
        <v>103450473</v>
      </c>
      <c r="VH50" s="55" t="n">
        <f aca="false">SUM(VH18:VH49)</f>
        <v>1</v>
      </c>
      <c r="VI50" s="55" t="n">
        <f aca="false">SUM(VI18:VI49)</f>
        <v>103.45047472</v>
      </c>
      <c r="VJ50" s="55" t="n">
        <f aca="false">SUM(VJ18:VJ49)</f>
        <v>94030990</v>
      </c>
      <c r="VK50" s="55" t="n">
        <f aca="false">SUM(VK18:VK49)</f>
        <v>1</v>
      </c>
      <c r="VL50" s="55" t="n">
        <f aca="false">SUM(VL18:VL49)</f>
        <v>94.03098816</v>
      </c>
      <c r="VM50" s="55" t="n">
        <f aca="false">SUM(VM18:VM49)</f>
        <v>88927195</v>
      </c>
      <c r="VN50" s="55" t="n">
        <f aca="false">SUM(VN18:VN49)</f>
        <v>1</v>
      </c>
      <c r="VP50" s="55" t="n">
        <f aca="false">SUM(VP18:VP49)</f>
        <v>187838402</v>
      </c>
      <c r="VQ50" s="55" t="n">
        <f aca="false">SUM(VQ18:VQ49)</f>
        <v>1</v>
      </c>
      <c r="VR50" s="55" t="n">
        <f aca="false">SUM(VR18:VR49)</f>
        <v>187.83840088</v>
      </c>
      <c r="VS50" s="55" t="n">
        <f aca="false">SUM(VS18:VS49)</f>
        <v>238202857</v>
      </c>
      <c r="VT50" s="55" t="n">
        <f aca="false">SUM(VT18:VT49)</f>
        <v>1</v>
      </c>
      <c r="VU50" s="55" t="n">
        <f aca="false">SUM(VU18:VU49)</f>
        <v>238.20285528</v>
      </c>
      <c r="VV50" s="55" t="n">
        <f aca="false">SUM(VV18:VV49)</f>
        <v>318835359</v>
      </c>
      <c r="VW50" s="55" t="n">
        <f aca="false">SUM(VW18:VW49)</f>
        <v>1</v>
      </c>
      <c r="VX50" s="55" t="n">
        <f aca="false">SUM(VX18:VX49)</f>
        <v>318.8353632</v>
      </c>
      <c r="WL50" s="60" t="n">
        <f aca="false">SUM(WL18:WL49)</f>
        <v>1</v>
      </c>
      <c r="WM50" s="61" t="n">
        <f aca="false">SUM(WM18:WM49)</f>
        <v>3411.992</v>
      </c>
    </row>
    <row r="51" s="54" customFormat="true" ht="8.25" hidden="false" customHeight="true" outlineLevel="0" collapsed="false">
      <c r="C51" s="55"/>
      <c r="D51" s="37"/>
      <c r="E51" s="8"/>
      <c r="F51" s="62"/>
      <c r="G51" s="62"/>
      <c r="H51" s="8"/>
      <c r="I51" s="62"/>
      <c r="J51" s="39"/>
      <c r="K51" s="8"/>
      <c r="P51" s="37"/>
    </row>
    <row r="52" s="63" customFormat="true" ht="15" hidden="false" customHeight="false" outlineLevel="0" collapsed="false">
      <c r="B52" s="63" t="s">
        <v>101</v>
      </c>
      <c r="E52" s="64" t="n">
        <f aca="false">E50-C4</f>
        <v>0</v>
      </c>
      <c r="F52" s="65"/>
      <c r="H52" s="64" t="n">
        <f aca="false">H50-D4</f>
        <v>0</v>
      </c>
      <c r="K52" s="64" t="n">
        <f aca="false">K50-E4</f>
        <v>0</v>
      </c>
      <c r="N52" s="64" t="n">
        <f aca="false">N50-F4</f>
        <v>0</v>
      </c>
      <c r="P52" s="66"/>
      <c r="Q52" s="67" t="n">
        <f aca="false">Q50-G4</f>
        <v>0</v>
      </c>
      <c r="S52" s="68"/>
      <c r="T52" s="69" t="n">
        <f aca="false">T50-H4</f>
        <v>0</v>
      </c>
      <c r="W52" s="69" t="n">
        <f aca="false">W50-I4</f>
        <v>0</v>
      </c>
      <c r="Z52" s="69" t="n">
        <f aca="false">Z50-J4</f>
        <v>0</v>
      </c>
      <c r="AC52" s="69" t="n">
        <f aca="false">AC50-K4</f>
        <v>0</v>
      </c>
      <c r="AF52" s="69" t="n">
        <f aca="false">AF50-L4</f>
        <v>0</v>
      </c>
      <c r="AI52" s="69" t="n">
        <f aca="false">AI50-M4</f>
        <v>0</v>
      </c>
      <c r="AL52" s="69" t="n">
        <f aca="false">AL50-N4</f>
        <v>0</v>
      </c>
      <c r="AO52" s="69" t="s">
        <v>102</v>
      </c>
      <c r="AS52" s="69" t="n">
        <f aca="false">AS50-W4</f>
        <v>0</v>
      </c>
      <c r="AV52" s="69" t="n">
        <f aca="false">AV50-X4</f>
        <v>0</v>
      </c>
      <c r="AY52" s="69" t="n">
        <f aca="false">AY50-Y4</f>
        <v>0</v>
      </c>
      <c r="BB52" s="69" t="n">
        <f aca="false">BB50-Z4</f>
        <v>0</v>
      </c>
      <c r="BH52" s="69" t="n">
        <f aca="false">BH50-AB4</f>
        <v>0</v>
      </c>
      <c r="BK52" s="69" t="n">
        <f aca="false">BK50-AC4</f>
        <v>0</v>
      </c>
      <c r="BN52" s="69" t="n">
        <f aca="false">BN50-AD4</f>
        <v>0</v>
      </c>
      <c r="BQ52" s="69" t="n">
        <f aca="false">BQ50-AE4</f>
        <v>0</v>
      </c>
      <c r="CC52" s="61" t="n">
        <f aca="false">CC50-AI4</f>
        <v>0</v>
      </c>
      <c r="CH52" s="69" t="n">
        <f aca="false">CH50-C5</f>
        <v>0</v>
      </c>
      <c r="CK52" s="69" t="n">
        <f aca="false">CK50-D5</f>
        <v>0</v>
      </c>
      <c r="CN52" s="69" t="n">
        <f aca="false">CN50-E5</f>
        <v>0</v>
      </c>
      <c r="CQ52" s="69" t="n">
        <f aca="false">CQ50-F5</f>
        <v>0</v>
      </c>
      <c r="CT52" s="69" t="n">
        <f aca="false">CT50-G5</f>
        <v>0</v>
      </c>
      <c r="CW52" s="69" t="n">
        <f aca="false">CW50-H5</f>
        <v>0</v>
      </c>
      <c r="CZ52" s="69" t="n">
        <f aca="false">CZ50-I5</f>
        <v>0</v>
      </c>
      <c r="DC52" s="69" t="n">
        <f aca="false">DC50-J5</f>
        <v>0</v>
      </c>
      <c r="DF52" s="69" t="n">
        <f aca="false">DF50-K5</f>
        <v>0</v>
      </c>
      <c r="DI52" s="69" t="n">
        <f aca="false">DI50-L5</f>
        <v>0</v>
      </c>
      <c r="DL52" s="69" t="n">
        <f aca="false">DL50-M5</f>
        <v>0</v>
      </c>
      <c r="DO52" s="69" t="n">
        <f aca="false">DO50-N5</f>
        <v>0</v>
      </c>
      <c r="DR52" s="69" t="n">
        <f aca="false">DR50-O5</f>
        <v>-0.228604840166398</v>
      </c>
      <c r="DS52" s="69"/>
      <c r="DT52" s="69"/>
      <c r="DU52" s="69"/>
      <c r="DV52" s="69" t="n">
        <f aca="false">DV50-W5</f>
        <v>0</v>
      </c>
      <c r="DW52" s="69"/>
      <c r="DX52" s="69"/>
      <c r="DY52" s="69" t="n">
        <f aca="false">DY50-X5</f>
        <v>0</v>
      </c>
      <c r="DZ52" s="69"/>
      <c r="EA52" s="69"/>
      <c r="EB52" s="69" t="n">
        <f aca="false">EB50-Y5</f>
        <v>0</v>
      </c>
      <c r="EC52" s="69"/>
      <c r="ED52" s="69"/>
      <c r="EE52" s="69"/>
      <c r="EF52" s="69"/>
      <c r="EG52" s="69"/>
      <c r="EH52" s="69"/>
      <c r="EI52" s="69"/>
      <c r="EJ52" s="69"/>
      <c r="EK52" s="69" t="n">
        <f aca="false">EK50-AB5</f>
        <v>0</v>
      </c>
      <c r="EL52" s="69"/>
      <c r="EM52" s="69"/>
      <c r="EN52" s="69" t="n">
        <f aca="false">EN50-AC5</f>
        <v>0</v>
      </c>
      <c r="EO52" s="69"/>
      <c r="EP52" s="69"/>
      <c r="EQ52" s="69" t="n">
        <f aca="false">EQ50-AD5</f>
        <v>0</v>
      </c>
      <c r="ER52" s="69"/>
      <c r="ES52" s="69"/>
      <c r="ET52" s="69" t="n">
        <f aca="false">ET50-AE5</f>
        <v>0</v>
      </c>
      <c r="EU52" s="69"/>
      <c r="EV52" s="69"/>
      <c r="EW52" s="69"/>
      <c r="EX52" s="69"/>
      <c r="EY52" s="69"/>
      <c r="EZ52" s="69"/>
      <c r="FA52" s="69"/>
      <c r="FB52" s="69"/>
      <c r="FC52" s="69"/>
      <c r="FD52" s="69"/>
      <c r="FE52" s="69"/>
      <c r="FF52" s="69"/>
      <c r="FK52" s="69" t="n">
        <f aca="false">FK50-C6</f>
        <v>0</v>
      </c>
      <c r="FN52" s="69" t="n">
        <f aca="false">FN50-D6</f>
        <v>0</v>
      </c>
      <c r="FQ52" s="69" t="n">
        <f aca="false">FQ50-E6</f>
        <v>0</v>
      </c>
      <c r="FT52" s="69" t="n">
        <f aca="false">FT50-F6</f>
        <v>0</v>
      </c>
      <c r="FW52" s="69" t="n">
        <f aca="false">FW50-G6</f>
        <v>0</v>
      </c>
      <c r="FZ52" s="69" t="n">
        <f aca="false">FZ50-H6</f>
        <v>0</v>
      </c>
      <c r="GC52" s="69" t="n">
        <f aca="false">GC50-I6</f>
        <v>0</v>
      </c>
      <c r="GF52" s="69" t="n">
        <f aca="false">GF50-J6</f>
        <v>0</v>
      </c>
      <c r="GI52" s="69" t="n">
        <f aca="false">GI50-K6</f>
        <v>0</v>
      </c>
      <c r="GL52" s="69" t="n">
        <f aca="false">GL50-L6</f>
        <v>0</v>
      </c>
      <c r="GO52" s="69" t="n">
        <f aca="false">GO50-M6</f>
        <v>0</v>
      </c>
      <c r="GR52" s="69" t="n">
        <f aca="false">GR50-N6</f>
        <v>0</v>
      </c>
      <c r="GY52" s="69" t="n">
        <f aca="false">GY50-W6</f>
        <v>0</v>
      </c>
      <c r="HB52" s="69" t="n">
        <f aca="false">HB50-X6</f>
        <v>0</v>
      </c>
      <c r="HE52" s="69" t="n">
        <f aca="false">HE50-Y6</f>
        <v>0</v>
      </c>
      <c r="HH52" s="69" t="n">
        <f aca="false">HH50-Z6</f>
        <v>0</v>
      </c>
      <c r="HN52" s="69" t="n">
        <f aca="false">HN50-AB6</f>
        <v>0</v>
      </c>
      <c r="HQ52" s="69" t="n">
        <f aca="false">HQ50-AC6</f>
        <v>0</v>
      </c>
      <c r="HT52" s="69" t="n">
        <f aca="false">HT50-AD6</f>
        <v>0</v>
      </c>
      <c r="IN52" s="69" t="n">
        <f aca="false">IN50-W8</f>
        <v>0</v>
      </c>
      <c r="IQ52" s="69" t="n">
        <f aca="false">IQ50-X8</f>
        <v>0</v>
      </c>
      <c r="IT52" s="69" t="n">
        <f aca="false">IT50-E8</f>
        <v>0</v>
      </c>
      <c r="IW52" s="69" t="n">
        <f aca="false">IW50-F8</f>
        <v>0</v>
      </c>
      <c r="IZ52" s="69" t="n">
        <f aca="false">IZ50-G8</f>
        <v>0</v>
      </c>
      <c r="JC52" s="69" t="n">
        <f aca="false">JC50-H8</f>
        <v>0</v>
      </c>
      <c r="JF52" s="69" t="n">
        <f aca="false">JF50-I8</f>
        <v>0</v>
      </c>
      <c r="JI52" s="69" t="n">
        <f aca="false">JI50-J8</f>
        <v>0</v>
      </c>
      <c r="JL52" s="69" t="n">
        <f aca="false">JL50-K8</f>
        <v>0</v>
      </c>
      <c r="JO52" s="69" t="n">
        <f aca="false">JO50-L8</f>
        <v>0</v>
      </c>
      <c r="JR52" s="69" t="n">
        <f aca="false">JR50-M8</f>
        <v>0</v>
      </c>
      <c r="JU52" s="69" t="n">
        <f aca="false">JU50-N8</f>
        <v>0</v>
      </c>
      <c r="JX52" s="69" t="n">
        <f aca="false">JX50-O8</f>
        <v>-2.10114742799999</v>
      </c>
      <c r="KB52" s="69" t="n">
        <f aca="false">KB50-W8</f>
        <v>0</v>
      </c>
      <c r="KE52" s="69" t="n">
        <f aca="false">KE50-X8</f>
        <v>0</v>
      </c>
      <c r="KH52" s="69" t="n">
        <f aca="false">KH50-Y8</f>
        <v>0</v>
      </c>
      <c r="KK52" s="69" t="n">
        <f aca="false">KK50-Z8</f>
        <v>0</v>
      </c>
      <c r="KQ52" s="69" t="n">
        <f aca="false">KQ50-AB8</f>
        <v>0</v>
      </c>
      <c r="KT52" s="69" t="n">
        <f aca="false">KT50-AC8</f>
        <v>0</v>
      </c>
      <c r="KW52" s="69" t="n">
        <f aca="false">KW50-AD8</f>
        <v>0</v>
      </c>
      <c r="KZ52" s="69" t="n">
        <f aca="false">KZ50-AE8</f>
        <v>0</v>
      </c>
      <c r="LQ52" s="69" t="n">
        <f aca="false">LQ50-C9</f>
        <v>0</v>
      </c>
      <c r="LT52" s="69" t="n">
        <f aca="false">LT50-D9</f>
        <v>0</v>
      </c>
      <c r="LW52" s="69" t="n">
        <f aca="false">LW50-E9</f>
        <v>0</v>
      </c>
      <c r="LZ52" s="69" t="n">
        <f aca="false">LZ50-F9</f>
        <v>0</v>
      </c>
      <c r="MC52" s="69" t="n">
        <f aca="false">MC50-G9</f>
        <v>0</v>
      </c>
      <c r="MF52" s="69" t="n">
        <f aca="false">MF50-H9</f>
        <v>0</v>
      </c>
      <c r="MI52" s="69" t="n">
        <f aca="false">MI50-I9</f>
        <v>0</v>
      </c>
      <c r="NA52" s="69" t="n">
        <f aca="false">O9-NA50</f>
        <v>0</v>
      </c>
      <c r="NF52" s="69" t="n">
        <f aca="false">NF50-C10</f>
        <v>0</v>
      </c>
      <c r="NI52" s="69" t="n">
        <f aca="false">NI50-D10</f>
        <v>0</v>
      </c>
      <c r="NL52" s="69" t="n">
        <f aca="false">NL50-E10</f>
        <v>0</v>
      </c>
      <c r="NO52" s="69" t="n">
        <f aca="false">NO50-F10</f>
        <v>0</v>
      </c>
      <c r="NR52" s="69" t="n">
        <f aca="false">NR50-G10</f>
        <v>0</v>
      </c>
      <c r="NU52" s="69" t="n">
        <f aca="false">NU50-H10</f>
        <v>0</v>
      </c>
      <c r="NX52" s="69" t="n">
        <f aca="false">NX50-I10</f>
        <v>0</v>
      </c>
      <c r="OP52" s="69" t="n">
        <f aca="false">OP50-O10</f>
        <v>0</v>
      </c>
      <c r="OU52" s="69" t="n">
        <f aca="false">OU50-C11</f>
        <v>0</v>
      </c>
      <c r="OX52" s="69" t="n">
        <f aca="false">OX50-D11</f>
        <v>0</v>
      </c>
      <c r="PA52" s="69" t="n">
        <f aca="false">PA50-E11</f>
        <v>0</v>
      </c>
      <c r="PD52" s="69" t="n">
        <f aca="false">PD50-F11</f>
        <v>0</v>
      </c>
      <c r="PG52" s="69" t="n">
        <f aca="false">PG50-G11</f>
        <v>0</v>
      </c>
      <c r="PJ52" s="69" t="n">
        <f aca="false">PJ50-H11</f>
        <v>0</v>
      </c>
      <c r="QE52" s="69" t="n">
        <f aca="false">QE50-O11</f>
        <v>0</v>
      </c>
      <c r="QJ52" s="69" t="n">
        <f aca="false">QJ50-C12</f>
        <v>0</v>
      </c>
      <c r="QM52" s="69" t="n">
        <f aca="false">QM50-D12</f>
        <v>0</v>
      </c>
      <c r="QP52" s="69" t="n">
        <f aca="false">QP50-E12</f>
        <v>0</v>
      </c>
      <c r="QS52" s="69" t="n">
        <f aca="false">QS50-F12</f>
        <v>0</v>
      </c>
      <c r="QV52" s="69" t="n">
        <f aca="false">QV50-G12</f>
        <v>0</v>
      </c>
      <c r="QY52" s="69" t="n">
        <f aca="false">QY50-H12</f>
        <v>0</v>
      </c>
      <c r="RB52" s="69" t="n">
        <f aca="false">RB50-I12</f>
        <v>0</v>
      </c>
      <c r="RT52" s="69" t="n">
        <f aca="false">RT50-O12</f>
        <v>0</v>
      </c>
      <c r="RZ52" s="69" t="n">
        <f aca="false">RZ50-C13</f>
        <v>0</v>
      </c>
      <c r="SC52" s="69" t="n">
        <f aca="false">SC50-D13</f>
        <v>0</v>
      </c>
      <c r="SF52" s="69" t="n">
        <f aca="false">SF50-E13</f>
        <v>0</v>
      </c>
      <c r="SI52" s="69" t="n">
        <f aca="false">SI50-F13</f>
        <v>0</v>
      </c>
      <c r="SL52" s="69" t="n">
        <f aca="false">SL50-G13</f>
        <v>0</v>
      </c>
      <c r="SO52" s="69" t="n">
        <f aca="false">SO50-H13</f>
        <v>0</v>
      </c>
      <c r="SR52" s="69" t="n">
        <f aca="false">SR50-I13</f>
        <v>0</v>
      </c>
      <c r="TJ52" s="69" t="n">
        <f aca="false">TJ50-O13</f>
        <v>0</v>
      </c>
      <c r="TO52" s="69" t="n">
        <f aca="false">TO50-C7</f>
        <v>0</v>
      </c>
      <c r="TR52" s="69" t="n">
        <f aca="false">TR50-D7</f>
        <v>0</v>
      </c>
      <c r="TU52" s="69" t="n">
        <f aca="false">TU50-E7</f>
        <v>0</v>
      </c>
      <c r="TX52" s="69" t="n">
        <f aca="false">TX50-F7</f>
        <v>0</v>
      </c>
      <c r="UA52" s="69" t="n">
        <f aca="false">UA50-G7</f>
        <v>0</v>
      </c>
      <c r="UD52" s="69" t="n">
        <f aca="false">UD50-H7</f>
        <v>0</v>
      </c>
      <c r="UG52" s="69" t="n">
        <f aca="false">UG50-I7</f>
        <v>0</v>
      </c>
      <c r="UJ52" s="69" t="n">
        <f aca="false">UJ50-J7</f>
        <v>0</v>
      </c>
      <c r="UM52" s="69" t="n">
        <f aca="false">UM50-K7</f>
        <v>3204.85944064</v>
      </c>
      <c r="US52" s="69" t="n">
        <f aca="false">US50-M7</f>
        <v>0</v>
      </c>
      <c r="UV52" s="69" t="n">
        <f aca="false">UV50-N7</f>
        <v>0</v>
      </c>
      <c r="VC52" s="69" t="n">
        <f aca="false">VC50-W7</f>
        <v>0</v>
      </c>
      <c r="VF52" s="69" t="n">
        <f aca="false">VF50-X7</f>
        <v>0</v>
      </c>
      <c r="VI52" s="69" t="n">
        <f aca="false">VI50-Y7</f>
        <v>0</v>
      </c>
      <c r="VR52" s="69" t="n">
        <f aca="false">VR50-AB7</f>
        <v>0</v>
      </c>
      <c r="VU52" s="69" t="n">
        <f aca="false">VU50-AC7</f>
        <v>0</v>
      </c>
      <c r="VX52" s="69" t="n">
        <f aca="false">VX50-AD7</f>
        <v>0</v>
      </c>
      <c r="WM52" s="64" t="n">
        <f aca="false">WM50-AI7</f>
        <v>0</v>
      </c>
    </row>
    <row r="53" s="70" customFormat="true" ht="14.25" hidden="false" customHeight="false" outlineLevel="0" collapsed="false">
      <c r="D53" s="71"/>
      <c r="H53" s="8"/>
      <c r="VF53" s="72" t="n">
        <f aca="false">VF50/VD50</f>
        <v>1.00000000204124E-006</v>
      </c>
    </row>
    <row r="54" customFormat="false" ht="14.25" hidden="false" customHeight="false" outlineLevel="0" collapsed="false">
      <c r="B54" s="16" t="n">
        <v>2020</v>
      </c>
      <c r="S54" s="16" t="n">
        <v>2021</v>
      </c>
      <c r="T54" s="0" t="s">
        <v>103</v>
      </c>
      <c r="U54" s="0" t="s">
        <v>103</v>
      </c>
    </row>
    <row r="55" s="2" customFormat="true" ht="14.25" hidden="false" customHeight="false" outlineLevel="0" collapsed="false">
      <c r="B55" s="2" t="s">
        <v>104</v>
      </c>
      <c r="S55" s="2" t="s">
        <v>105</v>
      </c>
    </row>
    <row r="56" s="2" customFormat="true" ht="14.25" hidden="false" customHeight="false" outlineLevel="0" collapsed="false">
      <c r="B56" s="2" t="str">
        <f aca="false">B17</f>
        <v>estado</v>
      </c>
      <c r="C56" s="2" t="str">
        <f aca="false">C15</f>
        <v>Fondo General de Participaciones (art 2 LCF). Estadìsticas oportunas</v>
      </c>
      <c r="D56" s="2" t="str">
        <f aca="false">CF15</f>
        <v>0.136% de la Recaudación Federal Participable (art 2A fr. I; LCF). Estadìsticas oportunas</v>
      </c>
      <c r="E56" s="2" t="str">
        <f aca="false">FH15</f>
        <v>Fondo de Fomento Municipal (art 2A fr. III; LCF). Estadìsticas oportunas</v>
      </c>
      <c r="F56" s="2" t="str">
        <f aca="false">IK15</f>
        <v>Fondo de Fiscalización y Recaudación (art 4; LCF). Estadísticas oportunas</v>
      </c>
      <c r="G56" s="70" t="str">
        <f aca="false">LN15</f>
        <v>FAIS Estatal (art.32; LCF)</v>
      </c>
      <c r="H56" s="70" t="str">
        <f aca="false">NC15</f>
        <v>FAIS Municipal (art.32; LCF)</v>
      </c>
      <c r="I56" s="70" t="str">
        <f aca="false">OR15</f>
        <v>FORTAMUN (art.36; LCF)</v>
      </c>
      <c r="J56" s="70" t="str">
        <f aca="false">QG15</f>
        <v>FAM (art.39; LCF)</v>
      </c>
      <c r="K56" s="70" t="str">
        <f aca="false">RW15</f>
        <v>FAFEF (art.46; LCF)</v>
      </c>
      <c r="L56" s="2" t="str">
        <f aca="false">TL15</f>
        <v>Participaciones en el IEPS Tabaco (8%) (art.3A; LCF)</v>
      </c>
      <c r="M56" s="73" t="s">
        <v>106</v>
      </c>
      <c r="P56" s="2" t="s">
        <v>107</v>
      </c>
      <c r="S56" s="2" t="str">
        <f aca="false">B56</f>
        <v>estado</v>
      </c>
      <c r="T56" s="2" t="str">
        <f aca="false">C56</f>
        <v>Fondo General de Participaciones (art 2 LCF). Estadìsticas oportunas</v>
      </c>
      <c r="U56" s="2" t="str">
        <f aca="false">D56</f>
        <v>0.136% de la Recaudación Federal Participable (art 2A fr. I; LCF). Estadìsticas oportunas</v>
      </c>
      <c r="V56" s="2" t="str">
        <f aca="false">E56</f>
        <v>Fondo de Fomento Municipal (art 2A fr. III; LCF). Estadìsticas oportunas</v>
      </c>
      <c r="W56" s="2" t="str">
        <f aca="false">F56</f>
        <v>Fondo de Fiscalización y Recaudación (art 4; LCF). Estadísticas oportunas</v>
      </c>
      <c r="X56" s="70" t="str">
        <f aca="false">G56</f>
        <v>FAIS Estatal (art.32; LCF)</v>
      </c>
      <c r="Y56" s="70" t="str">
        <f aca="false">H56</f>
        <v>FAIS Municipal (art.32; LCF)</v>
      </c>
      <c r="Z56" s="70" t="str">
        <f aca="false">I56</f>
        <v>FORTAMUN (art.36; LCF)</v>
      </c>
      <c r="AA56" s="70" t="str">
        <f aca="false">J56</f>
        <v>FAM (art.39; LCF)</v>
      </c>
      <c r="AB56" s="70" t="str">
        <f aca="false">K56</f>
        <v>FAFEF (art.46; LCF)</v>
      </c>
      <c r="AC56" s="2" t="str">
        <f aca="false">L56</f>
        <v>Participaciones en el IEPS Tabaco (8%) (art.3A; LCF)</v>
      </c>
      <c r="AD56" s="2" t="s">
        <v>108</v>
      </c>
      <c r="AE56" s="2" t="s">
        <v>109</v>
      </c>
    </row>
    <row r="57" customFormat="false" ht="14.25" hidden="false" customHeight="false" outlineLevel="0" collapsed="false">
      <c r="B57" s="0" t="str">
        <f aca="false">B18</f>
        <v>Aguascalientes</v>
      </c>
      <c r="C57" s="11" t="n">
        <f aca="false">AO18</f>
        <v>102.575797653031</v>
      </c>
      <c r="D57" s="11" t="n">
        <f aca="false">DR18</f>
        <v>0</v>
      </c>
      <c r="E57" s="11" t="n">
        <f aca="false">GU18</f>
        <v>9.70925183545224</v>
      </c>
      <c r="F57" s="11" t="n">
        <f aca="false">JX18</f>
        <v>5.34515664392704</v>
      </c>
      <c r="G57" s="11" t="n">
        <f aca="false">NA18</f>
        <v>1.0104016391523</v>
      </c>
      <c r="H57" s="11" t="n">
        <f aca="false">OP18</f>
        <v>7.32446834756033</v>
      </c>
      <c r="I57" s="11" t="n">
        <f aca="false">QE18</f>
        <v>12.9920720639746</v>
      </c>
      <c r="J57" s="11" t="n">
        <f aca="false">RT18</f>
        <v>5.23022839904065</v>
      </c>
      <c r="K57" s="11" t="n">
        <f aca="false">TJ18</f>
        <v>6.57634421524196</v>
      </c>
      <c r="L57" s="11" t="n">
        <f aca="false">UY18</f>
        <v>50.9012689426186</v>
      </c>
      <c r="M57" s="74" t="n">
        <f aca="false">SUM(C57:L57)</f>
        <v>201.664989739999</v>
      </c>
      <c r="N57" s="75" t="n">
        <f aca="false">RANK(M57,M$57:M$88)</f>
        <v>27</v>
      </c>
      <c r="P57" s="11" t="n">
        <f aca="false">C57+D57+E57+F57+L57</f>
        <v>168.531475075029</v>
      </c>
      <c r="S57" s="0" t="str">
        <f aca="false">B57</f>
        <v>Aguascalientes</v>
      </c>
      <c r="T57" s="40" t="n">
        <f aca="false">CC18</f>
        <v>85.2268430786025</v>
      </c>
      <c r="U57" s="40" t="n">
        <f aca="false">FF18</f>
        <v>0</v>
      </c>
      <c r="V57" s="45" t="n">
        <f aca="false">II18</f>
        <v>7.65361086871222</v>
      </c>
      <c r="W57" s="45" t="n">
        <f aca="false">LL18</f>
        <v>4.80919822744146</v>
      </c>
      <c r="AC57" s="0" t="n">
        <f aca="false">WM18</f>
        <v>41.2997487941103</v>
      </c>
      <c r="AE57" s="40" t="n">
        <f aca="false">SUM(T57:AC57)</f>
        <v>138.989400968866</v>
      </c>
    </row>
    <row r="58" customFormat="false" ht="14.25" hidden="false" customHeight="false" outlineLevel="0" collapsed="false">
      <c r="B58" s="0" t="str">
        <f aca="false">B19</f>
        <v>Baja California</v>
      </c>
      <c r="C58" s="11" t="n">
        <f aca="false">AO19</f>
        <v>275.46301092157</v>
      </c>
      <c r="D58" s="11" t="n">
        <f aca="false">DR19</f>
        <v>2.60731795550854</v>
      </c>
      <c r="E58" s="11" t="n">
        <f aca="false">GU19</f>
        <v>8.40035567102431</v>
      </c>
      <c r="F58" s="11" t="n">
        <f aca="false">JX19</f>
        <v>16.3271855806427</v>
      </c>
      <c r="G58" s="11" t="n">
        <f aca="false">NA19</f>
        <v>0.902382619764947</v>
      </c>
      <c r="H58" s="11" t="n">
        <f aca="false">OP19</f>
        <v>6.54172965834923</v>
      </c>
      <c r="I58" s="11" t="n">
        <f aca="false">QE19</f>
        <v>35.3427954661845</v>
      </c>
      <c r="J58" s="11" t="n">
        <f aca="false">RT19</f>
        <v>8.89806205907917</v>
      </c>
      <c r="K58" s="11" t="n">
        <f aca="false">TJ19</f>
        <v>19.3245726122123</v>
      </c>
      <c r="L58" s="11" t="n">
        <f aca="false">UY19</f>
        <v>157.476551300943</v>
      </c>
      <c r="M58" s="74" t="n">
        <f aca="false">SUM(C58:L58)</f>
        <v>531.283963845279</v>
      </c>
      <c r="N58" s="75" t="n">
        <f aca="false">RANK(M58,M$57:M$88)</f>
        <v>13</v>
      </c>
      <c r="P58" s="11" t="n">
        <f aca="false">C58+D58+E58+F58+L58</f>
        <v>460.274421429689</v>
      </c>
      <c r="S58" s="0" t="str">
        <f aca="false">B58</f>
        <v>Baja California</v>
      </c>
      <c r="T58" s="40" t="n">
        <f aca="false">CC19</f>
        <v>236.450548779745</v>
      </c>
      <c r="U58" s="40" t="n">
        <f aca="false">FF19</f>
        <v>2.2947195490799</v>
      </c>
      <c r="V58" s="45" t="n">
        <f aca="false">II19</f>
        <v>7.48734224819421</v>
      </c>
      <c r="W58" s="45" t="n">
        <f aca="false">LL19</f>
        <v>14.0410768523027</v>
      </c>
      <c r="AC58" s="40" t="n">
        <f aca="false">WM19</f>
        <v>146.424928392795</v>
      </c>
      <c r="AE58" s="40" t="n">
        <f aca="false">SUM(T58:AC58)</f>
        <v>406.698615822117</v>
      </c>
    </row>
    <row r="59" customFormat="false" ht="14.25" hidden="false" customHeight="false" outlineLevel="0" collapsed="false">
      <c r="B59" s="0" t="str">
        <f aca="false">B20</f>
        <v>Baja California Sur</v>
      </c>
      <c r="C59" s="11" t="n">
        <f aca="false">AO20</f>
        <v>69.0473102725762</v>
      </c>
      <c r="D59" s="11" t="n">
        <f aca="false">DR20</f>
        <v>0.00722082342180223</v>
      </c>
      <c r="E59" s="11" t="n">
        <f aca="false">GU20</f>
        <v>3.20085672885511</v>
      </c>
      <c r="F59" s="11" t="n">
        <f aca="false">JX20</f>
        <v>3.32205885223465</v>
      </c>
      <c r="G59" s="11" t="n">
        <f aca="false">NA20</f>
        <v>0.503387372193623</v>
      </c>
      <c r="H59" s="11" t="n">
        <f aca="false">OP20</f>
        <v>3.6489744287825</v>
      </c>
      <c r="I59" s="11" t="n">
        <f aca="false">QE20</f>
        <v>8.22916968608915</v>
      </c>
      <c r="J59" s="11" t="n">
        <f aca="false">RT20</f>
        <v>3.43104343555583</v>
      </c>
      <c r="K59" s="11" t="n">
        <f aca="false">TJ20</f>
        <v>4.0572867220811</v>
      </c>
      <c r="L59" s="11" t="n">
        <f aca="false">UY20</f>
        <v>33.9555451499967</v>
      </c>
      <c r="M59" s="74" t="n">
        <f aca="false">SUM(C59:L59)</f>
        <v>129.402853471787</v>
      </c>
      <c r="N59" s="75" t="n">
        <f aca="false">RANK(M59,M$57:M$88)</f>
        <v>32</v>
      </c>
      <c r="P59" s="11" t="n">
        <f aca="false">C59+D59+E59+F59+L59</f>
        <v>109.532991827085</v>
      </c>
      <c r="S59" s="0" t="str">
        <f aca="false">B59</f>
        <v>Baja California Sur</v>
      </c>
      <c r="T59" s="40" t="n">
        <f aca="false">CC20</f>
        <v>43.3619773967888</v>
      </c>
      <c r="U59" s="40" t="n">
        <f aca="false">FF20</f>
        <v>0.00450533668739641</v>
      </c>
      <c r="V59" s="45" t="n">
        <f aca="false">II20</f>
        <v>2.46684570705752</v>
      </c>
      <c r="W59" s="45" t="n">
        <f aca="false">LL20</f>
        <v>3.0889736974234</v>
      </c>
      <c r="AC59" s="40" t="n">
        <f aca="false">WM20</f>
        <v>31.6317582201713</v>
      </c>
      <c r="AE59" s="40" t="n">
        <f aca="false">SUM(T59:AC59)</f>
        <v>80.5540603581284</v>
      </c>
    </row>
    <row r="60" customFormat="false" ht="14.25" hidden="false" customHeight="false" outlineLevel="0" collapsed="false">
      <c r="B60" s="0" t="str">
        <f aca="false">B21</f>
        <v>Campeche</v>
      </c>
      <c r="C60" s="11" t="n">
        <f aca="false">AO21</f>
        <v>81.0571754379622</v>
      </c>
      <c r="D60" s="11" t="n">
        <f aca="false">DR21</f>
        <v>0.223183526643563</v>
      </c>
      <c r="E60" s="11" t="n">
        <f aca="false">GU21</f>
        <v>5.26153897733857</v>
      </c>
      <c r="F60" s="11" t="n">
        <f aca="false">JX21</f>
        <v>3.77794588294165</v>
      </c>
      <c r="G60" s="11" t="n">
        <f aca="false">NA21</f>
        <v>1.57999299706668</v>
      </c>
      <c r="H60" s="11" t="n">
        <f aca="false">OP21</f>
        <v>11.454553252844</v>
      </c>
      <c r="I60" s="11" t="n">
        <f aca="false">QE21</f>
        <v>9.23172652833196</v>
      </c>
      <c r="J60" s="11" t="n">
        <f aca="false">RT21</f>
        <v>6.50318844313088</v>
      </c>
      <c r="K60" s="11" t="n">
        <f aca="false">TJ21</f>
        <v>4.663771246561</v>
      </c>
      <c r="L60" s="11" t="n">
        <f aca="false">UY21</f>
        <v>6.38152822922327</v>
      </c>
      <c r="M60" s="74" t="n">
        <f aca="false">SUM(C60:L60)</f>
        <v>130.134604522044</v>
      </c>
      <c r="N60" s="75" t="n">
        <f aca="false">RANK(M60,M$57:M$88)</f>
        <v>30</v>
      </c>
      <c r="P60" s="11" t="n">
        <f aca="false">C60+D60+E60+F60+L60</f>
        <v>96.7013720541092</v>
      </c>
      <c r="S60" s="0" t="str">
        <f aca="false">B60</f>
        <v>Campeche</v>
      </c>
      <c r="T60" s="40" t="n">
        <f aca="false">CC21</f>
        <v>66.624535104807</v>
      </c>
      <c r="U60" s="40" t="n">
        <f aca="false">FF21</f>
        <v>0.173950020007516</v>
      </c>
      <c r="V60" s="45" t="n">
        <f aca="false">II21</f>
        <v>4.12328070329536</v>
      </c>
      <c r="W60" s="45" t="n">
        <f aca="false">LL21</f>
        <v>3.07858597997921</v>
      </c>
      <c r="AC60" s="40" t="n">
        <f aca="false">WM21</f>
        <v>5.21993989553836</v>
      </c>
      <c r="AE60" s="40" t="n">
        <f aca="false">SUM(T60:AC60)</f>
        <v>79.2202917036274</v>
      </c>
    </row>
    <row r="61" customFormat="false" ht="14.25" hidden="false" customHeight="false" outlineLevel="0" collapsed="false">
      <c r="B61" s="0" t="str">
        <f aca="false">B22</f>
        <v>Coahuila</v>
      </c>
      <c r="C61" s="11" t="n">
        <f aca="false">AO22</f>
        <v>225.513622512552</v>
      </c>
      <c r="D61" s="11" t="n">
        <f aca="false">DR22</f>
        <v>1.55477279512027</v>
      </c>
      <c r="E61" s="11" t="n">
        <f aca="false">GU22</f>
        <v>8.71278952644984</v>
      </c>
      <c r="F61" s="11" t="n">
        <f aca="false">JX22</f>
        <v>11.6173096028983</v>
      </c>
      <c r="G61" s="11" t="n">
        <f aca="false">NA22</f>
        <v>1.24093385382846</v>
      </c>
      <c r="H61" s="11" t="n">
        <f aca="false">OP22</f>
        <v>8.99634790132079</v>
      </c>
      <c r="I61" s="11" t="n">
        <f aca="false">QE22</f>
        <v>29.7185871421613</v>
      </c>
      <c r="J61" s="11" t="n">
        <f aca="false">RT22</f>
        <v>8.95044105416782</v>
      </c>
      <c r="K61" s="11" t="n">
        <f aca="false">TJ22</f>
        <v>14.8681988263315</v>
      </c>
      <c r="L61" s="11" t="n">
        <f aca="false">UY22</f>
        <v>119.22667566207</v>
      </c>
      <c r="M61" s="74" t="n">
        <f aca="false">SUM(C61:L61)</f>
        <v>430.3996788769</v>
      </c>
      <c r="N61" s="75" t="n">
        <f aca="false">RANK(M61,M$57:M$88)</f>
        <v>17</v>
      </c>
      <c r="P61" s="11" t="n">
        <f aca="false">C61+D61+E61+F61+L61</f>
        <v>366.62517009909</v>
      </c>
      <c r="S61" s="0" t="str">
        <f aca="false">B61</f>
        <v>Coahuila</v>
      </c>
      <c r="T61" s="40" t="n">
        <f aca="false">CC22</f>
        <v>190.195712696381</v>
      </c>
      <c r="U61" s="40" t="n">
        <f aca="false">FF22</f>
        <v>1.49478196852653</v>
      </c>
      <c r="V61" s="45" t="n">
        <f aca="false">II22</f>
        <v>7.6194736101613</v>
      </c>
      <c r="W61" s="45" t="n">
        <f aca="false">LL22</f>
        <v>9.43011973532086</v>
      </c>
      <c r="AC61" s="40" t="n">
        <f aca="false">WM22</f>
        <v>102.01430141486</v>
      </c>
      <c r="AE61" s="40" t="n">
        <f aca="false">SUM(T61:AC61)</f>
        <v>310.75438942525</v>
      </c>
    </row>
    <row r="62" customFormat="false" ht="14.25" hidden="false" customHeight="false" outlineLevel="0" collapsed="false">
      <c r="B62" s="0" t="str">
        <f aca="false">B23</f>
        <v>Colima</v>
      </c>
      <c r="C62" s="11" t="n">
        <f aca="false">AO23</f>
        <v>61.1540435643633</v>
      </c>
      <c r="D62" s="11" t="n">
        <f aca="false">DR23</f>
        <v>1.9466604610763</v>
      </c>
      <c r="E62" s="11" t="n">
        <f aca="false">GU23</f>
        <v>5.08609546154571</v>
      </c>
      <c r="F62" s="11" t="n">
        <f aca="false">JX23</f>
        <v>2.99965882324829</v>
      </c>
      <c r="G62" s="11" t="n">
        <f aca="false">NA23</f>
        <v>0.562320638078443</v>
      </c>
      <c r="H62" s="11" t="n">
        <f aca="false">OP23</f>
        <v>4.07618614792771</v>
      </c>
      <c r="I62" s="11" t="n">
        <f aca="false">QE23</f>
        <v>7.40617600626445</v>
      </c>
      <c r="J62" s="11" t="n">
        <f aca="false">RT23</f>
        <v>3.62582050673986</v>
      </c>
      <c r="K62" s="11" t="n">
        <f aca="false">TJ23</f>
        <v>4.0247684051134</v>
      </c>
      <c r="L62" s="11" t="n">
        <f aca="false">UY23</f>
        <v>38.5932625183514</v>
      </c>
      <c r="M62" s="74" t="n">
        <f aca="false">SUM(C62:L62)</f>
        <v>129.474992532709</v>
      </c>
      <c r="N62" s="75" t="n">
        <f aca="false">RANK(M62,M$57:M$88)</f>
        <v>31</v>
      </c>
      <c r="P62" s="11" t="n">
        <f aca="false">C62+D62+E62+F62+L62</f>
        <v>109.779720828585</v>
      </c>
      <c r="S62" s="0" t="str">
        <f aca="false">B62</f>
        <v>Colima</v>
      </c>
      <c r="T62" s="40" t="n">
        <f aca="false">CC23</f>
        <v>50.3289451969557</v>
      </c>
      <c r="U62" s="40" t="n">
        <f aca="false">FF23</f>
        <v>1.54497684275728</v>
      </c>
      <c r="V62" s="45" t="n">
        <f aca="false">II23</f>
        <v>3.84702666876753</v>
      </c>
      <c r="W62" s="45" t="n">
        <f aca="false">LL23</f>
        <v>2.50164603506069</v>
      </c>
      <c r="AC62" s="40" t="n">
        <f aca="false">WM23</f>
        <v>25.4792623149263</v>
      </c>
      <c r="AE62" s="40" t="n">
        <f aca="false">SUM(T62:AC62)</f>
        <v>83.7018570584675</v>
      </c>
    </row>
    <row r="63" customFormat="false" ht="14.25" hidden="false" customHeight="false" outlineLevel="0" collapsed="false">
      <c r="B63" s="0" t="str">
        <f aca="false">B24</f>
        <v>Chiapas</v>
      </c>
      <c r="C63" s="11" t="n">
        <f aca="false">AO24</f>
        <v>402.539987029762</v>
      </c>
      <c r="D63" s="11" t="n">
        <f aca="false">DR24</f>
        <v>0.0917770300798199</v>
      </c>
      <c r="E63" s="11" t="n">
        <f aca="false">GU24</f>
        <v>12.8213148379446</v>
      </c>
      <c r="F63" s="11" t="n">
        <f aca="false">JX24</f>
        <v>20.4452613327152</v>
      </c>
      <c r="G63" s="11" t="n">
        <f aca="false">NA24</f>
        <v>24.5283259999278</v>
      </c>
      <c r="H63" s="11" t="n">
        <f aca="false">OP24</f>
        <v>177.828949023312</v>
      </c>
      <c r="I63" s="11" t="n">
        <f aca="false">QE24</f>
        <v>52.8520466657411</v>
      </c>
      <c r="J63" s="11" t="n">
        <f aca="false">RT24</f>
        <v>28.3697152131797</v>
      </c>
      <c r="K63" s="11" t="n">
        <f aca="false">TJ24</f>
        <v>35.6237626800232</v>
      </c>
      <c r="L63" s="11" t="n">
        <f aca="false">UY24</f>
        <v>20.18767534812</v>
      </c>
      <c r="M63" s="74" t="n">
        <f aca="false">SUM(C63:L63)</f>
        <v>775.288815160805</v>
      </c>
      <c r="N63" s="75" t="n">
        <f aca="false">RANK(M63,M$57:M$88)</f>
        <v>8</v>
      </c>
      <c r="P63" s="11" t="n">
        <f aca="false">C63+D63+E63+F63+L63</f>
        <v>456.086015578622</v>
      </c>
      <c r="S63" s="0" t="str">
        <f aca="false">B63</f>
        <v>Chiapas</v>
      </c>
      <c r="T63" s="40" t="n">
        <f aca="false">CC24</f>
        <v>335.220249671997</v>
      </c>
      <c r="U63" s="40" t="n">
        <f aca="false">FF24</f>
        <v>0.0671779856294692</v>
      </c>
      <c r="V63" s="45" t="n">
        <f aca="false">II24</f>
        <v>10.9080888223409</v>
      </c>
      <c r="W63" s="45" t="n">
        <f aca="false">LL24</f>
        <v>17.152242547238</v>
      </c>
      <c r="AC63" s="40" t="n">
        <f aca="false">WM24</f>
        <v>16.7111528408485</v>
      </c>
      <c r="AE63" s="40" t="n">
        <f aca="false">SUM(T63:AC63)</f>
        <v>380.058911868054</v>
      </c>
    </row>
    <row r="64" customFormat="false" ht="14.25" hidden="false" customHeight="false" outlineLevel="0" collapsed="false">
      <c r="B64" s="0" t="str">
        <f aca="false">B25</f>
        <v>Chihuahua</v>
      </c>
      <c r="C64" s="11" t="n">
        <f aca="false">AO25</f>
        <v>282.340857635163</v>
      </c>
      <c r="D64" s="11" t="n">
        <f aca="false">DR25</f>
        <v>2.91094898366682</v>
      </c>
      <c r="E64" s="11" t="n">
        <f aca="false">GU25</f>
        <v>12.9305365916442</v>
      </c>
      <c r="F64" s="11" t="n">
        <f aca="false">JX25</f>
        <v>16.4301967549416</v>
      </c>
      <c r="G64" s="11" t="n">
        <f aca="false">NA25</f>
        <v>2.62238543667381</v>
      </c>
      <c r="H64" s="11" t="n">
        <f aca="false">OP25</f>
        <v>19.012219068819</v>
      </c>
      <c r="I64" s="11" t="n">
        <f aca="false">QE25</f>
        <v>36.9381278586493</v>
      </c>
      <c r="J64" s="11" t="n">
        <f aca="false">RT25</f>
        <v>11.9136541664185</v>
      </c>
      <c r="K64" s="11" t="n">
        <f aca="false">TJ25</f>
        <v>20.0202565015541</v>
      </c>
      <c r="L64" s="11" t="n">
        <f aca="false">UY25</f>
        <v>160.710086419905</v>
      </c>
      <c r="M64" s="74" t="n">
        <f aca="false">SUM(C64:L64)</f>
        <v>565.829269417436</v>
      </c>
      <c r="N64" s="75" t="n">
        <f aca="false">RANK(M64,M$57:M$88)</f>
        <v>10</v>
      </c>
      <c r="P64" s="11" t="n">
        <f aca="false">C64+D64+E64+F64+L64</f>
        <v>475.322626385321</v>
      </c>
      <c r="S64" s="0" t="str">
        <f aca="false">B64</f>
        <v>Chihuahua</v>
      </c>
      <c r="T64" s="40" t="n">
        <f aca="false">CC25</f>
        <v>232.710155607938</v>
      </c>
      <c r="U64" s="40" t="n">
        <f aca="false">FF25</f>
        <v>2.31957314747681</v>
      </c>
      <c r="V64" s="45" t="n">
        <f aca="false">II25</f>
        <v>11.2694847940385</v>
      </c>
      <c r="W64" s="45" t="n">
        <f aca="false">LL25</f>
        <v>17.8083248418178</v>
      </c>
      <c r="AC64" s="40" t="n">
        <f aca="false">WM25</f>
        <v>134.95975638231</v>
      </c>
      <c r="AE64" s="40" t="n">
        <f aca="false">SUM(T64:AC64)</f>
        <v>399.067294773581</v>
      </c>
    </row>
    <row r="65" customFormat="false" ht="14.25" hidden="false" customHeight="false" outlineLevel="0" collapsed="false">
      <c r="B65" s="0" t="str">
        <f aca="false">B26</f>
        <v>Ciudad de México</v>
      </c>
      <c r="C65" s="11" t="n">
        <f aca="false">AO26</f>
        <v>988.962942299566</v>
      </c>
      <c r="D65" s="11" t="n">
        <f aca="false">DR26</f>
        <v>0</v>
      </c>
      <c r="E65" s="11" t="n">
        <f aca="false">GU26</f>
        <v>54.0529522094162</v>
      </c>
      <c r="F65" s="11" t="n">
        <f aca="false">JX26</f>
        <v>52.8217528308153</v>
      </c>
      <c r="G65" s="11" t="n">
        <f aca="false">NA26</f>
        <v>2.1423013606734</v>
      </c>
      <c r="H65" s="11" t="n">
        <f aca="false">OP26</f>
        <v>15.5308903626655</v>
      </c>
      <c r="I65" s="11" t="n">
        <f aca="false">QE26</f>
        <v>101.564319833353</v>
      </c>
      <c r="J65" s="11" t="n">
        <f aca="false">RT26</f>
        <v>12.6380494407784</v>
      </c>
      <c r="K65" s="11" t="n">
        <f aca="false">TJ26</f>
        <v>48.4955202484184</v>
      </c>
      <c r="L65" s="11" t="n">
        <f aca="false">UY26</f>
        <v>511.49442457249</v>
      </c>
      <c r="M65" s="74" t="n">
        <f aca="false">SUM(C65:L65)</f>
        <v>1787.70315315818</v>
      </c>
      <c r="N65" s="75" t="n">
        <f aca="false">RANK(M65,M$57:M$88)</f>
        <v>2</v>
      </c>
      <c r="P65" s="11" t="n">
        <f aca="false">C65+D65+E65+F65+L65</f>
        <v>1607.33207191229</v>
      </c>
      <c r="S65" s="0" t="str">
        <f aca="false">B65</f>
        <v>Ciudad de México</v>
      </c>
      <c r="T65" s="40" t="n">
        <f aca="false">CC26</f>
        <v>815.082823381537</v>
      </c>
      <c r="U65" s="40" t="n">
        <f aca="false">FF26</f>
        <v>0</v>
      </c>
      <c r="V65" s="45" t="n">
        <f aca="false">II26</f>
        <v>43.9757413606185</v>
      </c>
      <c r="W65" s="45" t="n">
        <f aca="false">LL26</f>
        <v>43.1365831343728</v>
      </c>
      <c r="AC65" s="40" t="n">
        <f aca="false">WM26</f>
        <v>361.445808843522</v>
      </c>
      <c r="AE65" s="40" t="n">
        <f aca="false">SUM(T65:AC65)</f>
        <v>1263.64095672005</v>
      </c>
    </row>
    <row r="66" customFormat="false" ht="14.25" hidden="false" customHeight="false" outlineLevel="0" collapsed="false">
      <c r="B66" s="0" t="str">
        <f aca="false">B27</f>
        <v>Durango</v>
      </c>
      <c r="C66" s="11" t="n">
        <f aca="false">AO27</f>
        <v>126.349049202961</v>
      </c>
      <c r="D66" s="11" t="n">
        <f aca="false">DR27</f>
        <v>0</v>
      </c>
      <c r="E66" s="11" t="n">
        <f aca="false">GU27</f>
        <v>10.0772356067368</v>
      </c>
      <c r="F66" s="11" t="n">
        <f aca="false">JX27</f>
        <v>7.36109996764376</v>
      </c>
      <c r="G66" s="11" t="n">
        <f aca="false">NA27</f>
        <v>1.88163799855126</v>
      </c>
      <c r="H66" s="11" t="n">
        <f aca="false">OP27</f>
        <v>13.6419473576205</v>
      </c>
      <c r="I66" s="11" t="n">
        <f aca="false">QE27</f>
        <v>17.5751813658885</v>
      </c>
      <c r="J66" s="11" t="n">
        <f aca="false">RT27</f>
        <v>7.48502648598377</v>
      </c>
      <c r="K66" s="11" t="n">
        <f aca="false">TJ27</f>
        <v>9.94661674877618</v>
      </c>
      <c r="L66" s="11" t="n">
        <f aca="false">UY27</f>
        <v>52.1661583612926</v>
      </c>
      <c r="M66" s="74" t="n">
        <f aca="false">SUM(C66:L66)</f>
        <v>246.483953095454</v>
      </c>
      <c r="N66" s="75" t="n">
        <f aca="false">RANK(M66,M$57:M$88)</f>
        <v>23</v>
      </c>
      <c r="P66" s="11" t="n">
        <f aca="false">C66+D66+E66+F66+L66</f>
        <v>195.953543138634</v>
      </c>
      <c r="S66" s="0" t="str">
        <f aca="false">B66</f>
        <v>Durango</v>
      </c>
      <c r="T66" s="40" t="n">
        <f aca="false">CC27</f>
        <v>106.985903020633</v>
      </c>
      <c r="U66" s="40" t="n">
        <f aca="false">FF27</f>
        <v>0</v>
      </c>
      <c r="V66" s="45" t="n">
        <f aca="false">II27</f>
        <v>8.15464545086624</v>
      </c>
      <c r="W66" s="45" t="n">
        <f aca="false">LL27</f>
        <v>5.93323201802862</v>
      </c>
      <c r="AC66" s="40" t="n">
        <f aca="false">WM27</f>
        <v>40.4160014351542</v>
      </c>
      <c r="AE66" s="40" t="n">
        <f aca="false">SUM(T66:AC66)</f>
        <v>161.489781924682</v>
      </c>
    </row>
    <row r="67" customFormat="false" ht="14.25" hidden="false" customHeight="false" outlineLevel="0" collapsed="false">
      <c r="B67" s="0" t="str">
        <f aca="false">B28</f>
        <v>Guanajuato</v>
      </c>
      <c r="C67" s="11" t="n">
        <f aca="false">AO28</f>
        <v>402.606871208477</v>
      </c>
      <c r="D67" s="11" t="n">
        <f aca="false">DR28</f>
        <v>0</v>
      </c>
      <c r="E67" s="11" t="n">
        <f aca="false">GU28</f>
        <v>22.6077616190305</v>
      </c>
      <c r="F67" s="11" t="n">
        <f aca="false">JX28</f>
        <v>29.0695796185754</v>
      </c>
      <c r="G67" s="11" t="n">
        <f aca="false">NA28</f>
        <v>4.90486394504528</v>
      </c>
      <c r="H67" s="11" t="n">
        <f aca="false">OP28</f>
        <v>35.5604530618699</v>
      </c>
      <c r="I67" s="11" t="n">
        <f aca="false">QE28</f>
        <v>57.4866061513053</v>
      </c>
      <c r="J67" s="11" t="n">
        <f aca="false">RT28</f>
        <v>15.9145051911537</v>
      </c>
      <c r="K67" s="11" t="n">
        <f aca="false">TJ28</f>
        <v>30.1671534931797</v>
      </c>
      <c r="L67" s="11" t="n">
        <f aca="false">UY28</f>
        <v>192.794385402762</v>
      </c>
      <c r="M67" s="74" t="n">
        <f aca="false">SUM(C67:L67)</f>
        <v>791.112179691398</v>
      </c>
      <c r="N67" s="75" t="n">
        <f aca="false">RANK(M67,M$57:M$88)</f>
        <v>7</v>
      </c>
      <c r="P67" s="11" t="n">
        <f aca="false">C67+D67+E67+F67+L67</f>
        <v>647.078597848844</v>
      </c>
      <c r="S67" s="0" t="str">
        <f aca="false">B67</f>
        <v>Guanajuato</v>
      </c>
      <c r="T67" s="40" t="n">
        <f aca="false">CC28</f>
        <v>342.178188002767</v>
      </c>
      <c r="U67" s="40" t="n">
        <f aca="false">FF28</f>
        <v>0</v>
      </c>
      <c r="V67" s="45" t="n">
        <f aca="false">II28</f>
        <v>18.1239173316701</v>
      </c>
      <c r="W67" s="45" t="n">
        <f aca="false">LL28</f>
        <v>26.4975325757357</v>
      </c>
      <c r="AC67" s="40" t="n">
        <f aca="false">WM28</f>
        <v>162.143975087475</v>
      </c>
      <c r="AE67" s="40" t="n">
        <f aca="false">SUM(T67:AC67)</f>
        <v>548.943612997648</v>
      </c>
    </row>
    <row r="68" customFormat="false" ht="14.25" hidden="false" customHeight="false" outlineLevel="0" collapsed="false">
      <c r="B68" s="0" t="str">
        <f aca="false">B29</f>
        <v>Guerrero</v>
      </c>
      <c r="C68" s="11" t="n">
        <f aca="false">AO29</f>
        <v>237.715997162589</v>
      </c>
      <c r="D68" s="11" t="n">
        <f aca="false">DR29</f>
        <v>0.0700077315708545</v>
      </c>
      <c r="E68" s="11" t="n">
        <f aca="false">GU29</f>
        <v>9.5038682855086</v>
      </c>
      <c r="F68" s="11" t="n">
        <f aca="false">JX29</f>
        <v>10.3958891863803</v>
      </c>
      <c r="G68" s="11" t="n">
        <f aca="false">NA29</f>
        <v>12.970627415309</v>
      </c>
      <c r="H68" s="11" t="n">
        <f aca="false">OP29</f>
        <v>94.0345134101518</v>
      </c>
      <c r="I68" s="11" t="n">
        <f aca="false">QE29</f>
        <v>34.9181222771407</v>
      </c>
      <c r="J68" s="11" t="n">
        <f aca="false">RT29</f>
        <v>15.1576358329548</v>
      </c>
      <c r="K68" s="11" t="n">
        <f aca="false">TJ29</f>
        <v>21.3461287452291</v>
      </c>
      <c r="L68" s="11" t="n">
        <f aca="false">UY29</f>
        <v>35.3444058514484</v>
      </c>
      <c r="M68" s="74" t="n">
        <f aca="false">SUM(C68:L68)</f>
        <v>471.457195898283</v>
      </c>
      <c r="N68" s="75" t="n">
        <f aca="false">RANK(M68,M$57:M$88)</f>
        <v>15</v>
      </c>
      <c r="P68" s="11" t="n">
        <f aca="false">C68+D68+E68+F68+L68</f>
        <v>293.030168217497</v>
      </c>
      <c r="S68" s="0" t="str">
        <f aca="false">B68</f>
        <v>Guerrero</v>
      </c>
      <c r="T68" s="40" t="n">
        <f aca="false">CC29</f>
        <v>189.769122182712</v>
      </c>
      <c r="U68" s="40" t="n">
        <f aca="false">FF29</f>
        <v>0.0489737330891004</v>
      </c>
      <c r="V68" s="45" t="n">
        <f aca="false">II29</f>
        <v>7.54829002871855</v>
      </c>
      <c r="W68" s="45" t="n">
        <f aca="false">LL29</f>
        <v>8.43252908941155</v>
      </c>
      <c r="AC68" s="40" t="n">
        <f aca="false">WM29</f>
        <v>30.2145879225785</v>
      </c>
      <c r="AE68" s="40" t="n">
        <f aca="false">SUM(T68:AC68)</f>
        <v>236.01350295651</v>
      </c>
    </row>
    <row r="69" customFormat="false" ht="14.25" hidden="false" customHeight="false" outlineLevel="0" collapsed="false">
      <c r="B69" s="0" t="str">
        <f aca="false">B30</f>
        <v>Hidalgo</v>
      </c>
      <c r="C69" s="11" t="n">
        <f aca="false">AO30</f>
        <v>194.432899835929</v>
      </c>
      <c r="D69" s="11" t="n">
        <f aca="false">DR30</f>
        <v>0</v>
      </c>
      <c r="E69" s="11" t="n">
        <f aca="false">GU30</f>
        <v>18.9428852131623</v>
      </c>
      <c r="F69" s="11" t="n">
        <f aca="false">JX30</f>
        <v>8.97209994551658</v>
      </c>
      <c r="G69" s="11" t="n">
        <f aca="false">NA30</f>
        <v>4.08389027757536</v>
      </c>
      <c r="H69" s="11" t="n">
        <f aca="false">OP30</f>
        <v>29.6083376706595</v>
      </c>
      <c r="I69" s="11" t="n">
        <f aca="false">QE30</f>
        <v>28.9137148151998</v>
      </c>
      <c r="J69" s="11" t="n">
        <f aca="false">RT30</f>
        <v>12.0128786341343</v>
      </c>
      <c r="K69" s="11" t="n">
        <f aca="false">TJ30</f>
        <v>16.0263442989293</v>
      </c>
      <c r="L69" s="11" t="n">
        <f aca="false">UY30</f>
        <v>44.5985960790538</v>
      </c>
      <c r="M69" s="74" t="n">
        <f aca="false">SUM(C69:L69)</f>
        <v>357.59164677016</v>
      </c>
      <c r="N69" s="75" t="n">
        <f aca="false">RANK(M69,M$57:M$88)</f>
        <v>21</v>
      </c>
      <c r="P69" s="11" t="n">
        <f aca="false">C69+D69+E69+F69+L69</f>
        <v>266.946481073662</v>
      </c>
      <c r="S69" s="0" t="str">
        <f aca="false">B69</f>
        <v>Hidalgo</v>
      </c>
      <c r="T69" s="40" t="n">
        <f aca="false">CC30</f>
        <v>154.625097728469</v>
      </c>
      <c r="U69" s="40" t="n">
        <f aca="false">FF30</f>
        <v>0</v>
      </c>
      <c r="V69" s="45" t="n">
        <f aca="false">II30</f>
        <v>14.5227096556319</v>
      </c>
      <c r="W69" s="45" t="n">
        <f aca="false">LL30</f>
        <v>7.48625761191323</v>
      </c>
      <c r="AC69" s="40" t="n">
        <f aca="false">WM30</f>
        <v>39.1122777324744</v>
      </c>
      <c r="AE69" s="40" t="n">
        <f aca="false">SUM(T69:AC69)</f>
        <v>215.746342728489</v>
      </c>
    </row>
    <row r="70" customFormat="false" ht="14.25" hidden="false" customHeight="false" outlineLevel="0" collapsed="false">
      <c r="B70" s="0" t="str">
        <f aca="false">B31</f>
        <v>Jalisco</v>
      </c>
      <c r="C70" s="11" t="n">
        <f aca="false">AO31</f>
        <v>635.933619315642</v>
      </c>
      <c r="D70" s="11" t="n">
        <f aca="false">DR31</f>
        <v>0</v>
      </c>
      <c r="E70" s="11" t="n">
        <f aca="false">GU31</f>
        <v>25.0568699716094</v>
      </c>
      <c r="F70" s="11" t="n">
        <f aca="false">JX31</f>
        <v>32.1693087820024</v>
      </c>
      <c r="G70" s="11" t="n">
        <f aca="false">NA31</f>
        <v>3.57080804792363</v>
      </c>
      <c r="H70" s="11" t="n">
        <f aca="false">OP31</f>
        <v>25.887601459906</v>
      </c>
      <c r="I70" s="11" t="n">
        <f aca="false">QE31</f>
        <v>79.4630236857598</v>
      </c>
      <c r="J70" s="11" t="n">
        <f aca="false">RT31</f>
        <v>18.6885936238947</v>
      </c>
      <c r="K70" s="11" t="n">
        <f aca="false">TJ31</f>
        <v>41.897987810575</v>
      </c>
      <c r="L70" s="11" t="n">
        <f aca="false">UY31</f>
        <v>383.598639884417</v>
      </c>
      <c r="M70" s="74" t="n">
        <f aca="false">SUM(C70:L70)</f>
        <v>1246.26645258173</v>
      </c>
      <c r="N70" s="75" t="n">
        <f aca="false">RANK(M70,M$57:M$88)</f>
        <v>3</v>
      </c>
      <c r="P70" s="11" t="n">
        <f aca="false">C70+D70+E70+F70+L70</f>
        <v>1076.75843795367</v>
      </c>
      <c r="S70" s="0" t="str">
        <f aca="false">B70</f>
        <v>Jalisco</v>
      </c>
      <c r="T70" s="40" t="n">
        <f aca="false">CC31</f>
        <v>529.36361807508</v>
      </c>
      <c r="U70" s="40" t="n">
        <f aca="false">FF31</f>
        <v>0</v>
      </c>
      <c r="V70" s="45" t="n">
        <f aca="false">II31</f>
        <v>22.8175373384149</v>
      </c>
      <c r="W70" s="45" t="n">
        <f aca="false">LL31</f>
        <v>26.9957640538692</v>
      </c>
      <c r="AC70" s="40" t="n">
        <f aca="false">WM31</f>
        <v>311.012560100888</v>
      </c>
      <c r="AE70" s="40" t="n">
        <f aca="false">SUM(T70:AC70)</f>
        <v>890.189479568252</v>
      </c>
    </row>
    <row r="71" customFormat="false" ht="14.25" hidden="false" customHeight="false" outlineLevel="0" collapsed="false">
      <c r="B71" s="0" t="str">
        <f aca="false">B32</f>
        <v>México</v>
      </c>
      <c r="C71" s="11" t="n">
        <f aca="false">AO32</f>
        <v>1361.81017017664</v>
      </c>
      <c r="D71" s="11" t="n">
        <f aca="false">DR32</f>
        <v>0</v>
      </c>
      <c r="E71" s="11" t="n">
        <f aca="false">GU32</f>
        <v>44.1750488672086</v>
      </c>
      <c r="F71" s="11" t="n">
        <f aca="false">JX32</f>
        <v>70.2865955480478</v>
      </c>
      <c r="G71" s="11" t="n">
        <f aca="false">NA32</f>
        <v>10.1333838410905</v>
      </c>
      <c r="H71" s="11" t="n">
        <f aca="false">OP32</f>
        <v>73.4642404787675</v>
      </c>
      <c r="I71" s="11" t="n">
        <f aca="false">QE32</f>
        <v>171.261781083607</v>
      </c>
      <c r="J71" s="11" t="n">
        <f aca="false">RT32</f>
        <v>35.9910842553017</v>
      </c>
      <c r="K71" s="11" t="n">
        <f aca="false">TJ32</f>
        <v>96.4663425156682</v>
      </c>
      <c r="L71" s="11" t="n">
        <f aca="false">UY32</f>
        <v>735.421443996445</v>
      </c>
      <c r="M71" s="74" t="n">
        <f aca="false">SUM(C71:L71)</f>
        <v>2599.01009076278</v>
      </c>
      <c r="N71" s="75" t="n">
        <f aca="false">RANK(M71,M$57:M$88)</f>
        <v>1</v>
      </c>
      <c r="P71" s="11" t="n">
        <f aca="false">C71+D71+E71+F71+L71</f>
        <v>2211.69325858834</v>
      </c>
      <c r="S71" s="0" t="str">
        <f aca="false">B71</f>
        <v>México</v>
      </c>
      <c r="T71" s="40" t="n">
        <f aca="false">CC32</f>
        <v>1080.52966722603</v>
      </c>
      <c r="U71" s="40" t="n">
        <f aca="false">FF32</f>
        <v>0</v>
      </c>
      <c r="V71" s="45" t="n">
        <f aca="false">II32</f>
        <v>39.3220071533435</v>
      </c>
      <c r="W71" s="45" t="n">
        <f aca="false">LL32</f>
        <v>61.2817671390537</v>
      </c>
      <c r="AC71" s="40" t="n">
        <f aca="false">WM32</f>
        <v>656.197318319362</v>
      </c>
      <c r="AE71" s="40" t="n">
        <f aca="false">SUM(T71:AC71)</f>
        <v>1837.33075983779</v>
      </c>
    </row>
    <row r="72" customFormat="false" ht="14.25" hidden="false" customHeight="false" outlineLevel="0" collapsed="false">
      <c r="B72" s="0" t="str">
        <f aca="false">B33</f>
        <v>Michoacán</v>
      </c>
      <c r="C72" s="11" t="n">
        <f aca="false">AO33</f>
        <v>299.916685578347</v>
      </c>
      <c r="D72" s="11" t="n">
        <f aca="false">DR33</f>
        <v>3.53024221799322</v>
      </c>
      <c r="E72" s="11" t="n">
        <f aca="false">GU33</f>
        <v>20.9542567129875</v>
      </c>
      <c r="F72" s="11" t="n">
        <f aca="false">JX33</f>
        <v>14.1231487036227</v>
      </c>
      <c r="G72" s="11" t="n">
        <f aca="false">NA33</f>
        <v>5.46340489234861</v>
      </c>
      <c r="H72" s="11" t="n">
        <f aca="false">OP33</f>
        <v>39.609346004825</v>
      </c>
      <c r="I72" s="11" t="n">
        <f aca="false">QE33</f>
        <v>45.2158153994161</v>
      </c>
      <c r="J72" s="11" t="n">
        <f aca="false">RT33</f>
        <v>15.9941296558458</v>
      </c>
      <c r="K72" s="11" t="n">
        <f aca="false">TJ33</f>
        <v>25.4914336347081</v>
      </c>
      <c r="L72" s="11" t="n">
        <f aca="false">UY33</f>
        <v>148.628563705395</v>
      </c>
      <c r="M72" s="74" t="n">
        <f aca="false">SUM(C72:L72)</f>
        <v>618.927026505489</v>
      </c>
      <c r="N72" s="75" t="n">
        <f aca="false">RANK(M72,M$57:M$88)</f>
        <v>9</v>
      </c>
      <c r="P72" s="11" t="n">
        <f aca="false">C72+D72+E72+F72+L72</f>
        <v>487.152896918346</v>
      </c>
      <c r="S72" s="0" t="str">
        <f aca="false">B72</f>
        <v>Michoacán</v>
      </c>
      <c r="T72" s="40" t="n">
        <f aca="false">CC33</f>
        <v>262.014645395868</v>
      </c>
      <c r="U72" s="40" t="n">
        <f aca="false">FF33</f>
        <v>2.96365048340669</v>
      </c>
      <c r="V72" s="45" t="n">
        <f aca="false">II33</f>
        <v>16.7519641100898</v>
      </c>
      <c r="W72" s="45" t="n">
        <f aca="false">LL33</f>
        <v>11.947715589544</v>
      </c>
      <c r="AC72" s="40" t="n">
        <f aca="false">WM33</f>
        <v>132.87131479267</v>
      </c>
      <c r="AE72" s="40" t="n">
        <f aca="false">SUM(T72:AC72)</f>
        <v>426.549290371578</v>
      </c>
    </row>
    <row r="73" customFormat="false" ht="14.25" hidden="false" customHeight="false" outlineLevel="0" collapsed="false">
      <c r="B73" s="0" t="str">
        <f aca="false">B34</f>
        <v>Morelos</v>
      </c>
      <c r="C73" s="11" t="n">
        <f aca="false">AO34</f>
        <v>134.539806534517</v>
      </c>
      <c r="D73" s="11" t="n">
        <f aca="false">DR34</f>
        <v>0</v>
      </c>
      <c r="E73" s="11" t="n">
        <f aca="false">GU34</f>
        <v>8.69911742119697</v>
      </c>
      <c r="F73" s="11" t="n">
        <f aca="false">JX34</f>
        <v>6.36691546659881</v>
      </c>
      <c r="G73" s="11" t="n">
        <f aca="false">NA34</f>
        <v>1.7189079904656</v>
      </c>
      <c r="H73" s="11" t="n">
        <f aca="false">OP34</f>
        <v>12.4610827914544</v>
      </c>
      <c r="I73" s="11" t="n">
        <f aca="false">QE34</f>
        <v>19.2807545983599</v>
      </c>
      <c r="J73" s="11" t="n">
        <f aca="false">RT34</f>
        <v>6.25822792613505</v>
      </c>
      <c r="K73" s="11" t="n">
        <f aca="false">TJ34</f>
        <v>10.5112399092869</v>
      </c>
      <c r="L73" s="11" t="n">
        <f aca="false">UY34</f>
        <v>41.3094926866691</v>
      </c>
      <c r="M73" s="74" t="n">
        <f aca="false">SUM(C73:L73)</f>
        <v>241.145545324683</v>
      </c>
      <c r="N73" s="75" t="n">
        <f aca="false">RANK(M73,M$57:M$88)</f>
        <v>24</v>
      </c>
      <c r="P73" s="11" t="n">
        <f aca="false">C73+D73+E73+F73+L73</f>
        <v>190.915332108981</v>
      </c>
      <c r="S73" s="0" t="str">
        <f aca="false">B73</f>
        <v>Morelos</v>
      </c>
      <c r="T73" s="40" t="n">
        <f aca="false">CC34</f>
        <v>113.442791995757</v>
      </c>
      <c r="U73" s="40" t="n">
        <f aca="false">FF34</f>
        <v>0</v>
      </c>
      <c r="V73" s="45" t="n">
        <f aca="false">II34</f>
        <v>7.02919009910953</v>
      </c>
      <c r="W73" s="45" t="n">
        <f aca="false">LL34</f>
        <v>5.28024965349306</v>
      </c>
      <c r="AC73" s="40" t="n">
        <f aca="false">WM34</f>
        <v>34.4927997095381</v>
      </c>
      <c r="AE73" s="40" t="n">
        <f aca="false">SUM(T73:AC73)</f>
        <v>160.245031457898</v>
      </c>
    </row>
    <row r="74" customFormat="false" ht="14.25" hidden="false" customHeight="false" outlineLevel="0" collapsed="false">
      <c r="B74" s="0" t="str">
        <f aca="false">B35</f>
        <v>Nayarit</v>
      </c>
      <c r="C74" s="11" t="n">
        <f aca="false">AO35</f>
        <v>90.1479841072028</v>
      </c>
      <c r="D74" s="11" t="n">
        <f aca="false">DR35</f>
        <v>0</v>
      </c>
      <c r="E74" s="11" t="n">
        <f aca="false">GU35</f>
        <v>7.91007601260484</v>
      </c>
      <c r="F74" s="11" t="n">
        <f aca="false">JX35</f>
        <v>4.67350642108053</v>
      </c>
      <c r="G74" s="11" t="n">
        <f aca="false">NA35</f>
        <v>1.60182561402736</v>
      </c>
      <c r="H74" s="11" t="n">
        <f aca="false">OP35</f>
        <v>11.6124413347831</v>
      </c>
      <c r="I74" s="11" t="n">
        <f aca="false">QE35</f>
        <v>12.6025678606604</v>
      </c>
      <c r="J74" s="11" t="n">
        <f aca="false">RT35</f>
        <v>6.87963917760024</v>
      </c>
      <c r="K74" s="11" t="n">
        <f aca="false">TJ35</f>
        <v>7.20867516252298</v>
      </c>
      <c r="L74" s="11" t="n">
        <f aca="false">UY35</f>
        <v>32.7049105030146</v>
      </c>
      <c r="M74" s="74" t="n">
        <f aca="false">SUM(C74:L74)</f>
        <v>175.341626193497</v>
      </c>
      <c r="N74" s="75" t="n">
        <f aca="false">RANK(M74,M$57:M$88)</f>
        <v>28</v>
      </c>
      <c r="P74" s="11" t="n">
        <f aca="false">C74+D74+E74+F74+L74</f>
        <v>135.436477043903</v>
      </c>
      <c r="S74" s="0" t="str">
        <f aca="false">B74</f>
        <v>Nayarit</v>
      </c>
      <c r="T74" s="40" t="n">
        <f aca="false">CC35</f>
        <v>73.3963736092842</v>
      </c>
      <c r="U74" s="40" t="n">
        <f aca="false">FF35</f>
        <v>0</v>
      </c>
      <c r="V74" s="45" t="n">
        <f aca="false">II35</f>
        <v>5.92344792981665</v>
      </c>
      <c r="W74" s="45" t="n">
        <f aca="false">LL35</f>
        <v>3.72268007040104</v>
      </c>
      <c r="AC74" s="40" t="n">
        <f aca="false">WM35</f>
        <v>24.7731756226994</v>
      </c>
      <c r="AE74" s="40" t="n">
        <f aca="false">SUM(T74:AC74)</f>
        <v>107.815677232201</v>
      </c>
    </row>
    <row r="75" customFormat="false" ht="14.25" hidden="false" customHeight="false" outlineLevel="0" collapsed="false">
      <c r="B75" s="0" t="str">
        <f aca="false">B36</f>
        <v>Nuevo León</v>
      </c>
      <c r="C75" s="11" t="n">
        <f aca="false">AO36</f>
        <v>447.774191786607</v>
      </c>
      <c r="D75" s="11" t="n">
        <f aca="false">DR36</f>
        <v>0.968883981776069</v>
      </c>
      <c r="E75" s="11" t="n">
        <f aca="false">GU36</f>
        <v>14.2671892473425</v>
      </c>
      <c r="F75" s="11" t="n">
        <f aca="false">JX36</f>
        <v>21.7841113838125</v>
      </c>
      <c r="G75" s="11" t="n">
        <f aca="false">NA36</f>
        <v>1.55467809836986</v>
      </c>
      <c r="H75" s="11" t="n">
        <f aca="false">OP36</f>
        <v>11.2713745389425</v>
      </c>
      <c r="I75" s="11" t="n">
        <f aca="false">QE36</f>
        <v>51.5530637012446</v>
      </c>
      <c r="J75" s="11" t="n">
        <f aca="false">RT36</f>
        <v>11.1212657716449</v>
      </c>
      <c r="K75" s="11" t="n">
        <f aca="false">TJ36</f>
        <v>25.7365740872584</v>
      </c>
      <c r="L75" s="11" t="n">
        <f aca="false">UY36</f>
        <v>315.84653666025</v>
      </c>
      <c r="M75" s="74" t="n">
        <f aca="false">SUM(C75:L75)</f>
        <v>901.877869257249</v>
      </c>
      <c r="N75" s="75" t="n">
        <f aca="false">RANK(M75,M$57:M$88)</f>
        <v>5</v>
      </c>
      <c r="P75" s="11" t="n">
        <f aca="false">C75+D75+E75+F75+L75</f>
        <v>800.640913059788</v>
      </c>
      <c r="S75" s="0" t="str">
        <f aca="false">B75</f>
        <v>Nuevo León</v>
      </c>
      <c r="T75" s="40" t="n">
        <f aca="false">CC36</f>
        <v>388.516054699631</v>
      </c>
      <c r="U75" s="40" t="n">
        <f aca="false">FF36</f>
        <v>0.817993338644673</v>
      </c>
      <c r="V75" s="45" t="n">
        <f aca="false">II36</f>
        <v>13.4318189432117</v>
      </c>
      <c r="W75" s="45" t="n">
        <f aca="false">LL36</f>
        <v>19.6462782268019</v>
      </c>
      <c r="AC75" s="40" t="n">
        <f aca="false">WM36</f>
        <v>266.023025349472</v>
      </c>
      <c r="AE75" s="40" t="n">
        <f aca="false">SUM(T75:AC75)</f>
        <v>688.435170557762</v>
      </c>
    </row>
    <row r="76" customFormat="false" ht="14.25" hidden="false" customHeight="false" outlineLevel="0" collapsed="false">
      <c r="B76" s="0" t="str">
        <f aca="false">B37</f>
        <v>Oaxaca</v>
      </c>
      <c r="C76" s="11" t="n">
        <f aca="false">AO37</f>
        <v>270.988723415948</v>
      </c>
      <c r="D76" s="11" t="n">
        <f aca="false">DR37</f>
        <v>0.0229261103989833</v>
      </c>
      <c r="E76" s="11" t="n">
        <f aca="false">GU37</f>
        <v>20.5782549043475</v>
      </c>
      <c r="F76" s="11" t="n">
        <f aca="false">JX37</f>
        <v>12.8680173235905</v>
      </c>
      <c r="G76" s="11" t="n">
        <f aca="false">NA37</f>
        <v>14.0428890058795</v>
      </c>
      <c r="H76" s="11" t="n">
        <f aca="false">OP37</f>
        <v>101.809562942364</v>
      </c>
      <c r="I76" s="11" t="n">
        <f aca="false">QE37</f>
        <v>39.3814459405207</v>
      </c>
      <c r="J76" s="11" t="n">
        <f aca="false">RT37</f>
        <v>20.7241696693913</v>
      </c>
      <c r="K76" s="11" t="n">
        <f aca="false">TJ37</f>
        <v>23.4908672321994</v>
      </c>
      <c r="L76" s="11" t="n">
        <f aca="false">UY37</f>
        <v>30.1066848142506</v>
      </c>
      <c r="M76" s="74" t="n">
        <f aca="false">SUM(C76:L76)</f>
        <v>534.01354135889</v>
      </c>
      <c r="N76" s="75" t="n">
        <f aca="false">RANK(M76,M$57:M$88)</f>
        <v>12</v>
      </c>
      <c r="P76" s="11" t="n">
        <f aca="false">C76+D76+E76+F76+L76</f>
        <v>334.564606568535</v>
      </c>
      <c r="S76" s="0" t="str">
        <f aca="false">B76</f>
        <v>Oaxaca</v>
      </c>
      <c r="T76" s="40" t="n">
        <f aca="false">CC37</f>
        <v>201.768589458485</v>
      </c>
      <c r="U76" s="40" t="n">
        <f aca="false">FF37</f>
        <v>0.0155333771894473</v>
      </c>
      <c r="V76" s="45" t="n">
        <f aca="false">II37</f>
        <v>16.9936397485146</v>
      </c>
      <c r="W76" s="45" t="n">
        <f aca="false">LL37</f>
        <v>11.7766901711191</v>
      </c>
      <c r="AC76" s="40" t="n">
        <f aca="false">WM37</f>
        <v>23.3283204921325</v>
      </c>
      <c r="AE76" s="40" t="n">
        <f aca="false">SUM(T76:AC76)</f>
        <v>253.882773247441</v>
      </c>
    </row>
    <row r="77" customFormat="false" ht="14.25" hidden="false" customHeight="false" outlineLevel="0" collapsed="false">
      <c r="B77" s="0" t="str">
        <f aca="false">B38</f>
        <v>Puebla</v>
      </c>
      <c r="C77" s="11" t="n">
        <f aca="false">AO38</f>
        <v>412.914010549569</v>
      </c>
      <c r="D77" s="11" t="n">
        <f aca="false">DR38</f>
        <v>0</v>
      </c>
      <c r="E77" s="11" t="n">
        <f aca="false">GU38</f>
        <v>23.0569168515688</v>
      </c>
      <c r="F77" s="11" t="n">
        <f aca="false">JX38</f>
        <v>21.2825736976469</v>
      </c>
      <c r="G77" s="11" t="n">
        <f aca="false">NA38</f>
        <v>10.3251720384906</v>
      </c>
      <c r="H77" s="11" t="n">
        <f aca="false">OP38</f>
        <v>74.8583147353494</v>
      </c>
      <c r="I77" s="11" t="n">
        <f aca="false">QE38</f>
        <v>61.6588700914758</v>
      </c>
      <c r="J77" s="11" t="n">
        <f aca="false">RT38</f>
        <v>21.4892855173494</v>
      </c>
      <c r="K77" s="11" t="n">
        <f aca="false">TJ38</f>
        <v>34.5827698797561</v>
      </c>
      <c r="L77" s="11" t="n">
        <f aca="false">UY38</f>
        <v>135.335952094057</v>
      </c>
      <c r="M77" s="74" t="n">
        <f aca="false">SUM(C77:L77)</f>
        <v>795.503865455263</v>
      </c>
      <c r="N77" s="75" t="n">
        <f aca="false">RANK(M77,M$57:M$88)</f>
        <v>6</v>
      </c>
      <c r="P77" s="11" t="n">
        <f aca="false">C77+D77+E77+F77+L77</f>
        <v>592.589453192841</v>
      </c>
      <c r="S77" s="0" t="str">
        <f aca="false">B77</f>
        <v>Puebla</v>
      </c>
      <c r="T77" s="40" t="n">
        <f aca="false">CC38</f>
        <v>355.377601144773</v>
      </c>
      <c r="U77" s="40" t="n">
        <f aca="false">FF38</f>
        <v>0</v>
      </c>
      <c r="V77" s="45" t="n">
        <f aca="false">II38</f>
        <v>18.2091309121186</v>
      </c>
      <c r="W77" s="45" t="n">
        <f aca="false">LL38</f>
        <v>18.059971474277</v>
      </c>
      <c r="AC77" s="40" t="n">
        <f aca="false">WM38</f>
        <v>113.018694352365</v>
      </c>
      <c r="AE77" s="40" t="n">
        <f aca="false">SUM(T77:AC77)</f>
        <v>504.665397883534</v>
      </c>
    </row>
    <row r="78" customFormat="false" ht="14.25" hidden="false" customHeight="false" outlineLevel="0" collapsed="false">
      <c r="B78" s="0" t="str">
        <f aca="false">B39</f>
        <v>Querétaro</v>
      </c>
      <c r="C78" s="11" t="n">
        <f aca="false">AO39</f>
        <v>158.942347500136</v>
      </c>
      <c r="D78" s="11" t="n">
        <f aca="false">DR39</f>
        <v>0</v>
      </c>
      <c r="E78" s="11" t="n">
        <f aca="false">GU39</f>
        <v>10.3256828374242</v>
      </c>
      <c r="F78" s="11" t="n">
        <f aca="false">JX39</f>
        <v>9.59102589524185</v>
      </c>
      <c r="G78" s="11" t="n">
        <f aca="false">NA39</f>
        <v>1.51014123587035</v>
      </c>
      <c r="H78" s="11" t="n">
        <f aca="false">OP39</f>
        <v>10.948068762624</v>
      </c>
      <c r="I78" s="11" t="n">
        <f aca="false">QE39</f>
        <v>20.3498260410925</v>
      </c>
      <c r="J78" s="11" t="n">
        <f aca="false">RT39</f>
        <v>6.72750763642468</v>
      </c>
      <c r="K78" s="11" t="n">
        <f aca="false">TJ39</f>
        <v>10.2471564449859</v>
      </c>
      <c r="L78" s="11" t="n">
        <f aca="false">UY39</f>
        <v>133.584082860535</v>
      </c>
      <c r="M78" s="74" t="n">
        <f aca="false">SUM(C78:L78)</f>
        <v>362.225839214334</v>
      </c>
      <c r="N78" s="75" t="n">
        <f aca="false">RANK(M78,M$57:M$88)</f>
        <v>20</v>
      </c>
      <c r="P78" s="11" t="n">
        <f aca="false">C78+D78+E78+F78+L78</f>
        <v>312.443139093337</v>
      </c>
      <c r="S78" s="0" t="str">
        <f aca="false">B78</f>
        <v>Querétaro</v>
      </c>
      <c r="T78" s="40" t="n">
        <f aca="false">CC39</f>
        <v>138.778362811172</v>
      </c>
      <c r="U78" s="40" t="n">
        <f aca="false">FF39</f>
        <v>0</v>
      </c>
      <c r="V78" s="45" t="n">
        <f aca="false">II39</f>
        <v>8.30377313045363</v>
      </c>
      <c r="W78" s="45" t="n">
        <f aca="false">LL39</f>
        <v>10.9836915611879</v>
      </c>
      <c r="AC78" s="40" t="n">
        <f aca="false">WM39</f>
        <v>105.366987296218</v>
      </c>
      <c r="AE78" s="40" t="n">
        <f aca="false">SUM(T78:AC78)</f>
        <v>263.432814799032</v>
      </c>
    </row>
    <row r="79" customFormat="false" ht="14.25" hidden="false" customHeight="false" outlineLevel="0" collapsed="false">
      <c r="B79" s="0" t="str">
        <f aca="false">B40</f>
        <v>Quintana Roo</v>
      </c>
      <c r="C79" s="11" t="n">
        <f aca="false">AO40</f>
        <v>124.795778279274</v>
      </c>
      <c r="D79" s="11" t="n">
        <f aca="false">DR40</f>
        <v>0.368748257458002</v>
      </c>
      <c r="E79" s="11" t="n">
        <f aca="false">GU40</f>
        <v>7.25724984059895</v>
      </c>
      <c r="F79" s="11" t="n">
        <f aca="false">JX40</f>
        <v>7.23133580433922</v>
      </c>
      <c r="G79" s="11" t="n">
        <f aca="false">NA40</f>
        <v>1.5621308189934</v>
      </c>
      <c r="H79" s="11" t="n">
        <f aca="false">OP40</f>
        <v>11.3250247029742</v>
      </c>
      <c r="I79" s="11" t="n">
        <f aca="false">QE40</f>
        <v>16.8640577294021</v>
      </c>
      <c r="J79" s="11" t="n">
        <f aca="false">RT40</f>
        <v>7.05860269753353</v>
      </c>
      <c r="K79" s="11" t="n">
        <f aca="false">TJ40</f>
        <v>8.35341257204544</v>
      </c>
      <c r="L79" s="11" t="n">
        <f aca="false">UY40</f>
        <v>37.046578930376</v>
      </c>
      <c r="M79" s="74" t="n">
        <f aca="false">SUM(C79:L79)</f>
        <v>221.862919632995</v>
      </c>
      <c r="N79" s="75" t="n">
        <f aca="false">RANK(M79,M$57:M$88)</f>
        <v>25</v>
      </c>
      <c r="P79" s="11" t="n">
        <f aca="false">C79+D79+E79+F79+L79</f>
        <v>176.699691112046</v>
      </c>
      <c r="S79" s="0" t="str">
        <f aca="false">B79</f>
        <v>Quintana Roo</v>
      </c>
      <c r="T79" s="40" t="n">
        <f aca="false">CC40</f>
        <v>104.089578676718</v>
      </c>
      <c r="U79" s="40" t="n">
        <f aca="false">FF40</f>
        <v>0.269786999325506</v>
      </c>
      <c r="V79" s="45" t="n">
        <f aca="false">II40</f>
        <v>5.54678705618968</v>
      </c>
      <c r="W79" s="45" t="n">
        <f aca="false">LL40</f>
        <v>6.50196598721094</v>
      </c>
      <c r="AC79" s="40" t="n">
        <f aca="false">WM40</f>
        <v>23.8584428795744</v>
      </c>
      <c r="AE79" s="40" t="n">
        <f aca="false">SUM(T79:AC79)</f>
        <v>140.266561599019</v>
      </c>
    </row>
    <row r="80" customFormat="false" ht="14.25" hidden="false" customHeight="false" outlineLevel="0" collapsed="false">
      <c r="B80" s="0" t="str">
        <f aca="false">B41</f>
        <v>San Luis Potosí</v>
      </c>
      <c r="C80" s="11" t="n">
        <f aca="false">AO41</f>
        <v>191.640505449316</v>
      </c>
      <c r="D80" s="11" t="n">
        <f aca="false">DR41</f>
        <v>0</v>
      </c>
      <c r="E80" s="11" t="n">
        <f aca="false">GU41</f>
        <v>12.3033274231288</v>
      </c>
      <c r="F80" s="11" t="n">
        <f aca="false">JX41</f>
        <v>13.8585411591094</v>
      </c>
      <c r="G80" s="11" t="n">
        <f aca="false">NA41</f>
        <v>4.25598838821673</v>
      </c>
      <c r="H80" s="11" t="n">
        <f aca="false">OP41</f>
        <v>30.8560783557862</v>
      </c>
      <c r="I80" s="11" t="n">
        <f aca="false">QE41</f>
        <v>27.3123164634532</v>
      </c>
      <c r="J80" s="11" t="n">
        <f aca="false">RT41</f>
        <v>9.60705695067954</v>
      </c>
      <c r="K80" s="11" t="n">
        <f aca="false">TJ41</f>
        <v>14.2231561330163</v>
      </c>
      <c r="L80" s="11" t="n">
        <f aca="false">UY41</f>
        <v>83.7738942421823</v>
      </c>
      <c r="M80" s="74" t="n">
        <f aca="false">SUM(C80:L80)</f>
        <v>387.830864564889</v>
      </c>
      <c r="N80" s="75" t="n">
        <f aca="false">RANK(M80,M$57:M$88)</f>
        <v>19</v>
      </c>
      <c r="P80" s="11" t="n">
        <f aca="false">C80+D80+E80+F80+L80</f>
        <v>301.576268273737</v>
      </c>
      <c r="S80" s="0" t="str">
        <f aca="false">B80</f>
        <v>San Luis Potosí</v>
      </c>
      <c r="T80" s="40" t="n">
        <f aca="false">CC41</f>
        <v>155.444320391013</v>
      </c>
      <c r="U80" s="40" t="n">
        <f aca="false">FF41</f>
        <v>0</v>
      </c>
      <c r="V80" s="45" t="n">
        <f aca="false">II41</f>
        <v>9.55222220355777</v>
      </c>
      <c r="W80" s="45" t="n">
        <f aca="false">LL41</f>
        <v>11.589086253953</v>
      </c>
      <c r="AC80" s="40" t="n">
        <f aca="false">WM41</f>
        <v>65.978555388324</v>
      </c>
      <c r="AE80" s="40" t="n">
        <f aca="false">SUM(T80:AC80)</f>
        <v>242.564184236848</v>
      </c>
    </row>
    <row r="81" customFormat="false" ht="14.25" hidden="false" customHeight="false" outlineLevel="0" collapsed="false">
      <c r="B81" s="0" t="str">
        <f aca="false">B42</f>
        <v>Sinaloa</v>
      </c>
      <c r="C81" s="11" t="n">
        <f aca="false">AO42</f>
        <v>229.433475945613</v>
      </c>
      <c r="D81" s="11" t="n">
        <f aca="false">DR42</f>
        <v>0.14102097396151</v>
      </c>
      <c r="E81" s="11" t="n">
        <f aca="false">GU42</f>
        <v>9.56098866624427</v>
      </c>
      <c r="F81" s="11" t="n">
        <f aca="false">JX42</f>
        <v>28.5449355899354</v>
      </c>
      <c r="G81" s="11" t="n">
        <f aca="false">NA42</f>
        <v>1.8786941005403</v>
      </c>
      <c r="H81" s="11" t="n">
        <f aca="false">OP42</f>
        <v>13.6201261685841</v>
      </c>
      <c r="I81" s="11" t="n">
        <f aca="false">QE42</f>
        <v>29.5707909898159</v>
      </c>
      <c r="J81" s="11" t="n">
        <f aca="false">RT42</f>
        <v>10.2966331372486</v>
      </c>
      <c r="K81" s="11" t="n">
        <f aca="false">TJ42</f>
        <v>16.2503322740915</v>
      </c>
      <c r="L81" s="11" t="n">
        <f aca="false">UY42</f>
        <v>83.5701320377395</v>
      </c>
      <c r="M81" s="74" t="n">
        <f aca="false">SUM(C81:L81)</f>
        <v>422.867129883774</v>
      </c>
      <c r="N81" s="75" t="n">
        <f aca="false">RANK(M81,M$57:M$88)</f>
        <v>18</v>
      </c>
      <c r="P81" s="11" t="n">
        <f aca="false">C81+D81+E81+F81+L81</f>
        <v>351.250553213494</v>
      </c>
      <c r="S81" s="0" t="str">
        <f aca="false">B81</f>
        <v>Sinaloa</v>
      </c>
      <c r="T81" s="40" t="n">
        <f aca="false">CC42</f>
        <v>190.43993630513</v>
      </c>
      <c r="U81" s="40" t="n">
        <f aca="false">FF42</f>
        <v>0.114596134405696</v>
      </c>
      <c r="V81" s="45" t="n">
        <f aca="false">II42</f>
        <v>9.13644914465394</v>
      </c>
      <c r="W81" s="45" t="n">
        <f aca="false">LL42</f>
        <v>4.51001339036414</v>
      </c>
      <c r="AC81" s="40" t="n">
        <f aca="false">WM42</f>
        <v>72.2109729757048</v>
      </c>
      <c r="AE81" s="40" t="n">
        <f aca="false">SUM(T81:AC81)</f>
        <v>276.411967950258</v>
      </c>
    </row>
    <row r="82" customFormat="false" ht="14.25" hidden="false" customHeight="false" outlineLevel="0" collapsed="false">
      <c r="B82" s="0" t="str">
        <f aca="false">B43</f>
        <v>Sonora</v>
      </c>
      <c r="C82" s="11" t="n">
        <f aca="false">AO43</f>
        <v>230.605660967267</v>
      </c>
      <c r="D82" s="11" t="n">
        <f aca="false">DR43</f>
        <v>3.45374592240195</v>
      </c>
      <c r="E82" s="11" t="n">
        <f aca="false">GU43</f>
        <v>7.13452094566608</v>
      </c>
      <c r="F82" s="11" t="n">
        <f aca="false">JX43</f>
        <v>62.3928720275798</v>
      </c>
      <c r="G82" s="11" t="n">
        <f aca="false">NA43</f>
        <v>1.37411102549789</v>
      </c>
      <c r="H82" s="11" t="n">
        <f aca="false">OP43</f>
        <v>9.96166992201109</v>
      </c>
      <c r="I82" s="11" t="n">
        <f aca="false">QE43</f>
        <v>29.6428443398635</v>
      </c>
      <c r="J82" s="11" t="n">
        <f aca="false">RT43</f>
        <v>10.0960167560303</v>
      </c>
      <c r="K82" s="11" t="n">
        <f aca="false">TJ43</f>
        <v>15.5135493223945</v>
      </c>
      <c r="L82" s="11" t="n">
        <f aca="false">UY43</f>
        <v>119.676942417779</v>
      </c>
      <c r="M82" s="74" t="n">
        <f aca="false">SUM(C82:L82)</f>
        <v>489.851933646492</v>
      </c>
      <c r="N82" s="75" t="n">
        <f aca="false">RANK(M82,M$57:M$88)</f>
        <v>14</v>
      </c>
      <c r="P82" s="11" t="n">
        <f aca="false">C82+D82+E82+F82+L82</f>
        <v>423.263742280694</v>
      </c>
      <c r="S82" s="0" t="str">
        <f aca="false">B82</f>
        <v>Sonora</v>
      </c>
      <c r="T82" s="40" t="n">
        <f aca="false">CC43</f>
        <v>183.260664342394</v>
      </c>
      <c r="U82" s="40" t="n">
        <f aca="false">FF43</f>
        <v>2.74976911242101</v>
      </c>
      <c r="V82" s="45" t="n">
        <f aca="false">II43</f>
        <v>6.0829263852836</v>
      </c>
      <c r="W82" s="45" t="n">
        <f aca="false">LL43</f>
        <v>53.3291746218062</v>
      </c>
      <c r="AC82" s="40" t="n">
        <f aca="false">WM43</f>
        <v>90.4586212671036</v>
      </c>
      <c r="AE82" s="40" t="n">
        <f aca="false">SUM(T82:AC82)</f>
        <v>335.881155729008</v>
      </c>
    </row>
    <row r="83" customFormat="false" ht="14.25" hidden="false" customHeight="false" outlineLevel="0" collapsed="false">
      <c r="B83" s="0" t="str">
        <f aca="false">B44</f>
        <v>Tabasco</v>
      </c>
      <c r="C83" s="11" t="n">
        <f aca="false">AO44</f>
        <v>266.050315777781</v>
      </c>
      <c r="D83" s="11" t="n">
        <f aca="false">DR44</f>
        <v>0</v>
      </c>
      <c r="E83" s="11" t="n">
        <f aca="false">GU44</f>
        <v>12.2659487919953</v>
      </c>
      <c r="F83" s="11" t="n">
        <f aca="false">JX44</f>
        <v>33.144638542782</v>
      </c>
      <c r="G83" s="11" t="n">
        <f aca="false">NA44</f>
        <v>3.42533340753336</v>
      </c>
      <c r="H83" s="11" t="n">
        <f aca="false">OP44</f>
        <v>24.8320414733864</v>
      </c>
      <c r="I83" s="11" t="n">
        <f aca="false">QE44</f>
        <v>23.7607620623336</v>
      </c>
      <c r="J83" s="11" t="n">
        <f aca="false">RT44</f>
        <v>12.0089417972745</v>
      </c>
      <c r="K83" s="11" t="n">
        <f aca="false">TJ44</f>
        <v>12.7207643490981</v>
      </c>
      <c r="L83" s="11" t="n">
        <f aca="false">UY44</f>
        <v>60.6563242942527</v>
      </c>
      <c r="M83" s="74" t="n">
        <f aca="false">SUM(C83:L83)</f>
        <v>448.865070496437</v>
      </c>
      <c r="N83" s="75" t="n">
        <f aca="false">RANK(M83,M$57:M$88)</f>
        <v>16</v>
      </c>
      <c r="P83" s="11" t="n">
        <f aca="false">C83+D83+E83+F83+L83</f>
        <v>372.117227406811</v>
      </c>
      <c r="S83" s="0" t="str">
        <f aca="false">B83</f>
        <v>Tabasco</v>
      </c>
      <c r="T83" s="40" t="n">
        <f aca="false">CC44</f>
        <v>217.175756483887</v>
      </c>
      <c r="U83" s="40" t="n">
        <f aca="false">FF44</f>
        <v>0</v>
      </c>
      <c r="V83" s="45" t="n">
        <f aca="false">II44</f>
        <v>9.02842199779234</v>
      </c>
      <c r="W83" s="45" t="n">
        <f aca="false">LL44</f>
        <v>26.6278967523537</v>
      </c>
      <c r="AC83" s="40" t="n">
        <f aca="false">WM44</f>
        <v>52.2461704495002</v>
      </c>
      <c r="AE83" s="40" t="n">
        <f aca="false">SUM(T83:AC83)</f>
        <v>305.078245683533</v>
      </c>
    </row>
    <row r="84" customFormat="false" ht="14.25" hidden="false" customHeight="false" outlineLevel="0" collapsed="false">
      <c r="B84" s="0" t="str">
        <f aca="false">B45</f>
        <v>Tamaulipas</v>
      </c>
      <c r="C84" s="11" t="n">
        <f aca="false">AO45</f>
        <v>270.799030603034</v>
      </c>
      <c r="D84" s="11" t="n">
        <f aca="false">DR45</f>
        <v>43.6859573593846</v>
      </c>
      <c r="E84" s="11" t="n">
        <f aca="false">GU45</f>
        <v>13.6367975238384</v>
      </c>
      <c r="F84" s="11" t="n">
        <f aca="false">JX45</f>
        <v>13.0857743176939</v>
      </c>
      <c r="G84" s="11" t="n">
        <f aca="false">NA45</f>
        <v>1.99147307540996</v>
      </c>
      <c r="H84" s="11" t="n">
        <f aca="false">OP45</f>
        <v>14.4376471835599</v>
      </c>
      <c r="I84" s="11" t="n">
        <f aca="false">QE45</f>
        <v>35.4906395312955</v>
      </c>
      <c r="J84" s="11" t="n">
        <f aca="false">RT45</f>
        <v>10.5440835780488</v>
      </c>
      <c r="K84" s="11" t="n">
        <f aca="false">TJ45</f>
        <v>18.748181180283</v>
      </c>
      <c r="L84" s="11" t="n">
        <f aca="false">UY45</f>
        <v>117.956912675629</v>
      </c>
      <c r="M84" s="74" t="n">
        <f aca="false">SUM(C84:L84)</f>
        <v>540.376497028177</v>
      </c>
      <c r="N84" s="75" t="n">
        <f aca="false">RANK(M84,M$57:M$88)</f>
        <v>11</v>
      </c>
      <c r="P84" s="11" t="n">
        <f aca="false">C84+D84+E84+F84+L84</f>
        <v>459.16447247958</v>
      </c>
      <c r="S84" s="0" t="str">
        <f aca="false">B84</f>
        <v>Tamaulipas</v>
      </c>
      <c r="T84" s="40" t="n">
        <f aca="false">CC45</f>
        <v>218.897070576559</v>
      </c>
      <c r="U84" s="40" t="n">
        <f aca="false">FF45</f>
        <v>35.621357327539</v>
      </c>
      <c r="V84" s="45" t="n">
        <f aca="false">II45</f>
        <v>10.7129425272967</v>
      </c>
      <c r="W84" s="45" t="n">
        <f aca="false">LL45</f>
        <v>10.5807731163419</v>
      </c>
      <c r="AC84" s="40" t="n">
        <f aca="false">WM45</f>
        <v>100.482767936713</v>
      </c>
      <c r="AE84" s="40" t="n">
        <f aca="false">SUM(T84:AC84)</f>
        <v>376.294911484449</v>
      </c>
    </row>
    <row r="85" customFormat="false" ht="14.25" hidden="false" customHeight="false" outlineLevel="0" collapsed="false">
      <c r="B85" s="0" t="str">
        <f aca="false">B46</f>
        <v>Tlaxcala</v>
      </c>
      <c r="C85" s="11" t="n">
        <f aca="false">AO46</f>
        <v>98.3590134249457</v>
      </c>
      <c r="D85" s="11" t="n">
        <f aca="false">DR46</f>
        <v>0</v>
      </c>
      <c r="E85" s="11" t="n">
        <f aca="false">GU46</f>
        <v>7.17354270473443</v>
      </c>
      <c r="F85" s="11" t="n">
        <f aca="false">JX46</f>
        <v>6.57537195036648</v>
      </c>
      <c r="G85" s="11" t="n">
        <f aca="false">NA46</f>
        <v>1.55674599414033</v>
      </c>
      <c r="H85" s="11" t="n">
        <f aca="false">OP46</f>
        <v>11.2857311561303</v>
      </c>
      <c r="I85" s="11" t="n">
        <f aca="false">QE46</f>
        <v>12.928288660424</v>
      </c>
      <c r="J85" s="11" t="n">
        <f aca="false">RT46</f>
        <v>5.54340935353745</v>
      </c>
      <c r="K85" s="11" t="n">
        <f aca="false">TJ46</f>
        <v>7.62870037970027</v>
      </c>
      <c r="L85" s="11" t="n">
        <f aca="false">UY46</f>
        <v>22.1207224165464</v>
      </c>
      <c r="M85" s="74" t="n">
        <f aca="false">SUM(C85:L85)</f>
        <v>173.171526040525</v>
      </c>
      <c r="N85" s="75" t="n">
        <f aca="false">RANK(M85,M$57:M$88)</f>
        <v>29</v>
      </c>
      <c r="P85" s="11" t="n">
        <f aca="false">C85+D85+E85+F85+L85</f>
        <v>134.228650496593</v>
      </c>
      <c r="S85" s="0" t="str">
        <f aca="false">B85</f>
        <v>Tlaxcala</v>
      </c>
      <c r="T85" s="40" t="n">
        <f aca="false">CC46</f>
        <v>79.8034123648362</v>
      </c>
      <c r="U85" s="40" t="n">
        <f aca="false">FF46</f>
        <v>0</v>
      </c>
      <c r="V85" s="45" t="n">
        <f aca="false">II46</f>
        <v>5.42140478463479</v>
      </c>
      <c r="W85" s="45" t="n">
        <f aca="false">LL46</f>
        <v>3.99393621747003</v>
      </c>
      <c r="AC85" s="40" t="n">
        <f aca="false">WM46</f>
        <v>19.8274352936347</v>
      </c>
      <c r="AE85" s="40" t="n">
        <f aca="false">SUM(T85:AC85)</f>
        <v>109.046188660576</v>
      </c>
    </row>
    <row r="86" customFormat="false" ht="14.25" hidden="false" customHeight="false" outlineLevel="0" collapsed="false">
      <c r="B86" s="0" t="str">
        <f aca="false">B47</f>
        <v>Veracruz</v>
      </c>
      <c r="C86" s="11" t="n">
        <f aca="false">AO47</f>
        <v>592.313138163684</v>
      </c>
      <c r="D86" s="11" t="n">
        <f aca="false">DR47</f>
        <v>2.8423832331377</v>
      </c>
      <c r="E86" s="11" t="n">
        <f aca="false">GU47</f>
        <v>22.5396530780688</v>
      </c>
      <c r="F86" s="11" t="n">
        <f aca="false">JX47</f>
        <v>26.2089498546599</v>
      </c>
      <c r="G86" s="11" t="n">
        <f aca="false">NA47</f>
        <v>16.7481619748902</v>
      </c>
      <c r="H86" s="11" t="n">
        <f aca="false">OP47</f>
        <v>121.419008143831</v>
      </c>
      <c r="I86" s="11" t="n">
        <f aca="false">QE47</f>
        <v>79.3653073781095</v>
      </c>
      <c r="J86" s="11" t="n">
        <f aca="false">RT47</f>
        <v>24.7986317385577</v>
      </c>
      <c r="K86" s="11" t="n">
        <f aca="false">TJ47</f>
        <v>44.8067035750702</v>
      </c>
      <c r="L86" s="11" t="n">
        <f aca="false">UY47</f>
        <v>133.575129963393</v>
      </c>
      <c r="M86" s="74" t="n">
        <f aca="false">SUM(C86:L86)</f>
        <v>1064.6170671034</v>
      </c>
      <c r="N86" s="75" t="n">
        <f aca="false">RANK(M86,M$57:M$88)</f>
        <v>4</v>
      </c>
      <c r="P86" s="11" t="n">
        <f aca="false">C86+D86+E86+F86+L86</f>
        <v>777.479254292944</v>
      </c>
      <c r="S86" s="0" t="str">
        <f aca="false">B86</f>
        <v>Veracruz</v>
      </c>
      <c r="T86" s="40" t="n">
        <f aca="false">CC47</f>
        <v>484.457917655561</v>
      </c>
      <c r="U86" s="40" t="n">
        <f aca="false">FF47</f>
        <v>2.56183371813603</v>
      </c>
      <c r="V86" s="45" t="n">
        <f aca="false">II47</f>
        <v>18.5246031167431</v>
      </c>
      <c r="W86" s="45" t="n">
        <f aca="false">LL47</f>
        <v>21.0052655145693</v>
      </c>
      <c r="AC86" s="40" t="n">
        <f aca="false">WM47</f>
        <v>89.6618527290556</v>
      </c>
      <c r="AE86" s="40" t="n">
        <f aca="false">SUM(T86:AC86)</f>
        <v>616.211472734065</v>
      </c>
    </row>
    <row r="87" customFormat="false" ht="14.25" hidden="false" customHeight="false" outlineLevel="0" collapsed="false">
      <c r="B87" s="0" t="str">
        <f aca="false">B48</f>
        <v>Yucatán</v>
      </c>
      <c r="C87" s="11" t="n">
        <f aca="false">AO48</f>
        <v>155.950059486063</v>
      </c>
      <c r="D87" s="11" t="n">
        <f aca="false">DR48</f>
        <v>0.407997796233574</v>
      </c>
      <c r="E87" s="11" t="n">
        <f aca="false">GU48</f>
        <v>14.0272739091136</v>
      </c>
      <c r="F87" s="11" t="n">
        <f aca="false">JX48</f>
        <v>17.5286954028214</v>
      </c>
      <c r="G87" s="11" t="n">
        <f aca="false">NA48</f>
        <v>3.15918646044084</v>
      </c>
      <c r="H87" s="11" t="n">
        <f aca="false">OP48</f>
        <v>22.9041350624615</v>
      </c>
      <c r="I87" s="11" t="n">
        <f aca="false">QE48</f>
        <v>21.3653101876677</v>
      </c>
      <c r="J87" s="11" t="n">
        <f aca="false">RT48</f>
        <v>9.37512887995144</v>
      </c>
      <c r="K87" s="11" t="n">
        <f aca="false">TJ48</f>
        <v>11.8510428848947</v>
      </c>
      <c r="L87" s="11" t="n">
        <f aca="false">UY48</f>
        <v>66.7220793646157</v>
      </c>
      <c r="M87" s="74" t="n">
        <f aca="false">SUM(C87:L87)</f>
        <v>323.290909434263</v>
      </c>
      <c r="N87" s="75" t="n">
        <f aca="false">RANK(M87,M$57:M$88)</f>
        <v>22</v>
      </c>
      <c r="P87" s="11" t="n">
        <f aca="false">C87+D87+E87+F87+L87</f>
        <v>254.636105958847</v>
      </c>
      <c r="S87" s="0" t="str">
        <f aca="false">B87</f>
        <v>Yucatán</v>
      </c>
      <c r="T87" s="40" t="n">
        <f aca="false">CC48</f>
        <v>129.750831557995</v>
      </c>
      <c r="U87" s="40" t="n">
        <f aca="false">FF48</f>
        <v>0.300375805677985</v>
      </c>
      <c r="V87" s="45" t="n">
        <f aca="false">II48</f>
        <v>11.0977387848171</v>
      </c>
      <c r="W87" s="45" t="n">
        <f aca="false">LL48</f>
        <v>14.6598948079244</v>
      </c>
      <c r="AC87" s="40" t="n">
        <f aca="false">WM48</f>
        <v>64.5630276297908</v>
      </c>
      <c r="AE87" s="40" t="n">
        <f aca="false">SUM(T87:AC87)</f>
        <v>220.371868586205</v>
      </c>
    </row>
    <row r="88" customFormat="false" ht="14.25" hidden="false" customHeight="false" outlineLevel="0" collapsed="false">
      <c r="B88" s="0" t="str">
        <f aca="false">B49</f>
        <v>Zacatecas</v>
      </c>
      <c r="C88" s="11" t="n">
        <f aca="false">AO49</f>
        <v>111.707559353913</v>
      </c>
      <c r="D88" s="11" t="n">
        <f aca="false">DR49</f>
        <v>0</v>
      </c>
      <c r="E88" s="11" t="n">
        <f aca="false">GU49</f>
        <v>14.4889237838122</v>
      </c>
      <c r="F88" s="11" t="n">
        <f aca="false">JX49</f>
        <v>5.29733967858784</v>
      </c>
      <c r="G88" s="11" t="n">
        <f aca="false">NA49</f>
        <v>1.87095243603071</v>
      </c>
      <c r="H88" s="11" t="n">
        <f aca="false">OP49</f>
        <v>13.5644550903775</v>
      </c>
      <c r="I88" s="11" t="n">
        <f aca="false">QE49</f>
        <v>15.5682083952147</v>
      </c>
      <c r="J88" s="11" t="n">
        <f aca="false">RT49</f>
        <v>6.08494301523308</v>
      </c>
      <c r="K88" s="11" t="n">
        <f aca="false">TJ49</f>
        <v>8.89038590879379</v>
      </c>
      <c r="L88" s="11" t="n">
        <f aca="false">UY49</f>
        <v>39.9177348541773</v>
      </c>
      <c r="M88" s="74" t="n">
        <f aca="false">SUM(C88:L88)</f>
        <v>217.39050251614</v>
      </c>
      <c r="N88" s="75" t="n">
        <f aca="false">RANK(M88,M$57:M$88)</f>
        <v>26</v>
      </c>
      <c r="P88" s="11" t="n">
        <f aca="false">C88+D88+E88+F88+L88</f>
        <v>171.41155767049</v>
      </c>
      <c r="S88" s="0" t="str">
        <f aca="false">B88</f>
        <v>Zacatecas</v>
      </c>
      <c r="T88" s="40" t="n">
        <f aca="false">CC49</f>
        <v>92.3143053804955</v>
      </c>
      <c r="U88" s="40" t="n">
        <f aca="false">FF49</f>
        <v>0</v>
      </c>
      <c r="V88" s="45" t="n">
        <f aca="false">II49</f>
        <v>10.7926173838853</v>
      </c>
      <c r="W88" s="45" t="n">
        <f aca="false">LL49</f>
        <v>4.58473305221344</v>
      </c>
      <c r="AC88" s="40" t="n">
        <f aca="false">WM49</f>
        <v>28.5464581384907</v>
      </c>
      <c r="AE88" s="40" t="n">
        <f aca="false">SUM(T88:AC88)</f>
        <v>136.238113955085</v>
      </c>
    </row>
    <row r="89" s="54" customFormat="true" ht="15" hidden="false" customHeight="false" outlineLevel="0" collapsed="false">
      <c r="B89" s="54" t="str">
        <f aca="false">B50</f>
        <v>TOTAL</v>
      </c>
      <c r="C89" s="62" t="n">
        <f aca="false">SUM(C57:C88)</f>
        <v>9534.381641152</v>
      </c>
      <c r="D89" s="62" t="n">
        <f aca="false">SUM(D57:D88)</f>
        <v>64.8337951598336</v>
      </c>
      <c r="E89" s="62" t="n">
        <f aca="false">SUM(E57:E88)</f>
        <v>476.7190820576</v>
      </c>
      <c r="F89" s="62" t="n">
        <f aca="false">SUM(F57:F88)</f>
        <v>595.898852572</v>
      </c>
      <c r="G89" s="62" t="n">
        <f aca="false">SUM(G57:G88)</f>
        <v>146.67744</v>
      </c>
      <c r="H89" s="62" t="n">
        <f aca="false">SUM(H57:H88)</f>
        <v>1063.38752</v>
      </c>
      <c r="I89" s="62" t="n">
        <f aca="false">SUM(I57:I88)</f>
        <v>1225.80432</v>
      </c>
      <c r="J89" s="62" t="n">
        <f aca="false">SUM(J57:J88)</f>
        <v>389.4176</v>
      </c>
      <c r="K89" s="62" t="n">
        <f aca="false">SUM(K57:K88)</f>
        <v>669.76</v>
      </c>
      <c r="L89" s="62" t="n">
        <f aca="false">SUM(L57:L88)</f>
        <v>4145.38332224</v>
      </c>
      <c r="M89" s="76" t="n">
        <f aca="false">SUM(M57:M88)</f>
        <v>18312.2635731814</v>
      </c>
      <c r="P89" s="62" t="n">
        <f aca="false">SUM(P57:P88)</f>
        <v>14817.2166931814</v>
      </c>
      <c r="S89" s="2" t="str">
        <f aca="false">B89</f>
        <v>TOTAL</v>
      </c>
      <c r="T89" s="61" t="n">
        <f aca="false">SUM(T57:T88)</f>
        <v>7847.5816</v>
      </c>
      <c r="U89" s="61" t="n">
        <f aca="false">SUM(U57:U88)</f>
        <v>53.36355488</v>
      </c>
      <c r="V89" s="77" t="n">
        <f aca="false">SUM(V57:V88)</f>
        <v>392.37908</v>
      </c>
      <c r="W89" s="77" t="n">
        <f aca="false">SUM(W57:W88)</f>
        <v>490.47385</v>
      </c>
      <c r="X89" s="62" t="n">
        <f aca="false">SUM(X57:X88)</f>
        <v>0</v>
      </c>
      <c r="Y89" s="62" t="n">
        <f aca="false">SUM(Y57:Y88)</f>
        <v>0</v>
      </c>
      <c r="Z89" s="62" t="n">
        <f aca="false">SUM(Z57:Z88)</f>
        <v>0</v>
      </c>
      <c r="AA89" s="62" t="n">
        <f aca="false">SUM(AA57:AA88)</f>
        <v>0</v>
      </c>
      <c r="AB89" s="62" t="n">
        <f aca="false">SUM(AB57:AB88)</f>
        <v>0</v>
      </c>
      <c r="AC89" s="62" t="n">
        <f aca="false">SUM(AC57:AC88)</f>
        <v>3411.992</v>
      </c>
      <c r="AD89" s="62" t="n">
        <f aca="false">SUM(AD57:AD88)</f>
        <v>0</v>
      </c>
      <c r="AE89" s="62" t="n">
        <f aca="false">SUM(AE57:AE88)</f>
        <v>12195.79008488</v>
      </c>
      <c r="AF89" s="62"/>
    </row>
    <row r="90" customFormat="false" ht="14.25" hidden="false" customHeight="false" outlineLevel="0" collapsed="false">
      <c r="P90" s="4" t="n">
        <f aca="false">SUM(C2:N2)</f>
        <v>51817.291528</v>
      </c>
      <c r="AE90" s="40"/>
    </row>
    <row r="91" customFormat="false" ht="18" hidden="false" customHeight="false" outlineLevel="0" collapsed="false">
      <c r="B91" s="0" t="n">
        <v>2020</v>
      </c>
      <c r="G91" s="0" t="n">
        <v>2021</v>
      </c>
      <c r="P91" s="78" t="n">
        <f aca="false">P89/P90</f>
        <v>0.2859512</v>
      </c>
      <c r="T91" s="79" t="n">
        <f aca="false">T89-CC50</f>
        <v>0</v>
      </c>
      <c r="U91" s="79" t="n">
        <f aca="false">U89-FF50</f>
        <v>0</v>
      </c>
      <c r="V91" s="79" t="n">
        <f aca="false">V89-II50</f>
        <v>0</v>
      </c>
      <c r="W91" s="79" t="n">
        <f aca="false">W89-LL50</f>
        <v>0</v>
      </c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</row>
    <row r="92" customFormat="false" ht="14.25" hidden="false" customHeight="false" outlineLevel="0" collapsed="false">
      <c r="B92" s="2" t="s">
        <v>110</v>
      </c>
      <c r="G92" s="0" t="s">
        <v>111</v>
      </c>
    </row>
    <row r="93" customFormat="false" ht="14.25" hidden="false" customHeight="false" outlineLevel="0" collapsed="false">
      <c r="B93" s="2" t="str">
        <f aca="false">B56</f>
        <v>estado</v>
      </c>
      <c r="C93" s="0" t="s">
        <v>112</v>
      </c>
      <c r="D93" s="0" t="s">
        <v>113</v>
      </c>
      <c r="E93" s="0" t="s">
        <v>114</v>
      </c>
      <c r="G93" s="0" t="str">
        <f aca="false">B93</f>
        <v>estado</v>
      </c>
      <c r="H93" s="0" t="str">
        <f aca="false">C93</f>
        <v>IEPS de tabaco por estados, participaciones</v>
      </c>
      <c r="I93" s="0" t="s">
        <v>115</v>
      </c>
      <c r="J93" s="0" t="str">
        <f aca="false">E93</f>
        <v>IEPS per capita</v>
      </c>
    </row>
    <row r="94" customFormat="false" ht="14.25" hidden="false" customHeight="false" outlineLevel="0" collapsed="false">
      <c r="B94" s="2" t="str">
        <f aca="false">B57</f>
        <v>Aguascalientes</v>
      </c>
      <c r="C94" s="11" t="n">
        <f aca="false">C57+D57+E57+F57+L57</f>
        <v>168.531475075029</v>
      </c>
      <c r="D94" s="50" t="n">
        <v>1434635</v>
      </c>
      <c r="E94" s="45" t="n">
        <f aca="false">(C94/D94)*1000000</f>
        <v>117.47341663561</v>
      </c>
      <c r="G94" s="0" t="str">
        <f aca="false">B94</f>
        <v>Aguascalientes</v>
      </c>
      <c r="H94" s="40" t="n">
        <f aca="false">T57+U57+V57+W57+AC57</f>
        <v>138.989400968866</v>
      </c>
      <c r="I94" s="0" t="n">
        <v>1453452</v>
      </c>
      <c r="J94" s="45" t="n">
        <f aca="false">(H94/I94)*1000000</f>
        <v>95.6271008391515</v>
      </c>
    </row>
    <row r="95" customFormat="false" ht="14.25" hidden="false" customHeight="false" outlineLevel="0" collapsed="false">
      <c r="B95" s="2" t="str">
        <f aca="false">B58</f>
        <v>Baja California</v>
      </c>
      <c r="C95" s="11" t="n">
        <f aca="false">C58+D58+E58+F58+L58</f>
        <v>460.274421429689</v>
      </c>
      <c r="D95" s="50" t="n">
        <v>3634868</v>
      </c>
      <c r="E95" s="45" t="n">
        <f aca="false">(C95/D95)*1000000</f>
        <v>126.627547803576</v>
      </c>
      <c r="G95" s="0" t="str">
        <f aca="false">B95</f>
        <v>Baja California</v>
      </c>
      <c r="H95" s="40" t="n">
        <f aca="false">T58+U58+V58+W58+AC58</f>
        <v>406.698615822117</v>
      </c>
      <c r="I95" s="0" t="n">
        <v>3690160</v>
      </c>
      <c r="J95" s="45" t="n">
        <f aca="false">(H95/I95)*1000000</f>
        <v>110.211648227209</v>
      </c>
    </row>
    <row r="96" customFormat="false" ht="14.25" hidden="false" customHeight="false" outlineLevel="0" collapsed="false">
      <c r="B96" s="2" t="str">
        <f aca="false">B59</f>
        <v>Baja California Sur</v>
      </c>
      <c r="C96" s="11" t="n">
        <f aca="false">C59+D59+E59+F59+L59</f>
        <v>109.532991827085</v>
      </c>
      <c r="D96" s="50" t="n">
        <v>804708</v>
      </c>
      <c r="E96" s="45" t="n">
        <f aca="false">(C96/D96)*1000000</f>
        <v>136.115201821138</v>
      </c>
      <c r="G96" s="0" t="str">
        <f aca="false">B96</f>
        <v>Baja California Sur</v>
      </c>
      <c r="H96" s="40" t="n">
        <f aca="false">T59+U59+V59+W59+AC59</f>
        <v>80.5540603581284</v>
      </c>
      <c r="I96" s="0" t="n">
        <v>821059</v>
      </c>
      <c r="J96" s="45" t="n">
        <f aca="false">(H96/I96)*1000000</f>
        <v>98.1099535576961</v>
      </c>
    </row>
    <row r="97" customFormat="false" ht="14.25" hidden="false" customHeight="false" outlineLevel="0" collapsed="false">
      <c r="B97" s="2" t="str">
        <f aca="false">B60</f>
        <v>Campeche</v>
      </c>
      <c r="C97" s="11" t="n">
        <f aca="false">C60+D60+E60+F60+L60</f>
        <v>96.7013720541092</v>
      </c>
      <c r="D97" s="50" t="n">
        <v>1000617</v>
      </c>
      <c r="E97" s="45" t="n">
        <f aca="false">(C97/D97)*1000000</f>
        <v>96.6417440980008</v>
      </c>
      <c r="G97" s="0" t="str">
        <f aca="false">B97</f>
        <v>Campeche</v>
      </c>
      <c r="H97" s="40" t="n">
        <f aca="false">T60+U60+V60+W60+AC60</f>
        <v>79.2202917036274</v>
      </c>
      <c r="I97" s="0" t="n">
        <v>1017011</v>
      </c>
      <c r="J97" s="45" t="n">
        <f aca="false">(H97/I97)*1000000</f>
        <v>77.8952161811695</v>
      </c>
    </row>
    <row r="98" customFormat="false" ht="14.25" hidden="false" customHeight="false" outlineLevel="0" collapsed="false">
      <c r="B98" s="2" t="str">
        <f aca="false">B61</f>
        <v>Coahuila</v>
      </c>
      <c r="C98" s="11" t="n">
        <f aca="false">C61+D61+E61+F61+L61</f>
        <v>366.62517009909</v>
      </c>
      <c r="D98" s="50" t="n">
        <v>3218720</v>
      </c>
      <c r="E98" s="45" t="n">
        <f aca="false">(C98/D98)*1000000</f>
        <v>113.904027097446</v>
      </c>
      <c r="G98" s="0" t="str">
        <f aca="false">B98</f>
        <v>Coahuila</v>
      </c>
      <c r="H98" s="40" t="n">
        <f aca="false">T61+U61+V61+W61+AC61</f>
        <v>310.75438942525</v>
      </c>
      <c r="I98" s="0" t="n">
        <v>3261259</v>
      </c>
      <c r="J98" s="45" t="n">
        <f aca="false">(H98/I98)*1000000</f>
        <v>95.2866329921205</v>
      </c>
    </row>
    <row r="99" customFormat="false" ht="14.25" hidden="false" customHeight="false" outlineLevel="0" collapsed="false">
      <c r="B99" s="2" t="str">
        <f aca="false">B62</f>
        <v>Colima</v>
      </c>
      <c r="C99" s="11" t="n">
        <f aca="false">C62+D62+E62+F62+L62</f>
        <v>109.779720828585</v>
      </c>
      <c r="D99" s="50" t="n">
        <v>785153</v>
      </c>
      <c r="E99" s="45" t="n">
        <f aca="false">(C99/D99)*1000000</f>
        <v>139.819526676438</v>
      </c>
      <c r="G99" s="0" t="str">
        <f aca="false">B99</f>
        <v>Colima</v>
      </c>
      <c r="H99" s="40" t="n">
        <f aca="false">T62+U62+V62+W62+AC62</f>
        <v>83.7018570584675</v>
      </c>
      <c r="I99" s="0" t="n">
        <v>797245</v>
      </c>
      <c r="J99" s="45" t="n">
        <f aca="false">(H99/I99)*1000000</f>
        <v>104.988876767452</v>
      </c>
    </row>
    <row r="100" customFormat="false" ht="14.25" hidden="false" customHeight="false" outlineLevel="0" collapsed="false">
      <c r="B100" s="2" t="str">
        <f aca="false">B63</f>
        <v>Chiapas</v>
      </c>
      <c r="C100" s="11" t="n">
        <f aca="false">C63+D63+E63+F63+L63</f>
        <v>456.086015578622</v>
      </c>
      <c r="D100" s="50" t="n">
        <v>5730367</v>
      </c>
      <c r="E100" s="45" t="n">
        <f aca="false">(C100/D100)*1000000</f>
        <v>79.5910655597838</v>
      </c>
      <c r="G100" s="0" t="str">
        <f aca="false">B100</f>
        <v>Chiapas</v>
      </c>
      <c r="H100" s="40" t="n">
        <f aca="false">T63+U63+V63+W63+AC63</f>
        <v>380.058911868054</v>
      </c>
      <c r="I100" s="0" t="n">
        <v>5812375</v>
      </c>
      <c r="J100" s="45" t="n">
        <f aca="false">(H100/I100)*1000000</f>
        <v>65.3878856522599</v>
      </c>
    </row>
    <row r="101" customFormat="false" ht="14.25" hidden="false" customHeight="false" outlineLevel="0" collapsed="false">
      <c r="B101" s="2" t="str">
        <f aca="false">B64</f>
        <v>Chihuahua</v>
      </c>
      <c r="C101" s="11" t="n">
        <f aca="false">C64+D64+E64+F64+L64</f>
        <v>475.322626385321</v>
      </c>
      <c r="D101" s="50" t="n">
        <v>3801487</v>
      </c>
      <c r="E101" s="45" t="n">
        <f aca="false">(C101/D101)*1000000</f>
        <v>125.03597312981</v>
      </c>
      <c r="G101" s="0" t="str">
        <f aca="false">B101</f>
        <v>Chihuahua</v>
      </c>
      <c r="H101" s="40" t="n">
        <f aca="false">T64+U64+V64+W64+AC64</f>
        <v>399.067294773581</v>
      </c>
      <c r="I101" s="0" t="n">
        <v>3836506</v>
      </c>
      <c r="J101" s="45" t="n">
        <f aca="false">(H101/I101)*1000000</f>
        <v>104.018420608121</v>
      </c>
    </row>
    <row r="102" customFormat="false" ht="14.25" hidden="false" customHeight="false" outlineLevel="0" collapsed="false">
      <c r="B102" s="2" t="str">
        <f aca="false">B65</f>
        <v>Ciudad de México</v>
      </c>
      <c r="C102" s="11" t="n">
        <f aca="false">C65+D65+E65+F65+L65</f>
        <v>1607.33207191229</v>
      </c>
      <c r="D102" s="50" t="n">
        <v>9018645</v>
      </c>
      <c r="E102" s="45" t="n">
        <f aca="false">(C102/D102)*1000000</f>
        <v>178.223233303039</v>
      </c>
      <c r="G102" s="0" t="str">
        <f aca="false">B102</f>
        <v>Ciudad de México</v>
      </c>
      <c r="H102" s="40" t="n">
        <f aca="false">T65+U65+V65+W65+AC65</f>
        <v>1263.64095672005</v>
      </c>
      <c r="I102" s="0" t="n">
        <v>9003827</v>
      </c>
      <c r="J102" s="45" t="n">
        <f aca="false">(H102/I102)*1000000</f>
        <v>140.344872987903</v>
      </c>
    </row>
    <row r="103" customFormat="false" ht="14.25" hidden="false" customHeight="false" outlineLevel="0" collapsed="false">
      <c r="B103" s="2" t="str">
        <f aca="false">B66</f>
        <v>Durango</v>
      </c>
      <c r="C103" s="11" t="n">
        <f aca="false">C66+D66+E66+F66+L66</f>
        <v>195.953543138634</v>
      </c>
      <c r="D103" s="50" t="n">
        <v>1868996</v>
      </c>
      <c r="E103" s="45" t="n">
        <f aca="false">(C103/D103)*1000000</f>
        <v>104.844281709877</v>
      </c>
      <c r="G103" s="0" t="str">
        <f aca="false">B103</f>
        <v>Durango</v>
      </c>
      <c r="H103" s="40" t="n">
        <f aca="false">T66+U66+V66+W66+AC66</f>
        <v>161.489781924682</v>
      </c>
      <c r="I103" s="0" t="n">
        <v>1884622</v>
      </c>
      <c r="J103" s="45" t="n">
        <f aca="false">(H103/I103)*1000000</f>
        <v>85.6881549322264</v>
      </c>
    </row>
    <row r="104" customFormat="false" ht="14.25" hidden="false" customHeight="false" outlineLevel="0" collapsed="false">
      <c r="B104" s="2" t="str">
        <f aca="false">B67</f>
        <v>Guanajuato</v>
      </c>
      <c r="C104" s="11" t="n">
        <f aca="false">C67+D67+E67+F67+L67</f>
        <v>647.078597848844</v>
      </c>
      <c r="D104" s="50" t="n">
        <v>6228175</v>
      </c>
      <c r="E104" s="45" t="n">
        <f aca="false">(C104/D104)*1000000</f>
        <v>103.895378316898</v>
      </c>
      <c r="G104" s="0" t="str">
        <f aca="false">B104</f>
        <v>Guanajuato</v>
      </c>
      <c r="H104" s="40" t="n">
        <f aca="false">T67+U67+V67+W67+AC67</f>
        <v>548.943612997648</v>
      </c>
      <c r="I104" s="0" t="n">
        <v>6280645</v>
      </c>
      <c r="J104" s="45" t="n">
        <f aca="false">(H104/I104)*1000000</f>
        <v>87.402426501999</v>
      </c>
    </row>
    <row r="105" customFormat="false" ht="14.25" hidden="false" customHeight="false" outlineLevel="0" collapsed="false">
      <c r="B105" s="2" t="str">
        <f aca="false">B68</f>
        <v>Guerrero</v>
      </c>
      <c r="C105" s="11" t="n">
        <f aca="false">C68+D68+E68+F68+L68</f>
        <v>293.030168217497</v>
      </c>
      <c r="D105" s="50" t="n">
        <v>3657048</v>
      </c>
      <c r="E105" s="45" t="n">
        <f aca="false">(C105/D105)*1000000</f>
        <v>80.1275149293904</v>
      </c>
      <c r="G105" s="0" t="str">
        <f aca="false">B105</f>
        <v>Guerrero</v>
      </c>
      <c r="H105" s="40" t="n">
        <f aca="false">T68+U68+V68+W68+AC68</f>
        <v>236.01350295651</v>
      </c>
      <c r="I105" s="0" t="n">
        <v>3668973</v>
      </c>
      <c r="J105" s="45" t="n">
        <f aca="false">(H105/I105)*1000000</f>
        <v>64.3268573948378</v>
      </c>
    </row>
    <row r="106" customFormat="false" ht="14.25" hidden="false" customHeight="false" outlineLevel="0" collapsed="false">
      <c r="B106" s="2" t="str">
        <f aca="false">B69</f>
        <v>Hidalgo</v>
      </c>
      <c r="C106" s="11" t="n">
        <f aca="false">C69+D69+E69+F69+L69</f>
        <v>266.946481073662</v>
      </c>
      <c r="D106" s="50" t="n">
        <v>3086414</v>
      </c>
      <c r="E106" s="45" t="n">
        <f aca="false">(C106/D106)*1000000</f>
        <v>86.4908210867569</v>
      </c>
      <c r="G106" s="0" t="str">
        <f aca="false">B106</f>
        <v>Hidalgo</v>
      </c>
      <c r="H106" s="40" t="n">
        <f aca="false">T69+U69+V69+W69+AC69</f>
        <v>215.746342728489</v>
      </c>
      <c r="I106" s="0" t="n">
        <v>3121355</v>
      </c>
      <c r="J106" s="45" t="n">
        <f aca="false">(H106/I106)*1000000</f>
        <v>69.1194506002966</v>
      </c>
    </row>
    <row r="107" customFormat="false" ht="14.25" hidden="false" customHeight="false" outlineLevel="0" collapsed="false">
      <c r="B107" s="2" t="str">
        <f aca="false">B70</f>
        <v>Jalisco</v>
      </c>
      <c r="C107" s="11" t="n">
        <f aca="false">C70+D70+E70+F70+L70</f>
        <v>1076.75843795367</v>
      </c>
      <c r="D107" s="50" t="n">
        <v>8409693</v>
      </c>
      <c r="E107" s="45" t="n">
        <f aca="false">(C107/D107)*1000000</f>
        <v>128.037781873092</v>
      </c>
      <c r="G107" s="0" t="str">
        <f aca="false">B107</f>
        <v>Jalisco</v>
      </c>
      <c r="H107" s="40" t="n">
        <f aca="false">T70+U70+V70+W70+AC70</f>
        <v>890.189479568252</v>
      </c>
      <c r="I107" s="0" t="n">
        <v>8490806</v>
      </c>
      <c r="J107" s="45" t="n">
        <f aca="false">(H107/I107)*1000000</f>
        <v>104.841575648796</v>
      </c>
    </row>
    <row r="108" customFormat="false" ht="14.25" hidden="false" customHeight="false" outlineLevel="0" collapsed="false">
      <c r="B108" s="2" t="str">
        <f aca="false">B71</f>
        <v>México</v>
      </c>
      <c r="C108" s="11" t="n">
        <f aca="false">C71+D71+E71+F71+L71</f>
        <v>2211.69325858834</v>
      </c>
      <c r="D108" s="50" t="n">
        <v>17427790</v>
      </c>
      <c r="E108" s="45" t="n">
        <f aca="false">(C108/D108)*1000000</f>
        <v>126.906122841068</v>
      </c>
      <c r="G108" s="0" t="str">
        <f aca="false">B108</f>
        <v>México</v>
      </c>
      <c r="H108" s="40" t="n">
        <f aca="false">T71+U71+V71+W71+AC71</f>
        <v>1837.33075983779</v>
      </c>
      <c r="I108" s="0" t="n">
        <v>17603429</v>
      </c>
      <c r="J108" s="45" t="n">
        <f aca="false">(H108/I108)*1000000</f>
        <v>104.373458139195</v>
      </c>
    </row>
    <row r="109" customFormat="false" ht="14.25" hidden="false" customHeight="false" outlineLevel="0" collapsed="false">
      <c r="B109" s="2" t="str">
        <f aca="false">B72</f>
        <v>Michoacán</v>
      </c>
      <c r="C109" s="11" t="n">
        <f aca="false">C72+D72+E72+F72+L72</f>
        <v>487.152896918346</v>
      </c>
      <c r="D109" s="50" t="n">
        <v>4825401</v>
      </c>
      <c r="E109" s="45" t="n">
        <f aca="false">(C109/D109)*1000000</f>
        <v>100.955940639616</v>
      </c>
      <c r="G109" s="0" t="str">
        <f aca="false">B109</f>
        <v>Michoacán</v>
      </c>
      <c r="H109" s="40" t="n">
        <f aca="false">T72+U72+V72+W72+AC72</f>
        <v>426.549290371578</v>
      </c>
      <c r="I109" s="0" t="n">
        <v>4857777</v>
      </c>
      <c r="J109" s="45" t="n">
        <f aca="false">(H109/I109)*1000000</f>
        <v>87.8075075022131</v>
      </c>
    </row>
    <row r="110" customFormat="false" ht="14.25" hidden="false" customHeight="false" outlineLevel="0" collapsed="false">
      <c r="B110" s="2" t="str">
        <f aca="false">B73</f>
        <v>Morelos</v>
      </c>
      <c r="C110" s="11" t="n">
        <f aca="false">C73+D73+E73+F73+L73</f>
        <v>190.915332108981</v>
      </c>
      <c r="D110" s="50" t="n">
        <v>2044058</v>
      </c>
      <c r="E110" s="45" t="n">
        <f aca="false">(C110/D110)*1000000</f>
        <v>93.4001540606878</v>
      </c>
      <c r="G110" s="0" t="str">
        <f aca="false">B110</f>
        <v>Morelos</v>
      </c>
      <c r="H110" s="40" t="n">
        <f aca="false">T73+U73+V73+W73+AC73</f>
        <v>160.245031457898</v>
      </c>
      <c r="I110" s="0" t="n">
        <v>2065014</v>
      </c>
      <c r="J110" s="45" t="n">
        <f aca="false">(H110/I110)*1000000</f>
        <v>77.5999733938355</v>
      </c>
    </row>
    <row r="111" customFormat="false" ht="14.25" hidden="false" customHeight="false" outlineLevel="0" collapsed="false">
      <c r="B111" s="2" t="str">
        <f aca="false">B74</f>
        <v>Nayarit</v>
      </c>
      <c r="C111" s="11" t="n">
        <f aca="false">C74+D74+E74+F74+L74</f>
        <v>135.436477043903</v>
      </c>
      <c r="D111" s="50" t="n">
        <v>1288571</v>
      </c>
      <c r="E111" s="45" t="n">
        <f aca="false">(C111/D111)*1000000</f>
        <v>105.105948406338</v>
      </c>
      <c r="G111" s="0" t="str">
        <f aca="false">B111</f>
        <v>Nayarit</v>
      </c>
      <c r="H111" s="40" t="n">
        <f aca="false">T74+U74+V74+W74+AC74</f>
        <v>107.815677232201</v>
      </c>
      <c r="I111" s="0" t="n">
        <v>1306145</v>
      </c>
      <c r="J111" s="45" t="n">
        <f aca="false">(H111/I111)*1000000</f>
        <v>82.5449526907053</v>
      </c>
    </row>
    <row r="112" customFormat="false" ht="14.25" hidden="false" customHeight="false" outlineLevel="0" collapsed="false">
      <c r="B112" s="2" t="str">
        <f aca="false">B75</f>
        <v>Nuevo León</v>
      </c>
      <c r="C112" s="11" t="n">
        <f aca="false">C75+D75+E75+F75+L75</f>
        <v>800.640913059788</v>
      </c>
      <c r="D112" s="50" t="n">
        <v>5610153</v>
      </c>
      <c r="E112" s="45" t="n">
        <f aca="false">(C112/D112)*1000000</f>
        <v>142.712848127277</v>
      </c>
      <c r="G112" s="0" t="str">
        <f aca="false">B112</f>
        <v>Nuevo León</v>
      </c>
      <c r="H112" s="40" t="n">
        <f aca="false">T75+U75+V75+W75+AC75</f>
        <v>688.435170557762</v>
      </c>
      <c r="I112" s="0" t="n">
        <v>5685888</v>
      </c>
      <c r="J112" s="45" t="n">
        <f aca="false">(H112/I112)*1000000</f>
        <v>121.077863397549</v>
      </c>
    </row>
    <row r="113" customFormat="false" ht="14.25" hidden="false" customHeight="false" outlineLevel="0" collapsed="false">
      <c r="B113" s="2" t="str">
        <f aca="false">B76</f>
        <v>Oaxaca</v>
      </c>
      <c r="C113" s="11" t="n">
        <f aca="false">C76+D76+E76+F76+L76</f>
        <v>334.564606568535</v>
      </c>
      <c r="D113" s="50" t="n">
        <v>4143593</v>
      </c>
      <c r="E113" s="45" t="n">
        <f aca="false">(C113/D113)*1000000</f>
        <v>80.7426324372436</v>
      </c>
      <c r="G113" s="0" t="str">
        <f aca="false">B113</f>
        <v>Oaxaca</v>
      </c>
      <c r="H113" s="40" t="n">
        <f aca="false">T76+U76+V76+W76+AC76</f>
        <v>253.882773247441</v>
      </c>
      <c r="I113" s="0" t="n">
        <v>4165619</v>
      </c>
      <c r="J113" s="45" t="n">
        <f aca="false">(H113/I113)*1000000</f>
        <v>60.9471901408749</v>
      </c>
    </row>
    <row r="114" customFormat="false" ht="14.25" hidden="false" customHeight="false" outlineLevel="0" collapsed="false">
      <c r="B114" s="2" t="str">
        <f aca="false">B77</f>
        <v>Puebla</v>
      </c>
      <c r="C114" s="11" t="n">
        <f aca="false">C77+D77+E77+F77+L77</f>
        <v>592.589453192841</v>
      </c>
      <c r="D114" s="50" t="n">
        <v>6604451</v>
      </c>
      <c r="E114" s="45" t="n">
        <f aca="false">(C114/D114)*1000000</f>
        <v>89.7257702711159</v>
      </c>
      <c r="G114" s="0" t="str">
        <f aca="false">B114</f>
        <v>Puebla</v>
      </c>
      <c r="H114" s="40" t="n">
        <f aca="false">T77+U77+V77+W77+AC77</f>
        <v>504.665397883534</v>
      </c>
      <c r="I114" s="0" t="n">
        <v>6664764</v>
      </c>
      <c r="J114" s="45" t="n">
        <f aca="false">(H114/I114)*1000000</f>
        <v>75.7214205759624</v>
      </c>
    </row>
    <row r="115" customFormat="false" ht="14.25" hidden="false" customHeight="false" outlineLevel="0" collapsed="false">
      <c r="B115" s="2" t="str">
        <f aca="false">B78</f>
        <v>Querétaro</v>
      </c>
      <c r="C115" s="11" t="n">
        <f aca="false">C78+D78+E78+F78+L78</f>
        <v>312.443139093337</v>
      </c>
      <c r="D115" s="50" t="n">
        <v>2279637</v>
      </c>
      <c r="E115" s="45" t="n">
        <f aca="false">(C115/D115)*1000000</f>
        <v>137.058285636413</v>
      </c>
      <c r="G115" s="0" t="str">
        <f aca="false">B115</f>
        <v>Querétaro</v>
      </c>
      <c r="H115" s="40" t="n">
        <f aca="false">T78+U78+V78+W78+AC78</f>
        <v>263.432814799032</v>
      </c>
      <c r="I115" s="0" t="n">
        <v>2319537</v>
      </c>
      <c r="J115" s="45" t="n">
        <f aca="false">(H115/I115)*1000000</f>
        <v>113.57129237388</v>
      </c>
    </row>
    <row r="116" customFormat="false" ht="14.25" hidden="false" customHeight="false" outlineLevel="0" collapsed="false">
      <c r="B116" s="2" t="str">
        <f aca="false">B79</f>
        <v>Quintana Roo</v>
      </c>
      <c r="C116" s="11" t="n">
        <f aca="false">C79+D79+E79+F79+L79</f>
        <v>176.699691112046</v>
      </c>
      <c r="D116" s="50" t="n">
        <v>1723259</v>
      </c>
      <c r="E116" s="45" t="n">
        <f aca="false">(C116/D116)*1000000</f>
        <v>102.538092713891</v>
      </c>
      <c r="G116" s="0" t="str">
        <f aca="false">B116</f>
        <v>Quintana Roo</v>
      </c>
      <c r="H116" s="40" t="n">
        <f aca="false">T79+U79+V79+W79+AC79</f>
        <v>140.266561599019</v>
      </c>
      <c r="I116" s="0" t="n">
        <v>1761389</v>
      </c>
      <c r="J116" s="45" t="n">
        <f aca="false">(H116/I116)*1000000</f>
        <v>79.6340624353955</v>
      </c>
    </row>
    <row r="117" customFormat="false" ht="14.25" hidden="false" customHeight="false" outlineLevel="0" collapsed="false">
      <c r="B117" s="2" t="str">
        <f aca="false">B80</f>
        <v>San Luis Potosí</v>
      </c>
      <c r="C117" s="11" t="n">
        <f aca="false">C80+D80+E80+F80+L80</f>
        <v>301.576268273737</v>
      </c>
      <c r="D117" s="50" t="n">
        <v>2866142</v>
      </c>
      <c r="E117" s="45" t="n">
        <f aca="false">(C117/D117)*1000000</f>
        <v>105.220281574931</v>
      </c>
      <c r="G117" s="0" t="str">
        <f aca="false">B117</f>
        <v>San Luis Potosí</v>
      </c>
      <c r="H117" s="40" t="n">
        <f aca="false">T80+U80+V80+W80+AC80</f>
        <v>242.564184236848</v>
      </c>
      <c r="I117" s="0" t="n">
        <v>2885705</v>
      </c>
      <c r="J117" s="45" t="n">
        <f aca="false">(H117/I117)*1000000</f>
        <v>84.0571660086002</v>
      </c>
    </row>
    <row r="118" customFormat="false" ht="14.25" hidden="false" customHeight="false" outlineLevel="0" collapsed="false">
      <c r="B118" s="2" t="str">
        <f aca="false">B81</f>
        <v>Sinaloa</v>
      </c>
      <c r="C118" s="11" t="n">
        <f aca="false">C81+D81+E81+F81+L81</f>
        <v>351.250553213494</v>
      </c>
      <c r="D118" s="50" t="n">
        <v>3156674</v>
      </c>
      <c r="E118" s="45" t="n">
        <f aca="false">(C118/D118)*1000000</f>
        <v>111.272356034704</v>
      </c>
      <c r="G118" s="0" t="str">
        <f aca="false">B118</f>
        <v>Sinaloa</v>
      </c>
      <c r="H118" s="40" t="n">
        <f aca="false">T81+U81+V81+W81+AC81</f>
        <v>276.411967950258</v>
      </c>
      <c r="I118" s="0" t="n">
        <v>3181609</v>
      </c>
      <c r="J118" s="45" t="n">
        <f aca="false">(H118/I118)*1000000</f>
        <v>86.8780443952284</v>
      </c>
    </row>
    <row r="119" customFormat="false" ht="14.25" hidden="false" customHeight="false" outlineLevel="0" collapsed="false">
      <c r="B119" s="2" t="str">
        <f aca="false">B82</f>
        <v>Sonora</v>
      </c>
      <c r="C119" s="11" t="n">
        <f aca="false">C82+D82+E82+F82+L82</f>
        <v>423.263742280694</v>
      </c>
      <c r="D119" s="50" t="n">
        <v>3074745</v>
      </c>
      <c r="E119" s="45" t="n">
        <f aca="false">(C119/D119)*1000000</f>
        <v>137.658161011952</v>
      </c>
      <c r="G119" s="0" t="str">
        <f aca="false">B119</f>
        <v>Sonora</v>
      </c>
      <c r="H119" s="40" t="n">
        <f aca="false">T82+U82+V82+W82+AC82</f>
        <v>335.881155729008</v>
      </c>
      <c r="I119" s="0" t="n">
        <v>3111119</v>
      </c>
      <c r="J119" s="45" t="n">
        <f aca="false">(H119/I119)*1000000</f>
        <v>107.961526296168</v>
      </c>
    </row>
    <row r="120" customFormat="false" ht="14.25" hidden="false" customHeight="false" outlineLevel="0" collapsed="false">
      <c r="B120" s="2" t="str">
        <f aca="false">B83</f>
        <v>Tabasco</v>
      </c>
      <c r="C120" s="11" t="n">
        <f aca="false">C83+D83+E83+F83+L83</f>
        <v>372.117227406811</v>
      </c>
      <c r="D120" s="50" t="n">
        <v>2572287</v>
      </c>
      <c r="E120" s="45" t="n">
        <f aca="false">(C120/D120)*1000000</f>
        <v>144.663961450185</v>
      </c>
      <c r="G120" s="0" t="str">
        <f aca="false">B120</f>
        <v>Tabasco</v>
      </c>
      <c r="H120" s="40" t="n">
        <f aca="false">T83+U83+V83+W83+AC83</f>
        <v>305.078245683533</v>
      </c>
      <c r="I120" s="0" t="n">
        <v>2599658</v>
      </c>
      <c r="J120" s="45" t="n">
        <f aca="false">(H120/I120)*1000000</f>
        <v>117.353223263804</v>
      </c>
    </row>
    <row r="121" customFormat="false" ht="14.25" hidden="false" customHeight="false" outlineLevel="0" collapsed="false">
      <c r="B121" s="2" t="str">
        <f aca="false">B84</f>
        <v>Tamaulipas</v>
      </c>
      <c r="C121" s="11" t="n">
        <f aca="false">C84+D84+E84+F84+L84</f>
        <v>459.16447247958</v>
      </c>
      <c r="D121" s="50" t="n">
        <v>3650602</v>
      </c>
      <c r="E121" s="45" t="n">
        <f aca="false">(C121/D121)*1000000</f>
        <v>125.777740898509</v>
      </c>
      <c r="G121" s="0" t="str">
        <f aca="false">B121</f>
        <v>Tamaulipas</v>
      </c>
      <c r="H121" s="40" t="n">
        <f aca="false">T84+U84+V84+W84+AC84</f>
        <v>376.294911484449</v>
      </c>
      <c r="I121" s="0" t="n">
        <v>3679623</v>
      </c>
      <c r="J121" s="45" t="n">
        <f aca="false">(H121/I121)*1000000</f>
        <v>102.264528590143</v>
      </c>
    </row>
    <row r="122" customFormat="false" ht="14.25" hidden="false" customHeight="false" outlineLevel="0" collapsed="false">
      <c r="B122" s="2" t="str">
        <f aca="false">B85</f>
        <v>Tlaxcala</v>
      </c>
      <c r="C122" s="11" t="n">
        <f aca="false">C85+D85+E85+F85+L85</f>
        <v>134.228650496593</v>
      </c>
      <c r="D122" s="50" t="n">
        <v>1380011</v>
      </c>
      <c r="E122" s="45" t="n">
        <f aca="false">(C122/D122)*1000000</f>
        <v>97.2663627294224</v>
      </c>
      <c r="G122" s="0" t="str">
        <f aca="false">B122</f>
        <v>Tlaxcala</v>
      </c>
      <c r="H122" s="40" t="n">
        <f aca="false">T85+U85+V85+W85+AC85</f>
        <v>109.046188660576</v>
      </c>
      <c r="I122" s="0" t="n">
        <v>1395545</v>
      </c>
      <c r="J122" s="45" t="n">
        <f aca="false">(H122/I122)*1000000</f>
        <v>78.1387835294281</v>
      </c>
    </row>
    <row r="123" customFormat="false" ht="14.25" hidden="false" customHeight="false" outlineLevel="0" collapsed="false">
      <c r="B123" s="2" t="str">
        <f aca="false">B86</f>
        <v>Veracruz</v>
      </c>
      <c r="C123" s="11" t="n">
        <f aca="false">C86+D86+E86+F86+L86</f>
        <v>777.479254292944</v>
      </c>
      <c r="D123" s="50" t="n">
        <v>8539862</v>
      </c>
      <c r="E123" s="45" t="n">
        <f aca="false">(C123/D123)*1000000</f>
        <v>91.0411964845502</v>
      </c>
      <c r="G123" s="0" t="str">
        <f aca="false">B123</f>
        <v>Veracruz</v>
      </c>
      <c r="H123" s="40" t="n">
        <f aca="false">T86+U86+V86+W86+AC86</f>
        <v>616.211472734065</v>
      </c>
      <c r="I123" s="0" t="n">
        <v>8588469</v>
      </c>
      <c r="J123" s="45" t="n">
        <f aca="false">(H123/I123)*1000000</f>
        <v>71.7486984856166</v>
      </c>
    </row>
    <row r="124" customFormat="false" ht="14.25" hidden="false" customHeight="false" outlineLevel="0" collapsed="false">
      <c r="B124" s="2" t="str">
        <f aca="false">B87</f>
        <v>Yucatán</v>
      </c>
      <c r="C124" s="11" t="n">
        <f aca="false">C87+D87+E87+F87+L87</f>
        <v>254.636105958847</v>
      </c>
      <c r="D124" s="50" t="n">
        <v>2259098</v>
      </c>
      <c r="E124" s="45" t="n">
        <f aca="false">(C124/D124)*1000000</f>
        <v>112.715829928072</v>
      </c>
      <c r="G124" s="0" t="str">
        <f aca="false">B124</f>
        <v>Yucatán</v>
      </c>
      <c r="H124" s="40" t="n">
        <f aca="false">T87+U87+V87+W87+AC87</f>
        <v>220.371868586205</v>
      </c>
      <c r="I124" s="0" t="n">
        <v>2283943</v>
      </c>
      <c r="J124" s="45" t="n">
        <f aca="false">(H124/I124)*1000000</f>
        <v>96.4874642608003</v>
      </c>
    </row>
    <row r="125" customFormat="false" ht="14.25" hidden="false" customHeight="false" outlineLevel="0" collapsed="false">
      <c r="B125" s="2" t="str">
        <f aca="false">B88</f>
        <v>Zacatecas</v>
      </c>
      <c r="C125" s="11" t="n">
        <f aca="false">C88+D88+E88+F88+L88</f>
        <v>171.41155767049</v>
      </c>
      <c r="D125" s="50" t="n">
        <v>1666426</v>
      </c>
      <c r="E125" s="45" t="n">
        <f aca="false">(C125/D125)*1000000</f>
        <v>102.861787844459</v>
      </c>
      <c r="G125" s="0" t="str">
        <f aca="false">B125</f>
        <v>Zacatecas</v>
      </c>
      <c r="H125" s="40" t="n">
        <f aca="false">T88+U88+V88+W88+AC88</f>
        <v>136.238113955085</v>
      </c>
      <c r="I125" s="0" t="n">
        <v>1677911</v>
      </c>
      <c r="J125" s="45" t="n">
        <f aca="false">(H125/I125)*1000000</f>
        <v>81.1950776620959</v>
      </c>
    </row>
    <row r="126" customFormat="false" ht="18" hidden="false" customHeight="false" outlineLevel="0" collapsed="false">
      <c r="B126" s="81" t="str">
        <f aca="false">B89</f>
        <v>TOTAL</v>
      </c>
      <c r="C126" s="55" t="n">
        <f aca="false">C89+D89+E89+F89+L89</f>
        <v>14817.2166931814</v>
      </c>
      <c r="D126" s="82" t="n">
        <f aca="false">SUM(D94:D125)</f>
        <v>127792286</v>
      </c>
      <c r="E126" s="45" t="n">
        <f aca="false">(C126/D126)*1000000</f>
        <v>115.947661294528</v>
      </c>
      <c r="G126" s="0" t="str">
        <f aca="false">B126</f>
        <v>TOTAL</v>
      </c>
      <c r="H126" s="40" t="n">
        <f aca="false">SUM(H94:H125)</f>
        <v>12195.79008488</v>
      </c>
      <c r="I126" s="82" t="n">
        <f aca="false">SUM(I94:I125)</f>
        <v>128972439</v>
      </c>
    </row>
    <row r="127" customFormat="false" ht="14.25" hidden="false" customHeight="false" outlineLevel="0" collapsed="false">
      <c r="B127" s="2"/>
    </row>
    <row r="128" customFormat="false" ht="14.25" hidden="false" customHeight="false" outlineLevel="0" collapsed="false">
      <c r="B128" s="2"/>
    </row>
    <row r="129" customFormat="false" ht="14.25" hidden="false" customHeight="false" outlineLevel="0" collapsed="false">
      <c r="B129" s="2"/>
    </row>
    <row r="130" customFormat="false" ht="14.25" hidden="false" customHeight="false" outlineLevel="0" collapsed="false">
      <c r="B130" s="2"/>
    </row>
    <row r="131" customFormat="false" ht="14.25" hidden="false" customHeight="false" outlineLevel="0" collapsed="false">
      <c r="B131" s="2"/>
    </row>
    <row r="132" customFormat="false" ht="14.25" hidden="false" customHeight="false" outlineLevel="0" collapsed="false">
      <c r="B132" s="2"/>
    </row>
    <row r="133" customFormat="false" ht="14.25" hidden="false" customHeight="false" outlineLevel="0" collapsed="false">
      <c r="B133" s="2"/>
    </row>
    <row r="134" customFormat="false" ht="14.25" hidden="false" customHeight="false" outlineLevel="0" collapsed="false">
      <c r="B134" s="2"/>
    </row>
    <row r="135" customFormat="false" ht="14.25" hidden="false" customHeight="false" outlineLevel="0" collapsed="false">
      <c r="B135" s="2"/>
    </row>
    <row r="136" customFormat="false" ht="14.25" hidden="false" customHeight="false" outlineLevel="0" collapsed="false">
      <c r="B136" s="2"/>
    </row>
    <row r="137" customFormat="false" ht="14.25" hidden="false" customHeight="false" outlineLevel="0" collapsed="false">
      <c r="B137" s="2"/>
    </row>
    <row r="138" customFormat="false" ht="14.25" hidden="false" customHeight="false" outlineLevel="0" collapsed="false">
      <c r="B138" s="2"/>
    </row>
    <row r="139" customFormat="false" ht="14.25" hidden="false" customHeight="false" outlineLevel="0" collapsed="false">
      <c r="B139" s="2"/>
    </row>
    <row r="140" customFormat="false" ht="14.25" hidden="false" customHeight="false" outlineLevel="0" collapsed="false">
      <c r="B140" s="2"/>
    </row>
    <row r="141" customFormat="false" ht="14.25" hidden="false" customHeight="false" outlineLevel="0" collapsed="false">
      <c r="B141" s="2"/>
    </row>
    <row r="142" customFormat="false" ht="14.25" hidden="false" customHeight="false" outlineLevel="0" collapsed="false">
      <c r="B142" s="2"/>
    </row>
    <row r="143" customFormat="false" ht="14.25" hidden="false" customHeight="false" outlineLevel="0" collapsed="false">
      <c r="B143" s="2"/>
    </row>
    <row r="144" customFormat="false" ht="14.25" hidden="false" customHeight="false" outlineLevel="0" collapsed="false">
      <c r="B144" s="2"/>
    </row>
    <row r="145" customFormat="false" ht="14.25" hidden="false" customHeight="false" outlineLevel="0" collapsed="false">
      <c r="B145" s="2"/>
    </row>
    <row r="146" customFormat="false" ht="14.25" hidden="false" customHeight="false" outlineLevel="0" collapsed="false">
      <c r="B146" s="2"/>
    </row>
    <row r="147" customFormat="false" ht="14.25" hidden="false" customHeight="false" outlineLevel="0" collapsed="false">
      <c r="B147" s="2"/>
    </row>
    <row r="148" customFormat="false" ht="14.25" hidden="false" customHeight="false" outlineLevel="0" collapsed="false">
      <c r="B148" s="2"/>
    </row>
    <row r="149" customFormat="false" ht="14.25" hidden="false" customHeight="false" outlineLevel="0" collapsed="false">
      <c r="B149" s="2"/>
    </row>
    <row r="150" customFormat="false" ht="14.25" hidden="false" customHeight="false" outlineLevel="0" collapsed="false">
      <c r="B150" s="2"/>
    </row>
    <row r="151" customFormat="false" ht="14.25" hidden="false" customHeight="false" outlineLevel="0" collapsed="false">
      <c r="B151" s="2"/>
    </row>
    <row r="152" customFormat="false" ht="14.25" hidden="false" customHeight="false" outlineLevel="0" collapsed="false">
      <c r="B152" s="2"/>
    </row>
    <row r="153" customFormat="false" ht="14.25" hidden="false" customHeight="false" outlineLevel="0" collapsed="false">
      <c r="B153" s="2"/>
    </row>
    <row r="154" customFormat="false" ht="14.25" hidden="false" customHeight="false" outlineLevel="0" collapsed="false">
      <c r="B154" s="2"/>
    </row>
    <row r="155" customFormat="false" ht="14.25" hidden="false" customHeight="false" outlineLevel="0" collapsed="false">
      <c r="B155" s="2"/>
    </row>
    <row r="156" customFormat="false" ht="14.25" hidden="false" customHeight="false" outlineLevel="0" collapsed="false">
      <c r="B156" s="2"/>
    </row>
    <row r="157" customFormat="false" ht="14.25" hidden="false" customHeight="false" outlineLevel="0" collapsed="false">
      <c r="B157" s="2"/>
    </row>
    <row r="158" customFormat="false" ht="14.25" hidden="false" customHeight="false" outlineLevel="0" collapsed="false">
      <c r="B158" s="2"/>
    </row>
    <row r="159" customFormat="false" ht="14.25" hidden="false" customHeight="false" outlineLevel="0" collapsed="false">
      <c r="B159" s="2"/>
    </row>
    <row r="160" customFormat="false" ht="14.25" hidden="false" customHeight="false" outlineLevel="0" collapsed="false">
      <c r="B160" s="2"/>
    </row>
    <row r="161" customFormat="false" ht="14.25" hidden="false" customHeight="false" outlineLevel="0" collapsed="false">
      <c r="B161" s="2"/>
    </row>
    <row r="162" customFormat="false" ht="14.25" hidden="false" customHeight="false" outlineLevel="0" collapsed="false">
      <c r="B162" s="2"/>
    </row>
    <row r="163" customFormat="false" ht="14.25" hidden="false" customHeight="false" outlineLevel="0" collapsed="false">
      <c r="B163" s="2"/>
    </row>
    <row r="164" customFormat="false" ht="14.25" hidden="false" customHeight="false" outlineLevel="0" collapsed="false">
      <c r="B164" s="2"/>
    </row>
    <row r="165" customFormat="false" ht="14.25" hidden="false" customHeight="false" outlineLevel="0" collapsed="false">
      <c r="B165" s="2"/>
    </row>
    <row r="166" customFormat="false" ht="14.25" hidden="false" customHeight="false" outlineLevel="0" collapsed="false">
      <c r="B166" s="2"/>
    </row>
    <row r="167" customFormat="false" ht="14.25" hidden="false" customHeight="false" outlineLevel="0" collapsed="false">
      <c r="B167" s="2"/>
    </row>
    <row r="168" customFormat="false" ht="14.25" hidden="false" customHeight="false" outlineLevel="0" collapsed="false">
      <c r="B168" s="2"/>
    </row>
    <row r="169" customFormat="false" ht="14.25" hidden="false" customHeight="false" outlineLevel="0" collapsed="false">
      <c r="B169" s="2"/>
    </row>
    <row r="170" customFormat="false" ht="14.25" hidden="false" customHeight="false" outlineLevel="0" collapsed="false">
      <c r="B170" s="2"/>
    </row>
    <row r="171" customFormat="false" ht="14.25" hidden="false" customHeight="false" outlineLevel="0" collapsed="false">
      <c r="B171" s="2"/>
    </row>
    <row r="172" customFormat="false" ht="14.25" hidden="false" customHeight="false" outlineLevel="0" collapsed="false">
      <c r="B172" s="2"/>
    </row>
    <row r="173" customFormat="false" ht="14.25" hidden="false" customHeight="false" outlineLevel="0" collapsed="false">
      <c r="B173" s="2"/>
    </row>
    <row r="174" customFormat="false" ht="14.25" hidden="false" customHeight="false" outlineLevel="0" collapsed="false">
      <c r="B174" s="2"/>
    </row>
    <row r="175" customFormat="false" ht="14.25" hidden="false" customHeight="false" outlineLevel="0" collapsed="false">
      <c r="B175" s="2"/>
    </row>
    <row r="176" customFormat="false" ht="14.25" hidden="false" customHeight="false" outlineLevel="0" collapsed="false">
      <c r="B176" s="2"/>
    </row>
    <row r="177" customFormat="false" ht="14.25" hidden="false" customHeight="false" outlineLevel="0" collapsed="false">
      <c r="B177" s="2"/>
    </row>
    <row r="178" customFormat="false" ht="14.25" hidden="false" customHeight="false" outlineLevel="0" collapsed="false">
      <c r="B178" s="2"/>
    </row>
    <row r="179" customFormat="false" ht="14.25" hidden="false" customHeight="false" outlineLevel="0" collapsed="false">
      <c r="B179" s="2"/>
    </row>
    <row r="180" customFormat="false" ht="14.25" hidden="false" customHeight="false" outlineLevel="0" collapsed="false">
      <c r="B180" s="2"/>
    </row>
    <row r="181" customFormat="false" ht="14.25" hidden="false" customHeight="false" outlineLevel="0" collapsed="false">
      <c r="B181" s="2"/>
    </row>
    <row r="182" customFormat="false" ht="14.25" hidden="false" customHeight="false" outlineLevel="0" collapsed="false">
      <c r="B182" s="2"/>
    </row>
    <row r="183" customFormat="false" ht="14.25" hidden="false" customHeight="false" outlineLevel="0" collapsed="false">
      <c r="B183" s="2"/>
    </row>
    <row r="184" customFormat="false" ht="14.25" hidden="false" customHeight="false" outlineLevel="0" collapsed="false">
      <c r="B184" s="2"/>
    </row>
    <row r="185" customFormat="false" ht="14.25" hidden="false" customHeight="false" outlineLevel="0" collapsed="false">
      <c r="B185" s="2"/>
    </row>
    <row r="186" customFormat="false" ht="14.25" hidden="false" customHeight="false" outlineLevel="0" collapsed="false">
      <c r="B186" s="2"/>
    </row>
    <row r="187" customFormat="false" ht="14.25" hidden="false" customHeight="false" outlineLevel="0" collapsed="false">
      <c r="B187" s="2"/>
    </row>
    <row r="188" customFormat="false" ht="14.25" hidden="false" customHeight="false" outlineLevel="0" collapsed="false">
      <c r="B188" s="2"/>
    </row>
    <row r="189" customFormat="false" ht="14.25" hidden="false" customHeight="false" outlineLevel="0" collapsed="false">
      <c r="B189" s="2"/>
    </row>
    <row r="190" customFormat="false" ht="14.25" hidden="false" customHeight="false" outlineLevel="0" collapsed="false">
      <c r="B190" s="2"/>
    </row>
    <row r="191" customFormat="false" ht="14.25" hidden="false" customHeight="false" outlineLevel="0" collapsed="false">
      <c r="B191" s="2"/>
    </row>
    <row r="192" customFormat="false" ht="14.25" hidden="false" customHeight="false" outlineLevel="0" collapsed="false">
      <c r="B192" s="2"/>
    </row>
    <row r="193" customFormat="false" ht="14.25" hidden="false" customHeight="false" outlineLevel="0" collapsed="false">
      <c r="B193" s="2"/>
    </row>
    <row r="194" customFormat="false" ht="14.25" hidden="false" customHeight="false" outlineLevel="0" collapsed="false">
      <c r="B194" s="2"/>
    </row>
    <row r="195" customFormat="false" ht="14.25" hidden="false" customHeight="false" outlineLevel="0" collapsed="false">
      <c r="B195" s="2"/>
    </row>
    <row r="196" customFormat="false" ht="14.25" hidden="false" customHeight="false" outlineLevel="0" collapsed="false">
      <c r="B196" s="2"/>
    </row>
    <row r="197" customFormat="false" ht="14.25" hidden="false" customHeight="false" outlineLevel="0" collapsed="false">
      <c r="B197" s="2"/>
    </row>
    <row r="198" customFormat="false" ht="14.25" hidden="false" customHeight="false" outlineLevel="0" collapsed="false">
      <c r="B198" s="2"/>
    </row>
    <row r="199" customFormat="false" ht="14.25" hidden="false" customHeight="false" outlineLevel="0" collapsed="false">
      <c r="B199" s="2"/>
    </row>
    <row r="200" customFormat="false" ht="14.25" hidden="false" customHeight="false" outlineLevel="0" collapsed="false">
      <c r="B200" s="2"/>
    </row>
    <row r="201" customFormat="false" ht="14.25" hidden="false" customHeight="false" outlineLevel="0" collapsed="false">
      <c r="B201" s="2"/>
    </row>
    <row r="202" customFormat="false" ht="14.25" hidden="false" customHeight="false" outlineLevel="0" collapsed="false">
      <c r="B202" s="2"/>
    </row>
    <row r="203" customFormat="false" ht="14.25" hidden="false" customHeight="false" outlineLevel="0" collapsed="false">
      <c r="B203" s="2"/>
    </row>
    <row r="204" customFormat="false" ht="14.25" hidden="false" customHeight="false" outlineLevel="0" collapsed="false">
      <c r="B204" s="2"/>
    </row>
    <row r="205" customFormat="false" ht="14.25" hidden="false" customHeight="false" outlineLevel="0" collapsed="false">
      <c r="B205" s="2"/>
    </row>
    <row r="206" customFormat="false" ht="14.25" hidden="false" customHeight="false" outlineLevel="0" collapsed="false">
      <c r="B206" s="2"/>
    </row>
    <row r="207" customFormat="false" ht="14.25" hidden="false" customHeight="false" outlineLevel="0" collapsed="false">
      <c r="B207" s="2"/>
    </row>
    <row r="208" customFormat="false" ht="14.25" hidden="false" customHeight="false" outlineLevel="0" collapsed="false">
      <c r="B208" s="2"/>
    </row>
    <row r="209" customFormat="false" ht="14.25" hidden="false" customHeight="false" outlineLevel="0" collapsed="false">
      <c r="B209" s="2"/>
    </row>
    <row r="210" customFormat="false" ht="14.25" hidden="false" customHeight="false" outlineLevel="0" collapsed="false">
      <c r="B210" s="2"/>
    </row>
    <row r="211" customFormat="false" ht="14.25" hidden="false" customHeight="false" outlineLevel="0" collapsed="false">
      <c r="B211" s="2"/>
    </row>
    <row r="212" customFormat="false" ht="14.25" hidden="false" customHeight="false" outlineLevel="0" collapsed="false">
      <c r="B212" s="2"/>
    </row>
    <row r="213" customFormat="false" ht="14.25" hidden="false" customHeight="false" outlineLevel="0" collapsed="false">
      <c r="B213" s="2"/>
    </row>
    <row r="214" customFormat="false" ht="14.25" hidden="false" customHeight="false" outlineLevel="0" collapsed="false">
      <c r="B214" s="2"/>
    </row>
    <row r="215" customFormat="false" ht="14.25" hidden="false" customHeight="false" outlineLevel="0" collapsed="false">
      <c r="B215" s="2"/>
    </row>
    <row r="216" customFormat="false" ht="14.25" hidden="false" customHeight="false" outlineLevel="0" collapsed="false">
      <c r="B216" s="2"/>
    </row>
    <row r="217" customFormat="false" ht="14.25" hidden="false" customHeight="false" outlineLevel="0" collapsed="false">
      <c r="B217" s="2"/>
    </row>
    <row r="218" customFormat="false" ht="14.25" hidden="false" customHeight="false" outlineLevel="0" collapsed="false">
      <c r="B218" s="2"/>
    </row>
    <row r="219" customFormat="false" ht="14.25" hidden="false" customHeight="false" outlineLevel="0" collapsed="false">
      <c r="B219" s="2"/>
    </row>
    <row r="220" customFormat="false" ht="14.25" hidden="false" customHeight="false" outlineLevel="0" collapsed="false">
      <c r="B220" s="2"/>
    </row>
    <row r="221" customFormat="false" ht="14.25" hidden="false" customHeight="false" outlineLevel="0" collapsed="false">
      <c r="B221" s="2"/>
    </row>
    <row r="222" customFormat="false" ht="14.25" hidden="false" customHeight="false" outlineLevel="0" collapsed="false">
      <c r="B222" s="2"/>
    </row>
    <row r="223" customFormat="false" ht="14.25" hidden="false" customHeight="false" outlineLevel="0" collapsed="false">
      <c r="B223" s="2"/>
    </row>
    <row r="224" customFormat="false" ht="14.25" hidden="false" customHeight="false" outlineLevel="0" collapsed="false">
      <c r="B224" s="2"/>
    </row>
    <row r="225" customFormat="false" ht="14.25" hidden="false" customHeight="false" outlineLevel="0" collapsed="false">
      <c r="B225" s="2"/>
    </row>
    <row r="226" customFormat="false" ht="14.25" hidden="false" customHeight="false" outlineLevel="0" collapsed="false">
      <c r="B226" s="2"/>
    </row>
    <row r="227" customFormat="false" ht="14.25" hidden="false" customHeight="false" outlineLevel="0" collapsed="false">
      <c r="B227" s="2"/>
    </row>
    <row r="228" customFormat="false" ht="14.25" hidden="false" customHeight="false" outlineLevel="0" collapsed="false">
      <c r="B228" s="2"/>
    </row>
    <row r="229" customFormat="false" ht="14.25" hidden="false" customHeight="false" outlineLevel="0" collapsed="false">
      <c r="B229" s="2"/>
    </row>
    <row r="230" customFormat="false" ht="14.25" hidden="false" customHeight="false" outlineLevel="0" collapsed="false">
      <c r="B230" s="2"/>
    </row>
    <row r="231" customFormat="false" ht="14.25" hidden="false" customHeight="false" outlineLevel="0" collapsed="false">
      <c r="B231" s="2"/>
    </row>
  </sheetData>
  <conditionalFormatting sqref="N57:N88">
    <cfRule type="cellIs" priority="2" operator="between" aboveAverage="0" equalAverage="0" bottom="0" percent="0" rank="0" text="" dxfId="0">
      <formula>30</formula>
      <formula>32</formula>
    </cfRule>
    <cfRule type="cellIs" priority="3" operator="between" aboveAverage="0" equalAverage="0" bottom="0" percent="0" rank="0" text="" dxfId="1">
      <formula>1</formula>
      <formula>3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19" activeCellId="0" sqref="J19"/>
    </sheetView>
  </sheetViews>
  <sheetFormatPr defaultColWidth="11.47265625" defaultRowHeight="14.2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48.35"/>
    <col collapsed="false" customWidth="true" hidden="false" outlineLevel="0" max="3" min="3" style="0" width="12.66"/>
    <col collapsed="false" customWidth="true" hidden="false" outlineLevel="0" max="4" min="4" style="0" width="15.56"/>
    <col collapsed="false" customWidth="true" hidden="false" outlineLevel="0" max="5" min="5" style="0" width="19.65"/>
    <col collapsed="false" customWidth="true" hidden="false" outlineLevel="0" max="10" min="10" style="0" width="44.33"/>
    <col collapsed="false" customWidth="true" hidden="false" outlineLevel="0" max="14" min="14" style="0" width="26.12"/>
    <col collapsed="false" customWidth="true" hidden="false" outlineLevel="0" max="19" min="19" style="0" width="28.45"/>
    <col collapsed="false" customWidth="true" hidden="false" outlineLevel="0" max="20" min="20" style="0" width="17.56"/>
    <col collapsed="false" customWidth="true" hidden="false" outlineLevel="0" max="21" min="21" style="0" width="13.33"/>
  </cols>
  <sheetData>
    <row r="1" customFormat="false" ht="14.25" hidden="false" customHeight="false" outlineLevel="0" collapsed="false">
      <c r="A1" s="0" t="n">
        <f aca="false">20+0.136+1+8+1.25</f>
        <v>30.386</v>
      </c>
      <c r="B1" s="1" t="s">
        <v>0</v>
      </c>
      <c r="C1" s="2" t="s">
        <v>116</v>
      </c>
      <c r="D1" s="2" t="s">
        <v>2</v>
      </c>
      <c r="E1" s="2" t="s">
        <v>3</v>
      </c>
    </row>
    <row r="2" customFormat="false" ht="14.25" hidden="false" customHeight="false" outlineLevel="0" collapsed="false">
      <c r="A2" s="4" t="n">
        <f aca="false">18.4+0.1256+0.92+1.15</f>
        <v>20.5956</v>
      </c>
      <c r="B2" s="0" t="s">
        <v>17</v>
      </c>
      <c r="C2" s="5" t="n">
        <v>46103.1</v>
      </c>
      <c r="D2" s="5" t="n">
        <v>19570.0276</v>
      </c>
      <c r="E2" s="5" t="n">
        <v>100.849376</v>
      </c>
      <c r="G2" s="5" t="n">
        <v>35.887</v>
      </c>
    </row>
    <row r="3" customFormat="false" ht="14.25" hidden="false" customHeight="false" outlineLevel="0" collapsed="false">
      <c r="B3" s="9" t="s">
        <v>21</v>
      </c>
      <c r="C3" s="10" t="n">
        <f aca="false">C2*0.92</f>
        <v>42414.852</v>
      </c>
      <c r="D3" s="10" t="n">
        <f aca="false">D2*0.92</f>
        <v>18004.425392</v>
      </c>
      <c r="E3" s="10" t="n">
        <f aca="false">E2*0.92</f>
        <v>92.78142592</v>
      </c>
      <c r="G3" s="0" t="n">
        <f aca="false">C2/G2</f>
        <v>1284.67411597514</v>
      </c>
    </row>
    <row r="4" customFormat="false" ht="14.25" hidden="false" customHeight="false" outlineLevel="0" collapsed="false">
      <c r="A4" s="12" t="s">
        <v>24</v>
      </c>
      <c r="B4" s="0" t="s">
        <v>25</v>
      </c>
      <c r="C4" s="5" t="n">
        <f aca="false">C$3*0.2</f>
        <v>8482.9704</v>
      </c>
      <c r="D4" s="5" t="n">
        <f aca="false">D$3*0.2</f>
        <v>3600.8850784</v>
      </c>
      <c r="E4" s="5" t="n">
        <f aca="false">E$3*0.2</f>
        <v>18.556285184</v>
      </c>
    </row>
    <row r="5" customFormat="false" ht="14.25" hidden="false" customHeight="false" outlineLevel="0" collapsed="false">
      <c r="A5" s="12" t="s">
        <v>24</v>
      </c>
      <c r="B5" s="0" t="s">
        <v>26</v>
      </c>
      <c r="C5" s="5" t="n">
        <f aca="false">C$3*0.00136</f>
        <v>57.68419872</v>
      </c>
      <c r="D5" s="5" t="n">
        <f aca="false">D$3*0.00136</f>
        <v>24.48601853312</v>
      </c>
      <c r="E5" s="5" t="n">
        <f aca="false">E$3*0.00136</f>
        <v>0.1261827392512</v>
      </c>
    </row>
    <row r="6" customFormat="false" ht="14.25" hidden="false" customHeight="false" outlineLevel="0" collapsed="false">
      <c r="A6" s="12" t="s">
        <v>24</v>
      </c>
      <c r="B6" s="0" t="s">
        <v>27</v>
      </c>
      <c r="C6" s="5" t="n">
        <f aca="false">C$3*0.01</f>
        <v>424.14852</v>
      </c>
      <c r="D6" s="5" t="n">
        <f aca="false">D$3*0.01</f>
        <v>180.04425392</v>
      </c>
      <c r="E6" s="5" t="n">
        <f aca="false">E$3*0.01</f>
        <v>0.9278142592</v>
      </c>
    </row>
    <row r="7" customFormat="false" ht="14.25" hidden="false" customHeight="false" outlineLevel="0" collapsed="false">
      <c r="A7" s="12" t="s">
        <v>24</v>
      </c>
      <c r="B7" s="16" t="s">
        <v>28</v>
      </c>
      <c r="C7" s="17" t="n">
        <f aca="false">C2*0.08</f>
        <v>3688.248</v>
      </c>
      <c r="D7" s="17" t="n">
        <f aca="false">D2*0.08</f>
        <v>1565.602208</v>
      </c>
      <c r="E7" s="17" t="n">
        <f aca="false">E2*0.08</f>
        <v>8.06795008</v>
      </c>
      <c r="F7" s="5"/>
      <c r="G7" s="5"/>
      <c r="H7" s="5"/>
      <c r="I7" s="5"/>
      <c r="J7" s="5"/>
      <c r="K7" s="5"/>
      <c r="L7" s="5"/>
      <c r="M7" s="5"/>
      <c r="N7" s="5"/>
      <c r="O7" s="5"/>
    </row>
    <row r="8" customFormat="false" ht="14.25" hidden="false" customHeight="false" outlineLevel="0" collapsed="false">
      <c r="A8" s="12" t="s">
        <v>24</v>
      </c>
      <c r="B8" s="0" t="s">
        <v>30</v>
      </c>
      <c r="C8" s="5" t="n">
        <f aca="false">C$3*0.0125</f>
        <v>530.18565</v>
      </c>
      <c r="D8" s="5" t="n">
        <f aca="false">D$3*0.0125</f>
        <v>225.0553174</v>
      </c>
      <c r="E8" s="5" t="n">
        <f aca="false">E$3*0.0125</f>
        <v>1.159767824</v>
      </c>
    </row>
    <row r="9" customFormat="false" ht="14.25" hidden="false" customHeight="false" outlineLevel="0" collapsed="false">
      <c r="A9" s="21" t="s">
        <v>32</v>
      </c>
      <c r="B9" s="0" t="s">
        <v>33</v>
      </c>
      <c r="C9" s="5" t="n">
        <f aca="false">C$3*0.003066</f>
        <v>130.043936232</v>
      </c>
      <c r="D9" s="5" t="n">
        <f aca="false">D$3*0.003066</f>
        <v>55.201568251872</v>
      </c>
      <c r="E9" s="5" t="n">
        <f aca="false">E$3*0.003066</f>
        <v>0.28446785187072</v>
      </c>
    </row>
    <row r="10" customFormat="false" ht="14.25" hidden="false" customHeight="false" outlineLevel="0" collapsed="false">
      <c r="A10" s="21" t="s">
        <v>32</v>
      </c>
      <c r="B10" s="0" t="s">
        <v>35</v>
      </c>
      <c r="C10" s="5" t="n">
        <f aca="false">C$3*0.022228</f>
        <v>942.797330256</v>
      </c>
      <c r="D10" s="5" t="n">
        <f aca="false">D$3*0.022228</f>
        <v>400.202367613376</v>
      </c>
      <c r="E10" s="5" t="n">
        <f aca="false">E$3*0.022228</f>
        <v>2.06234553534976</v>
      </c>
    </row>
    <row r="11" customFormat="false" ht="14.25" hidden="false" customHeight="false" outlineLevel="0" collapsed="false">
      <c r="A11" s="21" t="s">
        <v>32</v>
      </c>
      <c r="B11" s="0" t="s">
        <v>36</v>
      </c>
      <c r="C11" s="5" t="n">
        <f aca="false">C$3*0.025623</f>
        <v>1086.795752796</v>
      </c>
      <c r="D11" s="5" t="n">
        <f aca="false">D$3*0.025623</f>
        <v>461.327391819216</v>
      </c>
      <c r="E11" s="5" t="n">
        <f aca="false">E$3*0.025623</f>
        <v>2.37733847634816</v>
      </c>
    </row>
    <row r="12" customFormat="false" ht="14.25" hidden="false" customHeight="false" outlineLevel="0" collapsed="false">
      <c r="A12" s="21" t="s">
        <v>32</v>
      </c>
      <c r="B12" s="0" t="s">
        <v>37</v>
      </c>
      <c r="C12" s="5" t="n">
        <f aca="false">C$3*0.00814</f>
        <v>345.25689528</v>
      </c>
      <c r="D12" s="5" t="n">
        <f aca="false">D$3*0.00814</f>
        <v>146.55602269088</v>
      </c>
      <c r="E12" s="5" t="n">
        <f aca="false">E$3*0.00814</f>
        <v>0.7552408069888</v>
      </c>
    </row>
    <row r="13" customFormat="false" ht="14.25" hidden="false" customHeight="false" outlineLevel="0" collapsed="false">
      <c r="A13" s="21" t="s">
        <v>32</v>
      </c>
      <c r="B13" s="0" t="s">
        <v>38</v>
      </c>
      <c r="C13" s="5" t="n">
        <f aca="false">C$3*0.014</f>
        <v>593.807928</v>
      </c>
      <c r="D13" s="5" t="n">
        <f aca="false">D$3*0.014</f>
        <v>252.061955488</v>
      </c>
      <c r="E13" s="5" t="n">
        <f aca="false">E$3*0.014</f>
        <v>1.29893996288</v>
      </c>
    </row>
    <row r="14" customFormat="false" ht="14.25" hidden="false" customHeight="false" outlineLevel="0" collapsed="false">
      <c r="C14" s="11" t="n">
        <f aca="false">SUM(C4:C8)/C3</f>
        <v>0.31081652173913</v>
      </c>
      <c r="D14" s="11" t="n">
        <f aca="false">SUM(D4:D8)/D3</f>
        <v>0.31081652173913</v>
      </c>
      <c r="E14" s="11" t="n">
        <f aca="false">SUM(E4:E8)/E3</f>
        <v>0.31081652173913</v>
      </c>
    </row>
    <row r="15" customFormat="false" ht="14.25" hidden="false" customHeight="false" outlineLevel="0" collapsed="false">
      <c r="C15" s="26" t="s">
        <v>39</v>
      </c>
      <c r="D15" s="12"/>
      <c r="E15" s="12"/>
      <c r="F15" s="12"/>
      <c r="G15" s="26" t="s">
        <v>40</v>
      </c>
      <c r="H15" s="12"/>
      <c r="I15" s="12"/>
      <c r="J15" s="12"/>
      <c r="K15" s="26" t="s">
        <v>41</v>
      </c>
      <c r="L15" s="26"/>
      <c r="M15" s="12"/>
      <c r="N15" s="12"/>
      <c r="O15" s="12"/>
      <c r="P15" s="26" t="s">
        <v>42</v>
      </c>
      <c r="Q15" s="27"/>
      <c r="T15" s="26" t="s">
        <v>48</v>
      </c>
    </row>
    <row r="16" customFormat="false" ht="14.25" hidden="false" customHeight="false" outlineLevel="0" collapsed="false">
      <c r="C16" s="83" t="n">
        <v>44652</v>
      </c>
      <c r="D16" s="2"/>
      <c r="E16" s="2"/>
      <c r="G16" s="83" t="n">
        <v>44652</v>
      </c>
      <c r="H16" s="2"/>
      <c r="I16" s="2"/>
      <c r="J16" s="2"/>
      <c r="K16" s="83" t="n">
        <v>44652</v>
      </c>
      <c r="L16" s="2"/>
      <c r="M16" s="2"/>
      <c r="N16" s="2"/>
      <c r="P16" s="83" t="n">
        <v>44652</v>
      </c>
      <c r="Q16" s="2"/>
      <c r="R16" s="2"/>
      <c r="T16" s="83" t="n">
        <v>44652</v>
      </c>
      <c r="U16" s="2"/>
      <c r="V16" s="2"/>
    </row>
    <row r="17" customFormat="false" ht="14.25" hidden="false" customHeight="false" outlineLevel="0" collapsed="false">
      <c r="B17" s="2" t="s">
        <v>53</v>
      </c>
      <c r="C17" s="32" t="s">
        <v>54</v>
      </c>
      <c r="D17" s="32" t="s">
        <v>55</v>
      </c>
      <c r="E17" s="2" t="s">
        <v>56</v>
      </c>
      <c r="F17" s="2"/>
      <c r="G17" s="32" t="s">
        <v>59</v>
      </c>
      <c r="H17" s="32" t="s">
        <v>55</v>
      </c>
      <c r="I17" s="2" t="s">
        <v>56</v>
      </c>
      <c r="J17" s="2"/>
      <c r="K17" s="2" t="s">
        <v>53</v>
      </c>
      <c r="L17" s="32" t="s">
        <v>60</v>
      </c>
      <c r="M17" s="32" t="s">
        <v>55</v>
      </c>
      <c r="N17" s="2" t="s">
        <v>56</v>
      </c>
      <c r="P17" s="2" t="s">
        <v>53</v>
      </c>
      <c r="Q17" s="32" t="s">
        <v>61</v>
      </c>
      <c r="R17" s="32" t="s">
        <v>55</v>
      </c>
      <c r="T17" s="2" t="s">
        <v>53</v>
      </c>
      <c r="U17" s="32" t="s">
        <v>67</v>
      </c>
      <c r="V17" s="32" t="s">
        <v>55</v>
      </c>
      <c r="W17" s="2" t="s">
        <v>56</v>
      </c>
    </row>
    <row r="18" customFormat="false" ht="14.25" hidden="false" customHeight="false" outlineLevel="0" collapsed="false">
      <c r="B18" s="0" t="s">
        <v>68</v>
      </c>
      <c r="C18" s="84" t="n">
        <v>810.942146</v>
      </c>
      <c r="D18" s="37" t="n">
        <f aca="false">C18/C$50</f>
        <v>0.0104150915471467</v>
      </c>
      <c r="E18" s="8" t="n">
        <f aca="false">C$4*D18</f>
        <v>88.3509133077354</v>
      </c>
      <c r="G18" s="84" t="n">
        <v>0</v>
      </c>
      <c r="H18" s="37" t="n">
        <f aca="false">G18/G$50</f>
        <v>0</v>
      </c>
      <c r="I18" s="8" t="n">
        <f aca="false">C$5*H18</f>
        <v>0</v>
      </c>
      <c r="J18" s="8"/>
      <c r="K18" s="0" t="s">
        <v>68</v>
      </c>
      <c r="L18" s="84" t="n">
        <v>77.811255</v>
      </c>
      <c r="M18" s="37" t="n">
        <f aca="false">L18/L$50</f>
        <v>0.0160975873455354</v>
      </c>
      <c r="N18" s="8" t="n">
        <f aca="false">M18*C$6</f>
        <v>6.82776784817957</v>
      </c>
      <c r="P18" s="0" t="s">
        <v>68</v>
      </c>
      <c r="Q18" s="84" t="n">
        <v>103.057866</v>
      </c>
      <c r="R18" s="37" t="n">
        <f aca="false">Q18/Q$50</f>
        <v>0.0111033336917251</v>
      </c>
      <c r="T18" s="0" t="s">
        <v>68</v>
      </c>
      <c r="U18" s="84" t="n">
        <v>30.296536</v>
      </c>
      <c r="V18" s="37" t="n">
        <f aca="false">U18/U$50</f>
        <v>0.0280715615725133</v>
      </c>
      <c r="W18" s="8" t="n">
        <f aca="false">V18*$C$7</f>
        <v>103.534880826699</v>
      </c>
    </row>
    <row r="19" customFormat="false" ht="14.25" hidden="false" customHeight="false" outlineLevel="0" collapsed="false">
      <c r="B19" s="0" t="s">
        <v>69</v>
      </c>
      <c r="C19" s="85" t="n">
        <v>2274.608263</v>
      </c>
      <c r="D19" s="37" t="n">
        <f aca="false">C19/C$50</f>
        <v>0.0292132470977051</v>
      </c>
      <c r="E19" s="8" t="n">
        <f aca="false">C$4*D19</f>
        <v>247.815110417719</v>
      </c>
      <c r="G19" s="85" t="n">
        <v>28.386431</v>
      </c>
      <c r="H19" s="37" t="n">
        <f aca="false">G19/G$50</f>
        <v>0.0431807570751397</v>
      </c>
      <c r="I19" s="8" t="n">
        <f aca="false">C$5*H19</f>
        <v>2.49084737200241</v>
      </c>
      <c r="J19" s="8"/>
      <c r="K19" s="0" t="s">
        <v>69</v>
      </c>
      <c r="L19" s="85" t="n">
        <v>101.401478</v>
      </c>
      <c r="M19" s="37" t="n">
        <f aca="false">L19/L$50</f>
        <v>0.0209779311369722</v>
      </c>
      <c r="N19" s="8" t="n">
        <f aca="false">M19*C$6</f>
        <v>8.89775844440869</v>
      </c>
      <c r="P19" s="0" t="s">
        <v>69</v>
      </c>
      <c r="Q19" s="85" t="n">
        <v>277.126982</v>
      </c>
      <c r="R19" s="37" t="n">
        <f aca="false">Q19/Q$50</f>
        <v>0.029857336228238</v>
      </c>
      <c r="T19" s="0" t="s">
        <v>69</v>
      </c>
      <c r="U19" s="85" t="n">
        <v>69.116635</v>
      </c>
      <c r="V19" s="37" t="n">
        <f aca="false">U19/U$50</f>
        <v>0.0640407165719352</v>
      </c>
      <c r="W19" s="8" t="n">
        <f aca="false">V19*$C$7</f>
        <v>236.198044815007</v>
      </c>
    </row>
    <row r="20" customFormat="false" ht="14.25" hidden="false" customHeight="false" outlineLevel="0" collapsed="false">
      <c r="B20" s="0" t="s">
        <v>70</v>
      </c>
      <c r="C20" s="84" t="n">
        <v>498.293192</v>
      </c>
      <c r="D20" s="37" t="n">
        <f aca="false">C20/C$50</f>
        <v>0.00639967874107746</v>
      </c>
      <c r="E20" s="8" t="n">
        <f aca="false">C$4*D20</f>
        <v>54.2882853300694</v>
      </c>
      <c r="G20" s="84" t="n">
        <v>0.054221</v>
      </c>
      <c r="H20" s="37" t="n">
        <f aca="false">G20/G$50</f>
        <v>8.24796829644118E-005</v>
      </c>
      <c r="I20" s="8" t="n">
        <f aca="false">C$5*H20</f>
        <v>0.00475777442248173</v>
      </c>
      <c r="J20" s="8"/>
      <c r="K20" s="0" t="s">
        <v>70</v>
      </c>
      <c r="L20" s="84" t="n">
        <v>26.142308</v>
      </c>
      <c r="M20" s="37" t="n">
        <f aca="false">L20/L$50</f>
        <v>0.00540831896933019</v>
      </c>
      <c r="N20" s="8" t="n">
        <f aca="false">M20*C$6</f>
        <v>2.29393048652933</v>
      </c>
      <c r="P20" s="0" t="s">
        <v>70</v>
      </c>
      <c r="Q20" s="84" t="n">
        <v>70.091158</v>
      </c>
      <c r="R20" s="37" t="n">
        <f aca="false">Q20/Q$50</f>
        <v>0.00755153921112075</v>
      </c>
      <c r="T20" s="0" t="s">
        <v>70</v>
      </c>
      <c r="U20" s="84" t="n">
        <v>12.955023</v>
      </c>
      <c r="V20" s="37" t="n">
        <f aca="false">U20/U$50</f>
        <v>0.0120036074691122</v>
      </c>
      <c r="W20" s="8" t="n">
        <f aca="false">V20*$C$7</f>
        <v>44.2722812407381</v>
      </c>
    </row>
    <row r="21" s="2" customFormat="true" ht="14.25" hidden="false" customHeight="false" outlineLevel="0" collapsed="false">
      <c r="B21" s="2" t="s">
        <v>71</v>
      </c>
      <c r="C21" s="85" t="n">
        <v>638.377822</v>
      </c>
      <c r="D21" s="37" t="n">
        <f aca="false">C21/C$50</f>
        <v>0.008198813553585</v>
      </c>
      <c r="E21" s="8" t="n">
        <f aca="false">C$4*D21</f>
        <v>69.5502926901803</v>
      </c>
      <c r="G21" s="85" t="n">
        <v>2.136472</v>
      </c>
      <c r="H21" s="37" t="n">
        <f aca="false">G21/G$50</f>
        <v>0.0032499498943646</v>
      </c>
      <c r="I21" s="8" t="n">
        <f aca="false">C$5*H21</f>
        <v>0.18747075553657</v>
      </c>
      <c r="J21" s="8"/>
      <c r="K21" s="2" t="s">
        <v>71</v>
      </c>
      <c r="L21" s="85" t="n">
        <v>48.296029</v>
      </c>
      <c r="M21" s="37" t="n">
        <f aca="false">L21/L$50</f>
        <v>0.00999147932095441</v>
      </c>
      <c r="N21" s="8" t="n">
        <f aca="false">M21*C$6</f>
        <v>4.23787116659342</v>
      </c>
      <c r="P21" s="2" t="s">
        <v>71</v>
      </c>
      <c r="Q21" s="85" t="n">
        <v>44.880565</v>
      </c>
      <c r="R21" s="37" t="n">
        <f aca="false">Q21/Q$50</f>
        <v>0.00483537946990052</v>
      </c>
      <c r="T21" s="2" t="s">
        <v>71</v>
      </c>
      <c r="U21" s="85" t="n">
        <v>2.628109</v>
      </c>
      <c r="V21" s="37" t="n">
        <f aca="false">U21/U$50</f>
        <v>0.00243510095057654</v>
      </c>
      <c r="W21" s="8" t="n">
        <f aca="false">V21*$C$7</f>
        <v>8.98125621076203</v>
      </c>
    </row>
    <row r="22" customFormat="false" ht="14.25" hidden="false" customHeight="false" outlineLevel="0" collapsed="false">
      <c r="B22" s="0" t="s">
        <v>72</v>
      </c>
      <c r="C22" s="84" t="n">
        <v>1840.449466</v>
      </c>
      <c r="D22" s="37" t="n">
        <f aca="false">C22/C$50</f>
        <v>0.0236372591692715</v>
      </c>
      <c r="E22" s="8" t="n">
        <f aca="false">C$4*D22</f>
        <v>200.514169870059</v>
      </c>
      <c r="G22" s="84" t="n">
        <v>18.554828</v>
      </c>
      <c r="H22" s="37" t="n">
        <f aca="false">G22/G$50</f>
        <v>0.0282251587189316</v>
      </c>
      <c r="I22" s="8" t="n">
        <f aca="false">C$5*H22</f>
        <v>1.62814566444639</v>
      </c>
      <c r="J22" s="8"/>
      <c r="K22" s="0" t="s">
        <v>72</v>
      </c>
      <c r="L22" s="84" t="n">
        <v>103.085267</v>
      </c>
      <c r="M22" s="37" t="n">
        <f aca="false">L22/L$50</f>
        <v>0.0213262732951722</v>
      </c>
      <c r="N22" s="8" t="n">
        <f aca="false">M22*C$6</f>
        <v>9.04550725526283</v>
      </c>
      <c r="P22" s="0" t="s">
        <v>72</v>
      </c>
      <c r="Q22" s="84" t="n">
        <v>168.214287</v>
      </c>
      <c r="R22" s="37" t="n">
        <f aca="false">Q22/Q$50</f>
        <v>0.018123210122327</v>
      </c>
      <c r="T22" s="0" t="s">
        <v>72</v>
      </c>
      <c r="U22" s="84" t="n">
        <v>34.230361</v>
      </c>
      <c r="V22" s="37" t="n">
        <f aca="false">U22/U$50</f>
        <v>0.0317164868769439</v>
      </c>
      <c r="W22" s="8" t="n">
        <f aca="false">V22*$C$7</f>
        <v>116.978269290915</v>
      </c>
    </row>
    <row r="23" customFormat="false" ht="14.25" hidden="false" customHeight="false" outlineLevel="0" collapsed="false">
      <c r="B23" s="0" t="s">
        <v>73</v>
      </c>
      <c r="C23" s="85" t="n">
        <v>490.246572</v>
      </c>
      <c r="D23" s="37" t="n">
        <f aca="false">C23/C$50</f>
        <v>0.00629633439726887</v>
      </c>
      <c r="E23" s="8" t="n">
        <f aca="false">C$4*D23</f>
        <v>53.4116183205337</v>
      </c>
      <c r="G23" s="85" t="n">
        <v>18.993591</v>
      </c>
      <c r="H23" s="37" t="n">
        <f aca="false">G23/G$50</f>
        <v>0.0288925944566811</v>
      </c>
      <c r="I23" s="8" t="n">
        <f aca="false">C$5*H23</f>
        <v>1.66664616017556</v>
      </c>
      <c r="J23" s="8"/>
      <c r="K23" s="0" t="s">
        <v>73</v>
      </c>
      <c r="L23" s="85" t="n">
        <v>36.289925</v>
      </c>
      <c r="M23" s="37" t="n">
        <f aca="false">L23/L$50</f>
        <v>0.00750765731063493</v>
      </c>
      <c r="N23" s="8" t="n">
        <f aca="false">M23*C$6</f>
        <v>3.18436173697298</v>
      </c>
      <c r="P23" s="0" t="s">
        <v>73</v>
      </c>
      <c r="Q23" s="85" t="n">
        <v>44.131395</v>
      </c>
      <c r="R23" s="37" t="n">
        <f aca="false">Q23/Q$50</f>
        <v>0.0047546647721808</v>
      </c>
      <c r="T23" s="0" t="s">
        <v>73</v>
      </c>
      <c r="U23" s="85" t="n">
        <v>7.967171</v>
      </c>
      <c r="V23" s="37" t="n">
        <f aca="false">U23/U$50</f>
        <v>0.00738206279705517</v>
      </c>
      <c r="W23" s="8" t="n">
        <f aca="false">V23*$C$7</f>
        <v>27.2268783471131</v>
      </c>
    </row>
    <row r="24" customFormat="false" ht="14.25" hidden="false" customHeight="false" outlineLevel="0" collapsed="false">
      <c r="B24" s="0" t="s">
        <v>74</v>
      </c>
      <c r="C24" s="84" t="n">
        <v>3200.142863</v>
      </c>
      <c r="D24" s="37" t="n">
        <f aca="false">C24/C$50</f>
        <v>0.0411000723621202</v>
      </c>
      <c r="E24" s="8" t="n">
        <f aca="false">C$4*D24</f>
        <v>348.650697285724</v>
      </c>
      <c r="G24" s="84" t="n">
        <v>0.822026</v>
      </c>
      <c r="H24" s="37" t="n">
        <f aca="false">G24/G$50</f>
        <v>0.00125044620845251</v>
      </c>
      <c r="I24" s="8" t="n">
        <f aca="false">C$5*H24</f>
        <v>0.0721309875770452</v>
      </c>
      <c r="J24" s="8"/>
      <c r="K24" s="0" t="s">
        <v>74</v>
      </c>
      <c r="L24" s="84" t="n">
        <v>154.672926</v>
      </c>
      <c r="M24" s="37" t="n">
        <f aca="false">L24/L$50</f>
        <v>0.0319987248152537</v>
      </c>
      <c r="N24" s="8" t="n">
        <f aca="false">M24*C$6</f>
        <v>13.5722117722771</v>
      </c>
      <c r="P24" s="0" t="s">
        <v>74</v>
      </c>
      <c r="Q24" s="84" t="n">
        <v>248.731444</v>
      </c>
      <c r="R24" s="37" t="n">
        <f aca="false">Q24/Q$50</f>
        <v>0.0267980342456988</v>
      </c>
      <c r="T24" s="0" t="s">
        <v>74</v>
      </c>
      <c r="U24" s="84" t="n">
        <v>19.06623</v>
      </c>
      <c r="V24" s="37" t="n">
        <f aca="false">U24/U$50</f>
        <v>0.0176660080677441</v>
      </c>
      <c r="W24" s="8" t="n">
        <f aca="false">V24*$C$7</f>
        <v>65.1566189238412</v>
      </c>
    </row>
    <row r="25" customFormat="false" ht="14.25" hidden="false" customHeight="false" outlineLevel="0" collapsed="false">
      <c r="B25" s="0" t="s">
        <v>75</v>
      </c>
      <c r="C25" s="85" t="n">
        <v>2351.307509</v>
      </c>
      <c r="D25" s="37" t="n">
        <f aca="false">C25/C$50</f>
        <v>0.0301983107950692</v>
      </c>
      <c r="E25" s="8" t="n">
        <f aca="false">C$4*D25</f>
        <v>256.171376604573</v>
      </c>
      <c r="G25" s="85" t="n">
        <v>28.489132</v>
      </c>
      <c r="H25" s="37" t="n">
        <f aca="false">G25/G$50</f>
        <v>0.0433369833697512</v>
      </c>
      <c r="I25" s="8" t="n">
        <f aca="false">C$5*H25</f>
        <v>2.49985916062606</v>
      </c>
      <c r="J25" s="8"/>
      <c r="K25" s="0" t="s">
        <v>75</v>
      </c>
      <c r="L25" s="85" t="n">
        <v>161.792585</v>
      </c>
      <c r="M25" s="37" t="n">
        <f aca="false">L25/L$50</f>
        <v>0.0334716394035472</v>
      </c>
      <c r="N25" s="8" t="n">
        <f aca="false">M25*C$6</f>
        <v>14.1969463149882</v>
      </c>
      <c r="P25" s="0" t="s">
        <v>75</v>
      </c>
      <c r="Q25" s="85" t="n">
        <v>583.560715</v>
      </c>
      <c r="R25" s="37" t="n">
        <f aca="false">Q25/Q$50</f>
        <v>0.0628721474596291</v>
      </c>
      <c r="T25" s="0" t="s">
        <v>75</v>
      </c>
      <c r="U25" s="85" t="n">
        <v>37.58649</v>
      </c>
      <c r="V25" s="37" t="n">
        <f aca="false">U25/U$50</f>
        <v>0.0348261421150476</v>
      </c>
      <c r="W25" s="8" t="n">
        <f aca="false">V25*$C$7</f>
        <v>128.44744900354</v>
      </c>
    </row>
    <row r="26" customFormat="false" ht="14.25" hidden="false" customHeight="false" outlineLevel="0" collapsed="false">
      <c r="B26" s="0" t="s">
        <v>76</v>
      </c>
      <c r="C26" s="84" t="n">
        <v>7583.581434</v>
      </c>
      <c r="D26" s="37" t="n">
        <f aca="false">C26/C$50</f>
        <v>0.0973974472531014</v>
      </c>
      <c r="E26" s="8" t="n">
        <f aca="false">C$4*D26</f>
        <v>826.21966208362</v>
      </c>
      <c r="G26" s="84" t="n">
        <v>0</v>
      </c>
      <c r="H26" s="37" t="n">
        <f aca="false">G26/G$50</f>
        <v>0</v>
      </c>
      <c r="I26" s="8" t="n">
        <f aca="false">C$5*H26</f>
        <v>0</v>
      </c>
      <c r="J26" s="8"/>
      <c r="K26" s="0" t="s">
        <v>76</v>
      </c>
      <c r="L26" s="84" t="n">
        <v>498.196709</v>
      </c>
      <c r="M26" s="37" t="n">
        <f aca="false">L26/L$50</f>
        <v>0.103066902575801</v>
      </c>
      <c r="N26" s="8" t="n">
        <f aca="false">M26*C$6</f>
        <v>43.71567418851</v>
      </c>
      <c r="P26" s="0" t="s">
        <v>76</v>
      </c>
      <c r="Q26" s="84" t="n">
        <v>663.153895</v>
      </c>
      <c r="R26" s="37" t="n">
        <f aca="false">Q26/Q$50</f>
        <v>0.0714474233839874</v>
      </c>
      <c r="T26" s="0" t="s">
        <v>76</v>
      </c>
      <c r="U26" s="84" t="n">
        <v>115.123829</v>
      </c>
      <c r="V26" s="37" t="n">
        <f aca="false">U26/U$50</f>
        <v>0.106669147068067</v>
      </c>
      <c r="W26" s="8" t="n">
        <f aca="false">V26*$C$7</f>
        <v>393.422268335505</v>
      </c>
    </row>
    <row r="27" customFormat="false" ht="14.25" hidden="false" customHeight="false" outlineLevel="0" collapsed="false">
      <c r="B27" s="0" t="s">
        <v>77</v>
      </c>
      <c r="C27" s="85" t="n">
        <v>1050.151371</v>
      </c>
      <c r="D27" s="37" t="n">
        <f aca="false">C27/C$50</f>
        <v>0.0134873032820847</v>
      </c>
      <c r="E27" s="8" t="n">
        <f aca="false">C$4*D27</f>
        <v>114.412394517747</v>
      </c>
      <c r="G27" s="85" t="n">
        <v>0</v>
      </c>
      <c r="H27" s="37" t="n">
        <f aca="false">G27/G$50</f>
        <v>0</v>
      </c>
      <c r="I27" s="8" t="n">
        <f aca="false">C$5*H27</f>
        <v>0</v>
      </c>
      <c r="J27" s="8"/>
      <c r="K27" s="0" t="s">
        <v>77</v>
      </c>
      <c r="L27" s="85" t="n">
        <v>96.26084</v>
      </c>
      <c r="M27" s="37" t="n">
        <f aca="false">L27/L$50</f>
        <v>0.0199144362837305</v>
      </c>
      <c r="N27" s="8" t="n">
        <f aca="false">M27*C$6</f>
        <v>8.4466786763786</v>
      </c>
      <c r="P27" s="0" t="s">
        <v>77</v>
      </c>
      <c r="Q27" s="85" t="n">
        <v>97.321828</v>
      </c>
      <c r="R27" s="37" t="n">
        <f aca="false">Q27/Q$50</f>
        <v>0.0104853396806477</v>
      </c>
      <c r="T27" s="0" t="s">
        <v>77</v>
      </c>
      <c r="U27" s="85" t="n">
        <v>18.484069</v>
      </c>
      <c r="V27" s="37" t="n">
        <f aca="false">U27/U$50</f>
        <v>0.0171266009105492</v>
      </c>
      <c r="W27" s="8" t="n">
        <f aca="false">V27*$C$7</f>
        <v>63.1671515551311</v>
      </c>
    </row>
    <row r="28" customFormat="false" ht="14.25" hidden="false" customHeight="false" outlineLevel="0" collapsed="false">
      <c r="B28" s="0" t="s">
        <v>78</v>
      </c>
      <c r="C28" s="84" t="n">
        <v>3404.415893</v>
      </c>
      <c r="D28" s="37" t="n">
        <f aca="false">C28/C$50</f>
        <v>0.0437235915842461</v>
      </c>
      <c r="E28" s="8" t="n">
        <f aca="false">C$4*D28</f>
        <v>370.905933190849</v>
      </c>
      <c r="G28" s="84" t="n">
        <v>0</v>
      </c>
      <c r="H28" s="37" t="n">
        <f aca="false">G28/G$50</f>
        <v>0</v>
      </c>
      <c r="I28" s="8" t="n">
        <f aca="false">C$5*H28</f>
        <v>0</v>
      </c>
      <c r="J28" s="8"/>
      <c r="K28" s="0" t="s">
        <v>78</v>
      </c>
      <c r="L28" s="84" t="n">
        <v>260.319774</v>
      </c>
      <c r="M28" s="37" t="n">
        <f aca="false">L28/L$50</f>
        <v>0.0538549378201783</v>
      </c>
      <c r="N28" s="8" t="n">
        <f aca="false">M28*C$6</f>
        <v>22.8424921711206</v>
      </c>
      <c r="P28" s="0" t="s">
        <v>78</v>
      </c>
      <c r="Q28" s="84" t="n">
        <v>560.840529</v>
      </c>
      <c r="R28" s="37" t="n">
        <f aca="false">Q28/Q$50</f>
        <v>0.0604243012496555</v>
      </c>
      <c r="T28" s="0" t="s">
        <v>78</v>
      </c>
      <c r="U28" s="84" t="n">
        <v>47.141774</v>
      </c>
      <c r="V28" s="37" t="n">
        <f aca="false">U28/U$50</f>
        <v>0.043679687059884</v>
      </c>
      <c r="W28" s="8" t="n">
        <f aca="false">V28*$C$7</f>
        <v>161.101518439243</v>
      </c>
    </row>
    <row r="29" customFormat="false" ht="14.25" hidden="false" customHeight="false" outlineLevel="0" collapsed="false">
      <c r="B29" s="0" t="s">
        <v>79</v>
      </c>
      <c r="C29" s="85" t="n">
        <v>1981.252517</v>
      </c>
      <c r="D29" s="37" t="n">
        <f aca="false">C29/C$50</f>
        <v>0.0254456208058149</v>
      </c>
      <c r="E29" s="8" t="n">
        <f aca="false">C$4*D29</f>
        <v>215.854448105352</v>
      </c>
      <c r="G29" s="85" t="n">
        <v>0.594988</v>
      </c>
      <c r="H29" s="37" t="n">
        <f aca="false">G29/G$50</f>
        <v>0.000905081455665322</v>
      </c>
      <c r="I29" s="8" t="n">
        <f aca="false">C$5*H29</f>
        <v>0.0522088985463853</v>
      </c>
      <c r="J29" s="8"/>
      <c r="K29" s="0" t="s">
        <v>79</v>
      </c>
      <c r="L29" s="85" t="n">
        <v>102.586635</v>
      </c>
      <c r="M29" s="37" t="n">
        <f aca="false">L29/L$50</f>
        <v>0.0212231163396228</v>
      </c>
      <c r="N29" s="8" t="n">
        <f aca="false">M29*C$6</f>
        <v>9.00175338523884</v>
      </c>
      <c r="P29" s="0" t="s">
        <v>79</v>
      </c>
      <c r="Q29" s="85" t="n">
        <v>137.101004</v>
      </c>
      <c r="R29" s="37" t="n">
        <f aca="false">Q29/Q$50</f>
        <v>0.0147711014788773</v>
      </c>
      <c r="T29" s="0" t="s">
        <v>79</v>
      </c>
      <c r="U29" s="85" t="n">
        <v>18.921543</v>
      </c>
      <c r="V29" s="37" t="n">
        <f aca="false">U29/U$50</f>
        <v>0.0175319468658549</v>
      </c>
      <c r="W29" s="8" t="n">
        <f aca="false">V29*$C$7</f>
        <v>64.6621679640955</v>
      </c>
    </row>
    <row r="30" customFormat="false" ht="14.25" hidden="false" customHeight="false" outlineLevel="0" collapsed="false">
      <c r="B30" s="0" t="s">
        <v>80</v>
      </c>
      <c r="C30" s="84" t="n">
        <v>1611.005556</v>
      </c>
      <c r="D30" s="37" t="n">
        <f aca="false">C30/C$50</f>
        <v>0.0206904653204471</v>
      </c>
      <c r="E30" s="8" t="n">
        <f aca="false">C$4*D30</f>
        <v>175.516604875579</v>
      </c>
      <c r="G30" s="84" t="n">
        <v>0</v>
      </c>
      <c r="H30" s="37" t="n">
        <f aca="false">G30/G$50</f>
        <v>0</v>
      </c>
      <c r="I30" s="8" t="n">
        <f aca="false">C$5*H30</f>
        <v>0</v>
      </c>
      <c r="J30" s="8"/>
      <c r="K30" s="0" t="s">
        <v>80</v>
      </c>
      <c r="L30" s="84" t="n">
        <v>137.15232</v>
      </c>
      <c r="M30" s="37" t="n">
        <f aca="false">L30/L$50</f>
        <v>0.0283740629918232</v>
      </c>
      <c r="N30" s="8" t="n">
        <f aca="false">M30*C$6</f>
        <v>12.0348168243686</v>
      </c>
      <c r="P30" s="0" t="s">
        <v>80</v>
      </c>
      <c r="Q30" s="84" t="n">
        <v>127.396227</v>
      </c>
      <c r="R30" s="37" t="n">
        <f aca="false">Q30/Q$50</f>
        <v>0.013725520179583</v>
      </c>
      <c r="T30" s="0" t="s">
        <v>80</v>
      </c>
      <c r="U30" s="84" t="n">
        <v>17.539993</v>
      </c>
      <c r="V30" s="37" t="n">
        <f aca="false">U30/U$50</f>
        <v>0.0162518577530102</v>
      </c>
      <c r="W30" s="8" t="n">
        <f aca="false">V30*$C$7</f>
        <v>59.9408818538244</v>
      </c>
    </row>
    <row r="31" customFormat="false" ht="14.25" hidden="false" customHeight="false" outlineLevel="0" collapsed="false">
      <c r="B31" s="0" t="s">
        <v>81</v>
      </c>
      <c r="C31" s="85" t="n">
        <v>5228.456862</v>
      </c>
      <c r="D31" s="37" t="n">
        <f aca="false">C31/C$50</f>
        <v>0.06715011315744</v>
      </c>
      <c r="E31" s="8" t="n">
        <f aca="false">C$4*D31</f>
        <v>569.632422271214</v>
      </c>
      <c r="G31" s="85" t="n">
        <v>0</v>
      </c>
      <c r="H31" s="37" t="n">
        <f aca="false">G31/G$50</f>
        <v>0</v>
      </c>
      <c r="I31" s="8" t="n">
        <f aca="false">C$5*H31</f>
        <v>0</v>
      </c>
      <c r="J31" s="8"/>
      <c r="K31" s="0" t="s">
        <v>81</v>
      </c>
      <c r="L31" s="85" t="n">
        <v>342.540523</v>
      </c>
      <c r="M31" s="37" t="n">
        <f aca="false">L31/L$50</f>
        <v>0.0708647609960523</v>
      </c>
      <c r="N31" s="8" t="n">
        <f aca="false">M31*C$6</f>
        <v>30.0571834966293</v>
      </c>
      <c r="P31" s="0" t="s">
        <v>81</v>
      </c>
      <c r="Q31" s="85" t="n">
        <v>475.731262</v>
      </c>
      <c r="R31" s="37" t="n">
        <f aca="false">Q31/Q$50</f>
        <v>0.0512547285771617</v>
      </c>
      <c r="T31" s="0" t="s">
        <v>81</v>
      </c>
      <c r="U31" s="85" t="n">
        <v>88.340014</v>
      </c>
      <c r="V31" s="37" t="n">
        <f aca="false">U31/U$50</f>
        <v>0.0818523326335951</v>
      </c>
      <c r="W31" s="8" t="n">
        <f aca="false">V31*$C$7</f>
        <v>301.891702131192</v>
      </c>
    </row>
    <row r="32" customFormat="false" ht="14.25" hidden="false" customHeight="false" outlineLevel="0" collapsed="false">
      <c r="B32" s="0" t="s">
        <v>82</v>
      </c>
      <c r="C32" s="84" t="n">
        <v>11421.70855</v>
      </c>
      <c r="D32" s="37" t="n">
        <f aca="false">C32/C$50</f>
        <v>0.146691278483728</v>
      </c>
      <c r="E32" s="8" t="n">
        <f aca="false">C$4*D32</f>
        <v>1244.37777331562</v>
      </c>
      <c r="G32" s="84" t="n">
        <v>0</v>
      </c>
      <c r="H32" s="37" t="n">
        <f aca="false">G32/G$50</f>
        <v>0</v>
      </c>
      <c r="I32" s="8" t="n">
        <f aca="false">C$5*H32</f>
        <v>0</v>
      </c>
      <c r="J32" s="8"/>
      <c r="K32" s="0" t="s">
        <v>82</v>
      </c>
      <c r="L32" s="84" t="n">
        <v>600.346297</v>
      </c>
      <c r="M32" s="37" t="n">
        <f aca="false">L32/L$50</f>
        <v>0.124199602660646</v>
      </c>
      <c r="N32" s="8" t="n">
        <f aca="false">M32*C$6</f>
        <v>52.6790776531012</v>
      </c>
      <c r="P32" s="0" t="s">
        <v>82</v>
      </c>
      <c r="Q32" s="84" t="n">
        <v>1257.816974</v>
      </c>
      <c r="R32" s="37" t="n">
        <f aca="false">Q32/Q$50</f>
        <v>0.13551572652822</v>
      </c>
      <c r="T32" s="0" t="s">
        <v>82</v>
      </c>
      <c r="U32" s="84" t="n">
        <v>119.778738</v>
      </c>
      <c r="V32" s="37" t="n">
        <f aca="false">U32/U$50</f>
        <v>0.110982200039138</v>
      </c>
      <c r="W32" s="8" t="n">
        <f aca="false">V32*$C$7</f>
        <v>409.32987732995</v>
      </c>
    </row>
    <row r="33" customFormat="false" ht="14.25" hidden="false" customHeight="false" outlineLevel="0" collapsed="false">
      <c r="B33" s="0" t="s">
        <v>83</v>
      </c>
      <c r="C33" s="85" t="n">
        <v>2586.670877</v>
      </c>
      <c r="D33" s="37" t="n">
        <f aca="false">C33/C$50</f>
        <v>0.0332211294223363</v>
      </c>
      <c r="E33" s="8" t="n">
        <f aca="false">C$4*D33</f>
        <v>281.813857544248</v>
      </c>
      <c r="G33" s="85" t="n">
        <v>36.618236</v>
      </c>
      <c r="H33" s="37" t="n">
        <f aca="false">G33/G$50</f>
        <v>0.0557027811363865</v>
      </c>
      <c r="I33" s="8" t="n">
        <f aca="false">C$5*H33</f>
        <v>3.21317029632798</v>
      </c>
      <c r="J33" s="8"/>
      <c r="K33" s="0" t="s">
        <v>83</v>
      </c>
      <c r="L33" s="85" t="n">
        <v>177.692146</v>
      </c>
      <c r="M33" s="37" t="n">
        <f aca="false">L33/L$50</f>
        <v>0.0367609395433942</v>
      </c>
      <c r="N33" s="8" t="n">
        <f aca="false">M33*C$6</f>
        <v>15.5920981011401</v>
      </c>
      <c r="P33" s="0" t="s">
        <v>83</v>
      </c>
      <c r="Q33" s="85" t="n">
        <v>232.770631</v>
      </c>
      <c r="R33" s="37" t="n">
        <f aca="false">Q33/Q$50</f>
        <v>0.0250784349602816</v>
      </c>
      <c r="T33" s="0" t="s">
        <v>83</v>
      </c>
      <c r="U33" s="85" t="n">
        <v>45.583434</v>
      </c>
      <c r="V33" s="37" t="n">
        <f aca="false">U33/U$50</f>
        <v>0.0422357913861043</v>
      </c>
      <c r="W33" s="8" t="n">
        <f aca="false">V33*$C$7</f>
        <v>155.776073108216</v>
      </c>
    </row>
    <row r="34" customFormat="false" ht="14.25" hidden="false" customHeight="false" outlineLevel="0" collapsed="false">
      <c r="B34" s="0" t="s">
        <v>84</v>
      </c>
      <c r="C34" s="84" t="n">
        <v>1132.42219</v>
      </c>
      <c r="D34" s="37" t="n">
        <f aca="false">C34/C$50</f>
        <v>0.0145439238015264</v>
      </c>
      <c r="E34" s="8" t="n">
        <f aca="false">C$4*D34</f>
        <v>123.375675108204</v>
      </c>
      <c r="G34" s="84" t="n">
        <v>0</v>
      </c>
      <c r="H34" s="37" t="n">
        <f aca="false">G34/G$50</f>
        <v>0</v>
      </c>
      <c r="I34" s="8" t="n">
        <f aca="false">C$5*H34</f>
        <v>0</v>
      </c>
      <c r="J34" s="8"/>
      <c r="K34" s="0" t="s">
        <v>84</v>
      </c>
      <c r="L34" s="84" t="n">
        <v>75.09328</v>
      </c>
      <c r="M34" s="37" t="n">
        <f aca="false">L34/L$50</f>
        <v>0.0155352928552913</v>
      </c>
      <c r="N34" s="8" t="n">
        <f aca="false">M34*C$6</f>
        <v>6.58927147233836</v>
      </c>
      <c r="P34" s="0" t="s">
        <v>84</v>
      </c>
      <c r="Q34" s="84" t="n">
        <v>92.43128</v>
      </c>
      <c r="R34" s="37" t="n">
        <f aca="false">Q34/Q$50</f>
        <v>0.00995843777119621</v>
      </c>
      <c r="T34" s="0" t="s">
        <v>84</v>
      </c>
      <c r="U34" s="84" t="n">
        <v>11.489801</v>
      </c>
      <c r="V34" s="37" t="n">
        <f aca="false">U34/U$50</f>
        <v>0.0106459912191752</v>
      </c>
      <c r="W34" s="8" t="n">
        <f aca="false">V34*$C$7</f>
        <v>39.2650558221405</v>
      </c>
    </row>
    <row r="35" customFormat="false" ht="14.25" hidden="false" customHeight="false" outlineLevel="0" collapsed="false">
      <c r="B35" s="0" t="s">
        <v>85</v>
      </c>
      <c r="C35" s="85" t="n">
        <v>751.633393</v>
      </c>
      <c r="D35" s="37" t="n">
        <f aca="false">C35/C$50</f>
        <v>0.00965337741613379</v>
      </c>
      <c r="E35" s="8" t="n">
        <f aca="false">C$4*D35</f>
        <v>81.8893148810914</v>
      </c>
      <c r="G35" s="85" t="n">
        <v>0</v>
      </c>
      <c r="H35" s="37" t="n">
        <f aca="false">G35/G$50</f>
        <v>0</v>
      </c>
      <c r="I35" s="8" t="n">
        <f aca="false">C$5*H35</f>
        <v>0</v>
      </c>
      <c r="J35" s="8"/>
      <c r="K35" s="0" t="s">
        <v>85</v>
      </c>
      <c r="L35" s="85" t="n">
        <v>56.916776</v>
      </c>
      <c r="M35" s="37" t="n">
        <f aca="false">L35/L$50</f>
        <v>0.0117749388965166</v>
      </c>
      <c r="N35" s="8" t="n">
        <f aca="false">M35*C$6</f>
        <v>4.99432290604795</v>
      </c>
      <c r="P35" s="0" t="s">
        <v>85</v>
      </c>
      <c r="Q35" s="85" t="n">
        <v>51.768633</v>
      </c>
      <c r="R35" s="37" t="n">
        <f aca="false">Q35/Q$50</f>
        <v>0.00557749184291719</v>
      </c>
      <c r="T35" s="0" t="s">
        <v>85</v>
      </c>
      <c r="U35" s="85" t="n">
        <v>8.813103</v>
      </c>
      <c r="V35" s="37" t="n">
        <f aca="false">U35/U$50</f>
        <v>0.00816586963966448</v>
      </c>
      <c r="W35" s="8" t="n">
        <f aca="false">V35*$C$7</f>
        <v>30.1177523667533</v>
      </c>
    </row>
    <row r="36" customFormat="false" ht="14.25" hidden="false" customHeight="false" outlineLevel="0" collapsed="false">
      <c r="B36" s="0" t="s">
        <v>86</v>
      </c>
      <c r="C36" s="84" t="n">
        <v>3631.943294</v>
      </c>
      <c r="D36" s="37" t="n">
        <f aca="false">C36/C$50</f>
        <v>0.0466457713261526</v>
      </c>
      <c r="E36" s="8" t="n">
        <f aca="false">C$4*D36</f>
        <v>395.694697444921</v>
      </c>
      <c r="G36" s="84" t="n">
        <v>10.101881</v>
      </c>
      <c r="H36" s="37" t="n">
        <f aca="false">G36/G$50</f>
        <v>0.0153667387584924</v>
      </c>
      <c r="I36" s="8" t="n">
        <f aca="false">C$5*H36</f>
        <v>0.8864180122232</v>
      </c>
      <c r="J36" s="8"/>
      <c r="K36" s="0" t="s">
        <v>86</v>
      </c>
      <c r="L36" s="84" t="n">
        <v>205.647063</v>
      </c>
      <c r="M36" s="37" t="n">
        <f aca="false">L36/L$50</f>
        <v>0.0425442509440995</v>
      </c>
      <c r="N36" s="8" t="n">
        <f aca="false">M36*C$6</f>
        <v>18.0450810724484</v>
      </c>
      <c r="P36" s="0" t="s">
        <v>86</v>
      </c>
      <c r="Q36" s="84" t="n">
        <v>533.742498</v>
      </c>
      <c r="R36" s="37" t="n">
        <f aca="false">Q36/Q$50</f>
        <v>0.0575047911505263</v>
      </c>
      <c r="T36" s="0" t="s">
        <v>86</v>
      </c>
      <c r="U36" s="84" t="n">
        <v>78.518604</v>
      </c>
      <c r="V36" s="37" t="n">
        <f aca="false">U36/U$50</f>
        <v>0.0727522059542976</v>
      </c>
      <c r="W36" s="8" t="n">
        <f aca="false">V36*$C$7</f>
        <v>268.328178106526</v>
      </c>
    </row>
    <row r="37" customFormat="false" ht="14.25" hidden="false" customHeight="false" outlineLevel="0" collapsed="false">
      <c r="B37" s="0" t="s">
        <v>87</v>
      </c>
      <c r="C37" s="85" t="n">
        <v>2142.448171</v>
      </c>
      <c r="D37" s="37" t="n">
        <f aca="false">C37/C$50</f>
        <v>0.0275158887055575</v>
      </c>
      <c r="E37" s="8" t="n">
        <f aca="false">C$4*D37</f>
        <v>233.416469418938</v>
      </c>
      <c r="G37" s="85" t="n">
        <v>0.438949</v>
      </c>
      <c r="H37" s="37" t="n">
        <f aca="false">G37/G$50</f>
        <v>0.000667718676482278</v>
      </c>
      <c r="I37" s="8" t="n">
        <f aca="false">C$5*H37</f>
        <v>0.0385168168232591</v>
      </c>
      <c r="J37" s="8"/>
      <c r="K37" s="0" t="s">
        <v>87</v>
      </c>
      <c r="L37" s="85" t="n">
        <v>173.711093</v>
      </c>
      <c r="M37" s="37" t="n">
        <f aca="false">L37/L$50</f>
        <v>0.0359373395591155</v>
      </c>
      <c r="N37" s="8" t="n">
        <f aca="false">M37*C$6</f>
        <v>15.2427693867363</v>
      </c>
      <c r="P37" s="0" t="s">
        <v>87</v>
      </c>
      <c r="Q37" s="85" t="n">
        <v>230.780678</v>
      </c>
      <c r="R37" s="37" t="n">
        <f aca="false">Q37/Q$50</f>
        <v>0.0248640397564274</v>
      </c>
      <c r="T37" s="0" t="s">
        <v>87</v>
      </c>
      <c r="U37" s="85" t="n">
        <v>21.530562</v>
      </c>
      <c r="V37" s="37" t="n">
        <f aca="false">U37/U$50</f>
        <v>0.01994935978403</v>
      </c>
      <c r="W37" s="8" t="n">
        <f aca="false">V37*$C$7</f>
        <v>73.5781863247289</v>
      </c>
    </row>
    <row r="38" customFormat="false" ht="14.25" hidden="false" customHeight="false" outlineLevel="0" collapsed="false">
      <c r="B38" s="0" t="s">
        <v>88</v>
      </c>
      <c r="C38" s="84" t="n">
        <v>3550.354031</v>
      </c>
      <c r="D38" s="37" t="n">
        <f aca="false">C38/C$50</f>
        <v>0.045597904166207</v>
      </c>
      <c r="E38" s="8" t="n">
        <f aca="false">C$4*D38</f>
        <v>386.80567134397</v>
      </c>
      <c r="G38" s="84" t="n">
        <v>0</v>
      </c>
      <c r="H38" s="37" t="n">
        <f aca="false">G38/G$50</f>
        <v>0</v>
      </c>
      <c r="I38" s="8" t="n">
        <f aca="false">C$5*H38</f>
        <v>0</v>
      </c>
      <c r="J38" s="8"/>
      <c r="K38" s="0" t="s">
        <v>88</v>
      </c>
      <c r="L38" s="84" t="n">
        <v>198.664305</v>
      </c>
      <c r="M38" s="37" t="n">
        <f aca="false">L38/L$50</f>
        <v>0.0410996584257327</v>
      </c>
      <c r="N38" s="8" t="n">
        <f aca="false">M38*C$6</f>
        <v>17.43235929378</v>
      </c>
      <c r="P38" s="0" t="s">
        <v>88</v>
      </c>
      <c r="Q38" s="84" t="n">
        <v>333.62861</v>
      </c>
      <c r="R38" s="37" t="n">
        <f aca="false">Q38/Q$50</f>
        <v>0.03594475540505</v>
      </c>
      <c r="T38" s="0" t="s">
        <v>88</v>
      </c>
      <c r="U38" s="84" t="n">
        <v>45.8132</v>
      </c>
      <c r="V38" s="37" t="n">
        <f aca="false">U38/U$50</f>
        <v>0.0424486833951534</v>
      </c>
      <c r="W38" s="8" t="n">
        <f aca="false">V38*$C$7</f>
        <v>156.561271634808</v>
      </c>
    </row>
    <row r="39" customFormat="false" ht="14.25" hidden="false" customHeight="false" outlineLevel="0" collapsed="false">
      <c r="B39" s="0" t="s">
        <v>89</v>
      </c>
      <c r="C39" s="85" t="n">
        <v>1284.860187</v>
      </c>
      <c r="D39" s="37" t="n">
        <f aca="false">C39/C$50</f>
        <v>0.0165017153676077</v>
      </c>
      <c r="E39" s="8" t="n">
        <f aca="false">C$4*D39</f>
        <v>139.983563012642</v>
      </c>
      <c r="G39" s="85" t="n">
        <v>0</v>
      </c>
      <c r="H39" s="37" t="n">
        <f aca="false">G39/G$50</f>
        <v>0</v>
      </c>
      <c r="I39" s="8" t="n">
        <f aca="false">C$5*H39</f>
        <v>0</v>
      </c>
      <c r="J39" s="8"/>
      <c r="K39" s="0" t="s">
        <v>89</v>
      </c>
      <c r="L39" s="85" t="n">
        <v>87.499733</v>
      </c>
      <c r="M39" s="37" t="n">
        <f aca="false">L39/L$50</f>
        <v>0.0181019390405479</v>
      </c>
      <c r="N39" s="8" t="n">
        <f aca="false">M39*C$6</f>
        <v>7.6779106531786</v>
      </c>
      <c r="P39" s="0" t="s">
        <v>89</v>
      </c>
      <c r="Q39" s="85" t="n">
        <v>326.410021</v>
      </c>
      <c r="R39" s="37" t="n">
        <f aca="false">Q39/Q$50</f>
        <v>0.0351670330868873</v>
      </c>
      <c r="T39" s="0" t="s">
        <v>89</v>
      </c>
      <c r="U39" s="85" t="n">
        <v>23.329648</v>
      </c>
      <c r="V39" s="37" t="n">
        <f aca="false">U39/U$50</f>
        <v>0.02161632109681</v>
      </c>
      <c r="W39" s="8" t="n">
        <f aca="false">V39*$C$7</f>
        <v>79.7263530526672</v>
      </c>
    </row>
    <row r="40" customFormat="false" ht="14.25" hidden="false" customHeight="false" outlineLevel="0" collapsed="false">
      <c r="B40" s="0" t="s">
        <v>90</v>
      </c>
      <c r="C40" s="84" t="n">
        <v>1041.327196</v>
      </c>
      <c r="D40" s="37" t="n">
        <f aca="false">C40/C$50</f>
        <v>0.0133739726444968</v>
      </c>
      <c r="E40" s="8" t="n">
        <f aca="false">C$4*D40</f>
        <v>113.451014073676</v>
      </c>
      <c r="G40" s="84" t="n">
        <v>3.293222</v>
      </c>
      <c r="H40" s="37" t="n">
        <f aca="false">G40/G$50</f>
        <v>0.00500957021249011</v>
      </c>
      <c r="I40" s="8" t="n">
        <f aca="false">C$5*H40</f>
        <v>0.288973043639072</v>
      </c>
      <c r="J40" s="8"/>
      <c r="K40" s="0" t="s">
        <v>90</v>
      </c>
      <c r="L40" s="84" t="n">
        <v>58.330776</v>
      </c>
      <c r="M40" s="37" t="n">
        <f aca="false">L40/L$50</f>
        <v>0.0120674671240409</v>
      </c>
      <c r="N40" s="8" t="n">
        <f aca="false">M40*C$6</f>
        <v>5.11839832081059</v>
      </c>
      <c r="P40" s="0" t="s">
        <v>90</v>
      </c>
      <c r="Q40" s="84" t="n">
        <v>165.884476</v>
      </c>
      <c r="R40" s="37" t="n">
        <f aca="false">Q40/Q$50</f>
        <v>0.0178721990158904</v>
      </c>
      <c r="T40" s="0" t="s">
        <v>90</v>
      </c>
      <c r="U40" s="84" t="n">
        <v>22.370834</v>
      </c>
      <c r="V40" s="37" t="n">
        <f aca="false">U40/U$50</f>
        <v>0.0207279222964459</v>
      </c>
      <c r="W40" s="8" t="n">
        <f aca="false">V40*$C$7</f>
        <v>76.4497179540219</v>
      </c>
    </row>
    <row r="41" customFormat="false" ht="14.25" hidden="false" customHeight="false" outlineLevel="0" collapsed="false">
      <c r="B41" s="0" t="s">
        <v>91</v>
      </c>
      <c r="C41" s="85" t="n">
        <v>1590.396739</v>
      </c>
      <c r="D41" s="37" t="n">
        <f aca="false">C41/C$50</f>
        <v>0.020425782177769</v>
      </c>
      <c r="E41" s="8" t="n">
        <f aca="false">C$4*D41</f>
        <v>173.271305610862</v>
      </c>
      <c r="G41" s="85" t="n">
        <v>0</v>
      </c>
      <c r="H41" s="37" t="n">
        <f aca="false">G41/G$50</f>
        <v>0</v>
      </c>
      <c r="I41" s="8" t="n">
        <f aca="false">C$5*H41</f>
        <v>0</v>
      </c>
      <c r="J41" s="8"/>
      <c r="K41" s="0" t="s">
        <v>91</v>
      </c>
      <c r="L41" s="85" t="n">
        <v>107.61542</v>
      </c>
      <c r="M41" s="37" t="n">
        <f aca="false">L41/L$50</f>
        <v>0.0222634710515397</v>
      </c>
      <c r="N41" s="8" t="n">
        <f aca="false">M41*C$6</f>
        <v>9.44301829657342</v>
      </c>
      <c r="P41" s="0" t="s">
        <v>91</v>
      </c>
      <c r="Q41" s="85" t="n">
        <v>195.432325</v>
      </c>
      <c r="R41" s="37" t="n">
        <f aca="false">Q41/Q$50</f>
        <v>0.0210556496349795</v>
      </c>
      <c r="T41" s="0" t="s">
        <v>91</v>
      </c>
      <c r="U41" s="85" t="n">
        <v>17.749116</v>
      </c>
      <c r="V41" s="37" t="n">
        <f aca="false">U41/U$50</f>
        <v>0.0164456227818151</v>
      </c>
      <c r="W41" s="8" t="n">
        <f aca="false">V41*$C$7</f>
        <v>60.655535333784</v>
      </c>
    </row>
    <row r="42" customFormat="false" ht="14.25" hidden="false" customHeight="false" outlineLevel="0" collapsed="false">
      <c r="B42" s="0" t="s">
        <v>92</v>
      </c>
      <c r="C42" s="84" t="n">
        <v>1878.750598</v>
      </c>
      <c r="D42" s="37" t="n">
        <f aca="false">C42/C$50</f>
        <v>0.0241291682383796</v>
      </c>
      <c r="E42" s="8" t="n">
        <f aca="false">C$4*D42</f>
        <v>204.687019942794</v>
      </c>
      <c r="G42" s="84" t="n">
        <v>1.408513</v>
      </c>
      <c r="H42" s="37" t="n">
        <f aca="false">G42/G$50</f>
        <v>0.00214259614708789</v>
      </c>
      <c r="I42" s="8" t="n">
        <f aca="false">C$5*H42</f>
        <v>0.123593941925324</v>
      </c>
      <c r="J42" s="8"/>
      <c r="K42" s="0" t="s">
        <v>92</v>
      </c>
      <c r="L42" s="84" t="n">
        <v>136.637684</v>
      </c>
      <c r="M42" s="37" t="n">
        <f aca="false">L42/L$50</f>
        <v>0.0282675951298005</v>
      </c>
      <c r="N42" s="8" t="n">
        <f aca="false">M42*C$6</f>
        <v>11.9896586382641</v>
      </c>
      <c r="P42" s="0" t="s">
        <v>92</v>
      </c>
      <c r="Q42" s="84" t="n">
        <v>424.823829</v>
      </c>
      <c r="R42" s="37" t="n">
        <f aca="false">Q42/Q$50</f>
        <v>0.0457700214128572</v>
      </c>
      <c r="T42" s="0" t="s">
        <v>92</v>
      </c>
      <c r="U42" s="84" t="n">
        <v>23.140118</v>
      </c>
      <c r="V42" s="37" t="n">
        <f aca="false">U42/U$50</f>
        <v>0.0214407101601392</v>
      </c>
      <c r="W42" s="8" t="n">
        <f aca="false">V42*$C$7</f>
        <v>79.0786563667132</v>
      </c>
    </row>
    <row r="43" customFormat="false" ht="14.25" hidden="false" customHeight="false" outlineLevel="0" collapsed="false">
      <c r="B43" s="0" t="s">
        <v>93</v>
      </c>
      <c r="C43" s="85" t="n">
        <v>1866.068074</v>
      </c>
      <c r="D43" s="37" t="n">
        <f aca="false">C43/C$50</f>
        <v>0.023966284055876</v>
      </c>
      <c r="E43" s="8" t="n">
        <f aca="false">C$4*D43</f>
        <v>203.305278243988</v>
      </c>
      <c r="G43" s="85" t="n">
        <v>33.815896</v>
      </c>
      <c r="H43" s="37" t="n">
        <f aca="false">G43/G$50</f>
        <v>0.0514399288326944</v>
      </c>
      <c r="I43" s="8" t="n">
        <f aca="false">C$5*H43</f>
        <v>2.9672710769278</v>
      </c>
      <c r="J43" s="8"/>
      <c r="K43" s="0" t="s">
        <v>93</v>
      </c>
      <c r="L43" s="85" t="n">
        <v>80.165038</v>
      </c>
      <c r="M43" s="37" t="n">
        <f aca="false">L43/L$50</f>
        <v>0.0165845378186377</v>
      </c>
      <c r="N43" s="8" t="n">
        <f aca="false">M43*C$6</f>
        <v>7.03430717065922</v>
      </c>
      <c r="P43" s="0" t="s">
        <v>93</v>
      </c>
      <c r="Q43" s="85" t="n">
        <v>726.20777</v>
      </c>
      <c r="R43" s="37" t="n">
        <f aca="false">Q43/Q$50</f>
        <v>0.078240773972882</v>
      </c>
      <c r="T43" s="0" t="s">
        <v>93</v>
      </c>
      <c r="U43" s="85" t="n">
        <v>25.267659</v>
      </c>
      <c r="V43" s="37" t="n">
        <f aca="false">U43/U$50</f>
        <v>0.0234120047721552</v>
      </c>
      <c r="W43" s="8" t="n">
        <f aca="false">V43*$C$7</f>
        <v>86.3492797768918</v>
      </c>
    </row>
    <row r="44" customFormat="false" ht="14.25" hidden="false" customHeight="false" outlineLevel="0" collapsed="false">
      <c r="B44" s="0" t="s">
        <v>94</v>
      </c>
      <c r="C44" s="84" t="n">
        <v>1926.434493</v>
      </c>
      <c r="D44" s="37" t="n">
        <f aca="false">C44/C$50</f>
        <v>0.0247415820020484</v>
      </c>
      <c r="E44" s="8" t="n">
        <f aca="false">C$4*D44</f>
        <v>209.882107772549</v>
      </c>
      <c r="G44" s="84" t="n">
        <v>0</v>
      </c>
      <c r="H44" s="37" t="n">
        <f aca="false">G44/G$50</f>
        <v>0</v>
      </c>
      <c r="I44" s="8" t="n">
        <f aca="false">C$5*H44</f>
        <v>0</v>
      </c>
      <c r="J44" s="8"/>
      <c r="K44" s="0" t="s">
        <v>94</v>
      </c>
      <c r="L44" s="84" t="n">
        <v>100.871689</v>
      </c>
      <c r="M44" s="37" t="n">
        <f aca="false">L44/L$50</f>
        <v>0.0208683284233005</v>
      </c>
      <c r="N44" s="8" t="n">
        <f aca="false">M44*C$6</f>
        <v>8.85127061561683</v>
      </c>
      <c r="P44" s="0" t="s">
        <v>94</v>
      </c>
      <c r="Q44" s="84" t="n">
        <v>208.849761</v>
      </c>
      <c r="R44" s="37" t="n">
        <f aca="false">Q44/Q$50</f>
        <v>0.0225012284634347</v>
      </c>
      <c r="T44" s="0" t="s">
        <v>94</v>
      </c>
      <c r="U44" s="84" t="n">
        <v>13.970381</v>
      </c>
      <c r="V44" s="37" t="n">
        <f aca="false">U44/U$50</f>
        <v>0.0129443976840445</v>
      </c>
      <c r="W44" s="8" t="n">
        <f aca="false">V44*$C$7</f>
        <v>47.7421488693817</v>
      </c>
    </row>
    <row r="45" customFormat="false" ht="14.25" hidden="false" customHeight="false" outlineLevel="0" collapsed="false">
      <c r="B45" s="0" t="s">
        <v>95</v>
      </c>
      <c r="C45" s="85" t="n">
        <v>2235.742507</v>
      </c>
      <c r="D45" s="37" t="n">
        <f aca="false">C45/C$50</f>
        <v>0.0287140864500736</v>
      </c>
      <c r="E45" s="8" t="n">
        <f aca="false">C$4*D45</f>
        <v>243.580745419015</v>
      </c>
      <c r="G45" s="85" t="n">
        <v>438.256293</v>
      </c>
      <c r="H45" s="37" t="n">
        <f aca="false">G45/G$50</f>
        <v>0.666664947230748</v>
      </c>
      <c r="I45" s="8" t="n">
        <f aca="false">C$5*H45</f>
        <v>38.4560332957168</v>
      </c>
      <c r="J45" s="8"/>
      <c r="K45" s="0" t="s">
        <v>95</v>
      </c>
      <c r="L45" s="85" t="n">
        <v>130.003169</v>
      </c>
      <c r="M45" s="37" t="n">
        <f aca="false">L45/L$50</f>
        <v>0.0268950471004985</v>
      </c>
      <c r="N45" s="8" t="n">
        <f aca="false">M45*C$6</f>
        <v>11.4074944230067</v>
      </c>
      <c r="P45" s="0" t="s">
        <v>95</v>
      </c>
      <c r="Q45" s="85" t="n">
        <v>212.223058</v>
      </c>
      <c r="R45" s="37" t="n">
        <f aca="false">Q45/Q$50</f>
        <v>0.0228646635284718</v>
      </c>
      <c r="T45" s="0" t="s">
        <v>95</v>
      </c>
      <c r="U45" s="85" t="n">
        <v>27.077099</v>
      </c>
      <c r="V45" s="37" t="n">
        <f aca="false">U45/U$50</f>
        <v>0.0250885596882607</v>
      </c>
      <c r="W45" s="8" t="n">
        <f aca="false">V45*$C$7</f>
        <v>92.5328300931082</v>
      </c>
    </row>
    <row r="46" customFormat="false" ht="14.25" hidden="false" customHeight="false" outlineLevel="0" collapsed="false">
      <c r="B46" s="0" t="s">
        <v>96</v>
      </c>
      <c r="C46" s="84" t="n">
        <v>792.194023</v>
      </c>
      <c r="D46" s="37" t="n">
        <f aca="false">C46/C$50</f>
        <v>0.0101743056682214</v>
      </c>
      <c r="E46" s="8" t="n">
        <f aca="false">C$4*D46</f>
        <v>86.3083338240743</v>
      </c>
      <c r="G46" s="84" t="n">
        <v>0</v>
      </c>
      <c r="H46" s="37" t="n">
        <f aca="false">G46/G$50</f>
        <v>0</v>
      </c>
      <c r="I46" s="8" t="n">
        <f aca="false">C$5*H46</f>
        <v>0</v>
      </c>
      <c r="J46" s="8"/>
      <c r="K46" s="0" t="s">
        <v>96</v>
      </c>
      <c r="L46" s="84" t="n">
        <v>52.701343</v>
      </c>
      <c r="M46" s="37" t="n">
        <f aca="false">L46/L$50</f>
        <v>0.0109028503931664</v>
      </c>
      <c r="N46" s="8" t="n">
        <f aca="false">M46*C$6</f>
        <v>4.62442785804294</v>
      </c>
      <c r="P46" s="0" t="s">
        <v>96</v>
      </c>
      <c r="Q46" s="84" t="n">
        <v>62.098144</v>
      </c>
      <c r="R46" s="37" t="n">
        <f aca="false">Q46/Q$50</f>
        <v>0.00669038125113902</v>
      </c>
      <c r="T46" s="0" t="s">
        <v>96</v>
      </c>
      <c r="U46" s="84" t="n">
        <v>3.678774</v>
      </c>
      <c r="V46" s="37" t="n">
        <f aca="false">U46/U$50</f>
        <v>0.0034086052231305</v>
      </c>
      <c r="W46" s="8" t="n">
        <f aca="false">V46*$C$7</f>
        <v>12.5717813970006</v>
      </c>
    </row>
    <row r="47" customFormat="false" ht="14.25" hidden="false" customHeight="false" outlineLevel="0" collapsed="false">
      <c r="B47" s="0" t="s">
        <v>97</v>
      </c>
      <c r="C47" s="85" t="n">
        <v>4861.666778</v>
      </c>
      <c r="D47" s="37" t="n">
        <f aca="false">C47/C$50</f>
        <v>0.0624393550321056</v>
      </c>
      <c r="E47" s="8" t="n">
        <f aca="false">C$4*D47</f>
        <v>529.671200532443</v>
      </c>
      <c r="G47" s="85" t="n">
        <v>31.75349</v>
      </c>
      <c r="H47" s="37" t="n">
        <f aca="false">G47/G$50</f>
        <v>0.0483026463586732</v>
      </c>
      <c r="I47" s="8" t="n">
        <f aca="false">C$5*H47</f>
        <v>2.78629945125559</v>
      </c>
      <c r="J47" s="8"/>
      <c r="K47" s="0" t="s">
        <v>97</v>
      </c>
      <c r="L47" s="85" t="n">
        <v>229.328385</v>
      </c>
      <c r="M47" s="37" t="n">
        <f aca="false">L47/L$50</f>
        <v>0.0474434412906985</v>
      </c>
      <c r="N47" s="8" t="n">
        <f aca="false">M47*C$6</f>
        <v>20.1230654071567</v>
      </c>
      <c r="P47" s="0" t="s">
        <v>97</v>
      </c>
      <c r="Q47" s="85" t="n">
        <v>343.673487</v>
      </c>
      <c r="R47" s="37" t="n">
        <f aca="false">Q47/Q$50</f>
        <v>0.037026978679723</v>
      </c>
      <c r="T47" s="0" t="s">
        <v>97</v>
      </c>
      <c r="U47" s="85" t="n">
        <v>42.681301</v>
      </c>
      <c r="V47" s="37" t="n">
        <f aca="false">U47/U$50</f>
        <v>0.0395467907293585</v>
      </c>
      <c r="W47" s="8" t="n">
        <f aca="false">V47*$C$7</f>
        <v>145.858371813975</v>
      </c>
    </row>
    <row r="48" customFormat="false" ht="14.25" hidden="false" customHeight="false" outlineLevel="0" collapsed="false">
      <c r="B48" s="0" t="s">
        <v>98</v>
      </c>
      <c r="C48" s="84" t="n">
        <v>1287.03147</v>
      </c>
      <c r="D48" s="37" t="n">
        <f aca="false">C48/C$50</f>
        <v>0.016529601587767</v>
      </c>
      <c r="E48" s="8" t="n">
        <f aca="false">C$4*D48</f>
        <v>140.22012099282</v>
      </c>
      <c r="G48" s="84" t="n">
        <v>3.667966</v>
      </c>
      <c r="H48" s="37" t="n">
        <f aca="false">G48/G$50</f>
        <v>0.00557962178499551</v>
      </c>
      <c r="I48" s="8" t="n">
        <f aca="false">C$5*H48</f>
        <v>0.321856011828122</v>
      </c>
      <c r="J48" s="8"/>
      <c r="K48" s="0" t="s">
        <v>98</v>
      </c>
      <c r="L48" s="84" t="n">
        <v>118.185545</v>
      </c>
      <c r="M48" s="37" t="n">
        <f aca="false">L48/L$50</f>
        <v>0.0244502178202524</v>
      </c>
      <c r="N48" s="8" t="n">
        <f aca="false">M48*C$6</f>
        <v>10.3705237021377</v>
      </c>
      <c r="P48" s="0" t="s">
        <v>98</v>
      </c>
      <c r="Q48" s="84" t="n">
        <v>190.8378</v>
      </c>
      <c r="R48" s="37" t="n">
        <f aca="false">Q48/Q$50</f>
        <v>0.0205606408965881</v>
      </c>
      <c r="T48" s="0" t="s">
        <v>98</v>
      </c>
      <c r="U48" s="84" t="n">
        <v>16.169765</v>
      </c>
      <c r="V48" s="37" t="n">
        <f aca="false">U48/U$50</f>
        <v>0.0149822591536726</v>
      </c>
      <c r="W48" s="8" t="n">
        <f aca="false">V48*$C$7</f>
        <v>55.2582873590146</v>
      </c>
    </row>
    <row r="49" customFormat="false" ht="14.25" hidden="false" customHeight="false" outlineLevel="0" collapsed="false">
      <c r="B49" s="0" t="s">
        <v>99</v>
      </c>
      <c r="C49" s="85" t="n">
        <v>917.33564</v>
      </c>
      <c r="D49" s="37" t="n">
        <f aca="false">C49/C$50</f>
        <v>0.0117815243876354</v>
      </c>
      <c r="E49" s="8" t="n">
        <f aca="false">C$4*D49</f>
        <v>99.9423226471892</v>
      </c>
      <c r="G49" s="85" t="n">
        <v>0</v>
      </c>
      <c r="H49" s="37" t="n">
        <f aca="false">G49/G$50</f>
        <v>0</v>
      </c>
      <c r="I49" s="8" t="n">
        <f aca="false">C$5*H49</f>
        <v>0</v>
      </c>
      <c r="J49" s="8"/>
      <c r="K49" s="0" t="s">
        <v>99</v>
      </c>
      <c r="L49" s="85" t="n">
        <v>97.763243</v>
      </c>
      <c r="M49" s="37" t="n">
        <f aca="false">L49/L$50</f>
        <v>0.0202252533181132</v>
      </c>
      <c r="N49" s="8" t="n">
        <f aca="false">M49*C$6</f>
        <v>8.5785112615028</v>
      </c>
      <c r="P49" s="0" t="s">
        <v>99</v>
      </c>
      <c r="Q49" s="85" t="n">
        <v>90.985702</v>
      </c>
      <c r="R49" s="37" t="n">
        <f aca="false">Q49/Q$50</f>
        <v>0.00980269289179596</v>
      </c>
      <c r="T49" s="0" t="s">
        <v>99</v>
      </c>
      <c r="U49" s="85" t="n">
        <v>12.900886</v>
      </c>
      <c r="V49" s="37" t="n">
        <f aca="false">U49/U$50</f>
        <v>0.0119534462847164</v>
      </c>
      <c r="W49" s="8" t="n">
        <f aca="false">V49*$C$7</f>
        <v>44.0872743527125</v>
      </c>
    </row>
    <row r="50" s="54" customFormat="true" ht="15" hidden="false" customHeight="false" outlineLevel="0" collapsed="false">
      <c r="B50" s="54" t="s">
        <v>100</v>
      </c>
      <c r="C50" s="55" t="n">
        <f aca="false">SUM(C18:C49)</f>
        <v>77862.219677</v>
      </c>
      <c r="D50" s="55" t="n">
        <f aca="false">SUM(D18:D49)</f>
        <v>1</v>
      </c>
      <c r="E50" s="55" t="n">
        <f aca="false">SUM(E18:E49)</f>
        <v>8482.9704</v>
      </c>
      <c r="G50" s="55" t="n">
        <f aca="false">SUM(G18:G49)</f>
        <v>657.386135</v>
      </c>
      <c r="H50" s="55" t="n">
        <f aca="false">SUM(H18:H49)</f>
        <v>1</v>
      </c>
      <c r="I50" s="55" t="n">
        <f aca="false">SUM(I18:I49)</f>
        <v>57.68419872</v>
      </c>
      <c r="J50" s="55"/>
      <c r="K50" s="54" t="s">
        <v>100</v>
      </c>
      <c r="L50" s="55" t="n">
        <f aca="false">SUM(L18:L49)</f>
        <v>4833.721559</v>
      </c>
      <c r="M50" s="55" t="n">
        <f aca="false">SUM(M18:M49)</f>
        <v>1</v>
      </c>
      <c r="N50" s="55" t="n">
        <f aca="false">SUM(N18:N49)</f>
        <v>424.14852</v>
      </c>
      <c r="P50" s="54" t="s">
        <v>100</v>
      </c>
      <c r="Q50" s="55" t="n">
        <f aca="false">SUM(Q18:Q49)</f>
        <v>9281.704834</v>
      </c>
      <c r="R50" s="55" t="n">
        <f aca="false">SUM(R18:R49)</f>
        <v>1</v>
      </c>
      <c r="T50" s="54" t="s">
        <v>100</v>
      </c>
      <c r="U50" s="55" t="n">
        <f aca="false">SUM(U18:U49)</f>
        <v>1079.2608</v>
      </c>
      <c r="V50" s="55" t="n">
        <f aca="false">SUM(V18:V49)</f>
        <v>1</v>
      </c>
      <c r="W50" s="55" t="n">
        <f aca="false">SUM(W18:W49)</f>
        <v>3688.248</v>
      </c>
    </row>
    <row r="51" s="54" customFormat="true" ht="8.25" hidden="false" customHeight="true" outlineLevel="0" collapsed="false">
      <c r="C51" s="55"/>
      <c r="D51" s="37"/>
      <c r="E51" s="8"/>
    </row>
    <row r="52" s="63" customFormat="true" ht="15" hidden="false" customHeight="false" outlineLevel="0" collapsed="false">
      <c r="B52" s="63" t="s">
        <v>101</v>
      </c>
      <c r="E52" s="64" t="n">
        <f aca="false">E50-C4</f>
        <v>0</v>
      </c>
      <c r="I52" s="69" t="n">
        <f aca="false">I50-C5</f>
        <v>0</v>
      </c>
      <c r="J52" s="69"/>
      <c r="N52" s="69" t="n">
        <f aca="false">N50-C6</f>
        <v>0</v>
      </c>
    </row>
    <row r="53" s="70" customFormat="true" ht="14.25" hidden="false" customHeight="false" outlineLevel="0" collapsed="false">
      <c r="D53" s="71"/>
    </row>
    <row r="54" customFormat="false" ht="14.25" hidden="false" customHeight="false" outlineLevel="0" collapsed="false">
      <c r="B54" s="16" t="n">
        <v>2020</v>
      </c>
    </row>
    <row r="55" s="2" customFormat="true" ht="14.25" hidden="false" customHeight="false" outlineLevel="0" collapsed="false">
      <c r="B55" s="2" t="s">
        <v>104</v>
      </c>
    </row>
    <row r="56" s="2" customFormat="true" ht="14.25" hidden="false" customHeight="false" outlineLevel="0" collapsed="false">
      <c r="B56" s="2" t="str">
        <f aca="false">B17</f>
        <v>estado</v>
      </c>
      <c r="C56" s="2" t="str">
        <f aca="false">C15</f>
        <v>Fondo General de Participaciones (art 2 LCF). Estadìsticas oportunas</v>
      </c>
      <c r="D56" s="2" t="str">
        <f aca="false">G15</f>
        <v>0.136% de la Recaudación Federal Participable (art 2A fr. I; LCF). Estadìsticas oportunas</v>
      </c>
      <c r="E56" s="2" t="str">
        <f aca="false">K15</f>
        <v>Fondo de Fomento Municipal (art 2A fr. III; LCF). Estadìsticas oportunas</v>
      </c>
    </row>
    <row r="57" customFormat="false" ht="14.25" hidden="false" customHeight="false" outlineLevel="0" collapsed="false">
      <c r="B57" s="0" t="str">
        <f aca="false">B18</f>
        <v>Aguascalientes</v>
      </c>
      <c r="C57" s="11" t="e">
        <f aca="false">#REF!</f>
        <v>#REF!</v>
      </c>
      <c r="D57" s="11" t="e">
        <f aca="false">#REF!</f>
        <v>#REF!</v>
      </c>
      <c r="E57" s="11" t="e">
        <f aca="false">#REF!</f>
        <v>#REF!</v>
      </c>
    </row>
    <row r="58" customFormat="false" ht="14.25" hidden="false" customHeight="false" outlineLevel="0" collapsed="false">
      <c r="B58" s="0" t="str">
        <f aca="false">B19</f>
        <v>Baja California</v>
      </c>
      <c r="C58" s="11" t="e">
        <f aca="false">#REF!</f>
        <v>#REF!</v>
      </c>
      <c r="D58" s="11" t="e">
        <f aca="false">#REF!</f>
        <v>#REF!</v>
      </c>
      <c r="E58" s="11" t="e">
        <f aca="false">#REF!</f>
        <v>#REF!</v>
      </c>
    </row>
    <row r="59" customFormat="false" ht="14.25" hidden="false" customHeight="false" outlineLevel="0" collapsed="false">
      <c r="B59" s="0" t="str">
        <f aca="false">B20</f>
        <v>Baja California Sur</v>
      </c>
      <c r="C59" s="11" t="e">
        <f aca="false">#REF!</f>
        <v>#REF!</v>
      </c>
      <c r="D59" s="11" t="e">
        <f aca="false">#REF!</f>
        <v>#REF!</v>
      </c>
      <c r="E59" s="11" t="e">
        <f aca="false">#REF!</f>
        <v>#REF!</v>
      </c>
    </row>
    <row r="60" customFormat="false" ht="14.25" hidden="false" customHeight="false" outlineLevel="0" collapsed="false">
      <c r="B60" s="0" t="str">
        <f aca="false">B21</f>
        <v>Campeche</v>
      </c>
      <c r="C60" s="11" t="e">
        <f aca="false">#REF!</f>
        <v>#REF!</v>
      </c>
      <c r="D60" s="11" t="e">
        <f aca="false">#REF!</f>
        <v>#REF!</v>
      </c>
      <c r="E60" s="11" t="e">
        <f aca="false">#REF!</f>
        <v>#REF!</v>
      </c>
    </row>
    <row r="61" customFormat="false" ht="14.25" hidden="false" customHeight="false" outlineLevel="0" collapsed="false">
      <c r="B61" s="0" t="str">
        <f aca="false">B22</f>
        <v>Coahuila</v>
      </c>
      <c r="C61" s="11" t="e">
        <f aca="false">#REF!</f>
        <v>#REF!</v>
      </c>
      <c r="D61" s="11" t="e">
        <f aca="false">#REF!</f>
        <v>#REF!</v>
      </c>
      <c r="E61" s="11" t="e">
        <f aca="false">#REF!</f>
        <v>#REF!</v>
      </c>
    </row>
    <row r="62" customFormat="false" ht="14.25" hidden="false" customHeight="false" outlineLevel="0" collapsed="false">
      <c r="B62" s="0" t="str">
        <f aca="false">B23</f>
        <v>Colima</v>
      </c>
      <c r="C62" s="11" t="e">
        <f aca="false">#REF!</f>
        <v>#REF!</v>
      </c>
      <c r="D62" s="11" t="e">
        <f aca="false">#REF!</f>
        <v>#REF!</v>
      </c>
      <c r="E62" s="11" t="e">
        <f aca="false">#REF!</f>
        <v>#REF!</v>
      </c>
    </row>
    <row r="63" customFormat="false" ht="14.25" hidden="false" customHeight="false" outlineLevel="0" collapsed="false">
      <c r="B63" s="0" t="str">
        <f aca="false">B24</f>
        <v>Chiapas</v>
      </c>
      <c r="C63" s="11" t="e">
        <f aca="false">#REF!</f>
        <v>#REF!</v>
      </c>
      <c r="D63" s="11" t="e">
        <f aca="false">#REF!</f>
        <v>#REF!</v>
      </c>
      <c r="E63" s="11" t="e">
        <f aca="false">#REF!</f>
        <v>#REF!</v>
      </c>
    </row>
    <row r="64" customFormat="false" ht="14.25" hidden="false" customHeight="false" outlineLevel="0" collapsed="false">
      <c r="B64" s="0" t="str">
        <f aca="false">B25</f>
        <v>Chihuahua</v>
      </c>
      <c r="C64" s="11" t="e">
        <f aca="false">#REF!</f>
        <v>#REF!</v>
      </c>
      <c r="D64" s="11" t="e">
        <f aca="false">#REF!</f>
        <v>#REF!</v>
      </c>
      <c r="E64" s="11" t="e">
        <f aca="false">#REF!</f>
        <v>#REF!</v>
      </c>
    </row>
    <row r="65" customFormat="false" ht="14.25" hidden="false" customHeight="false" outlineLevel="0" collapsed="false">
      <c r="B65" s="0" t="str">
        <f aca="false">B26</f>
        <v>Ciudad de México</v>
      </c>
      <c r="C65" s="11" t="e">
        <f aca="false">#REF!</f>
        <v>#REF!</v>
      </c>
      <c r="D65" s="11" t="e">
        <f aca="false">#REF!</f>
        <v>#REF!</v>
      </c>
      <c r="E65" s="11" t="e">
        <f aca="false">#REF!</f>
        <v>#REF!</v>
      </c>
    </row>
    <row r="66" customFormat="false" ht="14.25" hidden="false" customHeight="false" outlineLevel="0" collapsed="false">
      <c r="B66" s="0" t="str">
        <f aca="false">B27</f>
        <v>Durango</v>
      </c>
      <c r="C66" s="11" t="e">
        <f aca="false">#REF!</f>
        <v>#REF!</v>
      </c>
      <c r="D66" s="11" t="e">
        <f aca="false">#REF!</f>
        <v>#REF!</v>
      </c>
      <c r="E66" s="11" t="e">
        <f aca="false">#REF!</f>
        <v>#REF!</v>
      </c>
    </row>
    <row r="67" customFormat="false" ht="14.25" hidden="false" customHeight="false" outlineLevel="0" collapsed="false">
      <c r="B67" s="0" t="str">
        <f aca="false">B28</f>
        <v>Guanajuato</v>
      </c>
      <c r="C67" s="11" t="e">
        <f aca="false">#REF!</f>
        <v>#REF!</v>
      </c>
      <c r="D67" s="11" t="e">
        <f aca="false">#REF!</f>
        <v>#REF!</v>
      </c>
      <c r="E67" s="11" t="e">
        <f aca="false">#REF!</f>
        <v>#REF!</v>
      </c>
    </row>
    <row r="68" customFormat="false" ht="14.25" hidden="false" customHeight="false" outlineLevel="0" collapsed="false">
      <c r="B68" s="0" t="str">
        <f aca="false">B29</f>
        <v>Guerrero</v>
      </c>
      <c r="C68" s="11" t="e">
        <f aca="false">#REF!</f>
        <v>#REF!</v>
      </c>
      <c r="D68" s="11" t="e">
        <f aca="false">#REF!</f>
        <v>#REF!</v>
      </c>
      <c r="E68" s="11" t="e">
        <f aca="false">#REF!</f>
        <v>#REF!</v>
      </c>
    </row>
    <row r="69" customFormat="false" ht="14.25" hidden="false" customHeight="false" outlineLevel="0" collapsed="false">
      <c r="B69" s="0" t="str">
        <f aca="false">B30</f>
        <v>Hidalgo</v>
      </c>
      <c r="C69" s="11" t="e">
        <f aca="false">#REF!</f>
        <v>#REF!</v>
      </c>
      <c r="D69" s="11" t="e">
        <f aca="false">#REF!</f>
        <v>#REF!</v>
      </c>
      <c r="E69" s="11" t="e">
        <f aca="false">#REF!</f>
        <v>#REF!</v>
      </c>
    </row>
    <row r="70" customFormat="false" ht="14.25" hidden="false" customHeight="false" outlineLevel="0" collapsed="false">
      <c r="B70" s="0" t="str">
        <f aca="false">B31</f>
        <v>Jalisco</v>
      </c>
      <c r="C70" s="11" t="e">
        <f aca="false">#REF!</f>
        <v>#REF!</v>
      </c>
      <c r="D70" s="11" t="e">
        <f aca="false">#REF!</f>
        <v>#REF!</v>
      </c>
      <c r="E70" s="11" t="e">
        <f aca="false">#REF!</f>
        <v>#REF!</v>
      </c>
    </row>
    <row r="71" customFormat="false" ht="14.25" hidden="false" customHeight="false" outlineLevel="0" collapsed="false">
      <c r="B71" s="0" t="str">
        <f aca="false">B32</f>
        <v>México</v>
      </c>
      <c r="C71" s="11" t="e">
        <f aca="false">#REF!</f>
        <v>#REF!</v>
      </c>
      <c r="D71" s="11" t="e">
        <f aca="false">#REF!</f>
        <v>#REF!</v>
      </c>
      <c r="E71" s="11" t="e">
        <f aca="false">#REF!</f>
        <v>#REF!</v>
      </c>
    </row>
    <row r="72" customFormat="false" ht="14.25" hidden="false" customHeight="false" outlineLevel="0" collapsed="false">
      <c r="B72" s="0" t="str">
        <f aca="false">B33</f>
        <v>Michoacán</v>
      </c>
      <c r="C72" s="11" t="e">
        <f aca="false">#REF!</f>
        <v>#REF!</v>
      </c>
      <c r="D72" s="11" t="e">
        <f aca="false">#REF!</f>
        <v>#REF!</v>
      </c>
      <c r="E72" s="11" t="e">
        <f aca="false">#REF!</f>
        <v>#REF!</v>
      </c>
    </row>
    <row r="73" customFormat="false" ht="14.25" hidden="false" customHeight="false" outlineLevel="0" collapsed="false">
      <c r="B73" s="0" t="str">
        <f aca="false">B34</f>
        <v>Morelos</v>
      </c>
      <c r="C73" s="11" t="e">
        <f aca="false">#REF!</f>
        <v>#REF!</v>
      </c>
      <c r="D73" s="11" t="e">
        <f aca="false">#REF!</f>
        <v>#REF!</v>
      </c>
      <c r="E73" s="11" t="e">
        <f aca="false">#REF!</f>
        <v>#REF!</v>
      </c>
    </row>
    <row r="74" customFormat="false" ht="14.25" hidden="false" customHeight="false" outlineLevel="0" collapsed="false">
      <c r="B74" s="0" t="str">
        <f aca="false">B35</f>
        <v>Nayarit</v>
      </c>
      <c r="C74" s="11" t="e">
        <f aca="false">#REF!</f>
        <v>#REF!</v>
      </c>
      <c r="D74" s="11" t="e">
        <f aca="false">#REF!</f>
        <v>#REF!</v>
      </c>
      <c r="E74" s="11" t="e">
        <f aca="false">#REF!</f>
        <v>#REF!</v>
      </c>
    </row>
    <row r="75" customFormat="false" ht="14.25" hidden="false" customHeight="false" outlineLevel="0" collapsed="false">
      <c r="B75" s="0" t="str">
        <f aca="false">B36</f>
        <v>Nuevo León</v>
      </c>
      <c r="C75" s="11" t="e">
        <f aca="false">#REF!</f>
        <v>#REF!</v>
      </c>
      <c r="D75" s="11" t="e">
        <f aca="false">#REF!</f>
        <v>#REF!</v>
      </c>
      <c r="E75" s="11" t="e">
        <f aca="false">#REF!</f>
        <v>#REF!</v>
      </c>
    </row>
    <row r="76" customFormat="false" ht="14.25" hidden="false" customHeight="false" outlineLevel="0" collapsed="false">
      <c r="B76" s="0" t="str">
        <f aca="false">B37</f>
        <v>Oaxaca</v>
      </c>
      <c r="C76" s="11" t="e">
        <f aca="false">#REF!</f>
        <v>#REF!</v>
      </c>
      <c r="D76" s="11" t="e">
        <f aca="false">#REF!</f>
        <v>#REF!</v>
      </c>
      <c r="E76" s="11" t="e">
        <f aca="false">#REF!</f>
        <v>#REF!</v>
      </c>
    </row>
    <row r="77" customFormat="false" ht="14.25" hidden="false" customHeight="false" outlineLevel="0" collapsed="false">
      <c r="B77" s="0" t="str">
        <f aca="false">B38</f>
        <v>Puebla</v>
      </c>
      <c r="C77" s="11" t="e">
        <f aca="false">#REF!</f>
        <v>#REF!</v>
      </c>
      <c r="D77" s="11" t="e">
        <f aca="false">#REF!</f>
        <v>#REF!</v>
      </c>
      <c r="E77" s="11" t="e">
        <f aca="false">#REF!</f>
        <v>#REF!</v>
      </c>
    </row>
    <row r="78" customFormat="false" ht="14.25" hidden="false" customHeight="false" outlineLevel="0" collapsed="false">
      <c r="B78" s="0" t="str">
        <f aca="false">B39</f>
        <v>Querétaro</v>
      </c>
      <c r="C78" s="11" t="e">
        <f aca="false">#REF!</f>
        <v>#REF!</v>
      </c>
      <c r="D78" s="11" t="e">
        <f aca="false">#REF!</f>
        <v>#REF!</v>
      </c>
      <c r="E78" s="11" t="e">
        <f aca="false">#REF!</f>
        <v>#REF!</v>
      </c>
    </row>
    <row r="79" customFormat="false" ht="14.25" hidden="false" customHeight="false" outlineLevel="0" collapsed="false">
      <c r="B79" s="0" t="str">
        <f aca="false">B40</f>
        <v>Quintana Roo</v>
      </c>
      <c r="C79" s="11" t="e">
        <f aca="false">#REF!</f>
        <v>#REF!</v>
      </c>
      <c r="D79" s="11" t="e">
        <f aca="false">#REF!</f>
        <v>#REF!</v>
      </c>
      <c r="E79" s="11" t="e">
        <f aca="false">#REF!</f>
        <v>#REF!</v>
      </c>
    </row>
    <row r="80" customFormat="false" ht="14.25" hidden="false" customHeight="false" outlineLevel="0" collapsed="false">
      <c r="B80" s="0" t="str">
        <f aca="false">B41</f>
        <v>San Luis Potosí</v>
      </c>
      <c r="C80" s="11" t="e">
        <f aca="false">#REF!</f>
        <v>#REF!</v>
      </c>
      <c r="D80" s="11" t="e">
        <f aca="false">#REF!</f>
        <v>#REF!</v>
      </c>
      <c r="E80" s="11" t="e">
        <f aca="false">#REF!</f>
        <v>#REF!</v>
      </c>
    </row>
    <row r="81" customFormat="false" ht="14.25" hidden="false" customHeight="false" outlineLevel="0" collapsed="false">
      <c r="B81" s="0" t="str">
        <f aca="false">B42</f>
        <v>Sinaloa</v>
      </c>
      <c r="C81" s="11" t="e">
        <f aca="false">#REF!</f>
        <v>#REF!</v>
      </c>
      <c r="D81" s="11" t="e">
        <f aca="false">#REF!</f>
        <v>#REF!</v>
      </c>
      <c r="E81" s="11" t="e">
        <f aca="false">#REF!</f>
        <v>#REF!</v>
      </c>
    </row>
    <row r="82" customFormat="false" ht="14.25" hidden="false" customHeight="false" outlineLevel="0" collapsed="false">
      <c r="B82" s="0" t="str">
        <f aca="false">B43</f>
        <v>Sonora</v>
      </c>
      <c r="C82" s="11" t="e">
        <f aca="false">#REF!</f>
        <v>#REF!</v>
      </c>
      <c r="D82" s="11" t="e">
        <f aca="false">#REF!</f>
        <v>#REF!</v>
      </c>
      <c r="E82" s="11" t="e">
        <f aca="false">#REF!</f>
        <v>#REF!</v>
      </c>
    </row>
    <row r="83" customFormat="false" ht="14.25" hidden="false" customHeight="false" outlineLevel="0" collapsed="false">
      <c r="B83" s="0" t="str">
        <f aca="false">B44</f>
        <v>Tabasco</v>
      </c>
      <c r="C83" s="11" t="e">
        <f aca="false">#REF!</f>
        <v>#REF!</v>
      </c>
      <c r="D83" s="11" t="e">
        <f aca="false">#REF!</f>
        <v>#REF!</v>
      </c>
      <c r="E83" s="11" t="e">
        <f aca="false">#REF!</f>
        <v>#REF!</v>
      </c>
    </row>
    <row r="84" customFormat="false" ht="14.25" hidden="false" customHeight="false" outlineLevel="0" collapsed="false">
      <c r="B84" s="0" t="str">
        <f aca="false">B45</f>
        <v>Tamaulipas</v>
      </c>
      <c r="C84" s="11" t="e">
        <f aca="false">#REF!</f>
        <v>#REF!</v>
      </c>
      <c r="D84" s="11" t="e">
        <f aca="false">#REF!</f>
        <v>#REF!</v>
      </c>
      <c r="E84" s="11" t="e">
        <f aca="false">#REF!</f>
        <v>#REF!</v>
      </c>
    </row>
    <row r="85" customFormat="false" ht="14.25" hidden="false" customHeight="false" outlineLevel="0" collapsed="false">
      <c r="B85" s="0" t="str">
        <f aca="false">B46</f>
        <v>Tlaxcala</v>
      </c>
      <c r="C85" s="11" t="e">
        <f aca="false">#REF!</f>
        <v>#REF!</v>
      </c>
      <c r="D85" s="11" t="e">
        <f aca="false">#REF!</f>
        <v>#REF!</v>
      </c>
      <c r="E85" s="11" t="e">
        <f aca="false">#REF!</f>
        <v>#REF!</v>
      </c>
    </row>
    <row r="86" customFormat="false" ht="14.25" hidden="false" customHeight="false" outlineLevel="0" collapsed="false">
      <c r="B86" s="0" t="str">
        <f aca="false">B47</f>
        <v>Veracruz</v>
      </c>
      <c r="C86" s="11" t="e">
        <f aca="false">#REF!</f>
        <v>#REF!</v>
      </c>
      <c r="D86" s="11" t="e">
        <f aca="false">#REF!</f>
        <v>#REF!</v>
      </c>
      <c r="E86" s="11" t="e">
        <f aca="false">#REF!</f>
        <v>#REF!</v>
      </c>
    </row>
    <row r="87" customFormat="false" ht="14.25" hidden="false" customHeight="false" outlineLevel="0" collapsed="false">
      <c r="B87" s="0" t="str">
        <f aca="false">B48</f>
        <v>Yucatán</v>
      </c>
      <c r="C87" s="11" t="e">
        <f aca="false">#REF!</f>
        <v>#REF!</v>
      </c>
      <c r="D87" s="11" t="e">
        <f aca="false">#REF!</f>
        <v>#REF!</v>
      </c>
      <c r="E87" s="11" t="e">
        <f aca="false">#REF!</f>
        <v>#REF!</v>
      </c>
    </row>
    <row r="88" customFormat="false" ht="14.25" hidden="false" customHeight="false" outlineLevel="0" collapsed="false">
      <c r="B88" s="0" t="str">
        <f aca="false">B49</f>
        <v>Zacatecas</v>
      </c>
      <c r="C88" s="11" t="e">
        <f aca="false">#REF!</f>
        <v>#REF!</v>
      </c>
      <c r="D88" s="11" t="e">
        <f aca="false">#REF!</f>
        <v>#REF!</v>
      </c>
      <c r="E88" s="11" t="e">
        <f aca="false">#REF!</f>
        <v>#REF!</v>
      </c>
    </row>
    <row r="89" s="54" customFormat="true" ht="15" hidden="false" customHeight="false" outlineLevel="0" collapsed="false">
      <c r="B89" s="54" t="str">
        <f aca="false">B50</f>
        <v>TOTAL</v>
      </c>
      <c r="C89" s="62" t="e">
        <f aca="false">SUM(C57:C88)</f>
        <v>#REF!</v>
      </c>
      <c r="D89" s="62" t="e">
        <f aca="false">SUM(D57:D88)</f>
        <v>#REF!</v>
      </c>
      <c r="E89" s="62" t="e">
        <f aca="false">SUM(E57:E88)</f>
        <v>#REF!</v>
      </c>
    </row>
    <row r="91" customFormat="false" ht="14.25" hidden="false" customHeight="false" outlineLevel="0" collapsed="false">
      <c r="B91" s="0" t="n">
        <v>2020</v>
      </c>
    </row>
    <row r="92" customFormat="false" ht="14.25" hidden="false" customHeight="false" outlineLevel="0" collapsed="false">
      <c r="B92" s="2" t="s">
        <v>110</v>
      </c>
    </row>
    <row r="93" customFormat="false" ht="14.25" hidden="false" customHeight="false" outlineLevel="0" collapsed="false">
      <c r="B93" s="2" t="str">
        <f aca="false">B56</f>
        <v>estado</v>
      </c>
      <c r="C93" s="0" t="s">
        <v>112</v>
      </c>
      <c r="D93" s="0" t="s">
        <v>113</v>
      </c>
      <c r="E93" s="0" t="s">
        <v>114</v>
      </c>
    </row>
    <row r="94" customFormat="false" ht="14.25" hidden="false" customHeight="false" outlineLevel="0" collapsed="false">
      <c r="B94" s="2" t="str">
        <f aca="false">B57</f>
        <v>Aguascalientes</v>
      </c>
      <c r="C94" s="11" t="e">
        <f aca="false">C57+D57+E57+#REF!+#REF!</f>
        <v>#REF!</v>
      </c>
      <c r="D94" s="50" t="n">
        <v>1434635</v>
      </c>
      <c r="E94" s="45" t="e">
        <f aca="false">(C94/D94)*1000000</f>
        <v>#REF!</v>
      </c>
    </row>
    <row r="95" customFormat="false" ht="14.25" hidden="false" customHeight="false" outlineLevel="0" collapsed="false">
      <c r="B95" s="2" t="str">
        <f aca="false">B58</f>
        <v>Baja California</v>
      </c>
      <c r="C95" s="11" t="e">
        <f aca="false">C58+D58+E58+#REF!+#REF!</f>
        <v>#REF!</v>
      </c>
      <c r="D95" s="50" t="n">
        <v>3634868</v>
      </c>
      <c r="E95" s="45" t="e">
        <f aca="false">(C95/D95)*1000000</f>
        <v>#REF!</v>
      </c>
    </row>
    <row r="96" customFormat="false" ht="14.25" hidden="false" customHeight="false" outlineLevel="0" collapsed="false">
      <c r="B96" s="2" t="str">
        <f aca="false">B59</f>
        <v>Baja California Sur</v>
      </c>
      <c r="C96" s="11" t="e">
        <f aca="false">C59+D59+E59+#REF!+#REF!</f>
        <v>#REF!</v>
      </c>
      <c r="D96" s="50" t="n">
        <v>804708</v>
      </c>
      <c r="E96" s="45" t="e">
        <f aca="false">(C96/D96)*1000000</f>
        <v>#REF!</v>
      </c>
    </row>
    <row r="97" customFormat="false" ht="14.25" hidden="false" customHeight="false" outlineLevel="0" collapsed="false">
      <c r="B97" s="2" t="str">
        <f aca="false">B60</f>
        <v>Campeche</v>
      </c>
      <c r="C97" s="11" t="e">
        <f aca="false">C60+D60+E60+#REF!+#REF!</f>
        <v>#REF!</v>
      </c>
      <c r="D97" s="50" t="n">
        <v>1000617</v>
      </c>
      <c r="E97" s="45" t="e">
        <f aca="false">(C97/D97)*1000000</f>
        <v>#REF!</v>
      </c>
    </row>
    <row r="98" customFormat="false" ht="14.25" hidden="false" customHeight="false" outlineLevel="0" collapsed="false">
      <c r="B98" s="2" t="str">
        <f aca="false">B61</f>
        <v>Coahuila</v>
      </c>
      <c r="C98" s="11" t="e">
        <f aca="false">C61+D61+E61+#REF!+#REF!</f>
        <v>#REF!</v>
      </c>
      <c r="D98" s="50" t="n">
        <v>3218720</v>
      </c>
      <c r="E98" s="45" t="e">
        <f aca="false">(C98/D98)*1000000</f>
        <v>#REF!</v>
      </c>
    </row>
    <row r="99" customFormat="false" ht="14.25" hidden="false" customHeight="false" outlineLevel="0" collapsed="false">
      <c r="B99" s="2" t="str">
        <f aca="false">B62</f>
        <v>Colima</v>
      </c>
      <c r="C99" s="11" t="e">
        <f aca="false">C62+D62+E62+#REF!+#REF!</f>
        <v>#REF!</v>
      </c>
      <c r="D99" s="50" t="n">
        <v>785153</v>
      </c>
      <c r="E99" s="45" t="e">
        <f aca="false">(C99/D99)*1000000</f>
        <v>#REF!</v>
      </c>
    </row>
    <row r="100" customFormat="false" ht="14.25" hidden="false" customHeight="false" outlineLevel="0" collapsed="false">
      <c r="B100" s="2" t="str">
        <f aca="false">B63</f>
        <v>Chiapas</v>
      </c>
      <c r="C100" s="11" t="e">
        <f aca="false">C63+D63+E63+#REF!+#REF!</f>
        <v>#REF!</v>
      </c>
      <c r="D100" s="50" t="n">
        <v>5730367</v>
      </c>
      <c r="E100" s="45" t="e">
        <f aca="false">(C100/D100)*1000000</f>
        <v>#REF!</v>
      </c>
    </row>
    <row r="101" customFormat="false" ht="14.25" hidden="false" customHeight="false" outlineLevel="0" collapsed="false">
      <c r="B101" s="2" t="str">
        <f aca="false">B64</f>
        <v>Chihuahua</v>
      </c>
      <c r="C101" s="11" t="e">
        <f aca="false">C64+D64+E64+#REF!+#REF!</f>
        <v>#REF!</v>
      </c>
      <c r="D101" s="50" t="n">
        <v>3801487</v>
      </c>
      <c r="E101" s="45" t="e">
        <f aca="false">(C101/D101)*1000000</f>
        <v>#REF!</v>
      </c>
    </row>
    <row r="102" customFormat="false" ht="14.25" hidden="false" customHeight="false" outlineLevel="0" collapsed="false">
      <c r="B102" s="2" t="str">
        <f aca="false">B65</f>
        <v>Ciudad de México</v>
      </c>
      <c r="C102" s="11" t="e">
        <f aca="false">C65+D65+E65+#REF!+#REF!</f>
        <v>#REF!</v>
      </c>
      <c r="D102" s="50" t="n">
        <v>9018645</v>
      </c>
      <c r="E102" s="45" t="e">
        <f aca="false">(C102/D102)*1000000</f>
        <v>#REF!</v>
      </c>
    </row>
    <row r="103" customFormat="false" ht="14.25" hidden="false" customHeight="false" outlineLevel="0" collapsed="false">
      <c r="B103" s="2" t="str">
        <f aca="false">B66</f>
        <v>Durango</v>
      </c>
      <c r="C103" s="11" t="e">
        <f aca="false">C66+D66+E66+#REF!+#REF!</f>
        <v>#REF!</v>
      </c>
      <c r="D103" s="50" t="n">
        <v>1868996</v>
      </c>
      <c r="E103" s="45" t="e">
        <f aca="false">(C103/D103)*1000000</f>
        <v>#REF!</v>
      </c>
    </row>
    <row r="104" customFormat="false" ht="14.25" hidden="false" customHeight="false" outlineLevel="0" collapsed="false">
      <c r="B104" s="2" t="str">
        <f aca="false">B67</f>
        <v>Guanajuato</v>
      </c>
      <c r="C104" s="11" t="e">
        <f aca="false">C67+D67+E67+#REF!+#REF!</f>
        <v>#REF!</v>
      </c>
      <c r="D104" s="50" t="n">
        <v>6228175</v>
      </c>
      <c r="E104" s="45" t="e">
        <f aca="false">(C104/D104)*1000000</f>
        <v>#REF!</v>
      </c>
    </row>
    <row r="105" customFormat="false" ht="14.25" hidden="false" customHeight="false" outlineLevel="0" collapsed="false">
      <c r="B105" s="2" t="str">
        <f aca="false">B68</f>
        <v>Guerrero</v>
      </c>
      <c r="C105" s="11" t="e">
        <f aca="false">C68+D68+E68+#REF!+#REF!</f>
        <v>#REF!</v>
      </c>
      <c r="D105" s="50" t="n">
        <v>3657048</v>
      </c>
      <c r="E105" s="45" t="e">
        <f aca="false">(C105/D105)*1000000</f>
        <v>#REF!</v>
      </c>
    </row>
    <row r="106" customFormat="false" ht="14.25" hidden="false" customHeight="false" outlineLevel="0" collapsed="false">
      <c r="B106" s="2" t="str">
        <f aca="false">B69</f>
        <v>Hidalgo</v>
      </c>
      <c r="C106" s="11" t="e">
        <f aca="false">C69+D69+E69+#REF!+#REF!</f>
        <v>#REF!</v>
      </c>
      <c r="D106" s="50" t="n">
        <v>3086414</v>
      </c>
      <c r="E106" s="45" t="e">
        <f aca="false">(C106/D106)*1000000</f>
        <v>#REF!</v>
      </c>
    </row>
    <row r="107" customFormat="false" ht="14.25" hidden="false" customHeight="false" outlineLevel="0" collapsed="false">
      <c r="B107" s="2" t="str">
        <f aca="false">B70</f>
        <v>Jalisco</v>
      </c>
      <c r="C107" s="11" t="e">
        <f aca="false">C70+D70+E70+#REF!+#REF!</f>
        <v>#REF!</v>
      </c>
      <c r="D107" s="50" t="n">
        <v>8409693</v>
      </c>
      <c r="E107" s="45" t="e">
        <f aca="false">(C107/D107)*1000000</f>
        <v>#REF!</v>
      </c>
    </row>
    <row r="108" customFormat="false" ht="14.25" hidden="false" customHeight="false" outlineLevel="0" collapsed="false">
      <c r="B108" s="2" t="str">
        <f aca="false">B71</f>
        <v>México</v>
      </c>
      <c r="C108" s="11" t="e">
        <f aca="false">C71+D71+E71+#REF!+#REF!</f>
        <v>#REF!</v>
      </c>
      <c r="D108" s="50" t="n">
        <v>17427790</v>
      </c>
      <c r="E108" s="45" t="e">
        <f aca="false">(C108/D108)*1000000</f>
        <v>#REF!</v>
      </c>
    </row>
    <row r="109" customFormat="false" ht="14.25" hidden="false" customHeight="false" outlineLevel="0" collapsed="false">
      <c r="B109" s="2" t="str">
        <f aca="false">B72</f>
        <v>Michoacán</v>
      </c>
      <c r="C109" s="11" t="e">
        <f aca="false">C72+D72+E72+#REF!+#REF!</f>
        <v>#REF!</v>
      </c>
      <c r="D109" s="50" t="n">
        <v>4825401</v>
      </c>
      <c r="E109" s="45" t="e">
        <f aca="false">(C109/D109)*1000000</f>
        <v>#REF!</v>
      </c>
    </row>
    <row r="110" customFormat="false" ht="14.25" hidden="false" customHeight="false" outlineLevel="0" collapsed="false">
      <c r="B110" s="2" t="str">
        <f aca="false">B73</f>
        <v>Morelos</v>
      </c>
      <c r="C110" s="11" t="e">
        <f aca="false">C73+D73+E73+#REF!+#REF!</f>
        <v>#REF!</v>
      </c>
      <c r="D110" s="50" t="n">
        <v>2044058</v>
      </c>
      <c r="E110" s="45" t="e">
        <f aca="false">(C110/D110)*1000000</f>
        <v>#REF!</v>
      </c>
    </row>
    <row r="111" customFormat="false" ht="14.25" hidden="false" customHeight="false" outlineLevel="0" collapsed="false">
      <c r="B111" s="2" t="str">
        <f aca="false">B74</f>
        <v>Nayarit</v>
      </c>
      <c r="C111" s="11" t="e">
        <f aca="false">C74+D74+E74+#REF!+#REF!</f>
        <v>#REF!</v>
      </c>
      <c r="D111" s="50" t="n">
        <v>1288571</v>
      </c>
      <c r="E111" s="45" t="e">
        <f aca="false">(C111/D111)*1000000</f>
        <v>#REF!</v>
      </c>
    </row>
    <row r="112" customFormat="false" ht="14.25" hidden="false" customHeight="false" outlineLevel="0" collapsed="false">
      <c r="B112" s="2" t="str">
        <f aca="false">B75</f>
        <v>Nuevo León</v>
      </c>
      <c r="C112" s="11" t="e">
        <f aca="false">C75+D75+E75+#REF!+#REF!</f>
        <v>#REF!</v>
      </c>
      <c r="D112" s="50" t="n">
        <v>5610153</v>
      </c>
      <c r="E112" s="45" t="e">
        <f aca="false">(C112/D112)*1000000</f>
        <v>#REF!</v>
      </c>
    </row>
    <row r="113" customFormat="false" ht="14.25" hidden="false" customHeight="false" outlineLevel="0" collapsed="false">
      <c r="B113" s="2" t="str">
        <f aca="false">B76</f>
        <v>Oaxaca</v>
      </c>
      <c r="C113" s="11" t="e">
        <f aca="false">C76+D76+E76+#REF!+#REF!</f>
        <v>#REF!</v>
      </c>
      <c r="D113" s="50" t="n">
        <v>4143593</v>
      </c>
      <c r="E113" s="45" t="e">
        <f aca="false">(C113/D113)*1000000</f>
        <v>#REF!</v>
      </c>
    </row>
    <row r="114" customFormat="false" ht="14.25" hidden="false" customHeight="false" outlineLevel="0" collapsed="false">
      <c r="B114" s="2" t="str">
        <f aca="false">B77</f>
        <v>Puebla</v>
      </c>
      <c r="C114" s="11" t="e">
        <f aca="false">C77+D77+E77+#REF!+#REF!</f>
        <v>#REF!</v>
      </c>
      <c r="D114" s="50" t="n">
        <v>6604451</v>
      </c>
      <c r="E114" s="45" t="e">
        <f aca="false">(C114/D114)*1000000</f>
        <v>#REF!</v>
      </c>
    </row>
    <row r="115" customFormat="false" ht="14.25" hidden="false" customHeight="false" outlineLevel="0" collapsed="false">
      <c r="B115" s="2" t="str">
        <f aca="false">B78</f>
        <v>Querétaro</v>
      </c>
      <c r="C115" s="11" t="e">
        <f aca="false">C78+D78+E78+#REF!+#REF!</f>
        <v>#REF!</v>
      </c>
      <c r="D115" s="50" t="n">
        <v>2279637</v>
      </c>
      <c r="E115" s="45" t="e">
        <f aca="false">(C115/D115)*1000000</f>
        <v>#REF!</v>
      </c>
    </row>
    <row r="116" customFormat="false" ht="14.25" hidden="false" customHeight="false" outlineLevel="0" collapsed="false">
      <c r="B116" s="2" t="str">
        <f aca="false">B79</f>
        <v>Quintana Roo</v>
      </c>
      <c r="C116" s="11" t="e">
        <f aca="false">C79+D79+E79+#REF!+#REF!</f>
        <v>#REF!</v>
      </c>
      <c r="D116" s="50" t="n">
        <v>1723259</v>
      </c>
      <c r="E116" s="45" t="e">
        <f aca="false">(C116/D116)*1000000</f>
        <v>#REF!</v>
      </c>
    </row>
    <row r="117" customFormat="false" ht="14.25" hidden="false" customHeight="false" outlineLevel="0" collapsed="false">
      <c r="B117" s="2" t="str">
        <f aca="false">B80</f>
        <v>San Luis Potosí</v>
      </c>
      <c r="C117" s="11" t="e">
        <f aca="false">C80+D80+E80+#REF!+#REF!</f>
        <v>#REF!</v>
      </c>
      <c r="D117" s="50" t="n">
        <v>2866142</v>
      </c>
      <c r="E117" s="45" t="e">
        <f aca="false">(C117/D117)*1000000</f>
        <v>#REF!</v>
      </c>
    </row>
    <row r="118" customFormat="false" ht="14.25" hidden="false" customHeight="false" outlineLevel="0" collapsed="false">
      <c r="B118" s="2" t="str">
        <f aca="false">B81</f>
        <v>Sinaloa</v>
      </c>
      <c r="C118" s="11" t="e">
        <f aca="false">C81+D81+E81+#REF!+#REF!</f>
        <v>#REF!</v>
      </c>
      <c r="D118" s="50" t="n">
        <v>3156674</v>
      </c>
      <c r="E118" s="45" t="e">
        <f aca="false">(C118/D118)*1000000</f>
        <v>#REF!</v>
      </c>
    </row>
    <row r="119" customFormat="false" ht="14.25" hidden="false" customHeight="false" outlineLevel="0" collapsed="false">
      <c r="B119" s="2" t="str">
        <f aca="false">B82</f>
        <v>Sonora</v>
      </c>
      <c r="C119" s="11" t="e">
        <f aca="false">C82+D82+E82+#REF!+#REF!</f>
        <v>#REF!</v>
      </c>
      <c r="D119" s="50" t="n">
        <v>3074745</v>
      </c>
      <c r="E119" s="45" t="e">
        <f aca="false">(C119/D119)*1000000</f>
        <v>#REF!</v>
      </c>
    </row>
    <row r="120" customFormat="false" ht="14.25" hidden="false" customHeight="false" outlineLevel="0" collapsed="false">
      <c r="B120" s="2" t="str">
        <f aca="false">B83</f>
        <v>Tabasco</v>
      </c>
      <c r="C120" s="11" t="e">
        <f aca="false">C83+D83+E83+#REF!+#REF!</f>
        <v>#REF!</v>
      </c>
      <c r="D120" s="50" t="n">
        <v>2572287</v>
      </c>
      <c r="E120" s="45" t="e">
        <f aca="false">(C120/D120)*1000000</f>
        <v>#REF!</v>
      </c>
    </row>
    <row r="121" customFormat="false" ht="14.25" hidden="false" customHeight="false" outlineLevel="0" collapsed="false">
      <c r="B121" s="2" t="str">
        <f aca="false">B84</f>
        <v>Tamaulipas</v>
      </c>
      <c r="C121" s="11" t="e">
        <f aca="false">C84+D84+E84+#REF!+#REF!</f>
        <v>#REF!</v>
      </c>
      <c r="D121" s="50" t="n">
        <v>3650602</v>
      </c>
      <c r="E121" s="45" t="e">
        <f aca="false">(C121/D121)*1000000</f>
        <v>#REF!</v>
      </c>
    </row>
    <row r="122" customFormat="false" ht="14.25" hidden="false" customHeight="false" outlineLevel="0" collapsed="false">
      <c r="B122" s="2" t="str">
        <f aca="false">B85</f>
        <v>Tlaxcala</v>
      </c>
      <c r="C122" s="11" t="e">
        <f aca="false">C85+D85+E85+#REF!+#REF!</f>
        <v>#REF!</v>
      </c>
      <c r="D122" s="50" t="n">
        <v>1380011</v>
      </c>
      <c r="E122" s="45" t="e">
        <f aca="false">(C122/D122)*1000000</f>
        <v>#REF!</v>
      </c>
    </row>
    <row r="123" customFormat="false" ht="14.25" hidden="false" customHeight="false" outlineLevel="0" collapsed="false">
      <c r="B123" s="2" t="str">
        <f aca="false">B86</f>
        <v>Veracruz</v>
      </c>
      <c r="C123" s="11" t="e">
        <f aca="false">C86+D86+E86+#REF!+#REF!</f>
        <v>#REF!</v>
      </c>
      <c r="D123" s="50" t="n">
        <v>8539862</v>
      </c>
      <c r="E123" s="45" t="e">
        <f aca="false">(C123/D123)*1000000</f>
        <v>#REF!</v>
      </c>
    </row>
    <row r="124" customFormat="false" ht="14.25" hidden="false" customHeight="false" outlineLevel="0" collapsed="false">
      <c r="B124" s="2" t="str">
        <f aca="false">B87</f>
        <v>Yucatán</v>
      </c>
      <c r="C124" s="11" t="e">
        <f aca="false">C87+D87+E87+#REF!+#REF!</f>
        <v>#REF!</v>
      </c>
      <c r="D124" s="50" t="n">
        <v>2259098</v>
      </c>
      <c r="E124" s="45" t="e">
        <f aca="false">(C124/D124)*1000000</f>
        <v>#REF!</v>
      </c>
    </row>
    <row r="125" customFormat="false" ht="14.25" hidden="false" customHeight="false" outlineLevel="0" collapsed="false">
      <c r="B125" s="2" t="str">
        <f aca="false">B88</f>
        <v>Zacatecas</v>
      </c>
      <c r="C125" s="11" t="e">
        <f aca="false">C88+D88+E88+#REF!+#REF!</f>
        <v>#REF!</v>
      </c>
      <c r="D125" s="50" t="n">
        <v>1666426</v>
      </c>
      <c r="E125" s="45" t="e">
        <f aca="false">(C125/D125)*1000000</f>
        <v>#REF!</v>
      </c>
    </row>
    <row r="126" customFormat="false" ht="18" hidden="false" customHeight="false" outlineLevel="0" collapsed="false">
      <c r="B126" s="81" t="str">
        <f aca="false">B89</f>
        <v>TOTAL</v>
      </c>
      <c r="C126" s="55" t="e">
        <f aca="false">C89+D89+E89+#REF!+#REF!</f>
        <v>#REF!</v>
      </c>
      <c r="D126" s="82" t="n">
        <f aca="false">SUM(D94:D125)</f>
        <v>127792286</v>
      </c>
      <c r="E126" s="45" t="e">
        <f aca="false">(C126/D126)*1000000</f>
        <v>#REF!</v>
      </c>
    </row>
    <row r="127" customFormat="false" ht="14.25" hidden="false" customHeight="false" outlineLevel="0" collapsed="false">
      <c r="B127" s="2"/>
    </row>
    <row r="128" customFormat="false" ht="14.25" hidden="false" customHeight="false" outlineLevel="0" collapsed="false">
      <c r="B128" s="2"/>
    </row>
    <row r="129" customFormat="false" ht="14.25" hidden="false" customHeight="false" outlineLevel="0" collapsed="false">
      <c r="B129" s="2"/>
    </row>
    <row r="130" customFormat="false" ht="14.25" hidden="false" customHeight="false" outlineLevel="0" collapsed="false">
      <c r="B130" s="2"/>
    </row>
    <row r="131" customFormat="false" ht="14.25" hidden="false" customHeight="false" outlineLevel="0" collapsed="false">
      <c r="B131" s="2"/>
    </row>
    <row r="132" customFormat="false" ht="14.25" hidden="false" customHeight="false" outlineLevel="0" collapsed="false">
      <c r="B132" s="2"/>
    </row>
    <row r="133" customFormat="false" ht="14.25" hidden="false" customHeight="false" outlineLevel="0" collapsed="false">
      <c r="B133" s="2"/>
    </row>
    <row r="134" customFormat="false" ht="14.25" hidden="false" customHeight="false" outlineLevel="0" collapsed="false">
      <c r="B134" s="2"/>
    </row>
    <row r="135" customFormat="false" ht="14.25" hidden="false" customHeight="false" outlineLevel="0" collapsed="false">
      <c r="B135" s="2"/>
    </row>
    <row r="136" customFormat="false" ht="14.25" hidden="false" customHeight="false" outlineLevel="0" collapsed="false">
      <c r="B136" s="2"/>
    </row>
    <row r="137" customFormat="false" ht="14.25" hidden="false" customHeight="false" outlineLevel="0" collapsed="false">
      <c r="B137" s="2"/>
    </row>
    <row r="138" customFormat="false" ht="14.25" hidden="false" customHeight="false" outlineLevel="0" collapsed="false">
      <c r="B138" s="2"/>
    </row>
    <row r="139" customFormat="false" ht="14.25" hidden="false" customHeight="false" outlineLevel="0" collapsed="false">
      <c r="B139" s="2"/>
    </row>
    <row r="140" customFormat="false" ht="14.25" hidden="false" customHeight="false" outlineLevel="0" collapsed="false">
      <c r="B140" s="2"/>
    </row>
    <row r="141" customFormat="false" ht="14.25" hidden="false" customHeight="false" outlineLevel="0" collapsed="false">
      <c r="B141" s="2"/>
    </row>
    <row r="142" customFormat="false" ht="14.25" hidden="false" customHeight="false" outlineLevel="0" collapsed="false">
      <c r="B142" s="2"/>
    </row>
    <row r="143" customFormat="false" ht="14.25" hidden="false" customHeight="false" outlineLevel="0" collapsed="false">
      <c r="B143" s="2"/>
    </row>
    <row r="144" customFormat="false" ht="14.25" hidden="false" customHeight="false" outlineLevel="0" collapsed="false">
      <c r="B144" s="2"/>
    </row>
    <row r="145" customFormat="false" ht="14.25" hidden="false" customHeight="false" outlineLevel="0" collapsed="false">
      <c r="B145" s="2"/>
    </row>
    <row r="146" customFormat="false" ht="14.25" hidden="false" customHeight="false" outlineLevel="0" collapsed="false">
      <c r="B146" s="2"/>
    </row>
    <row r="147" customFormat="false" ht="14.25" hidden="false" customHeight="false" outlineLevel="0" collapsed="false">
      <c r="B147" s="2"/>
    </row>
    <row r="148" customFormat="false" ht="14.25" hidden="false" customHeight="false" outlineLevel="0" collapsed="false">
      <c r="B148" s="2"/>
    </row>
    <row r="149" customFormat="false" ht="14.25" hidden="false" customHeight="false" outlineLevel="0" collapsed="false">
      <c r="B149" s="2"/>
    </row>
    <row r="150" customFormat="false" ht="14.25" hidden="false" customHeight="false" outlineLevel="0" collapsed="false">
      <c r="B150" s="2"/>
    </row>
    <row r="151" customFormat="false" ht="14.25" hidden="false" customHeight="false" outlineLevel="0" collapsed="false">
      <c r="B151" s="2"/>
    </row>
    <row r="152" customFormat="false" ht="14.25" hidden="false" customHeight="false" outlineLevel="0" collapsed="false">
      <c r="B152" s="2"/>
    </row>
    <row r="153" customFormat="false" ht="14.25" hidden="false" customHeight="false" outlineLevel="0" collapsed="false">
      <c r="B153" s="2"/>
    </row>
    <row r="154" customFormat="false" ht="14.25" hidden="false" customHeight="false" outlineLevel="0" collapsed="false">
      <c r="B154" s="2"/>
    </row>
    <row r="155" customFormat="false" ht="14.25" hidden="false" customHeight="false" outlineLevel="0" collapsed="false">
      <c r="B155" s="2"/>
    </row>
    <row r="156" customFormat="false" ht="14.25" hidden="false" customHeight="false" outlineLevel="0" collapsed="false">
      <c r="B156" s="2"/>
    </row>
    <row r="157" customFormat="false" ht="14.25" hidden="false" customHeight="false" outlineLevel="0" collapsed="false">
      <c r="B157" s="2"/>
    </row>
    <row r="158" customFormat="false" ht="14.25" hidden="false" customHeight="false" outlineLevel="0" collapsed="false">
      <c r="B158" s="2"/>
    </row>
    <row r="159" customFormat="false" ht="14.25" hidden="false" customHeight="false" outlineLevel="0" collapsed="false">
      <c r="B159" s="2"/>
    </row>
    <row r="160" customFormat="false" ht="14.25" hidden="false" customHeight="false" outlineLevel="0" collapsed="false">
      <c r="B160" s="2"/>
    </row>
    <row r="161" customFormat="false" ht="14.25" hidden="false" customHeight="false" outlineLevel="0" collapsed="false">
      <c r="B161" s="2"/>
    </row>
    <row r="162" customFormat="false" ht="14.25" hidden="false" customHeight="false" outlineLevel="0" collapsed="false">
      <c r="B162" s="2"/>
    </row>
    <row r="163" customFormat="false" ht="14.25" hidden="false" customHeight="false" outlineLevel="0" collapsed="false">
      <c r="B163" s="2"/>
    </row>
    <row r="164" customFormat="false" ht="14.25" hidden="false" customHeight="false" outlineLevel="0" collapsed="false">
      <c r="B164" s="2"/>
    </row>
    <row r="165" customFormat="false" ht="14.25" hidden="false" customHeight="false" outlineLevel="0" collapsed="false">
      <c r="B165" s="2"/>
    </row>
    <row r="166" customFormat="false" ht="14.25" hidden="false" customHeight="false" outlineLevel="0" collapsed="false">
      <c r="B166" s="2"/>
    </row>
    <row r="167" customFormat="false" ht="14.25" hidden="false" customHeight="false" outlineLevel="0" collapsed="false">
      <c r="B167" s="2"/>
    </row>
    <row r="168" customFormat="false" ht="14.25" hidden="false" customHeight="false" outlineLevel="0" collapsed="false">
      <c r="B168" s="2"/>
    </row>
    <row r="169" customFormat="false" ht="14.25" hidden="false" customHeight="false" outlineLevel="0" collapsed="false">
      <c r="B169" s="2"/>
    </row>
    <row r="170" customFormat="false" ht="14.25" hidden="false" customHeight="false" outlineLevel="0" collapsed="false">
      <c r="B170" s="2"/>
    </row>
    <row r="171" customFormat="false" ht="14.25" hidden="false" customHeight="false" outlineLevel="0" collapsed="false">
      <c r="B171" s="2"/>
    </row>
    <row r="172" customFormat="false" ht="14.25" hidden="false" customHeight="false" outlineLevel="0" collapsed="false">
      <c r="B172" s="2"/>
    </row>
    <row r="173" customFormat="false" ht="14.25" hidden="false" customHeight="false" outlineLevel="0" collapsed="false">
      <c r="B173" s="2"/>
    </row>
    <row r="174" customFormat="false" ht="14.25" hidden="false" customHeight="false" outlineLevel="0" collapsed="false">
      <c r="B174" s="2"/>
    </row>
    <row r="175" customFormat="false" ht="14.25" hidden="false" customHeight="false" outlineLevel="0" collapsed="false">
      <c r="B175" s="2"/>
    </row>
    <row r="176" customFormat="false" ht="14.25" hidden="false" customHeight="false" outlineLevel="0" collapsed="false">
      <c r="B176" s="2"/>
    </row>
    <row r="177" customFormat="false" ht="14.25" hidden="false" customHeight="false" outlineLevel="0" collapsed="false">
      <c r="B177" s="2"/>
    </row>
    <row r="178" customFormat="false" ht="14.25" hidden="false" customHeight="false" outlineLevel="0" collapsed="false">
      <c r="B178" s="2"/>
    </row>
    <row r="179" customFormat="false" ht="14.25" hidden="false" customHeight="false" outlineLevel="0" collapsed="false">
      <c r="B179" s="2"/>
    </row>
    <row r="180" customFormat="false" ht="14.25" hidden="false" customHeight="false" outlineLevel="0" collapsed="false">
      <c r="B180" s="2"/>
    </row>
    <row r="181" customFormat="false" ht="14.25" hidden="false" customHeight="false" outlineLevel="0" collapsed="false">
      <c r="B181" s="2"/>
    </row>
    <row r="182" customFormat="false" ht="14.25" hidden="false" customHeight="false" outlineLevel="0" collapsed="false">
      <c r="B182" s="2"/>
    </row>
    <row r="183" customFormat="false" ht="14.25" hidden="false" customHeight="false" outlineLevel="0" collapsed="false">
      <c r="B183" s="2"/>
    </row>
    <row r="184" customFormat="false" ht="14.25" hidden="false" customHeight="false" outlineLevel="0" collapsed="false">
      <c r="B184" s="2"/>
    </row>
    <row r="185" customFormat="false" ht="14.25" hidden="false" customHeight="false" outlineLevel="0" collapsed="false">
      <c r="B185" s="2"/>
    </row>
    <row r="186" customFormat="false" ht="14.25" hidden="false" customHeight="false" outlineLevel="0" collapsed="false">
      <c r="B186" s="2"/>
    </row>
    <row r="187" customFormat="false" ht="14.25" hidden="false" customHeight="false" outlineLevel="0" collapsed="false">
      <c r="B187" s="2"/>
    </row>
    <row r="188" customFormat="false" ht="14.25" hidden="false" customHeight="false" outlineLevel="0" collapsed="false">
      <c r="B188" s="2"/>
    </row>
    <row r="189" customFormat="false" ht="14.25" hidden="false" customHeight="false" outlineLevel="0" collapsed="false">
      <c r="B189" s="2"/>
    </row>
    <row r="190" customFormat="false" ht="14.25" hidden="false" customHeight="false" outlineLevel="0" collapsed="false">
      <c r="B190" s="2"/>
    </row>
    <row r="191" customFormat="false" ht="14.25" hidden="false" customHeight="false" outlineLevel="0" collapsed="false">
      <c r="B191" s="2"/>
    </row>
    <row r="192" customFormat="false" ht="14.25" hidden="false" customHeight="false" outlineLevel="0" collapsed="false">
      <c r="B192" s="2"/>
    </row>
    <row r="193" customFormat="false" ht="14.25" hidden="false" customHeight="false" outlineLevel="0" collapsed="false">
      <c r="B193" s="2"/>
    </row>
    <row r="194" customFormat="false" ht="14.25" hidden="false" customHeight="false" outlineLevel="0" collapsed="false">
      <c r="B194" s="2"/>
    </row>
    <row r="195" customFormat="false" ht="14.25" hidden="false" customHeight="false" outlineLevel="0" collapsed="false">
      <c r="B195" s="2"/>
    </row>
    <row r="196" customFormat="false" ht="14.25" hidden="false" customHeight="false" outlineLevel="0" collapsed="false">
      <c r="B196" s="2"/>
    </row>
    <row r="197" customFormat="false" ht="14.25" hidden="false" customHeight="false" outlineLevel="0" collapsed="false">
      <c r="B197" s="2"/>
    </row>
    <row r="198" customFormat="false" ht="14.25" hidden="false" customHeight="false" outlineLevel="0" collapsed="false">
      <c r="B198" s="2"/>
    </row>
    <row r="199" customFormat="false" ht="14.25" hidden="false" customHeight="false" outlineLevel="0" collapsed="false">
      <c r="B199" s="2"/>
    </row>
    <row r="200" customFormat="false" ht="14.25" hidden="false" customHeight="false" outlineLevel="0" collapsed="false">
      <c r="B200" s="2"/>
    </row>
    <row r="201" customFormat="false" ht="14.25" hidden="false" customHeight="false" outlineLevel="0" collapsed="false">
      <c r="B201" s="2"/>
    </row>
    <row r="202" customFormat="false" ht="14.25" hidden="false" customHeight="false" outlineLevel="0" collapsed="false">
      <c r="B202" s="2"/>
    </row>
    <row r="203" customFormat="false" ht="14.25" hidden="false" customHeight="false" outlineLevel="0" collapsed="false">
      <c r="B203" s="2"/>
    </row>
    <row r="204" customFormat="false" ht="14.25" hidden="false" customHeight="false" outlineLevel="0" collapsed="false">
      <c r="B204" s="2"/>
    </row>
    <row r="205" customFormat="false" ht="14.25" hidden="false" customHeight="false" outlineLevel="0" collapsed="false">
      <c r="B205" s="2"/>
    </row>
    <row r="206" customFormat="false" ht="14.25" hidden="false" customHeight="false" outlineLevel="0" collapsed="false">
      <c r="B206" s="2"/>
    </row>
    <row r="207" customFormat="false" ht="14.25" hidden="false" customHeight="false" outlineLevel="0" collapsed="false">
      <c r="B207" s="2"/>
    </row>
    <row r="208" customFormat="false" ht="14.25" hidden="false" customHeight="false" outlineLevel="0" collapsed="false">
      <c r="B208" s="2"/>
    </row>
    <row r="209" customFormat="false" ht="14.25" hidden="false" customHeight="false" outlineLevel="0" collapsed="false">
      <c r="B209" s="2"/>
    </row>
    <row r="210" customFormat="false" ht="14.25" hidden="false" customHeight="false" outlineLevel="0" collapsed="false">
      <c r="B210" s="2"/>
    </row>
    <row r="211" customFormat="false" ht="14.25" hidden="false" customHeight="false" outlineLevel="0" collapsed="false">
      <c r="B211" s="2"/>
    </row>
    <row r="212" customFormat="false" ht="14.25" hidden="false" customHeight="false" outlineLevel="0" collapsed="false">
      <c r="B212" s="2"/>
    </row>
    <row r="213" customFormat="false" ht="14.25" hidden="false" customHeight="false" outlineLevel="0" collapsed="false">
      <c r="B213" s="2"/>
    </row>
    <row r="214" customFormat="false" ht="14.25" hidden="false" customHeight="false" outlineLevel="0" collapsed="false">
      <c r="B214" s="2"/>
    </row>
    <row r="215" customFormat="false" ht="14.25" hidden="false" customHeight="false" outlineLevel="0" collapsed="false">
      <c r="B215" s="2"/>
    </row>
    <row r="216" customFormat="false" ht="14.25" hidden="false" customHeight="false" outlineLevel="0" collapsed="false">
      <c r="B216" s="2"/>
    </row>
    <row r="217" customFormat="false" ht="14.25" hidden="false" customHeight="false" outlineLevel="0" collapsed="false">
      <c r="B217" s="2"/>
    </row>
    <row r="218" customFormat="false" ht="14.25" hidden="false" customHeight="false" outlineLevel="0" collapsed="false">
      <c r="B218" s="2"/>
    </row>
    <row r="219" customFormat="false" ht="14.25" hidden="false" customHeight="false" outlineLevel="0" collapsed="false">
      <c r="B219" s="2"/>
    </row>
    <row r="220" customFormat="false" ht="14.25" hidden="false" customHeight="false" outlineLevel="0" collapsed="false">
      <c r="B220" s="2"/>
    </row>
    <row r="221" customFormat="false" ht="14.25" hidden="false" customHeight="false" outlineLevel="0" collapsed="false">
      <c r="B221" s="2"/>
    </row>
    <row r="222" customFormat="false" ht="14.25" hidden="false" customHeight="false" outlineLevel="0" collapsed="false">
      <c r="B222" s="2"/>
    </row>
    <row r="223" customFormat="false" ht="14.25" hidden="false" customHeight="false" outlineLevel="0" collapsed="false">
      <c r="B223" s="2"/>
    </row>
    <row r="224" customFormat="false" ht="14.25" hidden="false" customHeight="false" outlineLevel="0" collapsed="false">
      <c r="B224" s="2"/>
    </row>
    <row r="225" customFormat="false" ht="14.25" hidden="false" customHeight="false" outlineLevel="0" collapsed="false">
      <c r="B225" s="2"/>
    </row>
    <row r="226" customFormat="false" ht="14.25" hidden="false" customHeight="false" outlineLevel="0" collapsed="false">
      <c r="B226" s="2"/>
    </row>
    <row r="227" customFormat="false" ht="14.25" hidden="false" customHeight="false" outlineLevel="0" collapsed="false">
      <c r="B227" s="2"/>
    </row>
    <row r="228" customFormat="false" ht="14.25" hidden="false" customHeight="false" outlineLevel="0" collapsed="false">
      <c r="B228" s="2"/>
    </row>
    <row r="229" customFormat="false" ht="14.25" hidden="false" customHeight="false" outlineLevel="0" collapsed="false">
      <c r="B229" s="2"/>
    </row>
    <row r="230" customFormat="false" ht="14.25" hidden="false" customHeight="false" outlineLevel="0" collapsed="false">
      <c r="B230" s="2"/>
    </row>
    <row r="231" customFormat="false" ht="14.25" hidden="false" customHeight="false" outlineLevel="0" collapsed="false">
      <c r="B231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4.25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24.11"/>
    <col collapsed="false" customWidth="true" hidden="false" outlineLevel="0" max="5" min="3" style="0" width="19.33"/>
    <col collapsed="false" customWidth="true" hidden="false" outlineLevel="0" max="7" min="7" style="0" width="20.33"/>
  </cols>
  <sheetData>
    <row r="1" customFormat="false" ht="14.25" hidden="false" customHeight="false" outlineLevel="0" collapsed="false">
      <c r="A1" s="0" t="s">
        <v>117</v>
      </c>
      <c r="B1" s="0" t="s">
        <v>118</v>
      </c>
      <c r="C1" s="0" t="s">
        <v>119</v>
      </c>
      <c r="D1" s="0" t="n">
        <v>0.012104292388</v>
      </c>
      <c r="E1" s="0" t="s">
        <v>120</v>
      </c>
      <c r="F1" s="0" t="s">
        <v>121</v>
      </c>
    </row>
    <row r="2" customFormat="false" ht="14.25" hidden="false" customHeight="false" outlineLevel="0" collapsed="false">
      <c r="A2" s="0" t="s">
        <v>122</v>
      </c>
      <c r="B2" s="0" t="s">
        <v>118</v>
      </c>
      <c r="C2" s="0" t="s">
        <v>119</v>
      </c>
      <c r="D2" s="0" t="n">
        <v>0.042914792412</v>
      </c>
      <c r="E2" s="0" t="s">
        <v>120</v>
      </c>
      <c r="F2" s="0" t="s">
        <v>123</v>
      </c>
    </row>
    <row r="3" customFormat="false" ht="14.25" hidden="false" customHeight="false" outlineLevel="0" collapsed="false">
      <c r="A3" s="0" t="s">
        <v>122</v>
      </c>
      <c r="B3" s="0" t="s">
        <v>118</v>
      </c>
      <c r="C3" s="0" t="s">
        <v>119</v>
      </c>
      <c r="D3" s="0" t="n">
        <v>0.009270759785</v>
      </c>
      <c r="E3" s="0" t="s">
        <v>120</v>
      </c>
      <c r="F3" s="0" t="s">
        <v>124</v>
      </c>
    </row>
    <row r="4" customFormat="false" ht="14.25" hidden="false" customHeight="false" outlineLevel="0" collapsed="false">
      <c r="A4" s="0" t="s">
        <v>122</v>
      </c>
      <c r="B4" s="0" t="s">
        <v>118</v>
      </c>
      <c r="C4" s="0" t="s">
        <v>119</v>
      </c>
      <c r="D4" s="0" t="n">
        <v>0.001529880461</v>
      </c>
      <c r="E4" s="0" t="s">
        <v>120</v>
      </c>
      <c r="F4" s="0" t="s">
        <v>125</v>
      </c>
    </row>
    <row r="5" customFormat="false" ht="14.25" hidden="false" customHeight="false" outlineLevel="0" collapsed="false">
      <c r="A5" s="0" t="s">
        <v>122</v>
      </c>
      <c r="B5" s="0" t="s">
        <v>118</v>
      </c>
      <c r="C5" s="0" t="s">
        <v>119</v>
      </c>
      <c r="D5" s="0" t="n">
        <v>0.029898751643</v>
      </c>
      <c r="E5" s="0" t="s">
        <v>120</v>
      </c>
      <c r="F5" s="0" t="s">
        <v>126</v>
      </c>
    </row>
    <row r="6" customFormat="false" ht="14.25" hidden="false" customHeight="false" outlineLevel="0" collapsed="false">
      <c r="A6" s="0" t="s">
        <v>122</v>
      </c>
      <c r="B6" s="0" t="s">
        <v>118</v>
      </c>
      <c r="C6" s="0" t="s">
        <v>119</v>
      </c>
      <c r="D6" s="0" t="n">
        <v>0.00746756215</v>
      </c>
      <c r="E6" s="0" t="s">
        <v>120</v>
      </c>
      <c r="F6" s="0" t="s">
        <v>127</v>
      </c>
    </row>
    <row r="7" customFormat="false" ht="14.25" hidden="false" customHeight="false" outlineLevel="0" collapsed="false">
      <c r="A7" s="0" t="s">
        <v>122</v>
      </c>
      <c r="B7" s="0" t="s">
        <v>118</v>
      </c>
      <c r="C7" s="0" t="s">
        <v>119</v>
      </c>
      <c r="D7" s="0" t="n">
        <v>0.004897770229</v>
      </c>
      <c r="E7" s="0" t="s">
        <v>120</v>
      </c>
      <c r="F7" s="0" t="s">
        <v>128</v>
      </c>
    </row>
    <row r="8" customFormat="false" ht="14.25" hidden="false" customHeight="false" outlineLevel="0" collapsed="false">
      <c r="A8" s="0" t="s">
        <v>122</v>
      </c>
      <c r="B8" s="0" t="s">
        <v>118</v>
      </c>
      <c r="C8" s="0" t="s">
        <v>119</v>
      </c>
      <c r="D8" s="0" t="n">
        <v>0.039554534824</v>
      </c>
      <c r="E8" s="0" t="s">
        <v>120</v>
      </c>
      <c r="F8" s="0" t="s">
        <v>129</v>
      </c>
    </row>
    <row r="9" customFormat="false" ht="14.25" hidden="false" customHeight="false" outlineLevel="0" collapsed="false">
      <c r="A9" s="0" t="s">
        <v>122</v>
      </c>
      <c r="B9" s="0" t="s">
        <v>118</v>
      </c>
      <c r="C9" s="0" t="s">
        <v>119</v>
      </c>
      <c r="D9" s="0" t="n">
        <v>0.105933955544</v>
      </c>
      <c r="E9" s="0" t="s">
        <v>120</v>
      </c>
      <c r="F9" s="0" t="s">
        <v>130</v>
      </c>
    </row>
    <row r="10" customFormat="false" ht="14.25" hidden="false" customHeight="false" outlineLevel="0" collapsed="false">
      <c r="A10" s="0" t="s">
        <v>122</v>
      </c>
      <c r="B10" s="0" t="s">
        <v>118</v>
      </c>
      <c r="C10" s="0" t="s">
        <v>119</v>
      </c>
      <c r="D10" s="0" t="n">
        <v>0.011845280245</v>
      </c>
      <c r="E10" s="0" t="s">
        <v>120</v>
      </c>
      <c r="F10" s="0" t="s">
        <v>131</v>
      </c>
    </row>
    <row r="11" customFormat="false" ht="14.25" hidden="false" customHeight="false" outlineLevel="0" collapsed="false">
      <c r="A11" s="0" t="s">
        <v>122</v>
      </c>
      <c r="B11" s="0" t="s">
        <v>118</v>
      </c>
      <c r="C11" s="0" t="s">
        <v>119</v>
      </c>
      <c r="D11" s="0" t="n">
        <v>0.047521792281</v>
      </c>
      <c r="E11" s="0" t="s">
        <v>120</v>
      </c>
      <c r="F11" s="0" t="s">
        <v>132</v>
      </c>
    </row>
    <row r="12" customFormat="false" ht="14.25" hidden="false" customHeight="false" outlineLevel="0" collapsed="false">
      <c r="A12" s="0" t="s">
        <v>122</v>
      </c>
      <c r="B12" s="0" t="s">
        <v>118</v>
      </c>
      <c r="C12" s="0" t="s">
        <v>119</v>
      </c>
      <c r="D12" s="0" t="n">
        <v>0.008855409955</v>
      </c>
      <c r="E12" s="0" t="s">
        <v>120</v>
      </c>
      <c r="F12" s="0" t="s">
        <v>133</v>
      </c>
    </row>
    <row r="13" customFormat="false" ht="14.25" hidden="false" customHeight="false" outlineLevel="0" collapsed="false">
      <c r="A13" s="0" t="s">
        <v>122</v>
      </c>
      <c r="B13" s="0" t="s">
        <v>118</v>
      </c>
      <c r="C13" s="0" t="s">
        <v>119</v>
      </c>
      <c r="D13" s="0" t="n">
        <v>0.011463179788</v>
      </c>
      <c r="E13" s="0" t="s">
        <v>120</v>
      </c>
      <c r="F13" s="0" t="s">
        <v>134</v>
      </c>
    </row>
    <row r="14" customFormat="false" ht="14.25" hidden="false" customHeight="false" outlineLevel="0" collapsed="false">
      <c r="A14" s="0" t="s">
        <v>122</v>
      </c>
      <c r="B14" s="0" t="s">
        <v>118</v>
      </c>
      <c r="C14" s="0" t="s">
        <v>119</v>
      </c>
      <c r="D14" s="0" t="n">
        <v>0.091152781162</v>
      </c>
      <c r="E14" s="0" t="s">
        <v>120</v>
      </c>
      <c r="F14" s="0" t="s">
        <v>135</v>
      </c>
    </row>
    <row r="15" customFormat="false" ht="14.25" hidden="false" customHeight="false" outlineLevel="0" collapsed="false">
      <c r="A15" s="0" t="s">
        <v>122</v>
      </c>
      <c r="B15" s="0" t="s">
        <v>118</v>
      </c>
      <c r="C15" s="0" t="s">
        <v>119</v>
      </c>
      <c r="D15" s="0" t="n">
        <v>0.192320884199</v>
      </c>
      <c r="E15" s="0" t="s">
        <v>120</v>
      </c>
      <c r="F15" s="0" t="s">
        <v>136</v>
      </c>
    </row>
    <row r="16" customFormat="false" ht="14.25" hidden="false" customHeight="false" outlineLevel="0" collapsed="false">
      <c r="A16" s="0" t="s">
        <v>122</v>
      </c>
      <c r="B16" s="0" t="s">
        <v>118</v>
      </c>
      <c r="C16" s="0" t="s">
        <v>119</v>
      </c>
      <c r="D16" s="0" t="n">
        <v>0.03894244617</v>
      </c>
      <c r="E16" s="0" t="s">
        <v>120</v>
      </c>
      <c r="F16" s="0" t="s">
        <v>137</v>
      </c>
    </row>
    <row r="17" customFormat="false" ht="14.25" hidden="false" customHeight="false" outlineLevel="0" collapsed="false">
      <c r="A17" s="0" t="s">
        <v>122</v>
      </c>
      <c r="B17" s="0" t="s">
        <v>118</v>
      </c>
      <c r="C17" s="0" t="s">
        <v>119</v>
      </c>
      <c r="D17" s="0" t="n">
        <v>0.010109285048</v>
      </c>
      <c r="E17" s="0" t="s">
        <v>120</v>
      </c>
      <c r="F17" s="0" t="s">
        <v>138</v>
      </c>
    </row>
    <row r="18" customFormat="false" ht="14.25" hidden="false" customHeight="false" outlineLevel="0" collapsed="false">
      <c r="A18" s="0" t="s">
        <v>122</v>
      </c>
      <c r="B18" s="0" t="s">
        <v>118</v>
      </c>
      <c r="C18" s="0" t="s">
        <v>119</v>
      </c>
      <c r="D18" s="0" t="n">
        <v>0.007260619492</v>
      </c>
      <c r="E18" s="0" t="s">
        <v>120</v>
      </c>
      <c r="F18" s="0" t="s">
        <v>139</v>
      </c>
    </row>
    <row r="19" customFormat="false" ht="14.25" hidden="false" customHeight="false" outlineLevel="0" collapsed="false">
      <c r="A19" s="0" t="s">
        <v>122</v>
      </c>
      <c r="B19" s="0" t="s">
        <v>118</v>
      </c>
      <c r="C19" s="0" t="s">
        <v>119</v>
      </c>
      <c r="D19" s="0" t="n">
        <v>0.077967071831</v>
      </c>
      <c r="E19" s="0" t="s">
        <v>120</v>
      </c>
      <c r="F19" s="0" t="s">
        <v>140</v>
      </c>
    </row>
    <row r="20" customFormat="false" ht="14.25" hidden="false" customHeight="false" outlineLevel="0" collapsed="false">
      <c r="A20" s="0" t="s">
        <v>122</v>
      </c>
      <c r="B20" s="0" t="s">
        <v>118</v>
      </c>
      <c r="C20" s="0" t="s">
        <v>119</v>
      </c>
      <c r="D20" s="0" t="n">
        <v>0.006837155683</v>
      </c>
      <c r="E20" s="0" t="s">
        <v>120</v>
      </c>
      <c r="F20" s="0" t="s">
        <v>141</v>
      </c>
    </row>
    <row r="21" customFormat="false" ht="14.25" hidden="false" customHeight="false" outlineLevel="0" collapsed="false">
      <c r="A21" s="0" t="s">
        <v>122</v>
      </c>
      <c r="B21" s="0" t="s">
        <v>118</v>
      </c>
      <c r="C21" s="0" t="s">
        <v>119</v>
      </c>
      <c r="D21" s="0" t="n">
        <v>0.033123962293</v>
      </c>
      <c r="E21" s="0" t="s">
        <v>120</v>
      </c>
      <c r="F21" s="0" t="s">
        <v>142</v>
      </c>
    </row>
    <row r="22" customFormat="false" ht="14.25" hidden="false" customHeight="false" outlineLevel="0" collapsed="false">
      <c r="A22" s="0" t="s">
        <v>122</v>
      </c>
      <c r="B22" s="0" t="s">
        <v>118</v>
      </c>
      <c r="C22" s="0" t="s">
        <v>119</v>
      </c>
      <c r="D22" s="0" t="n">
        <v>0.030881369973</v>
      </c>
      <c r="E22" s="0" t="s">
        <v>120</v>
      </c>
      <c r="F22" s="0" t="s">
        <v>143</v>
      </c>
    </row>
    <row r="23" customFormat="false" ht="14.25" hidden="false" customHeight="false" outlineLevel="0" collapsed="false">
      <c r="A23" s="0" t="s">
        <v>122</v>
      </c>
      <c r="B23" s="0" t="s">
        <v>118</v>
      </c>
      <c r="C23" s="0" t="s">
        <v>119</v>
      </c>
      <c r="D23" s="0" t="n">
        <v>0.006992526032</v>
      </c>
      <c r="E23" s="0" t="s">
        <v>120</v>
      </c>
      <c r="F23" s="0" t="s">
        <v>144</v>
      </c>
    </row>
    <row r="24" customFormat="false" ht="14.25" hidden="false" customHeight="false" outlineLevel="0" collapsed="false">
      <c r="A24" s="0" t="s">
        <v>122</v>
      </c>
      <c r="B24" s="0" t="s">
        <v>118</v>
      </c>
      <c r="C24" s="0" t="s">
        <v>119</v>
      </c>
      <c r="D24" s="0" t="n">
        <v>0.019337253835</v>
      </c>
      <c r="E24" s="0" t="s">
        <v>120</v>
      </c>
      <c r="F24" s="0" t="s">
        <v>145</v>
      </c>
    </row>
    <row r="25" customFormat="false" ht="14.25" hidden="false" customHeight="false" outlineLevel="0" collapsed="false">
      <c r="A25" s="0" t="s">
        <v>122</v>
      </c>
      <c r="B25" s="0" t="s">
        <v>118</v>
      </c>
      <c r="C25" s="0" t="s">
        <v>119</v>
      </c>
      <c r="D25" s="0" t="n">
        <v>0.021163875231</v>
      </c>
      <c r="E25" s="0" t="s">
        <v>120</v>
      </c>
      <c r="F25" s="0" t="s">
        <v>146</v>
      </c>
    </row>
    <row r="26" customFormat="false" ht="14.25" hidden="false" customHeight="false" outlineLevel="0" collapsed="false">
      <c r="A26" s="0" t="s">
        <v>122</v>
      </c>
      <c r="B26" s="0" t="s">
        <v>118</v>
      </c>
      <c r="C26" s="0" t="s">
        <v>119</v>
      </c>
      <c r="D26" s="0" t="n">
        <v>0.026511967574</v>
      </c>
      <c r="E26" s="0" t="s">
        <v>120</v>
      </c>
      <c r="F26" s="0" t="s">
        <v>147</v>
      </c>
    </row>
    <row r="27" customFormat="false" ht="14.25" hidden="false" customHeight="false" outlineLevel="0" collapsed="false">
      <c r="A27" s="0" t="s">
        <v>122</v>
      </c>
      <c r="B27" s="0" t="s">
        <v>118</v>
      </c>
      <c r="C27" s="0" t="s">
        <v>119</v>
      </c>
      <c r="D27" s="0" t="n">
        <v>0.015312512588</v>
      </c>
      <c r="E27" s="0" t="s">
        <v>120</v>
      </c>
      <c r="F27" s="0" t="s">
        <v>148</v>
      </c>
    </row>
    <row r="28" customFormat="false" ht="14.25" hidden="false" customHeight="false" outlineLevel="0" collapsed="false">
      <c r="A28" s="0" t="s">
        <v>122</v>
      </c>
      <c r="B28" s="0" t="s">
        <v>118</v>
      </c>
      <c r="C28" s="0" t="s">
        <v>119</v>
      </c>
      <c r="D28" s="0" t="n">
        <v>0.029449883803</v>
      </c>
      <c r="E28" s="0" t="s">
        <v>120</v>
      </c>
      <c r="F28" s="0" t="s">
        <v>149</v>
      </c>
    </row>
    <row r="29" customFormat="false" ht="14.25" hidden="false" customHeight="false" outlineLevel="0" collapsed="false">
      <c r="A29" s="0" t="s">
        <v>122</v>
      </c>
      <c r="B29" s="0" t="s">
        <v>118</v>
      </c>
      <c r="C29" s="0" t="s">
        <v>119</v>
      </c>
      <c r="D29" s="0" t="n">
        <v>0.005811102515</v>
      </c>
      <c r="E29" s="0" t="s">
        <v>120</v>
      </c>
      <c r="F29" s="0" t="s">
        <v>150</v>
      </c>
    </row>
    <row r="30" customFormat="false" ht="14.25" hidden="false" customHeight="false" outlineLevel="0" collapsed="false">
      <c r="A30" s="0" t="s">
        <v>122</v>
      </c>
      <c r="B30" s="0" t="s">
        <v>118</v>
      </c>
      <c r="C30" s="0" t="s">
        <v>119</v>
      </c>
      <c r="D30" s="0" t="n">
        <v>0.026278447525</v>
      </c>
      <c r="E30" s="0" t="s">
        <v>120</v>
      </c>
      <c r="F30" s="0" t="s">
        <v>151</v>
      </c>
    </row>
    <row r="31" customFormat="false" ht="14.25" hidden="false" customHeight="false" outlineLevel="0" collapsed="false">
      <c r="A31" s="0" t="s">
        <v>122</v>
      </c>
      <c r="B31" s="0" t="s">
        <v>118</v>
      </c>
      <c r="C31" s="0" t="s">
        <v>119</v>
      </c>
      <c r="D31" s="0" t="n">
        <v>0.018922385407</v>
      </c>
      <c r="E31" s="0" t="s">
        <v>120</v>
      </c>
      <c r="F31" s="0" t="s">
        <v>152</v>
      </c>
    </row>
    <row r="32" customFormat="false" ht="14.25" hidden="false" customHeight="false" outlineLevel="0" collapsed="false">
      <c r="A32" s="0" t="s">
        <v>122</v>
      </c>
      <c r="B32" s="0" t="s">
        <v>118</v>
      </c>
      <c r="C32" s="0" t="s">
        <v>119</v>
      </c>
      <c r="D32" s="0" t="n">
        <v>0.008366507934</v>
      </c>
      <c r="E32" s="0" t="s">
        <v>120</v>
      </c>
      <c r="F32" s="0" t="s">
        <v>153</v>
      </c>
    </row>
    <row r="33" customFormat="false" ht="14.25" hidden="false" customHeight="false" outlineLevel="0" collapsed="false">
      <c r="A33" s="0" t="s">
        <v>122</v>
      </c>
      <c r="B33" s="0" t="s">
        <v>118</v>
      </c>
      <c r="D33" s="0" t="s">
        <v>120</v>
      </c>
      <c r="E33" s="0" t="s">
        <v>154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ColWidth="11.55078125" defaultRowHeight="14.25" zeroHeight="false" outlineLevelRow="0" outlineLevelCol="0"/>
  <cols>
    <col collapsed="false" customWidth="true" hidden="false" outlineLevel="0" max="1" min="1" style="0" width="16.59"/>
    <col collapsed="false" customWidth="true" hidden="false" outlineLevel="0" max="2" min="2" style="0" width="8.1"/>
    <col collapsed="false" customWidth="true" hidden="false" outlineLevel="0" max="12" min="3" style="0" width="23.23"/>
  </cols>
  <sheetData>
    <row r="1" customFormat="false" ht="14.25" hidden="false" customHeight="false" outlineLevel="0" collapsed="false">
      <c r="A1" s="0" t="s">
        <v>155</v>
      </c>
      <c r="B1" s="0" t="s">
        <v>156</v>
      </c>
      <c r="C1" s="0" t="s">
        <v>157</v>
      </c>
      <c r="D1" s="0" t="s">
        <v>158</v>
      </c>
      <c r="E1" s="0" t="s">
        <v>159</v>
      </c>
      <c r="F1" s="0" t="s">
        <v>160</v>
      </c>
      <c r="G1" s="0" t="s">
        <v>161</v>
      </c>
      <c r="H1" s="0" t="s">
        <v>162</v>
      </c>
      <c r="I1" s="0" t="s">
        <v>163</v>
      </c>
      <c r="J1" s="0" t="s">
        <v>164</v>
      </c>
      <c r="K1" s="0" t="s">
        <v>165</v>
      </c>
      <c r="L1" s="0" t="s">
        <v>166</v>
      </c>
    </row>
    <row r="2" customFormat="false" ht="14.25" hidden="false" customHeight="false" outlineLevel="0" collapsed="false">
      <c r="A2" s="0" t="s">
        <v>167</v>
      </c>
      <c r="B2" s="0" t="n">
        <v>1</v>
      </c>
      <c r="C2" s="86" t="n">
        <v>0.0107585160227168</v>
      </c>
      <c r="D2" s="86" t="n">
        <v>0</v>
      </c>
      <c r="E2" s="86" t="n">
        <v>0.0203668202110674</v>
      </c>
      <c r="F2" s="86" t="n">
        <v>0.00896990591751677</v>
      </c>
      <c r="G2" s="86" t="n">
        <v>0.0122790258429258</v>
      </c>
      <c r="H2" s="86" t="n">
        <v>0.0108602684779477</v>
      </c>
      <c r="I2" s="86" t="n">
        <v>0</v>
      </c>
      <c r="J2" s="86" t="n">
        <v>0.019505654757925</v>
      </c>
      <c r="K2" s="86" t="n">
        <v>0.00980520822351988</v>
      </c>
      <c r="L2" s="86" t="n">
        <v>0.0121042923881739</v>
      </c>
    </row>
    <row r="3" customFormat="false" ht="14.25" hidden="false" customHeight="false" outlineLevel="0" collapsed="false">
      <c r="A3" s="0" t="s">
        <v>168</v>
      </c>
      <c r="B3" s="0" t="n">
        <v>2</v>
      </c>
      <c r="C3" s="86" t="n">
        <v>0.0288915444429689</v>
      </c>
      <c r="D3" s="86" t="n">
        <v>0.0402154146472649</v>
      </c>
      <c r="E3" s="86" t="n">
        <v>0.0176211861181788</v>
      </c>
      <c r="F3" s="86" t="n">
        <v>0.0273992566190919</v>
      </c>
      <c r="G3" s="86" t="n">
        <v>0.037988417248673</v>
      </c>
      <c r="H3" s="86" t="n">
        <v>0.0301303714739003</v>
      </c>
      <c r="I3" s="86" t="n">
        <v>0.0430016245027171</v>
      </c>
      <c r="J3" s="86" t="n">
        <v>0.0190819098923271</v>
      </c>
      <c r="K3" s="86" t="n">
        <v>0.0286275748488991</v>
      </c>
      <c r="L3" s="86" t="n">
        <v>0.0429147924124076</v>
      </c>
    </row>
    <row r="4" customFormat="false" ht="14.25" hidden="false" customHeight="false" outlineLevel="0" collapsed="false">
      <c r="A4" s="0" t="s">
        <v>169</v>
      </c>
      <c r="B4" s="0" t="n">
        <v>3</v>
      </c>
      <c r="C4" s="86" t="n">
        <v>0.00724192851422649</v>
      </c>
      <c r="D4" s="86" t="n">
        <v>0.000111374375107933</v>
      </c>
      <c r="E4" s="86" t="n">
        <v>0.00671434572125721</v>
      </c>
      <c r="F4" s="86" t="n">
        <v>0.00557487036247189</v>
      </c>
      <c r="G4" s="86" t="n">
        <v>0.00819117136111999</v>
      </c>
      <c r="H4" s="86" t="n">
        <v>0.00552552105948014</v>
      </c>
      <c r="I4" s="86" t="n">
        <v>8.44272218657036E-005</v>
      </c>
      <c r="J4" s="86" t="n">
        <v>0.00628689405933039</v>
      </c>
      <c r="K4" s="86" t="n">
        <v>0.00629793759121592</v>
      </c>
      <c r="L4" s="86" t="n">
        <v>0.00927075978495004</v>
      </c>
    </row>
    <row r="5" customFormat="false" ht="14.25" hidden="false" customHeight="false" outlineLevel="0" collapsed="false">
      <c r="A5" s="0" t="s">
        <v>170</v>
      </c>
      <c r="B5" s="0" t="n">
        <v>4</v>
      </c>
      <c r="C5" s="86" t="n">
        <v>0.00850156606780934</v>
      </c>
      <c r="D5" s="86" t="n">
        <v>0.00344239491292083</v>
      </c>
      <c r="E5" s="86" t="n">
        <v>0.0110369800063989</v>
      </c>
      <c r="F5" s="86" t="n">
        <v>0.00633991132326468</v>
      </c>
      <c r="G5" s="86" t="n">
        <v>0.0015394301885151</v>
      </c>
      <c r="H5" s="86" t="n">
        <v>0.00848981743685303</v>
      </c>
      <c r="I5" s="86" t="n">
        <v>0.00325971574417563</v>
      </c>
      <c r="J5" s="86" t="n">
        <v>0.0105084111601856</v>
      </c>
      <c r="K5" s="86" t="n">
        <v>0.00627675864876223</v>
      </c>
      <c r="L5" s="86" t="n">
        <v>0.0015298804614836</v>
      </c>
    </row>
    <row r="6" customFormat="false" ht="14.25" hidden="false" customHeight="false" outlineLevel="0" collapsed="false">
      <c r="A6" s="0" t="s">
        <v>171</v>
      </c>
      <c r="B6" s="0" t="n">
        <v>5</v>
      </c>
      <c r="C6" s="86" t="n">
        <v>0.0236526741848886</v>
      </c>
      <c r="D6" s="86" t="n">
        <v>0.0239809005671705</v>
      </c>
      <c r="E6" s="86" t="n">
        <v>0.0182765696914081</v>
      </c>
      <c r="F6" s="86" t="n">
        <v>0.0194954387858879</v>
      </c>
      <c r="G6" s="86" t="n">
        <v>0.0287613150326578</v>
      </c>
      <c r="H6" s="86" t="n">
        <v>0.0242362198178839</v>
      </c>
      <c r="I6" s="86" t="n">
        <v>0.0280112892008016</v>
      </c>
      <c r="J6" s="86" t="n">
        <v>0.0194186540479204</v>
      </c>
      <c r="K6" s="86" t="n">
        <v>0.0192265494588975</v>
      </c>
      <c r="L6" s="86" t="n">
        <v>0.0298987516426945</v>
      </c>
    </row>
    <row r="7" customFormat="false" ht="14.25" hidden="false" customHeight="false" outlineLevel="0" collapsed="false">
      <c r="A7" s="0" t="s">
        <v>172</v>
      </c>
      <c r="B7" s="0" t="n">
        <v>6</v>
      </c>
      <c r="C7" s="86" t="n">
        <v>0.0064140545098816</v>
      </c>
      <c r="D7" s="86" t="n">
        <v>0.030025397345277</v>
      </c>
      <c r="E7" s="86" t="n">
        <v>0.0106689571552145</v>
      </c>
      <c r="F7" s="86" t="n">
        <v>0.00503383889782848</v>
      </c>
      <c r="G7" s="86" t="n">
        <v>0.00930993819348343</v>
      </c>
      <c r="H7" s="86" t="n">
        <v>0.00641330638689449</v>
      </c>
      <c r="I7" s="86" t="n">
        <v>0.028951910086041</v>
      </c>
      <c r="J7" s="86" t="n">
        <v>0.00980436232422873</v>
      </c>
      <c r="K7" s="86" t="n">
        <v>0.00510046771109344</v>
      </c>
      <c r="L7" s="86" t="n">
        <v>0.00746756214988967</v>
      </c>
    </row>
    <row r="8" customFormat="false" ht="14.25" hidden="false" customHeight="false" outlineLevel="0" collapsed="false">
      <c r="A8" s="0" t="s">
        <v>173</v>
      </c>
      <c r="B8" s="0" t="n">
        <v>7</v>
      </c>
      <c r="C8" s="86" t="n">
        <v>0.0422198315717017</v>
      </c>
      <c r="D8" s="86" t="n">
        <v>0.00141557392797327</v>
      </c>
      <c r="E8" s="86" t="n">
        <v>0.0268949058691035</v>
      </c>
      <c r="F8" s="86" t="n">
        <v>0.0343099525103463</v>
      </c>
      <c r="G8" s="86" t="n">
        <v>0.00486991763579812</v>
      </c>
      <c r="H8" s="86" t="n">
        <v>0.0427163764276114</v>
      </c>
      <c r="I8" s="86" t="n">
        <v>0.00125887388463033</v>
      </c>
      <c r="J8" s="86" t="n">
        <v>0.0277998735874016</v>
      </c>
      <c r="K8" s="86" t="n">
        <v>0.034970758476192</v>
      </c>
      <c r="L8" s="86" t="n">
        <v>0.00489777022948719</v>
      </c>
    </row>
    <row r="9" customFormat="false" ht="14.25" hidden="false" customHeight="false" outlineLevel="0" collapsed="false">
      <c r="A9" s="0" t="s">
        <v>174</v>
      </c>
      <c r="B9" s="0" t="n">
        <v>8</v>
      </c>
      <c r="C9" s="86" t="n">
        <v>0.0296129175715531</v>
      </c>
      <c r="D9" s="86" t="n">
        <v>0.0448986362203618</v>
      </c>
      <c r="E9" s="86" t="n">
        <v>0.0271240172217017</v>
      </c>
      <c r="F9" s="86" t="n">
        <v>0.0275721234971776</v>
      </c>
      <c r="G9" s="86" t="n">
        <v>0.0387684500870389</v>
      </c>
      <c r="H9" s="86" t="n">
        <v>0.0296537414288164</v>
      </c>
      <c r="I9" s="86" t="n">
        <v>0.0434673655586269</v>
      </c>
      <c r="J9" s="86" t="n">
        <v>0.0287209114054667</v>
      </c>
      <c r="K9" s="86" t="n">
        <v>0.0363084083724705</v>
      </c>
      <c r="L9" s="86" t="n">
        <v>0.0395545348237364</v>
      </c>
    </row>
    <row r="10" customFormat="false" ht="14.25" hidden="false" customHeight="false" outlineLevel="0" collapsed="false">
      <c r="A10" s="0" t="s">
        <v>175</v>
      </c>
      <c r="B10" s="0" t="n">
        <v>9</v>
      </c>
      <c r="C10" s="86" t="n">
        <v>0.103725965618057</v>
      </c>
      <c r="D10" s="86" t="n">
        <v>0</v>
      </c>
      <c r="E10" s="86" t="n">
        <v>0.113385333719209</v>
      </c>
      <c r="F10" s="86" t="n">
        <v>0.0886421455635091</v>
      </c>
      <c r="G10" s="86" t="n">
        <v>0.123388932895137</v>
      </c>
      <c r="H10" s="86" t="n">
        <v>0.103864204913975</v>
      </c>
      <c r="I10" s="86" t="n">
        <v>0</v>
      </c>
      <c r="J10" s="86" t="n">
        <v>0.112074632930529</v>
      </c>
      <c r="K10" s="86" t="n">
        <v>0.0879487930587385</v>
      </c>
      <c r="L10" s="86" t="n">
        <v>0.105933955543718</v>
      </c>
    </row>
    <row r="11" customFormat="false" ht="14.25" hidden="false" customHeight="false" outlineLevel="0" collapsed="false">
      <c r="A11" s="0" t="s">
        <v>176</v>
      </c>
      <c r="B11" s="0" t="n">
        <v>10</v>
      </c>
      <c r="C11" s="86" t="n">
        <v>0.0132519395550118</v>
      </c>
      <c r="D11" s="86" t="n">
        <v>0</v>
      </c>
      <c r="E11" s="86" t="n">
        <v>0.0211387292559001</v>
      </c>
      <c r="F11" s="86" t="n">
        <v>0.0123529352940889</v>
      </c>
      <c r="G11" s="86" t="n">
        <v>0.0125841579188638</v>
      </c>
      <c r="H11" s="86" t="n">
        <v>0.0136329774539246</v>
      </c>
      <c r="I11" s="86" t="n">
        <v>0</v>
      </c>
      <c r="J11" s="86" t="n">
        <v>0.0207825693736431</v>
      </c>
      <c r="K11" s="86" t="n">
        <v>0.012096938538168</v>
      </c>
      <c r="L11" s="86" t="n">
        <v>0.0118452802454268</v>
      </c>
    </row>
    <row r="12" customFormat="false" ht="14.25" hidden="false" customHeight="false" outlineLevel="0" collapsed="false">
      <c r="A12" s="0" t="s">
        <v>177</v>
      </c>
      <c r="B12" s="0" t="n">
        <v>11</v>
      </c>
      <c r="C12" s="86" t="n">
        <v>0.0422268466232521</v>
      </c>
      <c r="D12" s="86" t="n">
        <v>0</v>
      </c>
      <c r="E12" s="86" t="n">
        <v>0.0474236557123989</v>
      </c>
      <c r="F12" s="86" t="n">
        <v>0.048782741388251</v>
      </c>
      <c r="G12" s="86" t="n">
        <v>0.0465082165908323</v>
      </c>
      <c r="H12" s="86" t="n">
        <v>0.0436030111496727</v>
      </c>
      <c r="I12" s="86" t="n">
        <v>0</v>
      </c>
      <c r="J12" s="86" t="n">
        <v>0.0461898155520169</v>
      </c>
      <c r="K12" s="86" t="n">
        <v>0.0540243533385841</v>
      </c>
      <c r="L12" s="86" t="n">
        <v>0.047521792280719</v>
      </c>
    </row>
    <row r="13" customFormat="false" ht="14.25" hidden="false" customHeight="false" outlineLevel="0" collapsed="false">
      <c r="A13" s="0" t="s">
        <v>178</v>
      </c>
      <c r="B13" s="0" t="n">
        <v>12</v>
      </c>
      <c r="C13" s="86" t="n">
        <v>0.0249325028207982</v>
      </c>
      <c r="D13" s="86" t="n">
        <v>0.00107980307798218</v>
      </c>
      <c r="E13" s="86" t="n">
        <v>0.0199359930055418</v>
      </c>
      <c r="F13" s="86" t="n">
        <v>0.0174457278135541</v>
      </c>
      <c r="G13" s="86" t="n">
        <v>0.00852620930417352</v>
      </c>
      <c r="H13" s="86" t="n">
        <v>0.0241818603304122</v>
      </c>
      <c r="I13" s="86" t="n">
        <v>0.000917737455820342</v>
      </c>
      <c r="J13" s="86" t="n">
        <v>0.0192372387149655</v>
      </c>
      <c r="K13" s="86" t="n">
        <v>0.0171926170771623</v>
      </c>
      <c r="L13" s="86" t="n">
        <v>0.00885540995482361</v>
      </c>
    </row>
    <row r="14" customFormat="false" ht="14.25" hidden="false" customHeight="false" outlineLevel="0" collapsed="false">
      <c r="A14" s="0" t="s">
        <v>179</v>
      </c>
      <c r="B14" s="0" t="n">
        <v>13</v>
      </c>
      <c r="C14" s="86" t="n">
        <v>0.0203928169810954</v>
      </c>
      <c r="D14" s="86" t="n">
        <v>0</v>
      </c>
      <c r="E14" s="86" t="n">
        <v>0.0397359491703197</v>
      </c>
      <c r="F14" s="86" t="n">
        <v>0.0150564141998117</v>
      </c>
      <c r="G14" s="86" t="n">
        <v>0.010758618108917</v>
      </c>
      <c r="H14" s="86" t="n">
        <v>0.0197035348735296</v>
      </c>
      <c r="I14" s="86" t="n">
        <v>0</v>
      </c>
      <c r="J14" s="86" t="n">
        <v>0.0370119366599052</v>
      </c>
      <c r="K14" s="86" t="n">
        <v>0.0152633165089499</v>
      </c>
      <c r="L14" s="86" t="n">
        <v>0.0114631797883683</v>
      </c>
    </row>
    <row r="15" customFormat="false" ht="14.25" hidden="false" customHeight="false" outlineLevel="0" collapsed="false">
      <c r="A15" s="0" t="s">
        <v>180</v>
      </c>
      <c r="B15" s="0" t="n">
        <v>14</v>
      </c>
      <c r="C15" s="86" t="n">
        <v>0.0666989893262553</v>
      </c>
      <c r="D15" s="86" t="n">
        <v>0</v>
      </c>
      <c r="E15" s="86" t="n">
        <v>0.0525610803399346</v>
      </c>
      <c r="F15" s="86" t="n">
        <v>0.0539845120411866</v>
      </c>
      <c r="G15" s="86" t="n">
        <v>0.0925363494918332</v>
      </c>
      <c r="H15" s="86" t="n">
        <v>0.0674556372978752</v>
      </c>
      <c r="I15" s="86" t="n">
        <v>0</v>
      </c>
      <c r="J15" s="86" t="n">
        <v>0.0581517682808545</v>
      </c>
      <c r="K15" s="86" t="n">
        <v>0.0550401699374373</v>
      </c>
      <c r="L15" s="86" t="n">
        <v>0.0911527811615292</v>
      </c>
    </row>
    <row r="16" customFormat="false" ht="13.8" hidden="false" customHeight="false" outlineLevel="0" collapsed="false">
      <c r="A16" s="0" t="s">
        <v>181</v>
      </c>
      <c r="B16" s="0" t="n">
        <v>15</v>
      </c>
      <c r="C16" s="86" t="n">
        <v>0.142831514557676</v>
      </c>
      <c r="D16" s="86" t="n">
        <v>0</v>
      </c>
      <c r="E16" s="86" t="n">
        <v>0.0926647380602883</v>
      </c>
      <c r="F16" s="86" t="n">
        <v>0.117950546883383</v>
      </c>
      <c r="G16" s="86" t="n">
        <v>0.177407343743317</v>
      </c>
      <c r="H16" s="86" t="n">
        <v>0.137689510259572</v>
      </c>
      <c r="I16" s="86" t="n">
        <v>0</v>
      </c>
      <c r="J16" s="86" t="n">
        <v>0.100214331389287</v>
      </c>
      <c r="K16" s="86" t="n">
        <v>0.124944004943492</v>
      </c>
      <c r="L16" s="86" t="n">
        <v>0.192320884198838</v>
      </c>
    </row>
    <row r="17" customFormat="false" ht="14.25" hidden="false" customHeight="false" outlineLevel="0" collapsed="false">
      <c r="A17" s="0" t="s">
        <v>182</v>
      </c>
      <c r="B17" s="0" t="n">
        <v>16</v>
      </c>
      <c r="C17" s="86" t="n">
        <v>0.0314563331809434</v>
      </c>
      <c r="D17" s="86" t="n">
        <v>0.0544506489137367</v>
      </c>
      <c r="E17" s="86" t="n">
        <v>0.0439551457066611</v>
      </c>
      <c r="F17" s="86" t="n">
        <v>0.0237005804637226</v>
      </c>
      <c r="G17" s="86" t="n">
        <v>0.0358539976045164</v>
      </c>
      <c r="H17" s="86" t="n">
        <v>0.0333879478737587</v>
      </c>
      <c r="I17" s="86" t="n">
        <v>0.0555369763140991</v>
      </c>
      <c r="J17" s="86" t="n">
        <v>0.0426933161423636</v>
      </c>
      <c r="K17" s="86" t="n">
        <v>0.0243595363739453</v>
      </c>
      <c r="L17" s="86" t="n">
        <v>0.0389424461700583</v>
      </c>
    </row>
    <row r="18" customFormat="false" ht="14.25" hidden="false" customHeight="false" outlineLevel="0" collapsed="false">
      <c r="A18" s="0" t="s">
        <v>183</v>
      </c>
      <c r="B18" s="0" t="n">
        <v>17</v>
      </c>
      <c r="C18" s="86" t="n">
        <v>0.0141110154384654</v>
      </c>
      <c r="D18" s="86" t="n">
        <v>0</v>
      </c>
      <c r="E18" s="86" t="n">
        <v>0.0182478901067902</v>
      </c>
      <c r="F18" s="86" t="n">
        <v>0.0106845573525073</v>
      </c>
      <c r="G18" s="86" t="n">
        <v>0.00996518041288089</v>
      </c>
      <c r="H18" s="86" t="n">
        <v>0.0144557645626465</v>
      </c>
      <c r="I18" s="86" t="n">
        <v>0</v>
      </c>
      <c r="J18" s="86" t="n">
        <v>0.0179142835522973</v>
      </c>
      <c r="K18" s="86" t="n">
        <v>0.0107656089177701</v>
      </c>
      <c r="L18" s="86" t="n">
        <v>0.0101092850480125</v>
      </c>
    </row>
    <row r="19" customFormat="false" ht="14.25" hidden="false" customHeight="false" outlineLevel="0" collapsed="false">
      <c r="A19" s="0" t="s">
        <v>184</v>
      </c>
      <c r="B19" s="0" t="n">
        <v>18</v>
      </c>
      <c r="C19" s="86" t="n">
        <v>0.00945504255022779</v>
      </c>
      <c r="D19" s="86" t="n">
        <v>0</v>
      </c>
      <c r="E19" s="86" t="n">
        <v>0.0165927404845294</v>
      </c>
      <c r="F19" s="86" t="n">
        <v>0.0078427847291682</v>
      </c>
      <c r="G19" s="86" t="n">
        <v>0.00788947799532859</v>
      </c>
      <c r="H19" s="86" t="n">
        <v>0.0093527378688594</v>
      </c>
      <c r="I19" s="86" t="n">
        <v>0</v>
      </c>
      <c r="J19" s="86" t="n">
        <v>0.0150962378774542</v>
      </c>
      <c r="K19" s="86" t="n">
        <v>0.00758996645876439</v>
      </c>
      <c r="L19" s="86" t="n">
        <v>0.00726061949227881</v>
      </c>
    </row>
    <row r="20" customFormat="false" ht="14.25" hidden="false" customHeight="false" outlineLevel="0" collapsed="false">
      <c r="A20" s="0" t="s">
        <v>185</v>
      </c>
      <c r="B20" s="0" t="n">
        <v>19</v>
      </c>
      <c r="C20" s="86" t="n">
        <v>0.0469641565273555</v>
      </c>
      <c r="D20" s="86" t="n">
        <v>0.0149441194887249</v>
      </c>
      <c r="E20" s="86" t="n">
        <v>0.0299278753134088</v>
      </c>
      <c r="F20" s="86" t="n">
        <v>0.0365567265145563</v>
      </c>
      <c r="G20" s="86" t="n">
        <v>0.0761923595740186</v>
      </c>
      <c r="H20" s="86" t="n">
        <v>0.0495077432134801</v>
      </c>
      <c r="I20" s="86" t="n">
        <v>0.0153286890366302</v>
      </c>
      <c r="J20" s="86" t="n">
        <v>0.0342317407523656</v>
      </c>
      <c r="K20" s="86" t="n">
        <v>0.0400557098544639</v>
      </c>
      <c r="L20" s="86" t="n">
        <v>0.0779670718306117</v>
      </c>
    </row>
    <row r="21" customFormat="false" ht="14.25" hidden="false" customHeight="false" outlineLevel="0" collapsed="false">
      <c r="A21" s="0" t="s">
        <v>186</v>
      </c>
      <c r="B21" s="0" t="n">
        <v>20</v>
      </c>
      <c r="C21" s="86" t="n">
        <v>0.0284222651887894</v>
      </c>
      <c r="D21" s="86" t="n">
        <v>0.000353613579807629</v>
      </c>
      <c r="E21" s="86" t="n">
        <v>0.0431664174539191</v>
      </c>
      <c r="F21" s="86" t="n">
        <v>0.0215942978712746</v>
      </c>
      <c r="G21" s="86" t="n">
        <v>0.00726270225788966</v>
      </c>
      <c r="H21" s="86" t="n">
        <v>0.0257109259569197</v>
      </c>
      <c r="I21" s="86" t="n">
        <v>0.000291085877325407</v>
      </c>
      <c r="J21" s="86" t="n">
        <v>0.0433092400046267</v>
      </c>
      <c r="K21" s="86" t="n">
        <v>0.0240108421093582</v>
      </c>
      <c r="L21" s="86" t="n">
        <v>0.00683715568270163</v>
      </c>
    </row>
    <row r="22" customFormat="false" ht="14.25" hidden="false" customHeight="false" outlineLevel="0" collapsed="false">
      <c r="A22" s="0" t="s">
        <v>187</v>
      </c>
      <c r="B22" s="0" t="n">
        <v>21</v>
      </c>
      <c r="C22" s="86" t="n">
        <v>0.043307896210842</v>
      </c>
      <c r="D22" s="86" t="n">
        <v>0</v>
      </c>
      <c r="E22" s="86" t="n">
        <v>0.0483658358126788</v>
      </c>
      <c r="F22" s="86" t="n">
        <v>0.0357150774930807</v>
      </c>
      <c r="G22" s="86" t="n">
        <v>0.0326473914650978</v>
      </c>
      <c r="H22" s="86" t="n">
        <v>0.0452849832290719</v>
      </c>
      <c r="I22" s="86" t="n">
        <v>0</v>
      </c>
      <c r="J22" s="86" t="n">
        <v>0.0464069871210224</v>
      </c>
      <c r="K22" s="86" t="n">
        <v>0.0368214767704272</v>
      </c>
      <c r="L22" s="86" t="n">
        <v>0.0331239622931017</v>
      </c>
    </row>
    <row r="23" customFormat="false" ht="14.25" hidden="false" customHeight="false" outlineLevel="0" collapsed="false">
      <c r="A23" s="0" t="s">
        <v>188</v>
      </c>
      <c r="B23" s="0" t="n">
        <v>22</v>
      </c>
      <c r="C23" s="86" t="n">
        <v>0.0166704410922795</v>
      </c>
      <c r="D23" s="86" t="n">
        <v>0</v>
      </c>
      <c r="E23" s="86" t="n">
        <v>0.0216598899143218</v>
      </c>
      <c r="F23" s="86" t="n">
        <v>0.0160950568269185</v>
      </c>
      <c r="G23" s="86" t="n">
        <v>0.0322247841698633</v>
      </c>
      <c r="H23" s="86" t="n">
        <v>0.0176842204241842</v>
      </c>
      <c r="I23" s="86" t="n">
        <v>0</v>
      </c>
      <c r="J23" s="86" t="n">
        <v>0.0211626295939468</v>
      </c>
      <c r="K23" s="86" t="n">
        <v>0.0223940411118511</v>
      </c>
      <c r="L23" s="86" t="n">
        <v>0.0308813699727954</v>
      </c>
    </row>
    <row r="24" customFormat="false" ht="14.25" hidden="false" customHeight="false" outlineLevel="0" collapsed="false">
      <c r="A24" s="0" t="s">
        <v>189</v>
      </c>
      <c r="B24" s="0" t="n">
        <v>23</v>
      </c>
      <c r="C24" s="86" t="n">
        <v>0.0130890269527952</v>
      </c>
      <c r="D24" s="86" t="n">
        <v>0.0056875932767615</v>
      </c>
      <c r="E24" s="86" t="n">
        <v>0.0152233256727955</v>
      </c>
      <c r="F24" s="86" t="n">
        <v>0.0121351732313757</v>
      </c>
      <c r="G24" s="86" t="n">
        <v>0.00893682828596837</v>
      </c>
      <c r="H24" s="86" t="n">
        <v>0.0132639052363238</v>
      </c>
      <c r="I24" s="86" t="n">
        <v>0.00505564143790987</v>
      </c>
      <c r="J24" s="86" t="n">
        <v>0.0141362966042677</v>
      </c>
      <c r="K24" s="86" t="n">
        <v>0.0132564987658586</v>
      </c>
      <c r="L24" s="86" t="n">
        <v>0.00699252603158928</v>
      </c>
    </row>
    <row r="25" customFormat="false" ht="14.25" hidden="false" customHeight="false" outlineLevel="0" collapsed="false">
      <c r="A25" s="0" t="s">
        <v>190</v>
      </c>
      <c r="B25" s="0" t="n">
        <v>24</v>
      </c>
      <c r="C25" s="86" t="n">
        <v>0.0200999406843715</v>
      </c>
      <c r="D25" s="86" t="n">
        <v>0</v>
      </c>
      <c r="E25" s="86" t="n">
        <v>0.0258083384663889</v>
      </c>
      <c r="F25" s="86" t="n">
        <v>0.0232565327140564</v>
      </c>
      <c r="G25" s="86" t="n">
        <v>0.0202089620500799</v>
      </c>
      <c r="H25" s="86" t="n">
        <v>0.0198079266090094</v>
      </c>
      <c r="I25" s="86" t="n">
        <v>0</v>
      </c>
      <c r="J25" s="86" t="n">
        <v>0.0243443717834237</v>
      </c>
      <c r="K25" s="86" t="n">
        <v>0.0236283468608021</v>
      </c>
      <c r="L25" s="86" t="n">
        <v>0.0193372538353912</v>
      </c>
    </row>
    <row r="26" customFormat="false" ht="14.25" hidden="false" customHeight="false" outlineLevel="0" collapsed="false">
      <c r="A26" s="0" t="s">
        <v>191</v>
      </c>
      <c r="B26" s="0" t="n">
        <v>25</v>
      </c>
      <c r="C26" s="86" t="n">
        <v>0.0240638024132933</v>
      </c>
      <c r="D26" s="86" t="n">
        <v>0.0021751152098046</v>
      </c>
      <c r="E26" s="86" t="n">
        <v>0.0200558127964533</v>
      </c>
      <c r="F26" s="86" t="n">
        <v>0.0479023167551517</v>
      </c>
      <c r="G26" s="86" t="n">
        <v>0.0201598080422106</v>
      </c>
      <c r="H26" s="86" t="n">
        <v>0.0242673406932309</v>
      </c>
      <c r="I26" s="86" t="n">
        <v>0.00214746065293796</v>
      </c>
      <c r="J26" s="86" t="n">
        <v>0.0232847509216188</v>
      </c>
      <c r="K26" s="86" t="n">
        <v>0.00919521680995661</v>
      </c>
      <c r="L26" s="86" t="n">
        <v>0.0211638752305705</v>
      </c>
    </row>
    <row r="27" customFormat="false" ht="14.25" hidden="false" customHeight="false" outlineLevel="0" collapsed="false">
      <c r="A27" s="0" t="s">
        <v>192</v>
      </c>
      <c r="B27" s="0" t="n">
        <v>26</v>
      </c>
      <c r="C27" s="86" t="n">
        <v>0.0241867453649993</v>
      </c>
      <c r="D27" s="86" t="n">
        <v>0.0532707658696748</v>
      </c>
      <c r="E27" s="86" t="n">
        <v>0.0149658807758907</v>
      </c>
      <c r="F27" s="86" t="n">
        <v>0.10470379622025</v>
      </c>
      <c r="G27" s="86" t="n">
        <v>0.0288699338793862</v>
      </c>
      <c r="H27" s="86" t="n">
        <v>0.023352501915035</v>
      </c>
      <c r="I27" s="86" t="n">
        <v>0.0515289717599303</v>
      </c>
      <c r="J27" s="86" t="n">
        <v>0.0155026776281845</v>
      </c>
      <c r="K27" s="86" t="n">
        <v>0.108729903993467</v>
      </c>
      <c r="L27" s="86" t="n">
        <v>0.0265119675741044</v>
      </c>
    </row>
    <row r="28" customFormat="false" ht="14.25" hidden="false" customHeight="false" outlineLevel="0" collapsed="false">
      <c r="A28" s="0" t="s">
        <v>193</v>
      </c>
      <c r="B28" s="0" t="n">
        <v>27</v>
      </c>
      <c r="C28" s="86" t="n">
        <v>0.027904307357434</v>
      </c>
      <c r="D28" s="86" t="n">
        <v>0</v>
      </c>
      <c r="E28" s="86" t="n">
        <v>0.0257299303796554</v>
      </c>
      <c r="F28" s="86" t="n">
        <v>0.0556212491427431</v>
      </c>
      <c r="G28" s="86" t="n">
        <v>0.0146322594508525</v>
      </c>
      <c r="H28" s="86" t="n">
        <v>0.0276742272401331</v>
      </c>
      <c r="I28" s="86" t="n">
        <v>0</v>
      </c>
      <c r="J28" s="86" t="n">
        <v>0.0230094377044575</v>
      </c>
      <c r="K28" s="86" t="n">
        <v>0.0542901456466104</v>
      </c>
      <c r="L28" s="86" t="n">
        <v>0.015312512587808</v>
      </c>
    </row>
    <row r="29" customFormat="false" ht="14.25" hidden="false" customHeight="false" outlineLevel="0" collapsed="false">
      <c r="A29" s="0" t="s">
        <v>194</v>
      </c>
      <c r="B29" s="0" t="n">
        <v>28</v>
      </c>
      <c r="C29" s="86" t="n">
        <v>0.0284023695290547</v>
      </c>
      <c r="D29" s="86" t="n">
        <v>0.673814593942656</v>
      </c>
      <c r="E29" s="86" t="n">
        <v>0.0286055206034121</v>
      </c>
      <c r="F29" s="86" t="n">
        <v>0.0219597239719686</v>
      </c>
      <c r="G29" s="86" t="n">
        <v>0.0284550072951734</v>
      </c>
      <c r="H29" s="86" t="n">
        <v>0.0278935704952159</v>
      </c>
      <c r="I29" s="86" t="n">
        <v>0.667522195769034</v>
      </c>
      <c r="J29" s="86" t="n">
        <v>0.0273025323554372</v>
      </c>
      <c r="K29" s="86" t="n">
        <v>0.0215725529838989</v>
      </c>
      <c r="L29" s="86" t="n">
        <v>0.0294498838029844</v>
      </c>
    </row>
    <row r="30" customFormat="false" ht="14.25" hidden="false" customHeight="false" outlineLevel="0" collapsed="false">
      <c r="A30" s="0" t="s">
        <v>195</v>
      </c>
      <c r="B30" s="0" t="n">
        <v>29</v>
      </c>
      <c r="C30" s="86" t="n">
        <v>0.0103162446319971</v>
      </c>
      <c r="D30" s="86" t="n">
        <v>0</v>
      </c>
      <c r="E30" s="86" t="n">
        <v>0.0150477356051539</v>
      </c>
      <c r="F30" s="86" t="n">
        <v>0.0110343759213264</v>
      </c>
      <c r="G30" s="86" t="n">
        <v>0.00533623086141844</v>
      </c>
      <c r="H30" s="86" t="n">
        <v>0.0101691726741441</v>
      </c>
      <c r="I30" s="86" t="n">
        <v>0</v>
      </c>
      <c r="J30" s="86" t="n">
        <v>0.0138167528825308</v>
      </c>
      <c r="K30" s="86" t="n">
        <v>0.00814301561127066</v>
      </c>
      <c r="L30" s="86" t="n">
        <v>0.00581110251537364</v>
      </c>
    </row>
    <row r="31" customFormat="false" ht="14.25" hidden="false" customHeight="false" outlineLevel="0" collapsed="false">
      <c r="A31" s="0" t="s">
        <v>196</v>
      </c>
      <c r="B31" s="0" t="n">
        <v>30</v>
      </c>
      <c r="C31" s="86" t="n">
        <v>0.0621239174659383</v>
      </c>
      <c r="D31" s="86" t="n">
        <v>0.043841074336778</v>
      </c>
      <c r="E31" s="86" t="n">
        <v>0.0472807863716801</v>
      </c>
      <c r="F31" s="86" t="n">
        <v>0.0439822123193183</v>
      </c>
      <c r="G31" s="86" t="n">
        <v>0.032222624442657</v>
      </c>
      <c r="H31" s="86" t="n">
        <v>0.0617334030213284</v>
      </c>
      <c r="I31" s="86" t="n">
        <v>0.0480071787551802</v>
      </c>
      <c r="J31" s="86" t="n">
        <v>0.0472109856538301</v>
      </c>
      <c r="K31" s="86" t="n">
        <v>0.0428264738570045</v>
      </c>
      <c r="L31" s="86" t="n">
        <v>0.0262784475253915</v>
      </c>
    </row>
    <row r="32" customFormat="false" ht="14.25" hidden="false" customHeight="false" outlineLevel="0" collapsed="false">
      <c r="A32" s="0" t="s">
        <v>197</v>
      </c>
      <c r="B32" s="0" t="n">
        <v>31</v>
      </c>
      <c r="C32" s="86" t="n">
        <v>0.0163565992379575</v>
      </c>
      <c r="D32" s="86" t="n">
        <v>0.00629298030799746</v>
      </c>
      <c r="E32" s="86" t="n">
        <v>0.0294246117620665</v>
      </c>
      <c r="F32" s="86" t="n">
        <v>0.0294155548834582</v>
      </c>
      <c r="G32" s="86" t="n">
        <v>0.0160955149808828</v>
      </c>
      <c r="H32" s="86" t="n">
        <v>0.0165338620445813</v>
      </c>
      <c r="I32" s="86" t="n">
        <v>0.00562885674227379</v>
      </c>
      <c r="J32" s="86" t="n">
        <v>0.0282832071088426</v>
      </c>
      <c r="K32" s="86" t="n">
        <v>0.0298892485459203</v>
      </c>
      <c r="L32" s="86" t="n">
        <v>0.0189223854070557</v>
      </c>
    </row>
    <row r="33" customFormat="false" ht="14.25" hidden="false" customHeight="false" outlineLevel="0" collapsed="false">
      <c r="A33" s="0" t="s">
        <v>198</v>
      </c>
      <c r="B33" s="0" t="n">
        <v>32</v>
      </c>
      <c r="C33" s="86" t="n">
        <v>0.0117162878053637</v>
      </c>
      <c r="D33" s="86" t="n">
        <v>0</v>
      </c>
      <c r="E33" s="86" t="n">
        <v>0.0303930015162714</v>
      </c>
      <c r="F33" s="86" t="n">
        <v>0.0088896624917528</v>
      </c>
      <c r="G33" s="86" t="n">
        <v>0.00962944358848998</v>
      </c>
      <c r="H33" s="86" t="n">
        <v>0.0117634081537292</v>
      </c>
      <c r="I33" s="86" t="n">
        <v>0</v>
      </c>
      <c r="J33" s="86" t="n">
        <v>0.0275055881773446</v>
      </c>
      <c r="K33" s="86" t="n">
        <v>0.00934755859504731</v>
      </c>
      <c r="L33" s="86" t="n">
        <v>0.00836650793392559</v>
      </c>
    </row>
    <row r="34" customFormat="false" ht="14.25" hidden="false" customHeight="false" outlineLevel="0" collapsed="false">
      <c r="A34" s="0" t="s">
        <v>199</v>
      </c>
      <c r="B34" s="0" t="n">
        <v>33</v>
      </c>
      <c r="C34" s="86" t="n">
        <v>1</v>
      </c>
      <c r="D34" s="86" t="n">
        <v>1</v>
      </c>
      <c r="E34" s="86" t="n">
        <v>1</v>
      </c>
      <c r="F34" s="86" t="n">
        <v>1</v>
      </c>
      <c r="G34" s="86" t="n">
        <v>1</v>
      </c>
      <c r="H34" s="86" t="n">
        <v>1</v>
      </c>
      <c r="I34" s="86" t="n">
        <v>1</v>
      </c>
      <c r="J34" s="86" t="n">
        <v>1</v>
      </c>
      <c r="K34" s="86" t="n">
        <v>1</v>
      </c>
      <c r="L34" s="86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2020-07-17T18:45:58Z</dcterms:created>
  <dc:creator>Christopher Cernichiaro Reyna</dc:creator>
  <dc:description/>
  <dc:language>en-US</dc:language>
  <cp:lastModifiedBy/>
  <cp:lastPrinted>2021-05-24T18:26:26Z</cp:lastPrinted>
  <dcterms:modified xsi:type="dcterms:W3CDTF">2022-11-09T18:49:36Z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