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úario\OneDrive\Desktop\"/>
    </mc:Choice>
  </mc:AlternateContent>
  <xr:revisionPtr revIDLastSave="0" documentId="8_{8A6F5125-E615-48C9-B114-887DAB3D0D63}" xr6:coauthVersionLast="47" xr6:coauthVersionMax="47" xr10:uidLastSave="{00000000-0000-0000-0000-000000000000}"/>
  <bookViews>
    <workbookView xWindow="-108" yWindow="-108" windowWidth="23256" windowHeight="12576" firstSheet="1" activeTab="1" xr2:uid="{25E88591-A2CB-4B21-B72E-E8A51CC9401C}"/>
  </bookViews>
  <sheets>
    <sheet name="Planilha1" sheetId="1" r:id="rId1"/>
    <sheet name="Planilha3" sheetId="3" r:id="rId2"/>
  </sheets>
  <definedNames>
    <definedName name="_xlnm._FilterDatabase" localSheetId="0" hidden="1">Planilha1!$A$2:$J$26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Q5" i="3"/>
  <c r="Q4" i="3"/>
  <c r="P3" i="3"/>
  <c r="O3" i="3"/>
  <c r="Q3" i="3" s="1"/>
  <c r="N3" i="3"/>
  <c r="N6" i="3"/>
  <c r="N5" i="3"/>
  <c r="N4" i="3"/>
  <c r="Q3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<sst xmlns="http://schemas.openxmlformats.org/spreadsheetml/2006/main" count="506" uniqueCount="159">
  <si>
    <r>
      <rPr>
        <b/>
        <sz val="36"/>
        <color rgb="FF7030A0"/>
        <rFont val="Aptos Black"/>
        <family val="2"/>
      </rPr>
      <t>WINE</t>
    </r>
    <r>
      <rPr>
        <b/>
        <sz val="36"/>
        <color theme="1"/>
        <rFont val="Aptos Black"/>
        <family val="2"/>
      </rPr>
      <t>TECH</t>
    </r>
  </si>
  <si>
    <t>Categoria</t>
  </si>
  <si>
    <t>Identificador</t>
  </si>
  <si>
    <t>Requisito</t>
  </si>
  <si>
    <t>Descrição</t>
  </si>
  <si>
    <t>Classificação</t>
  </si>
  <si>
    <t>Tamanho</t>
  </si>
  <si>
    <t>Tam (#)</t>
  </si>
  <si>
    <t>Prioridade</t>
  </si>
  <si>
    <t>Sprint</t>
  </si>
  <si>
    <t>Sprint Semanal</t>
  </si>
  <si>
    <r>
      <rPr>
        <b/>
        <sz val="11"/>
        <color theme="0"/>
        <rFont val="Aptos Narrow"/>
        <family val="2"/>
        <scheme val="minor"/>
      </rPr>
      <t>Sprint</t>
    </r>
    <r>
      <rPr>
        <sz val="11"/>
        <color theme="1"/>
        <rFont val="Aptos Narrow"/>
        <family val="2"/>
        <scheme val="minor"/>
      </rPr>
      <t xml:space="preserve"> 2</t>
    </r>
  </si>
  <si>
    <t>Funcional</t>
  </si>
  <si>
    <t>RF 1</t>
  </si>
  <si>
    <t>Tela de login</t>
  </si>
  <si>
    <t>Criação de uma página para o usuário efetuar o login e acessar o site institucional</t>
  </si>
  <si>
    <t>Essencial</t>
  </si>
  <si>
    <t>Sprint 1</t>
  </si>
  <si>
    <t>-</t>
  </si>
  <si>
    <t>Total</t>
  </si>
  <si>
    <t>RF 2</t>
  </si>
  <si>
    <t>Categorização de contas</t>
  </si>
  <si>
    <t>O sistema tera a categoria de 2 contas para utilizar e navegar, usuário comum e usuário administrativo.</t>
  </si>
  <si>
    <t>Coluna1</t>
  </si>
  <si>
    <t>Coluna2</t>
  </si>
  <si>
    <t>Pequeno</t>
  </si>
  <si>
    <t>5</t>
  </si>
  <si>
    <t>Sprint 2</t>
  </si>
  <si>
    <t>Semana 2</t>
  </si>
  <si>
    <t>RF 3</t>
  </si>
  <si>
    <t>Cadastro de contas</t>
  </si>
  <si>
    <t>Criação de uma página para que um cliente/usuário consiga se cadastra e utilizar o site e os serviços.</t>
  </si>
  <si>
    <t>Sprint2.1</t>
  </si>
  <si>
    <t>RF 4</t>
  </si>
  <si>
    <t>Permissões da conta usuário administradores</t>
  </si>
  <si>
    <t>O usuário adiministrador terá todas permissões do sistema referente a sua empresa.</t>
  </si>
  <si>
    <t>Sprint2.2</t>
  </si>
  <si>
    <t>RF 4.1</t>
  </si>
  <si>
    <t>Permissão de cadastramento</t>
  </si>
  <si>
    <t>Somente o usuário administrador pode cadastrar usuários comuns. </t>
  </si>
  <si>
    <t>Semana 4</t>
  </si>
  <si>
    <t>Sprint2.3</t>
  </si>
  <si>
    <t>RF 4.2</t>
  </si>
  <si>
    <t>Permissão de funcionabilidade</t>
  </si>
  <si>
    <t>O usuário administrador deve ter acesso a todas as funcionabilidades. </t>
  </si>
  <si>
    <t>Sprint 2.4</t>
  </si>
  <si>
    <t>RF 4.3</t>
  </si>
  <si>
    <t xml:space="preserve">O usuário administrador deve definir quais as permissões de cadastramento que cada usuário comum possui: cadastro de fazendas, cadastro de apiários e cadastro de sensores. </t>
  </si>
  <si>
    <t>Sprint 2.5</t>
  </si>
  <si>
    <t>RF 4.4</t>
  </si>
  <si>
    <t>Permissão de alteração</t>
  </si>
  <si>
    <t>O usuário administrador deve definir quais as permissões de alterações de dados que cada usuário comum possui: alteração de caves,  alteração de barris e  alteração de sensores.</t>
  </si>
  <si>
    <t>RF 4.5</t>
  </si>
  <si>
    <t>Permissão de listagem</t>
  </si>
  <si>
    <t>O usuário administrador deve definir quais as permissões de listagem de dados que cada usuário comum possui: listagem de caves e quais dados listar, listagem de barris  e quais dados listar e listagem de sensores</t>
  </si>
  <si>
    <t>RF 4.6</t>
  </si>
  <si>
    <t>Permissão de exclusão</t>
  </si>
  <si>
    <t xml:space="preserve">O usuário administrador deve definir quais as permissões de exclusão que cada usuário comum possui: exclusão de caves, exclusão de barris e exclusão de sensores. </t>
  </si>
  <si>
    <t>RF 5</t>
  </si>
  <si>
    <t>Regra de cadastro de usuário administradores</t>
  </si>
  <si>
    <t>Os usuários administradores devem cadastrar suas credenciais: nome, CNPJ, telefone, email e senha para criar conta.</t>
  </si>
  <si>
    <t>RF 6</t>
  </si>
  <si>
    <t>Permissões da conta usuário comum</t>
  </si>
  <si>
    <t>O usuário administrador atribuira as permissões para que o usuário comum possa ver, modificar ou cadastrar em qualquer campo.</t>
  </si>
  <si>
    <t>Médio</t>
  </si>
  <si>
    <t>RF 7</t>
  </si>
  <si>
    <t>Cadastro de contas usuário comum</t>
  </si>
  <si>
    <t>O sistema deve permitir o cadastro de contas comum por meio de administradores</t>
  </si>
  <si>
    <t>RF 8</t>
  </si>
  <si>
    <t>Cadastro de setor</t>
  </si>
  <si>
    <t>O sistema deve ter uma tela para o cadastro e remoção de caves dentro do sistema.</t>
  </si>
  <si>
    <t>RF 9</t>
  </si>
  <si>
    <t>Cadastro de caves</t>
  </si>
  <si>
    <t>O sistema  deve ter uma tela para o cadastro e remoção de caves dentro do sistema.</t>
  </si>
  <si>
    <t>RF 10</t>
  </si>
  <si>
    <t>Cadastro de sensores</t>
  </si>
  <si>
    <t>O sistema deve ter uma tela para o cadastro e remoção de sensores dentro do sistema.</t>
  </si>
  <si>
    <t>RF 11</t>
  </si>
  <si>
    <t>Alerta de variação de temperatura e umidade</t>
  </si>
  <si>
    <t>A página exibira um alerta ou notificara o usuário caso apresente alguma alteração na temperatura ou umidade ideal.</t>
  </si>
  <si>
    <t>RF 12</t>
  </si>
  <si>
    <t>Armazenamento do histórico de temperatura e umidade</t>
  </si>
  <si>
    <t>Os registro de temperaturas e umidade capturados pelo sensor serão registrado no histórico na página para consulta se necessário.</t>
  </si>
  <si>
    <t>Não-Funcional</t>
  </si>
  <si>
    <t>RNF 1</t>
  </si>
  <si>
    <t>Disponibilidade do sensor a todo tempo</t>
  </si>
  <si>
    <t>Manter uma margem de 99% de disponibilidade do sensor no dia para uso do Enologo.</t>
  </si>
  <si>
    <t>RNF 2</t>
  </si>
  <si>
    <t>Coleta dos dados de temperatura e umidade em até 5 segundos</t>
  </si>
  <si>
    <t>Coleta de temperatura e umidade do barril em até 5 segundos</t>
  </si>
  <si>
    <t>RNF 3</t>
  </si>
  <si>
    <t xml:space="preserve">Configuração na dashboard </t>
  </si>
  <si>
    <t>Configuração de acesso especifico pra administrador do negocio com permissões especificas e outras permissões para o Enologo.</t>
  </si>
  <si>
    <t>Importante</t>
  </si>
  <si>
    <t>Semana 1</t>
  </si>
  <si>
    <t>RNF 4</t>
  </si>
  <si>
    <t>Design prático</t>
  </si>
  <si>
    <t>Design prático para Enologos e pessoas da área.</t>
  </si>
  <si>
    <t>Desejavel</t>
  </si>
  <si>
    <t>RNF 5</t>
  </si>
  <si>
    <t>Protótipo do SIte Institucional</t>
  </si>
  <si>
    <t>Criação do protótipo do site institucinal do projeto via Figma - Plataforma voltada a criação de protótipos via web/navegador</t>
  </si>
  <si>
    <t>RNF 6</t>
  </si>
  <si>
    <t>Configuração da VM</t>
  </si>
  <si>
    <t>Configuração da VM para armazenar os dados capturados pelo sensor, e visualização pelo site.</t>
  </si>
  <si>
    <t>Grande</t>
  </si>
  <si>
    <t>Finalizado</t>
  </si>
  <si>
    <t>Pontos Fibonacci</t>
  </si>
  <si>
    <t>Planejado</t>
  </si>
  <si>
    <t>Entregue</t>
  </si>
  <si>
    <t>Pendente</t>
  </si>
  <si>
    <t>pequeno</t>
  </si>
  <si>
    <t>NÃO</t>
  </si>
  <si>
    <t>Sp1</t>
  </si>
  <si>
    <t>Sp2</t>
  </si>
  <si>
    <t>medio</t>
  </si>
  <si>
    <t>SIM</t>
  </si>
  <si>
    <t>Sp3</t>
  </si>
  <si>
    <t>Otavio Augusto / Leonardo Scavazza /  Juan Sanchez / Marlon Souza / Rafael Souza / Yuri Barcelos  GRUPO 11</t>
  </si>
  <si>
    <t>grande</t>
  </si>
  <si>
    <t>Muto grande</t>
  </si>
  <si>
    <t>RNF 7</t>
  </si>
  <si>
    <t>Token de cadastro</t>
  </si>
  <si>
    <t>Gerar código de segurança após cadastro, liberado apenas quando o contrato estiver ativo</t>
  </si>
  <si>
    <t>RNF 8</t>
  </si>
  <si>
    <t>Painel Administrartivo</t>
  </si>
  <si>
    <t>Permitir gestão completa de funcionários, caves, tipos de vinho barris e sensores</t>
  </si>
  <si>
    <t>RNF 9</t>
  </si>
  <si>
    <t>Gerenciamento de caves</t>
  </si>
  <si>
    <t>RNF 10</t>
  </si>
  <si>
    <t>Gerenciamento de Barris</t>
  </si>
  <si>
    <t>RNF 11</t>
  </si>
  <si>
    <t>Gerenciamento de Funcionarios</t>
  </si>
  <si>
    <t>RNF 12</t>
  </si>
  <si>
    <t>Integração dos sensores</t>
  </si>
  <si>
    <t>Integrar os sensores aos barris para fazer a coleta dos dados</t>
  </si>
  <si>
    <t>RNF 13</t>
  </si>
  <si>
    <t>RNF 14</t>
  </si>
  <si>
    <t>Fluxograma do suporte</t>
  </si>
  <si>
    <t>Criar um Fluxograma de suporte</t>
  </si>
  <si>
    <t>RNF 15</t>
  </si>
  <si>
    <t>Ferramenta de help Desk</t>
  </si>
  <si>
    <t>Criar uma ferramenta de ajuda para clientes a fazer contato com o suporte                                                          (abertura e fechamento de chamados)</t>
  </si>
  <si>
    <t>RNF 16</t>
  </si>
  <si>
    <t>Planilha de Product Backlog</t>
  </si>
  <si>
    <t>Organizar e manter uma planilha para o Product Backlog, que liste todos os requisitos do projeto de forma priorizada.</t>
  </si>
  <si>
    <t>RNF 17</t>
  </si>
  <si>
    <t>Planilha Sprint Backlog</t>
  </si>
  <si>
    <t>Gerenciar uma planilha para o Sprint Backlog, que detalhe as tarefas selecionadas para cada sprint, suas estimativas e progresso.</t>
  </si>
  <si>
    <t>RNF 18</t>
  </si>
  <si>
    <t>Diagrama de Visão de Negócio</t>
  </si>
  <si>
    <t>Construir um diagrama visual que represente a visão de negócio do projeto, destacando os objetivos, principais stakeholders e o valor que a solução proporcionará.</t>
  </si>
  <si>
    <t>RNF 19</t>
  </si>
  <si>
    <t xml:space="preserve"> Projeto criado e configurado no Github</t>
  </si>
  <si>
    <t>Criar um repositório no GitHub para o código-fonte do projeto atualizado e versionado, garantindo que as mudanças sejam rastreadas e acessíveis à equipe.</t>
  </si>
  <si>
    <t>Escolha de sensor</t>
  </si>
  <si>
    <t>Ligar e escolher o sensor que será usado no arduíno</t>
  </si>
  <si>
    <t>Sprint Backlog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</si>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</sst>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36"/>
      <color theme="1"/>
      <name val="Aptos Black"/>
      <family val="2"/>
    </font>
    <font>
      <b/>
      <sz val="12"/>
      <color rgb="FFFFFFFF"/>
      <name val="Arial"/>
      <family val="2"/>
    </font>
    <font>
      <b/>
      <sz val="36"/>
      <color rgb="FF7030A0"/>
      <name val="Aptos Black"/>
      <family val="2"/>
    </font>
    <font>
      <sz val="11"/>
      <color rgb="FF000000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right" vertical="center"/>
    </xf>
    <xf numFmtId="0" fontId="1" fillId="4" borderId="1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wrapText="1"/>
    </xf>
    <xf numFmtId="0" fontId="1" fillId="5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10" xfId="1" applyFill="1" applyBorder="1" applyAlignment="1">
      <alignment horizontal="center" vertical="center"/>
    </xf>
    <xf numFmtId="0" fontId="1" fillId="5" borderId="9" xfId="1" applyFill="1" applyBorder="1" applyAlignment="1">
      <alignment horizontal="center" vertical="center"/>
    </xf>
    <xf numFmtId="0" fontId="1" fillId="5" borderId="10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" fillId="4" borderId="12" xfId="1" applyFill="1" applyBorder="1" applyAlignment="1">
      <alignment horizontal="center" vertical="center" wrapText="1"/>
    </xf>
    <xf numFmtId="0" fontId="1" fillId="4" borderId="13" xfId="1" applyFill="1" applyBorder="1" applyAlignment="1">
      <alignment horizontal="center" vertical="center"/>
    </xf>
    <xf numFmtId="0" fontId="1" fillId="4" borderId="14" xfId="1" applyFill="1" applyBorder="1" applyAlignment="1">
      <alignment horizontal="center" vertical="center"/>
    </xf>
    <xf numFmtId="0" fontId="1" fillId="4" borderId="15" xfId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3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Título 4" xfId="1" builtinId="19"/>
  </cellStyles>
  <dxfs count="15"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val>
            <c:numRef>
              <c:f>Planilha3!$O$4:$O$6</c:f>
              <c:numCache>
                <c:formatCode>General</c:formatCode>
                <c:ptCount val="3"/>
                <c:pt idx="0">
                  <c:v>15</c:v>
                </c:pt>
                <c:pt idx="1">
                  <c:v>33</c:v>
                </c:pt>
                <c:pt idx="2">
                  <c:v>315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AC-41F7-920F-278AAE63EFC1}"/>
            </c:ext>
          </c:extLst>
        </c:ser>
        <c:ser>
          <c:idx val="1"/>
          <c:order val="1"/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val>
            <c:numRef>
              <c:f>Planilha3!$P$4:$P$6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{"Entregue"}</c15:sqref>
                        </c15:formulaRef>
                      </c:ext>
                    </c:extLst>
                    <c:strCache>
                      <c:ptCount val="1"/>
                      <c:pt idx="0">
                        <c:v>Entregue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AC-41F7-920F-278AAE63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00647"/>
        <c:axId val="543602695"/>
      </c:lineChart>
      <c:catAx>
        <c:axId val="543600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2695"/>
        <c:crosses val="autoZero"/>
        <c:auto val="1"/>
        <c:lblAlgn val="ctr"/>
        <c:lblOffset val="100"/>
        <c:noMultiLvlLbl val="0"/>
      </c:catAx>
      <c:valAx>
        <c:axId val="54360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0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6</xdr:row>
      <xdr:rowOff>238125</xdr:rowOff>
    </xdr:from>
    <xdr:to>
      <xdr:col>16</xdr:col>
      <xdr:colOff>1771650</xdr:colOff>
      <xdr:row>13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45935-72B7-A2DC-B596-A5511E428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32303-B229-40F9-8390-6830AFDA56BD}" name="Tabela4" displayName="Tabela4" ref="A4:J26" totalsRowShown="0" headerRowDxfId="14" dataDxfId="12" headerRowBorderDxfId="13" tableBorderDxfId="11" totalsRowBorderDxfId="10">
  <tableColumns count="10">
    <tableColumn id="1" xr3:uid="{336C2BF7-A120-41DC-B6ED-4BC3FE52DB33}" name="Funcional" dataDxfId="9"/>
    <tableColumn id="2" xr3:uid="{66918D3B-272B-4087-B7AF-3025E05BC9AC}" name="RF 2" dataDxfId="8"/>
    <tableColumn id="3" xr3:uid="{9AE7BC9C-5EFA-482C-8099-9AA0F9D9B515}" name="Categorização de contas" dataDxfId="7"/>
    <tableColumn id="4" xr3:uid="{19E89CCA-4FEF-4B73-834C-2683EAB08A85}" name="O sistema tera a categoria de 2 contas para utilizar e navegar, usuário comum e usuário administrativo." dataDxfId="6"/>
    <tableColumn id="5" xr3:uid="{EE52488D-7A8F-4824-BF28-CEFEE7C5F4CB}" name="Coluna1" dataDxfId="5"/>
    <tableColumn id="6" xr3:uid="{69183648-5299-4C41-8FBA-A659E44B0370}" name="Coluna2" dataDxfId="4"/>
    <tableColumn id="7" xr3:uid="{3580E473-A576-4E2E-AF70-D73CFC2D7A68}" name="Pequeno" dataDxfId="3"/>
    <tableColumn id="8" xr3:uid="{D0F01CA2-AA1B-4BAB-AF55-706853F04829}" name="5" dataDxfId="2"/>
    <tableColumn id="9" xr3:uid="{794AE533-E992-46E7-B28A-45D7CEAC5705}" name="Sprint 2" dataDxfId="1"/>
    <tableColumn id="10" xr3:uid="{A5C9259C-C071-4220-AF3F-DD42834F70D2}" name="Semana 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4673-2279-490B-93CD-7E290EBB40A4}">
  <dimension ref="A1:Q26"/>
  <sheetViews>
    <sheetView topLeftCell="A15" zoomScale="84" zoomScaleNormal="85" workbookViewId="0">
      <selection activeCell="P2" sqref="P2:Q9"/>
    </sheetView>
  </sheetViews>
  <sheetFormatPr defaultColWidth="12" defaultRowHeight="14.4" x14ac:dyDescent="0.3"/>
  <cols>
    <col min="1" max="1" width="13.33203125" bestFit="1" customWidth="1"/>
    <col min="2" max="2" width="14.5546875" bestFit="1" customWidth="1"/>
    <col min="3" max="3" width="26.6640625" customWidth="1"/>
    <col min="4" max="4" width="68" customWidth="1"/>
    <col min="5" max="5" width="15" customWidth="1"/>
    <col min="6" max="6" width="14.6640625" bestFit="1" customWidth="1"/>
    <col min="7" max="7" width="13.33203125" bestFit="1" customWidth="1"/>
    <col min="8" max="8" width="15.5546875" bestFit="1" customWidth="1"/>
    <col min="9" max="9" width="9" customWidth="1"/>
    <col min="10" max="10" width="17.88671875" bestFit="1" customWidth="1"/>
    <col min="16" max="16" width="10.33203125" bestFit="1" customWidth="1"/>
    <col min="17" max="17" width="7.6640625" bestFit="1" customWidth="1"/>
  </cols>
  <sheetData>
    <row r="1" spans="1:17" ht="47.4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7" ht="15.6" x14ac:dyDescent="0.3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P2" s="30" t="s">
        <v>11</v>
      </c>
      <c r="Q2" s="30"/>
    </row>
    <row r="3" spans="1:17" ht="28.8" x14ac:dyDescent="0.3">
      <c r="A3" s="10" t="s">
        <v>12</v>
      </c>
      <c r="B3" s="10" t="s">
        <v>13</v>
      </c>
      <c r="C3" s="11" t="s">
        <v>14</v>
      </c>
      <c r="D3" s="11" t="s">
        <v>15</v>
      </c>
      <c r="E3" s="14" t="s">
        <v>16</v>
      </c>
      <c r="F3" s="10">
        <v>1</v>
      </c>
      <c r="G3" s="10"/>
      <c r="H3" s="10">
        <v>8</v>
      </c>
      <c r="I3" s="10" t="s">
        <v>17</v>
      </c>
      <c r="J3" s="10" t="s">
        <v>18</v>
      </c>
      <c r="P3" s="4" t="s">
        <v>19</v>
      </c>
      <c r="Q3" s="5">
        <f>SUM(W:W)</f>
        <v>0</v>
      </c>
    </row>
    <row r="4" spans="1:17" ht="28.8" x14ac:dyDescent="0.3">
      <c r="A4" s="12" t="s">
        <v>12</v>
      </c>
      <c r="B4" s="12" t="s">
        <v>20</v>
      </c>
      <c r="C4" s="13" t="s">
        <v>21</v>
      </c>
      <c r="D4" s="13" t="s">
        <v>22</v>
      </c>
      <c r="E4" s="12" t="s">
        <v>23</v>
      </c>
      <c r="F4" s="12" t="s">
        <v>24</v>
      </c>
      <c r="G4" s="12" t="s">
        <v>25</v>
      </c>
      <c r="H4" s="12" t="s">
        <v>26</v>
      </c>
      <c r="I4" s="12" t="s">
        <v>27</v>
      </c>
      <c r="J4" s="12" t="s">
        <v>28</v>
      </c>
      <c r="P4" s="6" t="s">
        <v>17</v>
      </c>
      <c r="Q4" s="7" t="e">
        <f>SUM(#REF!,#REF!,#REF!,#REF!,#REF!,#REF!,#REF!,#REF!,#REF!,#REF!,#REF!,#REF!,#REF!,)</f>
        <v>#REF!</v>
      </c>
    </row>
    <row r="5" spans="1:17" ht="28.8" x14ac:dyDescent="0.3">
      <c r="A5" s="10" t="s">
        <v>12</v>
      </c>
      <c r="B5" s="10" t="s">
        <v>29</v>
      </c>
      <c r="C5" s="11" t="s">
        <v>30</v>
      </c>
      <c r="D5" s="11" t="s">
        <v>31</v>
      </c>
      <c r="E5" s="12"/>
      <c r="F5" s="10"/>
      <c r="G5" s="10"/>
      <c r="H5" s="10">
        <v>8</v>
      </c>
      <c r="I5" s="10" t="s">
        <v>17</v>
      </c>
      <c r="J5" s="10" t="s">
        <v>18</v>
      </c>
      <c r="P5" s="6" t="s">
        <v>32</v>
      </c>
      <c r="Q5" s="7" t="e">
        <f>SUM(#REF!,#REF!,#REF!,#REF!,#REF!,)</f>
        <v>#REF!</v>
      </c>
    </row>
    <row r="6" spans="1:17" ht="28.8" x14ac:dyDescent="0.3">
      <c r="A6" s="12" t="s">
        <v>12</v>
      </c>
      <c r="B6" s="12" t="s">
        <v>33</v>
      </c>
      <c r="C6" s="13" t="s">
        <v>34</v>
      </c>
      <c r="D6" s="13" t="s">
        <v>35</v>
      </c>
      <c r="E6" s="12"/>
      <c r="F6" s="12"/>
      <c r="G6" s="12"/>
      <c r="H6" s="12">
        <v>5</v>
      </c>
      <c r="I6" s="12" t="s">
        <v>17</v>
      </c>
      <c r="J6" s="12" t="s">
        <v>18</v>
      </c>
      <c r="P6" s="6" t="s">
        <v>36</v>
      </c>
      <c r="Q6" s="7" t="e">
        <f>SUM(#REF!,#REF!,#REF!,#REF!,#REF!,)</f>
        <v>#REF!</v>
      </c>
    </row>
    <row r="7" spans="1:17" x14ac:dyDescent="0.3">
      <c r="A7" s="10" t="s">
        <v>12</v>
      </c>
      <c r="B7" s="10" t="s">
        <v>37</v>
      </c>
      <c r="C7" s="11" t="s">
        <v>38</v>
      </c>
      <c r="D7" s="11" t="s">
        <v>39</v>
      </c>
      <c r="E7" s="12"/>
      <c r="F7" s="10"/>
      <c r="G7" s="10"/>
      <c r="H7" s="10">
        <v>5</v>
      </c>
      <c r="I7" s="10" t="s">
        <v>27</v>
      </c>
      <c r="J7" s="10" t="s">
        <v>40</v>
      </c>
      <c r="P7" s="6" t="s">
        <v>41</v>
      </c>
      <c r="Q7" s="7" t="e">
        <f>SUM(#REF!,#REF!,)</f>
        <v>#REF!</v>
      </c>
    </row>
    <row r="8" spans="1:17" ht="28.8" x14ac:dyDescent="0.3">
      <c r="A8" s="12" t="s">
        <v>12</v>
      </c>
      <c r="B8" s="12" t="s">
        <v>42</v>
      </c>
      <c r="C8" s="13" t="s">
        <v>43</v>
      </c>
      <c r="D8" s="13" t="s">
        <v>44</v>
      </c>
      <c r="E8" s="12"/>
      <c r="F8" s="12"/>
      <c r="G8" s="12"/>
      <c r="H8" s="12">
        <v>5</v>
      </c>
      <c r="I8" s="12" t="s">
        <v>27</v>
      </c>
      <c r="J8" s="12" t="s">
        <v>40</v>
      </c>
      <c r="P8" s="3" t="s">
        <v>45</v>
      </c>
      <c r="Q8" s="7" t="e">
        <f>SUM(#REF!,#REF!,#REF!,#REF!,#REF!,#REF!,)</f>
        <v>#REF!</v>
      </c>
    </row>
    <row r="9" spans="1:17" ht="43.2" x14ac:dyDescent="0.3">
      <c r="A9" s="10" t="s">
        <v>12</v>
      </c>
      <c r="B9" s="10" t="s">
        <v>46</v>
      </c>
      <c r="C9" s="11" t="s">
        <v>38</v>
      </c>
      <c r="D9" s="11" t="s">
        <v>47</v>
      </c>
      <c r="E9" s="12"/>
      <c r="F9" s="10"/>
      <c r="G9" s="10"/>
      <c r="H9" s="10">
        <v>5</v>
      </c>
      <c r="I9" s="10" t="s">
        <v>27</v>
      </c>
      <c r="J9" s="10" t="s">
        <v>40</v>
      </c>
      <c r="P9" s="8" t="s">
        <v>48</v>
      </c>
      <c r="Q9" s="9" t="e">
        <f>SUM(#REF!)</f>
        <v>#REF!</v>
      </c>
    </row>
    <row r="10" spans="1:17" ht="43.2" x14ac:dyDescent="0.3">
      <c r="A10" s="12" t="s">
        <v>12</v>
      </c>
      <c r="B10" s="12" t="s">
        <v>49</v>
      </c>
      <c r="C10" s="13" t="s">
        <v>50</v>
      </c>
      <c r="D10" s="13" t="s">
        <v>51</v>
      </c>
      <c r="E10" s="12"/>
      <c r="F10" s="12"/>
      <c r="G10" s="12"/>
      <c r="H10" s="12">
        <v>5</v>
      </c>
      <c r="I10" s="12" t="s">
        <v>27</v>
      </c>
      <c r="J10" s="12" t="s">
        <v>40</v>
      </c>
    </row>
    <row r="11" spans="1:17" ht="43.2" x14ac:dyDescent="0.3">
      <c r="A11" s="10" t="s">
        <v>12</v>
      </c>
      <c r="B11" s="10" t="s">
        <v>52</v>
      </c>
      <c r="C11" s="11" t="s">
        <v>53</v>
      </c>
      <c r="D11" s="11" t="s">
        <v>54</v>
      </c>
      <c r="E11" s="12"/>
      <c r="F11" s="10"/>
      <c r="G11" s="10"/>
      <c r="H11" s="10">
        <v>5</v>
      </c>
      <c r="I11" s="10" t="s">
        <v>27</v>
      </c>
      <c r="J11" s="10" t="s">
        <v>40</v>
      </c>
    </row>
    <row r="12" spans="1:17" ht="43.2" x14ac:dyDescent="0.3">
      <c r="A12" s="12" t="s">
        <v>12</v>
      </c>
      <c r="B12" s="12" t="s">
        <v>55</v>
      </c>
      <c r="C12" s="13" t="s">
        <v>56</v>
      </c>
      <c r="D12" s="13" t="s">
        <v>57</v>
      </c>
      <c r="E12" s="12"/>
      <c r="F12" s="12"/>
      <c r="G12" s="12"/>
      <c r="H12" s="12">
        <v>5</v>
      </c>
      <c r="I12" s="12" t="s">
        <v>27</v>
      </c>
      <c r="J12" s="12" t="s">
        <v>40</v>
      </c>
    </row>
    <row r="13" spans="1:17" ht="28.8" x14ac:dyDescent="0.3">
      <c r="A13" s="12" t="s">
        <v>12</v>
      </c>
      <c r="B13" s="12" t="s">
        <v>58</v>
      </c>
      <c r="C13" s="13" t="s">
        <v>59</v>
      </c>
      <c r="D13" s="13" t="s">
        <v>60</v>
      </c>
      <c r="E13" s="12"/>
      <c r="F13" s="12"/>
      <c r="G13" s="12"/>
      <c r="H13" s="12">
        <v>8</v>
      </c>
      <c r="I13" s="12" t="s">
        <v>27</v>
      </c>
      <c r="J13" s="12" t="s">
        <v>28</v>
      </c>
    </row>
    <row r="14" spans="1:17" ht="28.8" x14ac:dyDescent="0.3">
      <c r="A14" s="12" t="s">
        <v>12</v>
      </c>
      <c r="B14" s="12" t="s">
        <v>61</v>
      </c>
      <c r="C14" s="13" t="s">
        <v>62</v>
      </c>
      <c r="D14" s="13" t="s">
        <v>63</v>
      </c>
      <c r="E14" s="12"/>
      <c r="F14" s="12"/>
      <c r="G14" s="12" t="s">
        <v>64</v>
      </c>
      <c r="H14" s="12">
        <v>8</v>
      </c>
      <c r="I14" s="12" t="s">
        <v>27</v>
      </c>
      <c r="J14" s="12" t="s">
        <v>28</v>
      </c>
    </row>
    <row r="15" spans="1:17" ht="28.8" x14ac:dyDescent="0.3">
      <c r="A15" s="10" t="s">
        <v>12</v>
      </c>
      <c r="B15" s="10" t="s">
        <v>65</v>
      </c>
      <c r="C15" s="11" t="s">
        <v>66</v>
      </c>
      <c r="D15" s="11" t="s">
        <v>67</v>
      </c>
      <c r="E15" s="12"/>
      <c r="F15" s="10"/>
      <c r="G15" s="10"/>
      <c r="H15" s="10">
        <v>8</v>
      </c>
      <c r="I15" s="10" t="s">
        <v>17</v>
      </c>
      <c r="J15" s="10" t="s">
        <v>18</v>
      </c>
    </row>
    <row r="16" spans="1:17" ht="28.8" x14ac:dyDescent="0.3">
      <c r="A16" s="12" t="s">
        <v>12</v>
      </c>
      <c r="B16" s="12" t="s">
        <v>68</v>
      </c>
      <c r="C16" s="13" t="s">
        <v>69</v>
      </c>
      <c r="D16" s="13" t="s">
        <v>70</v>
      </c>
      <c r="E16" s="12"/>
      <c r="F16" s="12"/>
      <c r="G16" s="12"/>
      <c r="H16" s="12">
        <v>5</v>
      </c>
      <c r="I16" s="12" t="s">
        <v>27</v>
      </c>
      <c r="J16" s="12" t="s">
        <v>28</v>
      </c>
    </row>
    <row r="17" spans="1:10" ht="28.8" x14ac:dyDescent="0.3">
      <c r="A17" s="12" t="s">
        <v>12</v>
      </c>
      <c r="B17" s="12" t="s">
        <v>71</v>
      </c>
      <c r="C17" s="13" t="s">
        <v>72</v>
      </c>
      <c r="D17" s="13" t="s">
        <v>73</v>
      </c>
      <c r="E17" s="12"/>
      <c r="F17" s="12"/>
      <c r="G17" s="12"/>
      <c r="H17" s="12">
        <v>5</v>
      </c>
      <c r="I17" s="12" t="s">
        <v>17</v>
      </c>
      <c r="J17" s="12" t="s">
        <v>18</v>
      </c>
    </row>
    <row r="18" spans="1:10" ht="28.8" x14ac:dyDescent="0.3">
      <c r="A18" s="12" t="s">
        <v>12</v>
      </c>
      <c r="B18" s="12" t="s">
        <v>74</v>
      </c>
      <c r="C18" s="12" t="s">
        <v>75</v>
      </c>
      <c r="D18" s="13" t="s">
        <v>76</v>
      </c>
      <c r="E18" s="12"/>
      <c r="F18" s="12"/>
      <c r="G18" s="12"/>
      <c r="H18" s="12">
        <v>5</v>
      </c>
      <c r="I18" s="12" t="s">
        <v>17</v>
      </c>
      <c r="J18" s="12" t="s">
        <v>18</v>
      </c>
    </row>
    <row r="19" spans="1:10" ht="28.8" x14ac:dyDescent="0.3">
      <c r="A19" s="12" t="s">
        <v>12</v>
      </c>
      <c r="B19" s="12" t="s">
        <v>77</v>
      </c>
      <c r="C19" s="13" t="s">
        <v>78</v>
      </c>
      <c r="D19" s="13" t="s">
        <v>79</v>
      </c>
      <c r="E19" s="12"/>
      <c r="F19" s="12"/>
      <c r="G19" s="12"/>
      <c r="H19" s="12">
        <v>8</v>
      </c>
      <c r="I19" s="12" t="s">
        <v>17</v>
      </c>
      <c r="J19" s="12" t="s">
        <v>18</v>
      </c>
    </row>
    <row r="20" spans="1:10" ht="28.8" x14ac:dyDescent="0.3">
      <c r="A20" s="10" t="s">
        <v>12</v>
      </c>
      <c r="B20" s="10" t="s">
        <v>80</v>
      </c>
      <c r="C20" s="11" t="s">
        <v>81</v>
      </c>
      <c r="D20" s="11" t="s">
        <v>82</v>
      </c>
      <c r="E20" s="12"/>
      <c r="F20" s="10"/>
      <c r="G20" s="10"/>
      <c r="H20" s="10">
        <v>3</v>
      </c>
      <c r="I20" s="10" t="s">
        <v>17</v>
      </c>
      <c r="J20" s="10" t="s">
        <v>18</v>
      </c>
    </row>
    <row r="21" spans="1:10" ht="28.8" x14ac:dyDescent="0.3">
      <c r="A21" s="12" t="s">
        <v>83</v>
      </c>
      <c r="B21" s="12" t="s">
        <v>84</v>
      </c>
      <c r="C21" s="13" t="s">
        <v>85</v>
      </c>
      <c r="D21" s="13" t="s">
        <v>86</v>
      </c>
      <c r="E21" s="12"/>
      <c r="F21" s="12"/>
      <c r="G21" s="12"/>
      <c r="H21" s="12">
        <v>5</v>
      </c>
      <c r="I21" s="12" t="s">
        <v>17</v>
      </c>
      <c r="J21" s="12" t="s">
        <v>18</v>
      </c>
    </row>
    <row r="22" spans="1:10" ht="43.2" x14ac:dyDescent="0.3">
      <c r="A22" s="10" t="s">
        <v>83</v>
      </c>
      <c r="B22" s="10" t="s">
        <v>87</v>
      </c>
      <c r="C22" s="11" t="s">
        <v>88</v>
      </c>
      <c r="D22" s="11" t="s">
        <v>89</v>
      </c>
      <c r="E22" s="10"/>
      <c r="F22" s="10">
        <v>3</v>
      </c>
      <c r="G22" s="10"/>
      <c r="H22" s="10">
        <v>5</v>
      </c>
      <c r="I22" s="10" t="s">
        <v>17</v>
      </c>
      <c r="J22" s="10" t="s">
        <v>18</v>
      </c>
    </row>
    <row r="23" spans="1:10" ht="28.8" x14ac:dyDescent="0.3">
      <c r="A23" s="12" t="s">
        <v>83</v>
      </c>
      <c r="B23" s="12" t="s">
        <v>90</v>
      </c>
      <c r="C23" s="13" t="s">
        <v>91</v>
      </c>
      <c r="D23" s="13" t="s">
        <v>92</v>
      </c>
      <c r="E23" s="12" t="s">
        <v>93</v>
      </c>
      <c r="F23" s="12">
        <v>2</v>
      </c>
      <c r="G23" s="12"/>
      <c r="H23" s="12">
        <v>13</v>
      </c>
      <c r="I23" s="12" t="s">
        <v>27</v>
      </c>
      <c r="J23" s="12" t="s">
        <v>94</v>
      </c>
    </row>
    <row r="24" spans="1:10" x14ac:dyDescent="0.3">
      <c r="A24" s="10" t="s">
        <v>83</v>
      </c>
      <c r="B24" s="10" t="s">
        <v>95</v>
      </c>
      <c r="C24" s="11" t="s">
        <v>96</v>
      </c>
      <c r="D24" s="11" t="s">
        <v>97</v>
      </c>
      <c r="E24" s="10" t="s">
        <v>98</v>
      </c>
      <c r="F24" s="10"/>
      <c r="G24" s="10"/>
      <c r="H24" s="10">
        <v>13</v>
      </c>
      <c r="I24" s="10" t="s">
        <v>27</v>
      </c>
      <c r="J24" s="10" t="s">
        <v>94</v>
      </c>
    </row>
    <row r="25" spans="1:10" ht="28.8" x14ac:dyDescent="0.3">
      <c r="A25" s="12" t="s">
        <v>83</v>
      </c>
      <c r="B25" s="12" t="s">
        <v>99</v>
      </c>
      <c r="C25" s="13" t="s">
        <v>100</v>
      </c>
      <c r="D25" s="13" t="s">
        <v>101</v>
      </c>
      <c r="E25" s="12"/>
      <c r="F25" s="12"/>
      <c r="G25" s="12"/>
      <c r="H25" s="12">
        <v>8</v>
      </c>
      <c r="I25" s="12" t="s">
        <v>17</v>
      </c>
      <c r="J25" s="12" t="s">
        <v>18</v>
      </c>
    </row>
    <row r="26" spans="1:10" ht="28.8" x14ac:dyDescent="0.3">
      <c r="A26" s="10" t="s">
        <v>83</v>
      </c>
      <c r="B26" s="10" t="s">
        <v>102</v>
      </c>
      <c r="C26" s="11" t="s">
        <v>103</v>
      </c>
      <c r="D26" s="11" t="s">
        <v>104</v>
      </c>
      <c r="E26" s="10"/>
      <c r="F26" s="10"/>
      <c r="G26" s="10" t="s">
        <v>105</v>
      </c>
      <c r="H26" s="10">
        <v>8</v>
      </c>
      <c r="I26" s="10" t="s">
        <v>27</v>
      </c>
      <c r="J26" s="10" t="s">
        <v>94</v>
      </c>
    </row>
  </sheetData>
  <mergeCells count="2">
    <mergeCell ref="A1:I1"/>
    <mergeCell ref="P2:Q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A162-1B07-4B27-BC3A-B74FCB2C761D}">
  <dimension ref="A1:X51"/>
  <sheetViews>
    <sheetView tabSelected="1" topLeftCell="A35" zoomScale="52" workbookViewId="0">
      <selection activeCell="F62" sqref="F62"/>
    </sheetView>
  </sheetViews>
  <sheetFormatPr defaultColWidth="27.109375" defaultRowHeight="14.4" x14ac:dyDescent="0.3"/>
  <cols>
    <col min="1" max="1" width="18.33203125" customWidth="1"/>
    <col min="2" max="2" width="17.33203125" hidden="1" customWidth="1"/>
    <col min="3" max="3" width="29.88671875" customWidth="1"/>
    <col min="4" max="4" width="88.6640625" customWidth="1"/>
    <col min="5" max="5" width="18" bestFit="1" customWidth="1"/>
    <col min="6" max="6" width="18.33203125" bestFit="1" customWidth="1"/>
    <col min="7" max="7" width="11.44140625" bestFit="1" customWidth="1"/>
    <col min="8" max="8" width="14.44140625" bestFit="1" customWidth="1"/>
    <col min="9" max="9" width="10.33203125" bestFit="1" customWidth="1"/>
    <col min="10" max="10" width="25.88671875" customWidth="1"/>
    <col min="11" max="11" width="19.33203125" customWidth="1"/>
    <col min="12" max="12" width="11.33203125" customWidth="1"/>
    <col min="13" max="13" width="7.33203125" customWidth="1"/>
    <col min="14" max="14" width="22.5546875" customWidth="1"/>
    <col min="15" max="15" width="14.6640625" customWidth="1"/>
  </cols>
  <sheetData>
    <row r="1" spans="1:24" ht="47.4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4" ht="33" customHeight="1" x14ac:dyDescent="0.3">
      <c r="A2" s="31" t="s">
        <v>158</v>
      </c>
      <c r="B2" s="29"/>
      <c r="C2" s="29"/>
      <c r="D2" s="29"/>
      <c r="E2" s="29"/>
      <c r="F2" s="29"/>
      <c r="G2" s="29"/>
      <c r="H2" s="29"/>
      <c r="I2" s="29"/>
      <c r="J2" s="29"/>
      <c r="K2" s="29"/>
      <c r="M2" s="2"/>
      <c r="N2" s="2" t="s">
        <v>107</v>
      </c>
      <c r="O2" s="2" t="s">
        <v>108</v>
      </c>
      <c r="P2" s="2" t="s">
        <v>109</v>
      </c>
      <c r="Q2" s="2" t="s">
        <v>110</v>
      </c>
      <c r="S2" s="26" t="s">
        <v>118</v>
      </c>
      <c r="T2" s="27"/>
      <c r="U2" s="27"/>
      <c r="V2" s="27"/>
      <c r="W2" s="28"/>
      <c r="X2" s="28"/>
    </row>
    <row r="3" spans="1:24" ht="40.5" customHeight="1" x14ac:dyDescent="0.3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106</v>
      </c>
      <c r="M3" s="2" t="s">
        <v>19</v>
      </c>
      <c r="N3" s="10">
        <f>SUM(G4:G38)</f>
        <v>353</v>
      </c>
      <c r="O3" s="10">
        <f>SUM(G4:G38)</f>
        <v>353</v>
      </c>
      <c r="P3" s="10">
        <f>SUM(P4:P6)</f>
        <v>15</v>
      </c>
      <c r="Q3" s="10">
        <f>O3-P3</f>
        <v>338</v>
      </c>
    </row>
    <row r="4" spans="1:24" ht="42" customHeight="1" x14ac:dyDescent="0.3">
      <c r="A4" s="10" t="s">
        <v>12</v>
      </c>
      <c r="B4" s="10" t="s">
        <v>33</v>
      </c>
      <c r="C4" s="11" t="s">
        <v>38</v>
      </c>
      <c r="D4" s="11" t="s">
        <v>39</v>
      </c>
      <c r="E4" s="14" t="s">
        <v>93</v>
      </c>
      <c r="F4" s="10" t="s">
        <v>111</v>
      </c>
      <c r="G4" s="10">
        <v>5</v>
      </c>
      <c r="H4" s="10">
        <v>2</v>
      </c>
      <c r="I4" s="10">
        <v>1</v>
      </c>
      <c r="J4" s="10">
        <v>2</v>
      </c>
      <c r="K4" s="10" t="s">
        <v>112</v>
      </c>
      <c r="M4" s="2" t="s">
        <v>113</v>
      </c>
      <c r="N4" s="10">
        <f>SUM(G4:G6)</f>
        <v>15</v>
      </c>
      <c r="O4" s="10">
        <v>15</v>
      </c>
      <c r="P4" s="10">
        <v>15</v>
      </c>
      <c r="Q4" s="10">
        <f>O4-P4</f>
        <v>0</v>
      </c>
    </row>
    <row r="5" spans="1:24" ht="46.5" customHeight="1" x14ac:dyDescent="0.3">
      <c r="A5" s="17" t="s">
        <v>12</v>
      </c>
      <c r="B5" s="12" t="s">
        <v>42</v>
      </c>
      <c r="C5" s="13" t="s">
        <v>43</v>
      </c>
      <c r="D5" s="13" t="s">
        <v>44</v>
      </c>
      <c r="E5" s="12" t="s">
        <v>93</v>
      </c>
      <c r="F5" s="12" t="s">
        <v>111</v>
      </c>
      <c r="G5" s="12">
        <v>5</v>
      </c>
      <c r="H5" s="12">
        <v>2</v>
      </c>
      <c r="I5" s="12">
        <v>1</v>
      </c>
      <c r="J5" s="18">
        <v>2</v>
      </c>
      <c r="K5" s="10" t="s">
        <v>112</v>
      </c>
      <c r="M5" s="2" t="s">
        <v>114</v>
      </c>
      <c r="N5" s="10">
        <f>SUM(G7:G13)</f>
        <v>33</v>
      </c>
      <c r="O5" s="10">
        <v>33</v>
      </c>
      <c r="P5" s="10">
        <v>0</v>
      </c>
      <c r="Q5" s="10">
        <f>O5-P5</f>
        <v>33</v>
      </c>
    </row>
    <row r="6" spans="1:24" ht="47.25" customHeight="1" x14ac:dyDescent="0.3">
      <c r="A6" s="15" t="s">
        <v>12</v>
      </c>
      <c r="B6" s="10" t="s">
        <v>46</v>
      </c>
      <c r="C6" s="11" t="s">
        <v>38</v>
      </c>
      <c r="D6" s="11" t="s">
        <v>47</v>
      </c>
      <c r="E6" s="12" t="s">
        <v>93</v>
      </c>
      <c r="F6" s="12" t="s">
        <v>111</v>
      </c>
      <c r="G6" s="10">
        <v>5</v>
      </c>
      <c r="H6" s="10">
        <v>3</v>
      </c>
      <c r="I6" s="10">
        <v>1</v>
      </c>
      <c r="J6" s="16">
        <v>2</v>
      </c>
      <c r="K6" s="10" t="s">
        <v>112</v>
      </c>
      <c r="M6" s="2" t="s">
        <v>117</v>
      </c>
      <c r="N6" s="10">
        <f>SUM(G13:G39)</f>
        <v>315</v>
      </c>
      <c r="O6" s="10">
        <v>315</v>
      </c>
      <c r="P6" s="10">
        <v>0</v>
      </c>
      <c r="Q6" s="10">
        <f>O6-P6</f>
        <v>315</v>
      </c>
    </row>
    <row r="7" spans="1:24" ht="42.75" customHeight="1" x14ac:dyDescent="0.3">
      <c r="A7" s="15" t="s">
        <v>12</v>
      </c>
      <c r="B7" s="10" t="s">
        <v>13</v>
      </c>
      <c r="C7" s="11" t="s">
        <v>14</v>
      </c>
      <c r="D7" s="11" t="s">
        <v>15</v>
      </c>
      <c r="E7" s="12" t="s">
        <v>16</v>
      </c>
      <c r="F7" s="10" t="s">
        <v>115</v>
      </c>
      <c r="G7" s="10">
        <v>3</v>
      </c>
      <c r="H7" s="10">
        <v>2</v>
      </c>
      <c r="I7" s="10">
        <v>2</v>
      </c>
      <c r="J7" s="16">
        <v>1</v>
      </c>
      <c r="K7" s="10" t="s">
        <v>116</v>
      </c>
    </row>
    <row r="8" spans="1:24" ht="59.25" customHeight="1" x14ac:dyDescent="0.3">
      <c r="A8" s="17" t="s">
        <v>12</v>
      </c>
      <c r="B8" s="12" t="s">
        <v>29</v>
      </c>
      <c r="C8" s="13" t="s">
        <v>34</v>
      </c>
      <c r="D8" s="13" t="s">
        <v>35</v>
      </c>
      <c r="E8" s="12" t="s">
        <v>93</v>
      </c>
      <c r="F8" s="12" t="s">
        <v>111</v>
      </c>
      <c r="G8" s="12">
        <v>5</v>
      </c>
      <c r="H8" s="12">
        <v>2</v>
      </c>
      <c r="I8" s="12">
        <v>2</v>
      </c>
      <c r="J8" s="18">
        <v>2</v>
      </c>
      <c r="K8" s="10" t="s">
        <v>116</v>
      </c>
    </row>
    <row r="9" spans="1:24" ht="50.25" customHeight="1" x14ac:dyDescent="0.3">
      <c r="A9" s="17" t="s">
        <v>12</v>
      </c>
      <c r="B9" s="12" t="s">
        <v>49</v>
      </c>
      <c r="C9" s="13" t="s">
        <v>50</v>
      </c>
      <c r="D9" s="13" t="s">
        <v>51</v>
      </c>
      <c r="E9" s="12" t="s">
        <v>93</v>
      </c>
      <c r="F9" s="12" t="s">
        <v>111</v>
      </c>
      <c r="G9" s="12">
        <v>5</v>
      </c>
      <c r="H9" s="12">
        <v>2</v>
      </c>
      <c r="I9" s="12">
        <v>2</v>
      </c>
      <c r="J9" s="18">
        <v>2</v>
      </c>
      <c r="K9" s="10" t="s">
        <v>112</v>
      </c>
    </row>
    <row r="10" spans="1:24" ht="51.75" customHeight="1" x14ac:dyDescent="0.3">
      <c r="A10" s="15" t="s">
        <v>12</v>
      </c>
      <c r="B10" s="10" t="s">
        <v>52</v>
      </c>
      <c r="C10" s="11" t="s">
        <v>53</v>
      </c>
      <c r="D10" s="11" t="s">
        <v>54</v>
      </c>
      <c r="E10" s="12" t="s">
        <v>93</v>
      </c>
      <c r="F10" s="10" t="s">
        <v>111</v>
      </c>
      <c r="G10" s="12">
        <v>5</v>
      </c>
      <c r="H10" s="10">
        <v>3</v>
      </c>
      <c r="I10" s="10">
        <v>2</v>
      </c>
      <c r="J10" s="18">
        <v>2</v>
      </c>
      <c r="K10" s="10" t="s">
        <v>112</v>
      </c>
    </row>
    <row r="11" spans="1:24" ht="51" customHeight="1" x14ac:dyDescent="0.3">
      <c r="A11" s="17" t="s">
        <v>12</v>
      </c>
      <c r="B11" s="12" t="s">
        <v>55</v>
      </c>
      <c r="C11" s="13" t="s">
        <v>56</v>
      </c>
      <c r="D11" s="13" t="s">
        <v>57</v>
      </c>
      <c r="E11" s="12" t="s">
        <v>93</v>
      </c>
      <c r="F11" s="12" t="s">
        <v>111</v>
      </c>
      <c r="G11" s="12">
        <v>5</v>
      </c>
      <c r="H11" s="12">
        <v>1</v>
      </c>
      <c r="I11" s="12">
        <v>2</v>
      </c>
      <c r="J11" s="18">
        <v>2</v>
      </c>
      <c r="K11" s="10" t="s">
        <v>112</v>
      </c>
    </row>
    <row r="12" spans="1:24" ht="51" customHeight="1" x14ac:dyDescent="0.3">
      <c r="A12" s="17" t="s">
        <v>12</v>
      </c>
      <c r="B12" s="12" t="s">
        <v>58</v>
      </c>
      <c r="C12" s="13" t="s">
        <v>59</v>
      </c>
      <c r="D12" s="13" t="s">
        <v>60</v>
      </c>
      <c r="E12" s="12" t="s">
        <v>93</v>
      </c>
      <c r="F12" s="12" t="s">
        <v>111</v>
      </c>
      <c r="G12" s="12">
        <v>5</v>
      </c>
      <c r="H12" s="12">
        <v>1</v>
      </c>
      <c r="I12" s="12">
        <v>2</v>
      </c>
      <c r="J12" s="18">
        <v>2</v>
      </c>
      <c r="K12" s="10" t="s">
        <v>112</v>
      </c>
    </row>
    <row r="13" spans="1:24" ht="31.5" customHeight="1" x14ac:dyDescent="0.3">
      <c r="A13" s="17" t="s">
        <v>12</v>
      </c>
      <c r="B13" s="12" t="s">
        <v>61</v>
      </c>
      <c r="C13" s="13" t="s">
        <v>62</v>
      </c>
      <c r="D13" s="13" t="s">
        <v>63</v>
      </c>
      <c r="E13" s="12" t="s">
        <v>93</v>
      </c>
      <c r="F13" s="12" t="s">
        <v>111</v>
      </c>
      <c r="G13" s="12">
        <v>5</v>
      </c>
      <c r="H13" s="12">
        <v>3</v>
      </c>
      <c r="I13" s="12">
        <v>2</v>
      </c>
      <c r="J13" s="16">
        <v>2</v>
      </c>
      <c r="K13" s="10" t="s">
        <v>112</v>
      </c>
    </row>
    <row r="14" spans="1:24" ht="54" customHeight="1" x14ac:dyDescent="0.3">
      <c r="A14" s="15" t="s">
        <v>12</v>
      </c>
      <c r="B14" s="10" t="s">
        <v>20</v>
      </c>
      <c r="C14" s="11" t="s">
        <v>30</v>
      </c>
      <c r="D14" s="11" t="s">
        <v>31</v>
      </c>
      <c r="E14" s="12" t="s">
        <v>16</v>
      </c>
      <c r="F14" s="10" t="s">
        <v>115</v>
      </c>
      <c r="G14" s="10">
        <v>13</v>
      </c>
      <c r="H14" s="10">
        <v>3</v>
      </c>
      <c r="I14" s="10">
        <v>3</v>
      </c>
      <c r="J14" s="16">
        <v>1</v>
      </c>
      <c r="K14" s="10" t="s">
        <v>112</v>
      </c>
    </row>
    <row r="15" spans="1:24" ht="28.8" hidden="1" x14ac:dyDescent="0.3">
      <c r="A15" s="15" t="s">
        <v>12</v>
      </c>
      <c r="B15" s="10" t="s">
        <v>65</v>
      </c>
      <c r="C15" s="11" t="s">
        <v>66</v>
      </c>
      <c r="D15" s="11" t="s">
        <v>67</v>
      </c>
      <c r="E15" s="12" t="s">
        <v>16</v>
      </c>
      <c r="F15" s="10" t="s">
        <v>115</v>
      </c>
      <c r="G15" s="10">
        <v>13</v>
      </c>
      <c r="H15" s="10">
        <v>2</v>
      </c>
      <c r="I15" s="10">
        <v>3</v>
      </c>
      <c r="J15" s="16">
        <v>1</v>
      </c>
      <c r="K15" s="10" t="s">
        <v>112</v>
      </c>
    </row>
    <row r="16" spans="1:24" ht="45.75" customHeight="1" x14ac:dyDescent="0.3">
      <c r="A16" s="17" t="s">
        <v>12</v>
      </c>
      <c r="B16" s="12" t="s">
        <v>71</v>
      </c>
      <c r="C16" s="13" t="s">
        <v>72</v>
      </c>
      <c r="D16" s="13" t="s">
        <v>73</v>
      </c>
      <c r="E16" s="12" t="s">
        <v>16</v>
      </c>
      <c r="F16" s="12" t="s">
        <v>111</v>
      </c>
      <c r="G16" s="12">
        <v>8</v>
      </c>
      <c r="H16" s="12">
        <v>2</v>
      </c>
      <c r="I16" s="12">
        <v>2</v>
      </c>
      <c r="J16" s="18">
        <v>2</v>
      </c>
      <c r="K16" s="10" t="s">
        <v>112</v>
      </c>
      <c r="N16" s="25"/>
      <c r="O16" s="25"/>
      <c r="P16" s="25"/>
      <c r="Q16" s="25"/>
    </row>
    <row r="17" spans="1:17" x14ac:dyDescent="0.3">
      <c r="A17" s="17" t="s">
        <v>12</v>
      </c>
      <c r="B17" s="12" t="s">
        <v>74</v>
      </c>
      <c r="C17" s="12" t="s">
        <v>75</v>
      </c>
      <c r="D17" s="13" t="s">
        <v>76</v>
      </c>
      <c r="E17" s="12" t="s">
        <v>16</v>
      </c>
      <c r="F17" s="12" t="s">
        <v>111</v>
      </c>
      <c r="G17" s="12">
        <v>8</v>
      </c>
      <c r="H17" s="12">
        <v>3</v>
      </c>
      <c r="I17" s="12">
        <v>2</v>
      </c>
      <c r="J17" s="18">
        <v>2</v>
      </c>
      <c r="K17" s="10" t="s">
        <v>112</v>
      </c>
      <c r="N17" s="25"/>
      <c r="O17" s="25"/>
      <c r="P17" s="25"/>
      <c r="Q17" s="25"/>
    </row>
    <row r="18" spans="1:17" ht="28.8" x14ac:dyDescent="0.3">
      <c r="A18" s="17" t="s">
        <v>12</v>
      </c>
      <c r="B18" s="12" t="s">
        <v>77</v>
      </c>
      <c r="C18" s="13" t="s">
        <v>78</v>
      </c>
      <c r="D18" s="13" t="s">
        <v>79</v>
      </c>
      <c r="E18" s="12" t="s">
        <v>16</v>
      </c>
      <c r="F18" s="12" t="s">
        <v>111</v>
      </c>
      <c r="G18" s="12">
        <v>3</v>
      </c>
      <c r="H18" s="12">
        <v>3</v>
      </c>
      <c r="I18" s="12">
        <v>2</v>
      </c>
      <c r="J18" s="18">
        <v>2</v>
      </c>
      <c r="K18" s="10" t="s">
        <v>112</v>
      </c>
    </row>
    <row r="19" spans="1:17" ht="28.8" x14ac:dyDescent="0.3">
      <c r="A19" s="15" t="s">
        <v>12</v>
      </c>
      <c r="B19" s="10" t="s">
        <v>80</v>
      </c>
      <c r="C19" s="11" t="s">
        <v>81</v>
      </c>
      <c r="D19" s="11" t="s">
        <v>82</v>
      </c>
      <c r="E19" s="12" t="s">
        <v>16</v>
      </c>
      <c r="F19" s="12" t="s">
        <v>111</v>
      </c>
      <c r="G19" s="10">
        <v>3</v>
      </c>
      <c r="H19" s="10">
        <v>3</v>
      </c>
      <c r="I19" s="10">
        <v>2</v>
      </c>
      <c r="J19" s="16">
        <v>3</v>
      </c>
      <c r="K19" s="10" t="s">
        <v>112</v>
      </c>
    </row>
    <row r="20" spans="1:17" ht="28.8" x14ac:dyDescent="0.3">
      <c r="A20" s="17" t="s">
        <v>83</v>
      </c>
      <c r="B20" s="12" t="s">
        <v>84</v>
      </c>
      <c r="C20" s="13" t="s">
        <v>85</v>
      </c>
      <c r="D20" s="13" t="s">
        <v>86</v>
      </c>
      <c r="E20" s="12" t="s">
        <v>16</v>
      </c>
      <c r="F20" s="12" t="s">
        <v>111</v>
      </c>
      <c r="G20" s="12">
        <v>1</v>
      </c>
      <c r="H20" s="12">
        <v>2</v>
      </c>
      <c r="I20" s="12">
        <v>3</v>
      </c>
      <c r="J20" s="18">
        <v>3</v>
      </c>
      <c r="K20" s="10" t="s">
        <v>112</v>
      </c>
    </row>
    <row r="21" spans="1:17" ht="28.8" x14ac:dyDescent="0.3">
      <c r="A21" s="15" t="s">
        <v>83</v>
      </c>
      <c r="B21" s="10" t="s">
        <v>87</v>
      </c>
      <c r="C21" s="11" t="s">
        <v>88</v>
      </c>
      <c r="D21" s="11" t="s">
        <v>89</v>
      </c>
      <c r="E21" s="10" t="s">
        <v>16</v>
      </c>
      <c r="F21" s="12" t="s">
        <v>111</v>
      </c>
      <c r="G21" s="10">
        <v>2</v>
      </c>
      <c r="H21" s="10">
        <v>2</v>
      </c>
      <c r="I21" s="10">
        <v>3</v>
      </c>
      <c r="J21" s="16">
        <v>3</v>
      </c>
      <c r="K21" s="10" t="s">
        <v>112</v>
      </c>
    </row>
    <row r="22" spans="1:17" ht="51" customHeight="1" x14ac:dyDescent="0.3">
      <c r="A22" s="17" t="s">
        <v>83</v>
      </c>
      <c r="B22" s="12" t="s">
        <v>90</v>
      </c>
      <c r="C22" s="13" t="s">
        <v>91</v>
      </c>
      <c r="D22" s="13" t="s">
        <v>92</v>
      </c>
      <c r="E22" s="12" t="s">
        <v>93</v>
      </c>
      <c r="F22" s="12" t="s">
        <v>111</v>
      </c>
      <c r="G22" s="12">
        <v>8</v>
      </c>
      <c r="H22" s="12">
        <v>1</v>
      </c>
      <c r="I22" s="12">
        <v>3</v>
      </c>
      <c r="J22" s="18">
        <v>3</v>
      </c>
      <c r="K22" s="10" t="s">
        <v>112</v>
      </c>
    </row>
    <row r="23" spans="1:17" ht="56.25" customHeight="1" x14ac:dyDescent="0.3">
      <c r="A23" s="15" t="s">
        <v>83</v>
      </c>
      <c r="B23" s="10" t="s">
        <v>95</v>
      </c>
      <c r="C23" s="11" t="s">
        <v>96</v>
      </c>
      <c r="D23" s="11" t="s">
        <v>97</v>
      </c>
      <c r="E23" s="10" t="s">
        <v>98</v>
      </c>
      <c r="F23" s="10" t="s">
        <v>119</v>
      </c>
      <c r="G23" s="10">
        <v>21</v>
      </c>
      <c r="H23" s="10">
        <v>1</v>
      </c>
      <c r="I23" s="10">
        <v>3</v>
      </c>
      <c r="J23" s="16">
        <v>3</v>
      </c>
      <c r="K23" s="10" t="s">
        <v>112</v>
      </c>
    </row>
    <row r="24" spans="1:17" ht="72.75" customHeight="1" x14ac:dyDescent="0.3">
      <c r="A24" s="17" t="s">
        <v>83</v>
      </c>
      <c r="B24" s="12" t="s">
        <v>99</v>
      </c>
      <c r="C24" s="13" t="s">
        <v>100</v>
      </c>
      <c r="D24" s="13" t="s">
        <v>101</v>
      </c>
      <c r="E24" s="12" t="s">
        <v>93</v>
      </c>
      <c r="F24" s="12" t="s">
        <v>119</v>
      </c>
      <c r="G24" s="12">
        <v>21</v>
      </c>
      <c r="H24" s="12">
        <v>3</v>
      </c>
      <c r="I24" s="12">
        <v>3</v>
      </c>
      <c r="J24" s="18">
        <v>3</v>
      </c>
      <c r="K24" s="10" t="s">
        <v>112</v>
      </c>
    </row>
    <row r="25" spans="1:17" ht="52.5" customHeight="1" x14ac:dyDescent="0.3">
      <c r="A25" s="19" t="s">
        <v>83</v>
      </c>
      <c r="B25" s="20" t="s">
        <v>102</v>
      </c>
      <c r="C25" s="21" t="s">
        <v>103</v>
      </c>
      <c r="D25" s="21" t="s">
        <v>104</v>
      </c>
      <c r="E25" s="20" t="s">
        <v>16</v>
      </c>
      <c r="F25" s="20" t="s">
        <v>120</v>
      </c>
      <c r="G25" s="20">
        <v>13</v>
      </c>
      <c r="H25" s="20">
        <v>1</v>
      </c>
      <c r="I25" s="20">
        <v>3</v>
      </c>
      <c r="J25" s="22">
        <v>3</v>
      </c>
      <c r="K25" s="10" t="s">
        <v>112</v>
      </c>
    </row>
    <row r="26" spans="1:17" ht="57" customHeight="1" x14ac:dyDescent="0.3">
      <c r="A26" s="19" t="s">
        <v>83</v>
      </c>
      <c r="B26" s="12" t="s">
        <v>121</v>
      </c>
      <c r="C26" s="21" t="s">
        <v>122</v>
      </c>
      <c r="D26" s="21" t="s">
        <v>123</v>
      </c>
      <c r="E26" s="20" t="s">
        <v>93</v>
      </c>
      <c r="F26" s="20" t="s">
        <v>115</v>
      </c>
      <c r="G26" s="20">
        <v>21</v>
      </c>
      <c r="H26" s="20">
        <v>2</v>
      </c>
      <c r="I26" s="20">
        <v>3</v>
      </c>
      <c r="J26" s="22">
        <v>3</v>
      </c>
      <c r="K26" s="10" t="s">
        <v>112</v>
      </c>
    </row>
    <row r="27" spans="1:17" ht="61.5" customHeight="1" x14ac:dyDescent="0.3">
      <c r="A27" s="19" t="s">
        <v>12</v>
      </c>
      <c r="B27" s="12" t="s">
        <v>124</v>
      </c>
      <c r="C27" s="21" t="s">
        <v>125</v>
      </c>
      <c r="D27" s="21" t="s">
        <v>126</v>
      </c>
      <c r="E27" s="20" t="s">
        <v>16</v>
      </c>
      <c r="F27" s="20" t="s">
        <v>115</v>
      </c>
      <c r="G27" s="20">
        <v>21</v>
      </c>
      <c r="H27" s="20">
        <v>2</v>
      </c>
      <c r="I27" s="20">
        <v>3</v>
      </c>
      <c r="J27" s="22">
        <v>3</v>
      </c>
      <c r="K27" s="10" t="s">
        <v>112</v>
      </c>
    </row>
    <row r="28" spans="1:17" ht="75.75" customHeight="1" x14ac:dyDescent="0.3">
      <c r="A28" s="19" t="s">
        <v>12</v>
      </c>
      <c r="B28" s="12" t="s">
        <v>127</v>
      </c>
      <c r="C28" s="21" t="s">
        <v>128</v>
      </c>
      <c r="D28" s="21" t="s">
        <v>123</v>
      </c>
      <c r="E28" s="20" t="s">
        <v>93</v>
      </c>
      <c r="F28" s="20" t="s">
        <v>115</v>
      </c>
      <c r="G28" s="20">
        <v>13</v>
      </c>
      <c r="H28" s="20">
        <v>2</v>
      </c>
      <c r="I28" s="20">
        <v>3</v>
      </c>
      <c r="J28" s="22">
        <v>3</v>
      </c>
      <c r="K28" s="10" t="s">
        <v>112</v>
      </c>
    </row>
    <row r="29" spans="1:17" ht="67.5" customHeight="1" x14ac:dyDescent="0.3">
      <c r="A29" s="19" t="s">
        <v>12</v>
      </c>
      <c r="B29" s="12" t="s">
        <v>129</v>
      </c>
      <c r="C29" s="21" t="s">
        <v>130</v>
      </c>
      <c r="D29" s="21" t="s">
        <v>123</v>
      </c>
      <c r="E29" s="20" t="s">
        <v>93</v>
      </c>
      <c r="F29" s="20" t="s">
        <v>115</v>
      </c>
      <c r="G29" s="20">
        <v>13</v>
      </c>
      <c r="H29" s="20">
        <v>2</v>
      </c>
      <c r="I29" s="20">
        <v>3</v>
      </c>
      <c r="J29" s="22">
        <v>3</v>
      </c>
      <c r="K29" s="10" t="s">
        <v>112</v>
      </c>
    </row>
    <row r="30" spans="1:17" ht="51" customHeight="1" x14ac:dyDescent="0.3">
      <c r="A30" s="19" t="s">
        <v>12</v>
      </c>
      <c r="B30" s="12" t="s">
        <v>131</v>
      </c>
      <c r="C30" s="21" t="s">
        <v>132</v>
      </c>
      <c r="D30" s="21" t="s">
        <v>123</v>
      </c>
      <c r="E30" s="20" t="s">
        <v>93</v>
      </c>
      <c r="F30" s="20" t="s">
        <v>115</v>
      </c>
      <c r="G30" s="20">
        <v>13</v>
      </c>
      <c r="H30" s="20">
        <v>2</v>
      </c>
      <c r="I30" s="20">
        <v>3</v>
      </c>
      <c r="J30" s="22">
        <v>3</v>
      </c>
      <c r="K30" s="10" t="s">
        <v>112</v>
      </c>
    </row>
    <row r="31" spans="1:17" ht="54.75" customHeight="1" x14ac:dyDescent="0.3">
      <c r="A31" s="19" t="s">
        <v>12</v>
      </c>
      <c r="B31" s="12" t="s">
        <v>133</v>
      </c>
      <c r="C31" s="21" t="s">
        <v>134</v>
      </c>
      <c r="D31" s="21" t="s">
        <v>135</v>
      </c>
      <c r="E31" s="20" t="s">
        <v>16</v>
      </c>
      <c r="F31" s="20" t="s">
        <v>115</v>
      </c>
      <c r="G31" s="20">
        <v>8</v>
      </c>
      <c r="H31" s="20">
        <v>2</v>
      </c>
      <c r="I31" s="20">
        <v>3</v>
      </c>
      <c r="J31" s="22">
        <v>3</v>
      </c>
      <c r="K31" s="10" t="s">
        <v>112</v>
      </c>
    </row>
    <row r="32" spans="1:17" ht="51" customHeight="1" x14ac:dyDescent="0.3">
      <c r="A32" s="19" t="s">
        <v>12</v>
      </c>
      <c r="B32" s="12" t="s">
        <v>136</v>
      </c>
      <c r="C32" s="21" t="s">
        <v>132</v>
      </c>
      <c r="D32" s="21" t="s">
        <v>123</v>
      </c>
      <c r="E32" s="20" t="s">
        <v>16</v>
      </c>
      <c r="F32" s="20" t="s">
        <v>115</v>
      </c>
      <c r="G32" s="20">
        <v>13</v>
      </c>
      <c r="H32" s="20">
        <v>2</v>
      </c>
      <c r="I32" s="20">
        <v>3</v>
      </c>
      <c r="J32" s="22">
        <v>3</v>
      </c>
      <c r="K32" s="10" t="s">
        <v>112</v>
      </c>
    </row>
    <row r="33" spans="1:11" ht="66.75" customHeight="1" x14ac:dyDescent="0.3">
      <c r="A33" s="19" t="s">
        <v>83</v>
      </c>
      <c r="B33" s="12" t="s">
        <v>137</v>
      </c>
      <c r="C33" s="21" t="s">
        <v>138</v>
      </c>
      <c r="D33" s="21" t="s">
        <v>139</v>
      </c>
      <c r="E33" s="20" t="s">
        <v>16</v>
      </c>
      <c r="F33" s="20" t="s">
        <v>115</v>
      </c>
      <c r="G33" s="20">
        <v>21</v>
      </c>
      <c r="H33" s="20">
        <v>2</v>
      </c>
      <c r="I33" s="20">
        <v>3</v>
      </c>
      <c r="J33" s="22">
        <v>3</v>
      </c>
      <c r="K33" s="10" t="s">
        <v>112</v>
      </c>
    </row>
    <row r="34" spans="1:11" ht="49.5" customHeight="1" x14ac:dyDescent="0.3">
      <c r="A34" s="19" t="s">
        <v>12</v>
      </c>
      <c r="B34" s="12" t="s">
        <v>140</v>
      </c>
      <c r="C34" s="21" t="s">
        <v>141</v>
      </c>
      <c r="D34" s="21" t="s">
        <v>142</v>
      </c>
      <c r="E34" s="20" t="s">
        <v>16</v>
      </c>
      <c r="F34" s="20" t="s">
        <v>115</v>
      </c>
      <c r="G34" s="20">
        <v>21</v>
      </c>
      <c r="H34" s="20">
        <v>2</v>
      </c>
      <c r="I34" s="20">
        <v>3</v>
      </c>
      <c r="J34" s="22">
        <v>3</v>
      </c>
      <c r="K34" s="10" t="s">
        <v>112</v>
      </c>
    </row>
    <row r="35" spans="1:11" ht="63.75" customHeight="1" x14ac:dyDescent="0.3">
      <c r="A35" s="19" t="s">
        <v>83</v>
      </c>
      <c r="B35" s="12" t="s">
        <v>143</v>
      </c>
      <c r="C35" s="21" t="s">
        <v>144</v>
      </c>
      <c r="D35" s="21" t="s">
        <v>145</v>
      </c>
      <c r="E35" s="20" t="s">
        <v>16</v>
      </c>
      <c r="F35" s="20" t="s">
        <v>115</v>
      </c>
      <c r="G35" s="20">
        <v>13</v>
      </c>
      <c r="H35" s="20">
        <v>2</v>
      </c>
      <c r="I35" s="20">
        <v>3</v>
      </c>
      <c r="J35" s="22">
        <v>3</v>
      </c>
      <c r="K35" s="10" t="s">
        <v>112</v>
      </c>
    </row>
    <row r="36" spans="1:11" ht="52.5" customHeight="1" x14ac:dyDescent="0.3">
      <c r="A36" s="19" t="s">
        <v>83</v>
      </c>
      <c r="B36" s="12" t="s">
        <v>146</v>
      </c>
      <c r="C36" s="21" t="s">
        <v>147</v>
      </c>
      <c r="D36" s="21" t="s">
        <v>148</v>
      </c>
      <c r="E36" s="20" t="s">
        <v>93</v>
      </c>
      <c r="F36" s="20" t="s">
        <v>115</v>
      </c>
      <c r="G36" s="20">
        <v>13</v>
      </c>
      <c r="H36" s="20">
        <v>2</v>
      </c>
      <c r="I36" s="20">
        <v>3</v>
      </c>
      <c r="J36" s="22">
        <v>3</v>
      </c>
      <c r="K36" s="10" t="s">
        <v>112</v>
      </c>
    </row>
    <row r="37" spans="1:11" ht="64.5" customHeight="1" x14ac:dyDescent="0.3">
      <c r="A37" s="19" t="s">
        <v>83</v>
      </c>
      <c r="B37" s="12" t="s">
        <v>149</v>
      </c>
      <c r="C37" s="21" t="s">
        <v>150</v>
      </c>
      <c r="D37" s="21" t="s">
        <v>151</v>
      </c>
      <c r="E37" s="20" t="s">
        <v>93</v>
      </c>
      <c r="F37" s="20" t="s">
        <v>115</v>
      </c>
      <c r="G37" s="20">
        <v>13</v>
      </c>
      <c r="H37" s="20">
        <v>2</v>
      </c>
      <c r="I37" s="20">
        <v>3</v>
      </c>
      <c r="J37" s="22">
        <v>3</v>
      </c>
      <c r="K37" s="10" t="s">
        <v>112</v>
      </c>
    </row>
    <row r="38" spans="1:11" ht="62.25" customHeight="1" x14ac:dyDescent="0.3">
      <c r="A38" s="23" t="s">
        <v>83</v>
      </c>
      <c r="B38" s="23" t="s">
        <v>152</v>
      </c>
      <c r="C38" s="23" t="s">
        <v>153</v>
      </c>
      <c r="D38" s="23" t="s">
        <v>154</v>
      </c>
      <c r="E38" s="23" t="s">
        <v>16</v>
      </c>
      <c r="F38" s="23" t="s">
        <v>115</v>
      </c>
      <c r="G38" s="23">
        <v>8</v>
      </c>
      <c r="H38" s="23">
        <v>2</v>
      </c>
      <c r="I38" s="23">
        <v>3</v>
      </c>
      <c r="J38" s="23">
        <v>3</v>
      </c>
      <c r="K38" s="23" t="s">
        <v>112</v>
      </c>
    </row>
    <row r="39" spans="1:11" ht="17.25" customHeight="1" x14ac:dyDescent="0.3">
      <c r="A39" s="24" t="s">
        <v>83</v>
      </c>
      <c r="B39" s="24"/>
      <c r="C39" s="24" t="s">
        <v>155</v>
      </c>
      <c r="D39" s="24" t="s">
        <v>156</v>
      </c>
      <c r="E39" s="24" t="s">
        <v>16</v>
      </c>
      <c r="F39" s="24" t="s">
        <v>111</v>
      </c>
      <c r="G39" s="24">
        <v>5</v>
      </c>
      <c r="H39" s="24">
        <v>1</v>
      </c>
      <c r="I39" s="24">
        <v>1</v>
      </c>
      <c r="J39" s="24">
        <v>1</v>
      </c>
      <c r="K39" s="24" t="s">
        <v>116</v>
      </c>
    </row>
    <row r="43" spans="1:11" ht="47.4" x14ac:dyDescent="0.3">
      <c r="A43" s="31" t="s">
        <v>157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5.6" x14ac:dyDescent="0.3">
      <c r="A44" s="1" t="s">
        <v>1</v>
      </c>
      <c r="B44" s="2" t="s">
        <v>2</v>
      </c>
      <c r="C44" s="2" t="s">
        <v>3</v>
      </c>
      <c r="D44" s="1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106</v>
      </c>
    </row>
    <row r="45" spans="1:11" x14ac:dyDescent="0.3">
      <c r="A45" s="15" t="s">
        <v>12</v>
      </c>
      <c r="B45" s="10" t="s">
        <v>13</v>
      </c>
      <c r="C45" s="11" t="s">
        <v>14</v>
      </c>
      <c r="D45" s="11" t="s">
        <v>15</v>
      </c>
      <c r="E45" s="12" t="s">
        <v>16</v>
      </c>
      <c r="F45" s="10" t="s">
        <v>115</v>
      </c>
      <c r="G45" s="10">
        <v>3</v>
      </c>
      <c r="H45" s="10">
        <v>2</v>
      </c>
      <c r="I45" s="10">
        <v>2</v>
      </c>
      <c r="J45" s="16">
        <v>2</v>
      </c>
      <c r="K45" s="10" t="s">
        <v>116</v>
      </c>
    </row>
    <row r="46" spans="1:11" ht="28.8" x14ac:dyDescent="0.3">
      <c r="A46" s="17" t="s">
        <v>12</v>
      </c>
      <c r="B46" s="12" t="s">
        <v>29</v>
      </c>
      <c r="C46" s="13" t="s">
        <v>34</v>
      </c>
      <c r="D46" s="13" t="s">
        <v>35</v>
      </c>
      <c r="E46" s="12" t="s">
        <v>93</v>
      </c>
      <c r="F46" s="12" t="s">
        <v>111</v>
      </c>
      <c r="G46" s="12">
        <v>5</v>
      </c>
      <c r="H46" s="12">
        <v>2</v>
      </c>
      <c r="I46" s="12">
        <v>2</v>
      </c>
      <c r="J46" s="18">
        <v>2</v>
      </c>
      <c r="K46" s="10" t="s">
        <v>116</v>
      </c>
    </row>
    <row r="47" spans="1:11" ht="28.8" x14ac:dyDescent="0.3">
      <c r="A47" s="17" t="s">
        <v>12</v>
      </c>
      <c r="B47" s="12" t="s">
        <v>49</v>
      </c>
      <c r="C47" s="13" t="s">
        <v>50</v>
      </c>
      <c r="D47" s="13" t="s">
        <v>51</v>
      </c>
      <c r="E47" s="12" t="s">
        <v>93</v>
      </c>
      <c r="F47" s="12" t="s">
        <v>111</v>
      </c>
      <c r="G47" s="12">
        <v>5</v>
      </c>
      <c r="H47" s="12">
        <v>2</v>
      </c>
      <c r="I47" s="12">
        <v>2</v>
      </c>
      <c r="J47" s="18">
        <v>2</v>
      </c>
      <c r="K47" s="10" t="s">
        <v>112</v>
      </c>
    </row>
    <row r="48" spans="1:11" ht="43.2" x14ac:dyDescent="0.3">
      <c r="A48" s="15" t="s">
        <v>12</v>
      </c>
      <c r="B48" s="10" t="s">
        <v>52</v>
      </c>
      <c r="C48" s="11" t="s">
        <v>53</v>
      </c>
      <c r="D48" s="11" t="s">
        <v>54</v>
      </c>
      <c r="E48" s="12" t="s">
        <v>93</v>
      </c>
      <c r="F48" s="10" t="s">
        <v>111</v>
      </c>
      <c r="G48" s="12">
        <v>5</v>
      </c>
      <c r="H48" s="12">
        <v>2</v>
      </c>
      <c r="I48" s="10">
        <v>2</v>
      </c>
      <c r="J48" s="18">
        <v>2</v>
      </c>
      <c r="K48" s="10" t="s">
        <v>112</v>
      </c>
    </row>
    <row r="49" spans="1:11" ht="28.8" x14ac:dyDescent="0.3">
      <c r="A49" s="17" t="s">
        <v>12</v>
      </c>
      <c r="B49" s="12" t="s">
        <v>55</v>
      </c>
      <c r="C49" s="13" t="s">
        <v>56</v>
      </c>
      <c r="D49" s="13" t="s">
        <v>57</v>
      </c>
      <c r="E49" s="12" t="s">
        <v>93</v>
      </c>
      <c r="F49" s="12" t="s">
        <v>111</v>
      </c>
      <c r="G49" s="12">
        <v>5</v>
      </c>
      <c r="H49" s="12">
        <v>1</v>
      </c>
      <c r="I49" s="12">
        <v>2</v>
      </c>
      <c r="J49" s="18">
        <v>2</v>
      </c>
      <c r="K49" s="10" t="s">
        <v>112</v>
      </c>
    </row>
    <row r="50" spans="1:11" ht="28.8" x14ac:dyDescent="0.3">
      <c r="A50" s="17" t="s">
        <v>12</v>
      </c>
      <c r="B50" s="12" t="s">
        <v>58</v>
      </c>
      <c r="C50" s="13" t="s">
        <v>59</v>
      </c>
      <c r="D50" s="13" t="s">
        <v>60</v>
      </c>
      <c r="E50" s="12" t="s">
        <v>93</v>
      </c>
      <c r="F50" s="12" t="s">
        <v>111</v>
      </c>
      <c r="G50" s="12">
        <v>5</v>
      </c>
      <c r="H50" s="12">
        <v>1</v>
      </c>
      <c r="I50" s="12">
        <v>2</v>
      </c>
      <c r="J50" s="18">
        <v>2</v>
      </c>
      <c r="K50" s="10" t="s">
        <v>112</v>
      </c>
    </row>
    <row r="51" spans="1:11" ht="28.8" x14ac:dyDescent="0.3">
      <c r="A51" s="17" t="s">
        <v>12</v>
      </c>
      <c r="B51" s="12" t="s">
        <v>61</v>
      </c>
      <c r="C51" s="13" t="s">
        <v>62</v>
      </c>
      <c r="D51" s="13" t="s">
        <v>63</v>
      </c>
      <c r="E51" s="12" t="s">
        <v>93</v>
      </c>
      <c r="F51" s="12" t="s">
        <v>111</v>
      </c>
      <c r="G51" s="12">
        <v>5</v>
      </c>
      <c r="H51" s="12">
        <v>3</v>
      </c>
      <c r="I51" s="12">
        <v>2</v>
      </c>
      <c r="J51" s="16">
        <v>2</v>
      </c>
      <c r="K51" s="10" t="s">
        <v>112</v>
      </c>
    </row>
  </sheetData>
  <sortState xmlns:xlrd2="http://schemas.microsoft.com/office/spreadsheetml/2017/richdata2" ref="A4:K15">
    <sortCondition ref="I4:I15"/>
  </sortState>
  <mergeCells count="3">
    <mergeCell ref="A1:K1"/>
    <mergeCell ref="A43:K43"/>
    <mergeCell ref="A2:K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</dc:creator>
  <cp:keywords/>
  <dc:description/>
  <cp:lastModifiedBy>Juan David</cp:lastModifiedBy>
  <cp:revision/>
  <dcterms:created xsi:type="dcterms:W3CDTF">2025-09-26T07:22:07Z</dcterms:created>
  <dcterms:modified xsi:type="dcterms:W3CDTF">2025-09-29T22:17:03Z</dcterms:modified>
  <cp:category/>
  <cp:contentStatus/>
</cp:coreProperties>
</file>