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<sst xmlns="http://schemas.openxmlformats.org/spreadsheetml/2006/main" uniqueCount="11">
  <si>
    <t>Tabla 1</t>
  </si>
  <si>
    <t>Cancelled Flights</t>
  </si>
  <si>
    <t>Delayed Flights</t>
  </si>
  <si>
    <t>Subjected to compensation</t>
  </si>
  <si>
    <t>Compensation Minimum Fee (EUR)</t>
  </si>
  <si>
    <t>Compensation Maximum Fee (EUR)</t>
  </si>
  <si>
    <t>Savings Projection (EUR)</t>
  </si>
  <si>
    <t>Global</t>
  </si>
  <si>
    <t>Europe</t>
  </si>
  <si>
    <t>North America</t>
  </si>
  <si>
    <t>Asia Pacific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</si>
</sst>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#,##0.000000000"/>
    <numFmt numFmtId="60" formatCode="#,##0.000000"/>
    <numFmt numFmtId="61" formatCode="#,##0.0"/>
    <numFmt numFmtId="62" formatCode="#,##0.0000000"/>
    <numFmt numFmtId="63" formatCode="#,##0.0000000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3" fontId="0" borderId="7" applyNumberFormat="1" applyFont="1" applyFill="0" applyBorder="1" applyAlignment="1" applyProtection="0">
      <alignment horizontal="center" vertical="center" wrapText="1"/>
    </xf>
    <xf numFmtId="59" fontId="0" borderId="7" applyNumberFormat="1" applyFont="1" applyFill="0" applyBorder="1" applyAlignment="1" applyProtection="0">
      <alignment horizontal="center" vertical="center" wrapText="1"/>
    </xf>
    <xf numFmtId="60" fontId="0" borderId="7" applyNumberFormat="1" applyFont="1" applyFill="0" applyBorder="1" applyAlignment="1" applyProtection="0">
      <alignment horizontal="center" vertical="center" wrapText="1"/>
    </xf>
    <xf numFmtId="61" fontId="0" borderId="7" applyNumberFormat="1" applyFont="1" applyFill="0" applyBorder="1" applyAlignment="1" applyProtection="0">
      <alignment horizontal="center" vertical="center" wrapText="1"/>
    </xf>
    <xf numFmtId="62" fontId="0" borderId="7" applyNumberFormat="1" applyFont="1" applyFill="0" applyBorder="1" applyAlignment="1" applyProtection="0">
      <alignment horizontal="center" vertical="center" wrapText="1"/>
    </xf>
    <xf numFmtId="4" fontId="0" borderId="7" applyNumberFormat="1" applyFont="1" applyFill="0" applyBorder="1" applyAlignment="1" applyProtection="0">
      <alignment horizontal="center" vertical="center" wrapText="1"/>
    </xf>
    <xf numFmtId="63" fontId="0" borderId="7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139185"/>
          <c:y val="0.12368"/>
          <c:w val="0.855815"/>
          <c:h val="0.8103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'Hoja 1'!$E$2</c:f>
              <c:strCache/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1'!$A$6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'Hoja 1'!$E$6</c:f>
              <c:numCache>
                <c:ptCount val="1"/>
                <c:pt idx="0">
                  <c:v>301397.430206</c:v>
                </c:pt>
              </c:numCache>
            </c:numRef>
          </c:val>
        </c:ser>
        <c:ser>
          <c:idx val="1"/>
          <c:order val="1"/>
          <c:tx>
            <c:strRef>
              <c:f>'Hoja 1'!$F$2</c:f>
              <c:strCache/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'Hoja 1'!$A$6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'Hoja 1'!$F$6</c:f>
              <c:numCache>
                <c:ptCount val="1"/>
                <c:pt idx="0">
                  <c:v>19117040.000000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5e+06"/>
        <c:minorUnit val="2.5e+06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32559"/>
          <c:y val="0"/>
          <c:w val="0.809935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1050544</xdr:colOff>
      <xdr:row>23</xdr:row>
      <xdr:rowOff>16395</xdr:rowOff>
    </xdr:from>
    <xdr:to>
      <xdr:col>5</xdr:col>
      <xdr:colOff>472440</xdr:colOff>
      <xdr:row>38</xdr:row>
      <xdr:rowOff>35445</xdr:rowOff>
    </xdr:to>
    <xdr:graphicFrame>
      <xdr:nvGraphicFramePr>
        <xdr:cNvPr id="2" name="Chart 2"/>
        <xdr:cNvGraphicFramePr/>
      </xdr:nvGraphicFramePr>
      <xdr:xfrm>
        <a:off x="1050544" y="6279400"/>
        <a:ext cx="5644896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</row>
    <row r="4" ht="20.05" customHeight="1">
      <c r="A4" s="7"/>
      <c r="B4" s="8"/>
      <c r="C4" s="9"/>
      <c r="D4" s="9"/>
      <c r="E4" s="9"/>
      <c r="F4" s="9"/>
      <c r="G4" s="9"/>
      <c r="H4" s="9"/>
      <c r="I4" s="9"/>
    </row>
    <row r="5" ht="44.05" customHeight="1">
      <c r="A5" s="7"/>
      <c r="B5" s="8"/>
      <c r="C5" t="s" s="10">
        <v>1</v>
      </c>
      <c r="D5" t="s" s="10">
        <v>2</v>
      </c>
      <c r="E5" t="s" s="10">
        <v>3</v>
      </c>
      <c r="F5" t="s" s="10">
        <v>4</v>
      </c>
      <c r="G5" t="s" s="10">
        <v>5</v>
      </c>
      <c r="H5" s="9"/>
      <c r="I5" t="s" s="10">
        <v>6</v>
      </c>
    </row>
    <row r="6" ht="20.05" customHeight="1">
      <c r="A6" s="7"/>
      <c r="B6" t="s" s="11">
        <v>7</v>
      </c>
      <c r="C6" s="12">
        <v>53308</v>
      </c>
      <c r="D6" s="12">
        <v>559681</v>
      </c>
      <c r="E6" s="13">
        <f>SUM(E7:E9)</f>
        <v>301397.4302057613</v>
      </c>
      <c r="F6" s="12">
        <f>SUM(F7:F9)</f>
        <v>19117040</v>
      </c>
      <c r="G6" s="14">
        <f>SUM(G7:G9)</f>
        <v>143442486.1234568</v>
      </c>
      <c r="H6" s="15">
        <f>SUM(H7:H9)</f>
        <v>3249896.8</v>
      </c>
      <c r="I6" s="16">
        <f>SUM(I7:I9)</f>
        <v>26365722.92049383</v>
      </c>
    </row>
    <row r="7" ht="20.05" customHeight="1">
      <c r="A7" s="7"/>
      <c r="B7" t="s" s="11">
        <v>8</v>
      </c>
      <c r="C7" s="12">
        <v>7010</v>
      </c>
      <c r="D7" s="12">
        <v>100664</v>
      </c>
      <c r="E7" s="17">
        <f>(C7)+(D7*0.69)</f>
        <v>76468.159999999989</v>
      </c>
      <c r="F7" s="12">
        <f>E7*250</f>
        <v>19117040</v>
      </c>
      <c r="G7" s="12">
        <f>E7*600</f>
        <v>45880895.99999999</v>
      </c>
      <c r="H7" s="15">
        <f>F7*0.17</f>
        <v>3249896.8</v>
      </c>
      <c r="I7" s="17">
        <f>G7*0.17</f>
        <v>7799752.319999999</v>
      </c>
    </row>
    <row r="8" ht="20.05" customHeight="1">
      <c r="A8" s="7"/>
      <c r="B8" t="s" s="11">
        <v>9</v>
      </c>
      <c r="C8" s="18">
        <f>9146/(0.27*0.36)</f>
        <v>94094.650205761311</v>
      </c>
      <c r="D8" s="13">
        <f>68508/(0.27*0.36)</f>
        <v>704814.8148148147</v>
      </c>
      <c r="E8" s="13">
        <f>(C8)+(D8*0.27*0.36)</f>
        <v>162602.6502057613</v>
      </c>
      <c r="F8" s="12"/>
      <c r="G8" s="16">
        <f>E8*600</f>
        <v>97561590.12345679</v>
      </c>
      <c r="H8" s="9"/>
      <c r="I8" s="16">
        <f>G8*0.1903</f>
        <v>18565970.60049383</v>
      </c>
    </row>
    <row r="9" ht="20.05" customHeight="1">
      <c r="A9" s="7"/>
      <c r="B9" t="s" s="11">
        <v>10</v>
      </c>
      <c r="C9" s="12">
        <v>25448</v>
      </c>
      <c r="D9" s="12">
        <v>194098</v>
      </c>
      <c r="E9" s="17">
        <f>(C9)+(D9*0.19*1)</f>
        <v>62326.62</v>
      </c>
      <c r="F9" s="12"/>
      <c r="G9" s="12"/>
      <c r="H9" s="9"/>
      <c r="I9" s="9"/>
    </row>
    <row r="10" ht="20.05" customHeight="1">
      <c r="A10" s="7"/>
      <c r="B10" s="8"/>
      <c r="C10" s="9"/>
      <c r="D10" s="9"/>
      <c r="E10" s="9"/>
      <c r="F10" s="9"/>
      <c r="G10" s="9"/>
      <c r="H10" s="9"/>
      <c r="I10" s="9"/>
    </row>
    <row r="11" ht="20.05" customHeight="1">
      <c r="A11" s="7"/>
      <c r="B11" s="8"/>
      <c r="C11" s="9"/>
      <c r="D11" s="9"/>
      <c r="E11" s="9"/>
      <c r="F11" s="9"/>
      <c r="G11" s="9"/>
      <c r="H11" s="9"/>
      <c r="I11" s="9"/>
    </row>
    <row r="12" ht="20.05" customHeight="1">
      <c r="A12" s="7"/>
      <c r="B12" s="8"/>
      <c r="C12" s="9"/>
      <c r="D12" s="9"/>
      <c r="E12" s="9"/>
      <c r="F12" s="9"/>
      <c r="G12" s="9"/>
      <c r="H12" s="9"/>
      <c r="I12" s="9"/>
    </row>
    <row r="13" ht="20.05" customHeight="1">
      <c r="A13" s="7"/>
      <c r="B13" s="8"/>
      <c r="C13" s="9"/>
      <c r="D13" s="9"/>
      <c r="E13" s="9"/>
      <c r="F13" s="9"/>
      <c r="G13" s="9"/>
      <c r="H13" s="9"/>
      <c r="I13" s="9"/>
    </row>
    <row r="14" ht="20.05" customHeight="1">
      <c r="A14" s="7"/>
      <c r="B14" s="8"/>
      <c r="C14" s="9"/>
      <c r="D14" s="9"/>
      <c r="E14" s="9"/>
      <c r="F14" s="9"/>
      <c r="G14" s="9"/>
      <c r="H14" s="9"/>
      <c r="I14" s="9"/>
    </row>
    <row r="15" ht="20.05" customHeight="1">
      <c r="A15" s="7"/>
      <c r="B15" s="8"/>
      <c r="C15" s="9"/>
      <c r="D15" s="9"/>
      <c r="E15" s="19">
        <f>(100*E7)/D7</f>
        <v>75.96376062942063</v>
      </c>
      <c r="F15" s="9"/>
      <c r="G15" s="9"/>
      <c r="H15" s="9"/>
      <c r="I15" s="9"/>
    </row>
    <row r="16" ht="20.05" customHeight="1">
      <c r="A16" s="7"/>
      <c r="B16" s="8"/>
      <c r="C16" s="9"/>
      <c r="D16" s="9"/>
      <c r="E16" s="9"/>
      <c r="F16" s="9"/>
      <c r="G16" s="9"/>
      <c r="H16" s="9"/>
      <c r="I16" s="9"/>
    </row>
    <row r="17" ht="20.05" customHeight="1">
      <c r="A17" s="7"/>
      <c r="B17" s="8"/>
      <c r="C17" s="9"/>
      <c r="D17" s="9"/>
      <c r="E17" s="9"/>
      <c r="F17" s="9"/>
      <c r="G17" s="9"/>
      <c r="H17" s="9"/>
      <c r="I17" s="9"/>
    </row>
    <row r="18" ht="20.05" customHeight="1">
      <c r="A18" s="7"/>
      <c r="B18" s="8"/>
      <c r="C18" s="9"/>
      <c r="D18" s="9"/>
      <c r="E18" s="9"/>
      <c r="F18" s="9"/>
      <c r="G18" s="9"/>
      <c r="H18" s="9"/>
      <c r="I18" s="9"/>
    </row>
    <row r="19" ht="20.05" customHeight="1">
      <c r="A19" s="7"/>
      <c r="B19" s="8"/>
      <c r="C19" s="9"/>
      <c r="D19" s="9"/>
      <c r="E19" s="9"/>
      <c r="F19" s="9"/>
      <c r="G19" s="9"/>
      <c r="H19" s="9"/>
      <c r="I19" s="9"/>
    </row>
    <row r="20" ht="20.05" customHeight="1">
      <c r="A20" s="7"/>
      <c r="B20" s="8"/>
      <c r="C20" s="9"/>
      <c r="D20" s="9"/>
      <c r="E20" s="9"/>
      <c r="F20" s="9"/>
      <c r="G20" s="9"/>
      <c r="H20" s="9"/>
      <c r="I20" s="9"/>
    </row>
    <row r="21" ht="20.05" customHeight="1">
      <c r="A21" s="7"/>
      <c r="B21" s="8"/>
      <c r="C21" s="9"/>
      <c r="D21" s="9"/>
      <c r="E21" s="9"/>
      <c r="F21" s="9"/>
      <c r="G21" s="9"/>
      <c r="H21" s="9"/>
      <c r="I21" s="9"/>
    </row>
    <row r="22" ht="20.05" customHeight="1">
      <c r="A22" s="7"/>
      <c r="B22" s="8"/>
      <c r="C22" s="9"/>
      <c r="D22" s="9"/>
      <c r="E22" s="9"/>
      <c r="F22" s="9"/>
      <c r="G22" s="9"/>
      <c r="H22" s="9"/>
      <c r="I22" s="9"/>
    </row>
    <row r="23" ht="20.05" customHeight="1">
      <c r="A23" s="7"/>
      <c r="B23" s="8"/>
      <c r="C23" s="9"/>
      <c r="D23" s="9"/>
      <c r="E23" s="9"/>
      <c r="F23" s="9"/>
      <c r="G23" s="9"/>
      <c r="H23" s="9"/>
      <c r="I23" s="9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