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style27.xml" ContentType="application/vnd.ms-office.chartstyle+xml"/>
  <Override PartName="/xl/charts/colors27.xml" ContentType="application/vnd.ms-office.chartcolorstyle+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style28.xml" ContentType="application/vnd.ms-office.chartstyle+xml"/>
  <Override PartName="/xl/charts/colors28.xml" ContentType="application/vnd.ms-office.chartcolorstyle+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style29.xml" ContentType="application/vnd.ms-office.chartstyle+xml"/>
  <Override PartName="/xl/charts/colors29.xml" ContentType="application/vnd.ms-office.chartcolorstyle+xml"/>
  <Override PartName="/xl/charts/chart45.xml" ContentType="application/vnd.openxmlformats-officedocument.drawingml.chart+xml"/>
  <Override PartName="/xl/charts/style30.xml" ContentType="application/vnd.ms-office.chartstyle+xml"/>
  <Override PartName="/xl/charts/colors30.xml" ContentType="application/vnd.ms-office.chartcolorstyle+xml"/>
  <Override PartName="/xl/charts/chart46.xml" ContentType="application/vnd.openxmlformats-officedocument.drawingml.chart+xml"/>
  <Override PartName="/xl/charts/chart47.xml" ContentType="application/vnd.openxmlformats-officedocument.drawingml.chart+xml"/>
  <Override PartName="/xl/charts/style31.xml" ContentType="application/vnd.ms-office.chartstyle+xml"/>
  <Override PartName="/xl/charts/colors31.xml" ContentType="application/vnd.ms-office.chartcolorstyle+xml"/>
  <Override PartName="/xl/charts/chart48.xml" ContentType="application/vnd.openxmlformats-officedocument.drawingml.chart+xml"/>
  <Override PartName="/xl/charts/style32.xml" ContentType="application/vnd.ms-office.chartstyle+xml"/>
  <Override PartName="/xl/charts/colors32.xml" ContentType="application/vnd.ms-office.chartcolorstyle+xml"/>
  <Override PartName="/xl/charts/chart49.xml" ContentType="application/vnd.openxmlformats-officedocument.drawingml.chart+xml"/>
  <Override PartName="/xl/charts/style33.xml" ContentType="application/vnd.ms-office.chartstyle+xml"/>
  <Override PartName="/xl/charts/colors33.xml" ContentType="application/vnd.ms-office.chartcolorstyle+xml"/>
  <Override PartName="/xl/charts/chart50.xml" ContentType="application/vnd.openxmlformats-officedocument.drawingml.chart+xml"/>
  <Override PartName="/xl/charts/style34.xml" ContentType="application/vnd.ms-office.chartstyle+xml"/>
  <Override PartName="/xl/charts/colors34.xml" ContentType="application/vnd.ms-office.chartcolorstyle+xml"/>
  <Override PartName="/xl/charts/chart51.xml" ContentType="application/vnd.openxmlformats-officedocument.drawingml.chart+xml"/>
  <Override PartName="/xl/charts/style35.xml" ContentType="application/vnd.ms-office.chartstyle+xml"/>
  <Override PartName="/xl/charts/colors35.xml" ContentType="application/vnd.ms-office.chartcolorstyle+xml"/>
  <Override PartName="/xl/charts/chart52.xml" ContentType="application/vnd.openxmlformats-officedocument.drawingml.chart+xml"/>
  <Override PartName="/xl/charts/style36.xml" ContentType="application/vnd.ms-office.chartstyle+xml"/>
  <Override PartName="/xl/charts/colors36.xml" ContentType="application/vnd.ms-office.chartcolorstyle+xml"/>
  <Override PartName="/xl/charts/chart53.xml" ContentType="application/vnd.openxmlformats-officedocument.drawingml.chart+xml"/>
  <Override PartName="/xl/charts/style37.xml" ContentType="application/vnd.ms-office.chartstyle+xml"/>
  <Override PartName="/xl/charts/colors37.xml" ContentType="application/vnd.ms-office.chartcolorstyle+xml"/>
  <Override PartName="/xl/charts/chart54.xml" ContentType="application/vnd.openxmlformats-officedocument.drawingml.chart+xml"/>
  <Override PartName="/xl/charts/chart55.xml" ContentType="application/vnd.openxmlformats-officedocument.drawingml.chart+xml"/>
  <Override PartName="/xl/charts/style38.xml" ContentType="application/vnd.ms-office.chartstyle+xml"/>
  <Override PartName="/xl/charts/colors38.xml" ContentType="application/vnd.ms-office.chartcolorstyle+xml"/>
  <Override PartName="/xl/charts/chart56.xml" ContentType="application/vnd.openxmlformats-officedocument.drawingml.chart+xml"/>
  <Override PartName="/xl/charts/style39.xml" ContentType="application/vnd.ms-office.chartstyle+xml"/>
  <Override PartName="/xl/charts/colors39.xml" ContentType="application/vnd.ms-office.chartcolorstyle+xml"/>
  <Override PartName="/xl/charts/chart57.xml" ContentType="application/vnd.openxmlformats-officedocument.drawingml.chart+xml"/>
  <Override PartName="/xl/charts/style40.xml" ContentType="application/vnd.ms-office.chartstyle+xml"/>
  <Override PartName="/xl/charts/colors40.xml" ContentType="application/vnd.ms-office.chartcolorstyle+xml"/>
  <Override PartName="/xl/charts/chart58.xml" ContentType="application/vnd.openxmlformats-officedocument.drawingml.chart+xml"/>
  <Override PartName="/xl/charts/style41.xml" ContentType="application/vnd.ms-office.chartstyle+xml"/>
  <Override PartName="/xl/charts/colors41.xml" ContentType="application/vnd.ms-office.chartcolorstyle+xml"/>
  <Override PartName="/xl/charts/chart59.xml" ContentType="application/vnd.openxmlformats-officedocument.drawingml.chart+xml"/>
  <Override PartName="/xl/charts/chart60.xml" ContentType="application/vnd.openxmlformats-officedocument.drawingml.chart+xml"/>
  <Override PartName="/xl/charts/style42.xml" ContentType="application/vnd.ms-office.chartstyle+xml"/>
  <Override PartName="/xl/charts/colors4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filterPrivacy="1" defaultThemeVersion="124226"/>
  <xr:revisionPtr revIDLastSave="0" documentId="13_ncr:1_{FCC656CA-D6FF-4030-A0A3-7F1BEFBF67C2}" xr6:coauthVersionLast="47" xr6:coauthVersionMax="47" xr10:uidLastSave="{00000000-0000-0000-0000-000000000000}"/>
  <bookViews>
    <workbookView xWindow="-108" yWindow="-108" windowWidth="23256" windowHeight="12576" activeTab="2" xr2:uid="{00000000-000D-0000-FFFF-FFFF00000000}"/>
  </bookViews>
  <sheets>
    <sheet name="PRODUCCION" sheetId="1" r:id="rId1"/>
    <sheet name="RESUMEN" sheetId="2" r:id="rId2"/>
    <sheet name="VENTAS" sheetId="3" r:id="rId3"/>
    <sheet name="EGRESOS" sheetId="4" r:id="rId4"/>
    <sheet name="SALDO EN BANCOS"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calcPr calcId="181029"/>
</workbook>
</file>

<file path=xl/calcChain.xml><?xml version="1.0" encoding="utf-8"?>
<calcChain xmlns="http://schemas.openxmlformats.org/spreadsheetml/2006/main">
  <c r="C828" i="4" l="1"/>
  <c r="C1095" i="3"/>
  <c r="C1097" i="3" s="1"/>
  <c r="E1094" i="3"/>
  <c r="E1093" i="3"/>
  <c r="E1092" i="3"/>
  <c r="E1091" i="3"/>
  <c r="E1090" i="3"/>
  <c r="E1089" i="3"/>
  <c r="E1088" i="3"/>
  <c r="E1087" i="3"/>
  <c r="E1086" i="3"/>
  <c r="E1085" i="3"/>
  <c r="E1084" i="3"/>
  <c r="E1083" i="3"/>
  <c r="C1078" i="3"/>
  <c r="E1077" i="3"/>
  <c r="E1076" i="3"/>
  <c r="E1075" i="3"/>
  <c r="E1074" i="3"/>
  <c r="E1073" i="3"/>
  <c r="E1072" i="3"/>
  <c r="E1071" i="3"/>
  <c r="E1070" i="3"/>
  <c r="E1069" i="3"/>
  <c r="E1068" i="3"/>
  <c r="E1067" i="3"/>
  <c r="E1066" i="3"/>
  <c r="E1065" i="3"/>
  <c r="E1064" i="3"/>
  <c r="E1063" i="3"/>
  <c r="E1062" i="3"/>
  <c r="E1061" i="3"/>
  <c r="E1060" i="3"/>
  <c r="C1055" i="3"/>
  <c r="E1054" i="3"/>
  <c r="E1053" i="3"/>
  <c r="E1052" i="3"/>
  <c r="E1051" i="3"/>
  <c r="E1050" i="3"/>
  <c r="E1049" i="3"/>
  <c r="E1048" i="3"/>
  <c r="E1047" i="3"/>
  <c r="E1046" i="3"/>
  <c r="E1045" i="3"/>
  <c r="E1044" i="3"/>
  <c r="E1043" i="3"/>
  <c r="E1042" i="3"/>
  <c r="E1041" i="3"/>
  <c r="E1040" i="3"/>
  <c r="E1039" i="3"/>
  <c r="E1038" i="3"/>
  <c r="C1033" i="3"/>
  <c r="E1032" i="3"/>
  <c r="E1031" i="3"/>
  <c r="E1030" i="3"/>
  <c r="E1029" i="3"/>
  <c r="E1028" i="3"/>
  <c r="E1027" i="3"/>
  <c r="E1026" i="3"/>
  <c r="E1025" i="3"/>
  <c r="E1024" i="3"/>
  <c r="E1023" i="3"/>
  <c r="E1022" i="3"/>
  <c r="E1021" i="3"/>
  <c r="E1020" i="3"/>
  <c r="E1019" i="3"/>
  <c r="E1018" i="3"/>
  <c r="E1017" i="3"/>
  <c r="C1012" i="3"/>
  <c r="E1011" i="3"/>
  <c r="E1012" i="3" s="1"/>
  <c r="B821" i="2"/>
  <c r="C821" i="2" s="1"/>
  <c r="D821" i="2" s="1"/>
  <c r="E821" i="2" s="1"/>
  <c r="F821" i="2" s="1"/>
  <c r="C799" i="2"/>
  <c r="B799" i="2"/>
  <c r="F425" i="1"/>
  <c r="E425" i="1"/>
  <c r="D425" i="1"/>
  <c r="C425" i="1"/>
  <c r="G394" i="1"/>
  <c r="G395" i="1" s="1"/>
  <c r="G396" i="1" s="1"/>
  <c r="G397" i="1" s="1"/>
  <c r="G398" i="1" s="1"/>
  <c r="G399" i="1" s="1"/>
  <c r="G400" i="1" s="1"/>
  <c r="G401" i="1" s="1"/>
  <c r="G402" i="1" s="1"/>
  <c r="G403" i="1" s="1"/>
  <c r="G404" i="1" s="1"/>
  <c r="G405" i="1" s="1"/>
  <c r="G406" i="1" s="1"/>
  <c r="G407" i="1" s="1"/>
  <c r="G408" i="1" s="1"/>
  <c r="G409" i="1" s="1"/>
  <c r="G410" i="1" s="1"/>
  <c r="G411" i="1" s="1"/>
  <c r="G412" i="1" s="1"/>
  <c r="G413" i="1" s="1"/>
  <c r="G414" i="1" s="1"/>
  <c r="G415" i="1" s="1"/>
  <c r="G416" i="1" s="1"/>
  <c r="G417" i="1" s="1"/>
  <c r="G418" i="1" s="1"/>
  <c r="G419" i="1" s="1"/>
  <c r="G420" i="1" s="1"/>
  <c r="G421" i="1" s="1"/>
  <c r="G422" i="1" s="1"/>
  <c r="G423" i="1" s="1"/>
  <c r="G424" i="1" s="1"/>
  <c r="E1033" i="3" l="1"/>
  <c r="E1055" i="3"/>
  <c r="E1078" i="3"/>
  <c r="E1095" i="3"/>
  <c r="E1097" i="3" s="1"/>
  <c r="D284" i="5" l="1"/>
  <c r="C284" i="5"/>
  <c r="C285" i="5" s="1"/>
  <c r="D272" i="5"/>
  <c r="C272" i="5"/>
  <c r="C273" i="5" s="1"/>
  <c r="C261" i="5"/>
  <c r="D249" i="5"/>
  <c r="C249" i="5"/>
  <c r="D237" i="5"/>
  <c r="C237" i="5"/>
  <c r="C226" i="5"/>
  <c r="C750" i="4"/>
  <c r="C1002" i="3"/>
  <c r="E1001" i="3"/>
  <c r="E1000" i="3"/>
  <c r="E999" i="3"/>
  <c r="E998" i="3"/>
  <c r="E997" i="3"/>
  <c r="E996" i="3"/>
  <c r="E995" i="3"/>
  <c r="E994" i="3"/>
  <c r="E993" i="3"/>
  <c r="E992" i="3"/>
  <c r="E991" i="3"/>
  <c r="E990" i="3"/>
  <c r="C985" i="3"/>
  <c r="E984" i="3"/>
  <c r="E983" i="3"/>
  <c r="E982" i="3"/>
  <c r="E981" i="3"/>
  <c r="E980" i="3"/>
  <c r="E979" i="3"/>
  <c r="E978" i="3"/>
  <c r="E977" i="3"/>
  <c r="E976" i="3"/>
  <c r="E975" i="3"/>
  <c r="E974" i="3"/>
  <c r="E973" i="3"/>
  <c r="E972" i="3"/>
  <c r="E971" i="3"/>
  <c r="E970" i="3"/>
  <c r="E969" i="3"/>
  <c r="C964" i="3"/>
  <c r="E963" i="3"/>
  <c r="E962" i="3"/>
  <c r="E961" i="3"/>
  <c r="E960" i="3"/>
  <c r="E959" i="3"/>
  <c r="E958" i="3"/>
  <c r="E957" i="3"/>
  <c r="E956" i="3"/>
  <c r="E955" i="3"/>
  <c r="E954" i="3"/>
  <c r="E953" i="3"/>
  <c r="E952" i="3"/>
  <c r="E951" i="3"/>
  <c r="C946" i="3"/>
  <c r="E945" i="3"/>
  <c r="E944" i="3"/>
  <c r="E943" i="3"/>
  <c r="E942" i="3"/>
  <c r="E941" i="3"/>
  <c r="E940" i="3"/>
  <c r="E939" i="3"/>
  <c r="E938" i="3"/>
  <c r="E937" i="3"/>
  <c r="E936" i="3"/>
  <c r="E935" i="3"/>
  <c r="E934" i="3"/>
  <c r="E933" i="3"/>
  <c r="C928" i="3"/>
  <c r="E927" i="3"/>
  <c r="E926" i="3"/>
  <c r="E925" i="3"/>
  <c r="E924" i="3"/>
  <c r="E923" i="3"/>
  <c r="C717" i="2"/>
  <c r="B717" i="2"/>
  <c r="B707" i="2"/>
  <c r="G707" i="2"/>
  <c r="F707" i="2"/>
  <c r="D707" i="2"/>
  <c r="C707" i="2"/>
  <c r="E389" i="1"/>
  <c r="D389" i="1"/>
  <c r="C389" i="1"/>
  <c r="F389" i="1"/>
  <c r="G360" i="1"/>
  <c r="G361" i="1" s="1"/>
  <c r="G362" i="1" s="1"/>
  <c r="G363" i="1" s="1"/>
  <c r="G364" i="1" s="1"/>
  <c r="G365" i="1" s="1"/>
  <c r="G366" i="1" s="1"/>
  <c r="G367" i="1" s="1"/>
  <c r="G368" i="1" s="1"/>
  <c r="G369" i="1" s="1"/>
  <c r="G370" i="1" s="1"/>
  <c r="G371" i="1" s="1"/>
  <c r="G372" i="1" s="1"/>
  <c r="G373" i="1" s="1"/>
  <c r="G374" i="1" s="1"/>
  <c r="G375" i="1" s="1"/>
  <c r="G376" i="1" s="1"/>
  <c r="G377" i="1" s="1"/>
  <c r="G378" i="1" s="1"/>
  <c r="G379" i="1" s="1"/>
  <c r="G380" i="1" s="1"/>
  <c r="G381" i="1" s="1"/>
  <c r="G382" i="1" s="1"/>
  <c r="G383" i="1" s="1"/>
  <c r="G384" i="1" s="1"/>
  <c r="G385" i="1" s="1"/>
  <c r="G386" i="1" s="1"/>
  <c r="G387" i="1" s="1"/>
  <c r="G388" i="1" s="1"/>
  <c r="C238" i="5" l="1"/>
  <c r="C1004" i="3"/>
  <c r="E1002" i="3"/>
  <c r="C250" i="5"/>
  <c r="E946" i="3"/>
  <c r="E964" i="3"/>
  <c r="E985" i="3"/>
  <c r="E928" i="3"/>
  <c r="E1004" i="3" l="1"/>
  <c r="G638" i="2" l="1"/>
  <c r="C687" i="4"/>
  <c r="C914" i="3"/>
  <c r="E913" i="3"/>
  <c r="E912" i="3"/>
  <c r="E911" i="3"/>
  <c r="E910" i="3"/>
  <c r="E909" i="3"/>
  <c r="E908" i="3"/>
  <c r="E907" i="3"/>
  <c r="E906" i="3"/>
  <c r="E905" i="3"/>
  <c r="C900" i="3"/>
  <c r="E899" i="3"/>
  <c r="E898" i="3"/>
  <c r="E897" i="3"/>
  <c r="E896" i="3"/>
  <c r="E895" i="3"/>
  <c r="E894" i="3"/>
  <c r="E893" i="3"/>
  <c r="E892" i="3"/>
  <c r="E891" i="3"/>
  <c r="E890" i="3"/>
  <c r="E889" i="3"/>
  <c r="E888" i="3"/>
  <c r="E887" i="3"/>
  <c r="C882" i="3"/>
  <c r="E881" i="3"/>
  <c r="E880" i="3"/>
  <c r="E879" i="3"/>
  <c r="E878" i="3"/>
  <c r="E877" i="3"/>
  <c r="E876" i="3"/>
  <c r="E875" i="3"/>
  <c r="E874" i="3"/>
  <c r="E873" i="3"/>
  <c r="E872" i="3"/>
  <c r="E871" i="3"/>
  <c r="E870" i="3"/>
  <c r="E869" i="3"/>
  <c r="E868" i="3"/>
  <c r="E867" i="3"/>
  <c r="E866" i="3"/>
  <c r="E865" i="3"/>
  <c r="E864" i="3"/>
  <c r="E863" i="3"/>
  <c r="C858" i="3"/>
  <c r="E857" i="3"/>
  <c r="E856" i="3"/>
  <c r="E855" i="3"/>
  <c r="E854" i="3"/>
  <c r="E853" i="3"/>
  <c r="E852" i="3"/>
  <c r="E851" i="3"/>
  <c r="E850" i="3"/>
  <c r="E849" i="3"/>
  <c r="E848" i="3"/>
  <c r="E847" i="3"/>
  <c r="E846" i="3"/>
  <c r="E845" i="3"/>
  <c r="C840" i="3"/>
  <c r="E839" i="3"/>
  <c r="E838" i="3"/>
  <c r="E837" i="3"/>
  <c r="E836" i="3"/>
  <c r="E835" i="3"/>
  <c r="E834" i="3"/>
  <c r="E840" i="3" s="1"/>
  <c r="B682" i="2"/>
  <c r="C682" i="2" s="1"/>
  <c r="D682" i="2" s="1"/>
  <c r="E682" i="2" s="1"/>
  <c r="F682" i="2" s="1"/>
  <c r="C660" i="2"/>
  <c r="B660" i="2"/>
  <c r="C649" i="2"/>
  <c r="B649" i="2"/>
  <c r="F638" i="2"/>
  <c r="B638" i="2"/>
  <c r="C638" i="2"/>
  <c r="D638" i="2"/>
  <c r="F319" i="1"/>
  <c r="D319" i="1"/>
  <c r="C319" i="1"/>
  <c r="F355" i="1"/>
  <c r="D355" i="1"/>
  <c r="C355" i="1"/>
  <c r="E355" i="1"/>
  <c r="G324" i="1"/>
  <c r="G325" i="1" s="1"/>
  <c r="G326" i="1" s="1"/>
  <c r="G327" i="1" s="1"/>
  <c r="G328" i="1" s="1"/>
  <c r="G329" i="1" s="1"/>
  <c r="G330" i="1" s="1"/>
  <c r="G331" i="1" s="1"/>
  <c r="G332" i="1" s="1"/>
  <c r="G333" i="1" s="1"/>
  <c r="G334" i="1" s="1"/>
  <c r="G335" i="1" s="1"/>
  <c r="G336" i="1" s="1"/>
  <c r="G337" i="1" s="1"/>
  <c r="G338" i="1" s="1"/>
  <c r="G339" i="1" s="1"/>
  <c r="G340" i="1" s="1"/>
  <c r="G341" i="1" s="1"/>
  <c r="G342" i="1" s="1"/>
  <c r="G343" i="1" s="1"/>
  <c r="G344" i="1" s="1"/>
  <c r="G345" i="1" s="1"/>
  <c r="G346" i="1" s="1"/>
  <c r="G347" i="1" s="1"/>
  <c r="G348" i="1" s="1"/>
  <c r="G349" i="1" s="1"/>
  <c r="G350" i="1" s="1"/>
  <c r="G351" i="1" s="1"/>
  <c r="G352" i="1" s="1"/>
  <c r="G353" i="1" s="1"/>
  <c r="G354" i="1" s="1"/>
  <c r="C916" i="3" l="1"/>
  <c r="E900" i="3"/>
  <c r="E914" i="3"/>
  <c r="E882" i="3"/>
  <c r="E858" i="3"/>
  <c r="E916" i="3" l="1"/>
  <c r="D214" i="5"/>
  <c r="C214" i="5"/>
  <c r="C215" i="5" s="1"/>
  <c r="D202" i="5"/>
  <c r="C202" i="5"/>
  <c r="C203" i="5" s="1"/>
  <c r="C191" i="5"/>
  <c r="D176" i="5"/>
  <c r="C176" i="5"/>
  <c r="D164" i="5"/>
  <c r="C164" i="5"/>
  <c r="C153" i="5"/>
  <c r="C620" i="4"/>
  <c r="E824" i="3"/>
  <c r="E823" i="3"/>
  <c r="E822" i="3"/>
  <c r="E821" i="3"/>
  <c r="E820" i="3"/>
  <c r="E819" i="3"/>
  <c r="E818" i="3"/>
  <c r="E817" i="3"/>
  <c r="E816" i="3"/>
  <c r="E815" i="3"/>
  <c r="E814" i="3"/>
  <c r="E813" i="3"/>
  <c r="E812" i="3"/>
  <c r="E811" i="3"/>
  <c r="E810" i="3"/>
  <c r="E809" i="3"/>
  <c r="E808" i="3"/>
  <c r="E802" i="3"/>
  <c r="E801" i="3"/>
  <c r="E800" i="3"/>
  <c r="E799" i="3"/>
  <c r="E798" i="3"/>
  <c r="E792" i="3"/>
  <c r="E791" i="3"/>
  <c r="E790" i="3"/>
  <c r="E789" i="3"/>
  <c r="E788" i="3"/>
  <c r="E787" i="3"/>
  <c r="E786" i="3"/>
  <c r="E785" i="3"/>
  <c r="E784" i="3"/>
  <c r="E783" i="3"/>
  <c r="E782" i="3"/>
  <c r="E781" i="3"/>
  <c r="E780" i="3"/>
  <c r="E779" i="3"/>
  <c r="E778" i="3"/>
  <c r="E777" i="3"/>
  <c r="E776" i="3"/>
  <c r="E775" i="3"/>
  <c r="E769" i="3"/>
  <c r="E768" i="3"/>
  <c r="E767" i="3"/>
  <c r="E766" i="3"/>
  <c r="E765" i="3"/>
  <c r="E764" i="3"/>
  <c r="E763" i="3"/>
  <c r="E762" i="3"/>
  <c r="E761" i="3"/>
  <c r="E760" i="3"/>
  <c r="C165" i="5" l="1"/>
  <c r="C770" i="3" l="1"/>
  <c r="C825" i="3"/>
  <c r="C803" i="3"/>
  <c r="C793" i="3"/>
  <c r="C755" i="3"/>
  <c r="E754" i="3"/>
  <c r="E753" i="3"/>
  <c r="E752" i="3"/>
  <c r="E751" i="3"/>
  <c r="E750" i="3"/>
  <c r="F614" i="2"/>
  <c r="E614" i="2"/>
  <c r="D614" i="2"/>
  <c r="C614" i="2"/>
  <c r="B614" i="2"/>
  <c r="C590" i="2"/>
  <c r="B590" i="2"/>
  <c r="C579" i="2"/>
  <c r="B579" i="2"/>
  <c r="G569" i="2"/>
  <c r="F569" i="2"/>
  <c r="D569" i="2"/>
  <c r="C569" i="2"/>
  <c r="B569" i="2"/>
  <c r="E319" i="1"/>
  <c r="G288" i="1"/>
  <c r="G289" i="1" s="1"/>
  <c r="G290" i="1" s="1"/>
  <c r="G291" i="1" s="1"/>
  <c r="G292" i="1" s="1"/>
  <c r="G293" i="1" s="1"/>
  <c r="G294" i="1" s="1"/>
  <c r="G295" i="1" s="1"/>
  <c r="G296" i="1" s="1"/>
  <c r="G297" i="1" s="1"/>
  <c r="G298" i="1" s="1"/>
  <c r="G299" i="1" s="1"/>
  <c r="G300" i="1" s="1"/>
  <c r="G301" i="1" s="1"/>
  <c r="G302" i="1" s="1"/>
  <c r="G303" i="1" s="1"/>
  <c r="G304" i="1" s="1"/>
  <c r="G305" i="1" s="1"/>
  <c r="G306" i="1" s="1"/>
  <c r="G307" i="1" s="1"/>
  <c r="G308" i="1" s="1"/>
  <c r="G309" i="1" s="1"/>
  <c r="G310" i="1" s="1"/>
  <c r="G311" i="1" s="1"/>
  <c r="G312" i="1" s="1"/>
  <c r="G313" i="1" s="1"/>
  <c r="G314" i="1" s="1"/>
  <c r="G315" i="1" s="1"/>
  <c r="G316" i="1" s="1"/>
  <c r="G317" i="1" s="1"/>
  <c r="G318" i="1" s="1"/>
  <c r="C827" i="3" l="1"/>
  <c r="E825" i="3"/>
  <c r="E755" i="3"/>
  <c r="E803" i="3"/>
  <c r="E770" i="3"/>
  <c r="E793" i="3"/>
  <c r="E827" i="3" l="1"/>
  <c r="C129" i="5"/>
  <c r="D140" i="5"/>
  <c r="C140" i="5"/>
  <c r="C552" i="4"/>
  <c r="C141" i="5" l="1"/>
  <c r="C741" i="3" l="1"/>
  <c r="E740" i="3"/>
  <c r="E739" i="3"/>
  <c r="E738" i="3"/>
  <c r="E737" i="3"/>
  <c r="E736" i="3"/>
  <c r="E735" i="3"/>
  <c r="E734" i="3"/>
  <c r="E733" i="3"/>
  <c r="E732" i="3"/>
  <c r="E731" i="3"/>
  <c r="E741" i="3" s="1"/>
  <c r="C726" i="3"/>
  <c r="E725" i="3"/>
  <c r="E724" i="3"/>
  <c r="E723" i="3"/>
  <c r="E722" i="3"/>
  <c r="E721" i="3"/>
  <c r="E720" i="3"/>
  <c r="E719" i="3"/>
  <c r="E718" i="3"/>
  <c r="E717" i="3"/>
  <c r="E716" i="3"/>
  <c r="E715" i="3"/>
  <c r="E714" i="3"/>
  <c r="E713" i="3"/>
  <c r="E712" i="3"/>
  <c r="E711" i="3"/>
  <c r="E710" i="3"/>
  <c r="E709" i="3"/>
  <c r="E708" i="3"/>
  <c r="E707" i="3"/>
  <c r="E706" i="3"/>
  <c r="E705" i="3"/>
  <c r="E704" i="3"/>
  <c r="E703" i="3"/>
  <c r="E702" i="3"/>
  <c r="C697" i="3"/>
  <c r="E696" i="3"/>
  <c r="E695" i="3"/>
  <c r="E694" i="3"/>
  <c r="E693" i="3"/>
  <c r="E692" i="3"/>
  <c r="E691" i="3"/>
  <c r="E690" i="3"/>
  <c r="E689" i="3"/>
  <c r="E688" i="3"/>
  <c r="E687" i="3"/>
  <c r="E686" i="3"/>
  <c r="E685" i="3"/>
  <c r="E684" i="3"/>
  <c r="E683" i="3"/>
  <c r="E682" i="3"/>
  <c r="C677" i="3"/>
  <c r="E676" i="3"/>
  <c r="E675" i="3"/>
  <c r="E674" i="3"/>
  <c r="E673" i="3"/>
  <c r="E672" i="3"/>
  <c r="E671" i="3"/>
  <c r="E670" i="3"/>
  <c r="E669" i="3"/>
  <c r="E668" i="3"/>
  <c r="E667" i="3"/>
  <c r="E666" i="3"/>
  <c r="E665" i="3"/>
  <c r="C660" i="3"/>
  <c r="E659" i="3"/>
  <c r="E658" i="3"/>
  <c r="E657" i="3"/>
  <c r="B544" i="2"/>
  <c r="C544" i="2" s="1"/>
  <c r="D544" i="2" s="1"/>
  <c r="E544" i="2" s="1"/>
  <c r="F544" i="2" s="1"/>
  <c r="C522" i="2"/>
  <c r="B522" i="2"/>
  <c r="C511" i="2"/>
  <c r="B511" i="2"/>
  <c r="C500" i="2"/>
  <c r="B500" i="2"/>
  <c r="G500" i="2"/>
  <c r="F500" i="2"/>
  <c r="D500" i="2"/>
  <c r="E283" i="1"/>
  <c r="F283" i="1"/>
  <c r="D283" i="1"/>
  <c r="C283" i="1"/>
  <c r="G253" i="1"/>
  <c r="G254" i="1" s="1"/>
  <c r="G255" i="1" s="1"/>
  <c r="G256" i="1" s="1"/>
  <c r="G257" i="1" s="1"/>
  <c r="G258" i="1" s="1"/>
  <c r="G259" i="1" s="1"/>
  <c r="G260" i="1" s="1"/>
  <c r="G261" i="1" s="1"/>
  <c r="G262" i="1" s="1"/>
  <c r="G263" i="1" s="1"/>
  <c r="G264" i="1" s="1"/>
  <c r="G265" i="1" s="1"/>
  <c r="G266" i="1" s="1"/>
  <c r="G267" i="1" s="1"/>
  <c r="G268" i="1" s="1"/>
  <c r="G269" i="1" s="1"/>
  <c r="G270" i="1" s="1"/>
  <c r="G271" i="1" s="1"/>
  <c r="G272" i="1" s="1"/>
  <c r="G273" i="1" s="1"/>
  <c r="G274" i="1" s="1"/>
  <c r="G275" i="1" s="1"/>
  <c r="G276" i="1" s="1"/>
  <c r="G277" i="1" s="1"/>
  <c r="G278" i="1" s="1"/>
  <c r="G279" i="1" s="1"/>
  <c r="G280" i="1" s="1"/>
  <c r="G281" i="1" s="1"/>
  <c r="G282" i="1" s="1"/>
  <c r="C743" i="3" l="1"/>
  <c r="E726" i="3"/>
  <c r="E660" i="3"/>
  <c r="E677" i="3"/>
  <c r="E697" i="3"/>
  <c r="E743" i="3" l="1"/>
  <c r="C114" i="5"/>
  <c r="D114" i="5"/>
  <c r="C103" i="5"/>
  <c r="C491" i="4"/>
  <c r="C648" i="3"/>
  <c r="E647" i="3"/>
  <c r="E646" i="3"/>
  <c r="E645" i="3"/>
  <c r="E644" i="3"/>
  <c r="E643" i="3"/>
  <c r="C638" i="3"/>
  <c r="E637" i="3"/>
  <c r="E636" i="3"/>
  <c r="E635" i="3"/>
  <c r="E634" i="3"/>
  <c r="E633" i="3"/>
  <c r="E632" i="3"/>
  <c r="E631" i="3"/>
  <c r="E630" i="3"/>
  <c r="E629" i="3"/>
  <c r="E628" i="3"/>
  <c r="C623" i="3"/>
  <c r="E622" i="3"/>
  <c r="E621" i="3"/>
  <c r="E620" i="3"/>
  <c r="E619" i="3"/>
  <c r="E618" i="3"/>
  <c r="E617" i="3"/>
  <c r="E616" i="3"/>
  <c r="E615" i="3"/>
  <c r="E614" i="3"/>
  <c r="E613" i="3"/>
  <c r="E612" i="3"/>
  <c r="E611" i="3"/>
  <c r="E610" i="3"/>
  <c r="E609" i="3"/>
  <c r="E608" i="3"/>
  <c r="E607" i="3"/>
  <c r="E606" i="3"/>
  <c r="E605" i="3"/>
  <c r="E604" i="3"/>
  <c r="C599" i="3"/>
  <c r="E598" i="3"/>
  <c r="E597" i="3"/>
  <c r="E596" i="3"/>
  <c r="E595" i="3"/>
  <c r="E594" i="3"/>
  <c r="E593" i="3"/>
  <c r="E592" i="3"/>
  <c r="E591" i="3"/>
  <c r="E590" i="3"/>
  <c r="E589" i="3"/>
  <c r="E588" i="3"/>
  <c r="E587" i="3"/>
  <c r="E586" i="3"/>
  <c r="E585" i="3"/>
  <c r="C580" i="3"/>
  <c r="E579" i="3"/>
  <c r="E578" i="3"/>
  <c r="E577" i="3"/>
  <c r="E576" i="3"/>
  <c r="E575" i="3"/>
  <c r="E574" i="3"/>
  <c r="E573" i="3"/>
  <c r="E572" i="3"/>
  <c r="E571" i="3"/>
  <c r="E570" i="3"/>
  <c r="E569" i="3"/>
  <c r="E568" i="3"/>
  <c r="E567" i="3"/>
  <c r="E566" i="3"/>
  <c r="E565" i="3"/>
  <c r="B476" i="2"/>
  <c r="C476" i="2" s="1"/>
  <c r="D476" i="2" s="1"/>
  <c r="E476" i="2" s="1"/>
  <c r="F476" i="2" s="1"/>
  <c r="C455" i="2"/>
  <c r="B455" i="2"/>
  <c r="B445" i="2"/>
  <c r="C445" i="2"/>
  <c r="C434" i="2"/>
  <c r="B434" i="2"/>
  <c r="G434" i="2"/>
  <c r="F434" i="2"/>
  <c r="D434" i="2"/>
  <c r="F248" i="1"/>
  <c r="C248" i="1"/>
  <c r="D248" i="1"/>
  <c r="E248" i="1"/>
  <c r="G217" i="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7" i="1" s="1"/>
  <c r="C115" i="5" l="1"/>
  <c r="C650" i="3"/>
  <c r="E638" i="3"/>
  <c r="E623" i="3"/>
  <c r="E580" i="3"/>
  <c r="E648" i="3"/>
  <c r="E599" i="3"/>
  <c r="E650" i="3" l="1"/>
  <c r="C87" i="5"/>
  <c r="D87" i="5"/>
  <c r="C88" i="5" s="1"/>
  <c r="C75" i="5"/>
  <c r="C410" i="4"/>
  <c r="C556" i="3"/>
  <c r="E555" i="3"/>
  <c r="E554" i="3"/>
  <c r="E553" i="3"/>
  <c r="E552" i="3"/>
  <c r="E551" i="3"/>
  <c r="E550" i="3"/>
  <c r="E549" i="3"/>
  <c r="E548" i="3"/>
  <c r="E547" i="3"/>
  <c r="E546" i="3"/>
  <c r="E545" i="3"/>
  <c r="E544" i="3"/>
  <c r="E543" i="3"/>
  <c r="E542" i="3"/>
  <c r="E541" i="3"/>
  <c r="E540" i="3"/>
  <c r="E539" i="3"/>
  <c r="E538" i="3"/>
  <c r="E537" i="3"/>
  <c r="E536" i="3"/>
  <c r="E535" i="3"/>
  <c r="C530" i="3"/>
  <c r="E529" i="3"/>
  <c r="E528" i="3"/>
  <c r="E527" i="3"/>
  <c r="E526" i="3"/>
  <c r="E525" i="3"/>
  <c r="E524" i="3"/>
  <c r="E523" i="3"/>
  <c r="E522" i="3"/>
  <c r="E521" i="3"/>
  <c r="E520" i="3"/>
  <c r="E519" i="3"/>
  <c r="E518" i="3"/>
  <c r="E517" i="3"/>
  <c r="E516" i="3"/>
  <c r="E515" i="3"/>
  <c r="E514" i="3"/>
  <c r="C509" i="3"/>
  <c r="E508" i="3"/>
  <c r="E507" i="3"/>
  <c r="E506" i="3"/>
  <c r="E505" i="3"/>
  <c r="E504" i="3"/>
  <c r="E503" i="3"/>
  <c r="E502" i="3"/>
  <c r="E501" i="3"/>
  <c r="E500" i="3"/>
  <c r="E499" i="3"/>
  <c r="E498" i="3"/>
  <c r="E497" i="3"/>
  <c r="E496" i="3"/>
  <c r="E495" i="3"/>
  <c r="E494" i="3"/>
  <c r="E493" i="3"/>
  <c r="E492" i="3"/>
  <c r="E491" i="3"/>
  <c r="E490" i="3"/>
  <c r="E489" i="3"/>
  <c r="C484" i="3"/>
  <c r="E483" i="3"/>
  <c r="E482" i="3"/>
  <c r="E481" i="3"/>
  <c r="E480" i="3"/>
  <c r="E479" i="3"/>
  <c r="E478" i="3"/>
  <c r="E477" i="3"/>
  <c r="E476" i="3"/>
  <c r="E475" i="3"/>
  <c r="C470" i="3"/>
  <c r="E469" i="3"/>
  <c r="E468" i="3"/>
  <c r="E467" i="3"/>
  <c r="E466" i="3"/>
  <c r="B409" i="2"/>
  <c r="C409" i="2" s="1"/>
  <c r="D409" i="2" s="1"/>
  <c r="E409" i="2" s="1"/>
  <c r="F409" i="2" s="1"/>
  <c r="C387" i="2"/>
  <c r="B387" i="2"/>
  <c r="C376" i="2"/>
  <c r="B376" i="2"/>
  <c r="G366" i="2"/>
  <c r="B366" i="2"/>
  <c r="C366" i="2"/>
  <c r="F366" i="2"/>
  <c r="D366" i="2"/>
  <c r="E212" i="1"/>
  <c r="C558" i="3" l="1"/>
  <c r="E509" i="3"/>
  <c r="E470" i="3"/>
  <c r="E556" i="3"/>
  <c r="E530" i="3"/>
  <c r="E484" i="3"/>
  <c r="E558" i="3" l="1"/>
  <c r="F212" i="1"/>
  <c r="D212" i="1"/>
  <c r="C212" i="1"/>
  <c r="G182" i="1"/>
  <c r="G183" i="1" s="1"/>
  <c r="G184" i="1" s="1"/>
  <c r="G185" i="1" s="1"/>
  <c r="G186" i="1" s="1"/>
  <c r="G187" i="1" s="1"/>
  <c r="G188" i="1" s="1"/>
  <c r="G189" i="1" s="1"/>
  <c r="G190" i="1" s="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C64" i="5"/>
  <c r="C334" i="4"/>
  <c r="C457" i="3"/>
  <c r="E456" i="3"/>
  <c r="E455" i="3"/>
  <c r="E454" i="3"/>
  <c r="E453" i="3"/>
  <c r="E452" i="3"/>
  <c r="E451" i="3"/>
  <c r="E450" i="3"/>
  <c r="E449" i="3"/>
  <c r="E448" i="3"/>
  <c r="E447" i="3"/>
  <c r="E446" i="3"/>
  <c r="E445" i="3"/>
  <c r="E444" i="3"/>
  <c r="E443" i="3"/>
  <c r="C438" i="3"/>
  <c r="E437" i="3"/>
  <c r="E436" i="3"/>
  <c r="E435" i="3"/>
  <c r="E434" i="3"/>
  <c r="E433" i="3"/>
  <c r="E432" i="3"/>
  <c r="E431" i="3"/>
  <c r="E430" i="3"/>
  <c r="E429" i="3"/>
  <c r="E428" i="3"/>
  <c r="E427" i="3"/>
  <c r="E426" i="3"/>
  <c r="E425" i="3"/>
  <c r="E424" i="3"/>
  <c r="C419" i="3"/>
  <c r="E418" i="3"/>
  <c r="E417" i="3"/>
  <c r="E416" i="3"/>
  <c r="E415" i="3"/>
  <c r="E414" i="3"/>
  <c r="E413" i="3"/>
  <c r="E412" i="3"/>
  <c r="E411" i="3"/>
  <c r="E410" i="3"/>
  <c r="E409" i="3"/>
  <c r="E408" i="3"/>
  <c r="E407" i="3"/>
  <c r="E406" i="3"/>
  <c r="E405" i="3"/>
  <c r="E404" i="3"/>
  <c r="E403" i="3"/>
  <c r="E402" i="3"/>
  <c r="C397" i="3"/>
  <c r="E396" i="3"/>
  <c r="E395" i="3"/>
  <c r="E394" i="3"/>
  <c r="E393" i="3"/>
  <c r="E392" i="3"/>
  <c r="E391" i="3"/>
  <c r="E390" i="3"/>
  <c r="E389" i="3"/>
  <c r="E388" i="3"/>
  <c r="E387" i="3"/>
  <c r="E386" i="3"/>
  <c r="E385" i="3"/>
  <c r="C380" i="3"/>
  <c r="E379" i="3"/>
  <c r="E378" i="3"/>
  <c r="E377" i="3"/>
  <c r="E376" i="3"/>
  <c r="E375" i="3"/>
  <c r="E374" i="3"/>
  <c r="E373" i="3"/>
  <c r="E372" i="3"/>
  <c r="B342" i="2"/>
  <c r="C342" i="2" s="1"/>
  <c r="D342" i="2" s="1"/>
  <c r="E342" i="2" s="1"/>
  <c r="F342" i="2" s="1"/>
  <c r="C321" i="2"/>
  <c r="B321" i="2"/>
  <c r="C311" i="2"/>
  <c r="B311" i="2"/>
  <c r="B300" i="2"/>
  <c r="C300" i="2"/>
  <c r="G300" i="2"/>
  <c r="F300" i="2"/>
  <c r="D300" i="2"/>
  <c r="F177" i="1"/>
  <c r="E177" i="1"/>
  <c r="D177" i="1"/>
  <c r="C177" i="1"/>
  <c r="G146" i="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C459" i="3" l="1"/>
  <c r="E397" i="3"/>
  <c r="E419" i="3"/>
  <c r="E380" i="3"/>
  <c r="E438" i="3"/>
  <c r="E457" i="3"/>
  <c r="E459" i="3" l="1"/>
  <c r="C51" i="5"/>
  <c r="C238" i="4"/>
  <c r="C363" i="3"/>
  <c r="E362" i="3"/>
  <c r="E361" i="3"/>
  <c r="C356" i="3"/>
  <c r="E355" i="3"/>
  <c r="E354" i="3"/>
  <c r="E353" i="3"/>
  <c r="E352" i="3"/>
  <c r="E351" i="3"/>
  <c r="E350" i="3"/>
  <c r="E349" i="3"/>
  <c r="E348" i="3"/>
  <c r="E347" i="3"/>
  <c r="E346" i="3"/>
  <c r="E345" i="3"/>
  <c r="E344" i="3"/>
  <c r="E343" i="3"/>
  <c r="E342" i="3"/>
  <c r="E341" i="3"/>
  <c r="E340" i="3"/>
  <c r="C335" i="3"/>
  <c r="E334" i="3"/>
  <c r="E333" i="3"/>
  <c r="E332" i="3"/>
  <c r="E331" i="3"/>
  <c r="E330" i="3"/>
  <c r="E329" i="3"/>
  <c r="E328" i="3"/>
  <c r="E327" i="3"/>
  <c r="E326" i="3"/>
  <c r="E325" i="3"/>
  <c r="E324" i="3"/>
  <c r="E323" i="3"/>
  <c r="C318" i="3"/>
  <c r="E317" i="3"/>
  <c r="E316" i="3"/>
  <c r="E315" i="3"/>
  <c r="E314" i="3"/>
  <c r="E313" i="3"/>
  <c r="E312" i="3"/>
  <c r="E311" i="3"/>
  <c r="E310" i="3"/>
  <c r="E309" i="3"/>
  <c r="E308" i="3"/>
  <c r="E307" i="3"/>
  <c r="E306" i="3"/>
  <c r="E305" i="3"/>
  <c r="E304" i="3"/>
  <c r="C299" i="3"/>
  <c r="E298" i="3"/>
  <c r="E297" i="3"/>
  <c r="E296" i="3"/>
  <c r="E295" i="3"/>
  <c r="E294" i="3"/>
  <c r="E293" i="3"/>
  <c r="E292" i="3"/>
  <c r="E291" i="3"/>
  <c r="E290" i="3"/>
  <c r="E289" i="3"/>
  <c r="E288" i="3"/>
  <c r="E287" i="3"/>
  <c r="E286" i="3"/>
  <c r="E285" i="3"/>
  <c r="E284" i="3"/>
  <c r="B275" i="2"/>
  <c r="C275" i="2" s="1"/>
  <c r="D275" i="2" s="1"/>
  <c r="E275" i="2" s="1"/>
  <c r="F275" i="2" s="1"/>
  <c r="G275" i="2" s="1"/>
  <c r="C252" i="2"/>
  <c r="B252" i="2"/>
  <c r="C240" i="2"/>
  <c r="B240" i="2"/>
  <c r="G229" i="2"/>
  <c r="F229" i="2"/>
  <c r="D229" i="2"/>
  <c r="C229" i="2"/>
  <c r="B229" i="2"/>
  <c r="F141" i="1"/>
  <c r="E141" i="1"/>
  <c r="D141" i="1"/>
  <c r="C141" i="1"/>
  <c r="G110" i="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E363" i="3" l="1"/>
  <c r="C365" i="3"/>
  <c r="E318" i="3"/>
  <c r="E335" i="3"/>
  <c r="E356" i="3"/>
  <c r="E299" i="3"/>
  <c r="E365" i="3" l="1"/>
  <c r="C38" i="5"/>
  <c r="C167" i="4"/>
  <c r="C275" i="3"/>
  <c r="E274" i="3"/>
  <c r="E273" i="3"/>
  <c r="E272" i="3"/>
  <c r="E271" i="3"/>
  <c r="E270" i="3"/>
  <c r="E269" i="3"/>
  <c r="E268" i="3"/>
  <c r="E267" i="3"/>
  <c r="E266" i="3"/>
  <c r="E265" i="3"/>
  <c r="E264" i="3"/>
  <c r="E263" i="3"/>
  <c r="E262" i="3"/>
  <c r="E261" i="3"/>
  <c r="E260" i="3"/>
  <c r="C255" i="3"/>
  <c r="E254" i="3"/>
  <c r="E253" i="3"/>
  <c r="E252" i="3"/>
  <c r="E251" i="3"/>
  <c r="E250" i="3"/>
  <c r="E249" i="3"/>
  <c r="E248" i="3"/>
  <c r="C243" i="3"/>
  <c r="E242" i="3"/>
  <c r="E241" i="3"/>
  <c r="E240" i="3"/>
  <c r="E239" i="3"/>
  <c r="E238" i="3"/>
  <c r="E237" i="3"/>
  <c r="E236" i="3"/>
  <c r="E235" i="3"/>
  <c r="E234" i="3"/>
  <c r="E233" i="3"/>
  <c r="E232" i="3"/>
  <c r="E231" i="3"/>
  <c r="E230" i="3"/>
  <c r="E229" i="3"/>
  <c r="C224" i="3"/>
  <c r="E223" i="3"/>
  <c r="E222" i="3"/>
  <c r="E221" i="3"/>
  <c r="E220" i="3"/>
  <c r="E219" i="3"/>
  <c r="E218" i="3"/>
  <c r="E217" i="3"/>
  <c r="E216" i="3"/>
  <c r="E215" i="3"/>
  <c r="E214" i="3"/>
  <c r="E213" i="3"/>
  <c r="E212" i="3"/>
  <c r="E211" i="3"/>
  <c r="E210" i="3"/>
  <c r="C205" i="3"/>
  <c r="E204" i="3"/>
  <c r="E203" i="3"/>
  <c r="E202" i="3"/>
  <c r="E201" i="3"/>
  <c r="E200" i="3"/>
  <c r="E199" i="3"/>
  <c r="E198" i="3"/>
  <c r="E197" i="3"/>
  <c r="B203" i="2"/>
  <c r="C203" i="2" s="1"/>
  <c r="D203" i="2" s="1"/>
  <c r="E203" i="2" s="1"/>
  <c r="F203" i="2" s="1"/>
  <c r="C179" i="2"/>
  <c r="B179" i="2"/>
  <c r="C168" i="2"/>
  <c r="B168" i="2"/>
  <c r="G157" i="2"/>
  <c r="F157" i="2"/>
  <c r="D157" i="2"/>
  <c r="C157" i="2"/>
  <c r="B157" i="2"/>
  <c r="C277" i="3" l="1"/>
  <c r="E255" i="3"/>
  <c r="E224" i="3"/>
  <c r="E275" i="3"/>
  <c r="E205" i="3"/>
  <c r="E243" i="3"/>
  <c r="E277" i="3" l="1"/>
  <c r="C25" i="5"/>
  <c r="C114" i="4"/>
  <c r="C111" i="3"/>
  <c r="C175" i="3"/>
  <c r="C126" i="3"/>
  <c r="C188" i="3"/>
  <c r="E187" i="3"/>
  <c r="E186" i="3"/>
  <c r="E185" i="3"/>
  <c r="E184" i="3"/>
  <c r="E183" i="3"/>
  <c r="E182" i="3"/>
  <c r="E181" i="3"/>
  <c r="E180" i="3"/>
  <c r="E174" i="3"/>
  <c r="E173" i="3"/>
  <c r="E172" i="3"/>
  <c r="E171" i="3"/>
  <c r="E170" i="3"/>
  <c r="E169" i="3"/>
  <c r="E168" i="3"/>
  <c r="E167" i="3"/>
  <c r="E166" i="3"/>
  <c r="E165" i="3"/>
  <c r="E164" i="3"/>
  <c r="C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25" i="3"/>
  <c r="E124" i="3"/>
  <c r="E123" i="3"/>
  <c r="E122" i="3"/>
  <c r="E121" i="3"/>
  <c r="E120" i="3"/>
  <c r="E119" i="3"/>
  <c r="E118" i="3"/>
  <c r="E117" i="3"/>
  <c r="E116" i="3"/>
  <c r="E110" i="3"/>
  <c r="E109" i="3"/>
  <c r="E108" i="3"/>
  <c r="E107" i="3"/>
  <c r="E106" i="3"/>
  <c r="E105" i="3"/>
  <c r="E104" i="3"/>
  <c r="E103" i="3"/>
  <c r="E102" i="3"/>
  <c r="E101" i="3"/>
  <c r="B132" i="2"/>
  <c r="C132" i="2" s="1"/>
  <c r="D132" i="2" s="1"/>
  <c r="E132" i="2" s="1"/>
  <c r="F132" i="2" s="1"/>
  <c r="C110" i="2"/>
  <c r="B110" i="2"/>
  <c r="C99" i="2"/>
  <c r="B99" i="2"/>
  <c r="C88" i="2"/>
  <c r="B88" i="2"/>
  <c r="G88" i="2"/>
  <c r="F88" i="2"/>
  <c r="D88" i="2"/>
  <c r="E105" i="1"/>
  <c r="F105" i="1"/>
  <c r="D105" i="1"/>
  <c r="C105" i="1"/>
  <c r="G75" i="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F70" i="1"/>
  <c r="C70" i="1"/>
  <c r="D70" i="1"/>
  <c r="E70" i="1"/>
  <c r="G39" i="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C190" i="3" l="1"/>
  <c r="E111" i="3"/>
  <c r="E175" i="3"/>
  <c r="E126" i="3"/>
  <c r="E188" i="3"/>
  <c r="E159" i="3"/>
  <c r="E190" i="3" l="1"/>
  <c r="C11" i="5"/>
  <c r="C39" i="4" l="1"/>
  <c r="C92" i="3"/>
  <c r="E91" i="3"/>
  <c r="E90" i="3"/>
  <c r="E89" i="3"/>
  <c r="E88" i="3"/>
  <c r="E87" i="3"/>
  <c r="E86" i="3"/>
  <c r="E85" i="3"/>
  <c r="E84" i="3"/>
  <c r="E83" i="3"/>
  <c r="E82" i="3"/>
  <c r="E81" i="3"/>
  <c r="E80" i="3"/>
  <c r="E79" i="3"/>
  <c r="E78" i="3"/>
  <c r="E77" i="3"/>
  <c r="C72" i="3"/>
  <c r="E71" i="3"/>
  <c r="E70" i="3"/>
  <c r="E69" i="3"/>
  <c r="E68" i="3"/>
  <c r="E67" i="3"/>
  <c r="E66" i="3"/>
  <c r="E65" i="3"/>
  <c r="E64" i="3"/>
  <c r="E63" i="3"/>
  <c r="E62" i="3"/>
  <c r="E61" i="3"/>
  <c r="E60" i="3"/>
  <c r="E59" i="3"/>
  <c r="E58" i="3"/>
  <c r="E57" i="3"/>
  <c r="C52" i="3"/>
  <c r="E51" i="3"/>
  <c r="E50" i="3"/>
  <c r="E49" i="3"/>
  <c r="E48" i="3"/>
  <c r="E47" i="3"/>
  <c r="E46" i="3"/>
  <c r="E45" i="3"/>
  <c r="E44" i="3"/>
  <c r="E43" i="3"/>
  <c r="E42" i="3"/>
  <c r="E41" i="3"/>
  <c r="E40" i="3"/>
  <c r="E39" i="3"/>
  <c r="E38" i="3"/>
  <c r="E37" i="3"/>
  <c r="E36" i="3"/>
  <c r="E35" i="3"/>
  <c r="E34" i="3"/>
  <c r="E33" i="3"/>
  <c r="E32" i="3"/>
  <c r="E31" i="3"/>
  <c r="E30" i="3"/>
  <c r="E29" i="3"/>
  <c r="C24" i="3"/>
  <c r="E23" i="3"/>
  <c r="E22" i="3"/>
  <c r="E21" i="3"/>
  <c r="E20" i="3"/>
  <c r="E19" i="3"/>
  <c r="E18" i="3"/>
  <c r="E17" i="3"/>
  <c r="E16" i="3"/>
  <c r="E15" i="3"/>
  <c r="E14" i="3"/>
  <c r="E13" i="3"/>
  <c r="E12" i="3"/>
  <c r="C7" i="3"/>
  <c r="E6" i="3"/>
  <c r="E7" i="3" s="1"/>
  <c r="F34" i="1"/>
  <c r="E34" i="1"/>
  <c r="D34" i="1"/>
  <c r="C34" i="1"/>
  <c r="C94" i="3" l="1"/>
  <c r="E24" i="3"/>
  <c r="E52" i="3"/>
  <c r="E72" i="3"/>
  <c r="E92" i="3"/>
  <c r="E94" i="3" s="1"/>
  <c r="B59" i="2"/>
  <c r="C59" i="2" s="1"/>
  <c r="D59" i="2" s="1"/>
  <c r="E59" i="2" s="1"/>
  <c r="F59" i="2" s="1"/>
  <c r="C35" i="2"/>
  <c r="A34" i="2"/>
  <c r="A33" i="2"/>
  <c r="A32" i="2"/>
  <c r="A31" i="2"/>
  <c r="A30" i="2"/>
  <c r="C23" i="2"/>
  <c r="B23" i="2"/>
  <c r="B35" i="2"/>
  <c r="B12" i="2"/>
  <c r="G12" i="2"/>
  <c r="D12" i="2"/>
  <c r="C12" i="2"/>
  <c r="G4" i="1"/>
  <c r="G5" i="1" s="1"/>
  <c r="G6" i="1" l="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F12" i="2"/>
</calcChain>
</file>

<file path=xl/sharedStrings.xml><?xml version="1.0" encoding="utf-8"?>
<sst xmlns="http://schemas.openxmlformats.org/spreadsheetml/2006/main" count="3465" uniqueCount="1209">
  <si>
    <t>FECHA</t>
  </si>
  <si>
    <t>CANTIDAD
PRODUCIDA KG</t>
  </si>
  <si>
    <t>CANTIDAD
COMERCIALIZADA KG</t>
  </si>
  <si>
    <t>IMPORTE</t>
  </si>
  <si>
    <t>DOMINGO</t>
  </si>
  <si>
    <t>LUNES</t>
  </si>
  <si>
    <t>MARTES</t>
  </si>
  <si>
    <t>JUEVES</t>
  </si>
  <si>
    <t>VIERNES</t>
  </si>
  <si>
    <t>SÁBADO</t>
  </si>
  <si>
    <t>SABADO</t>
  </si>
  <si>
    <t>CUADRO N°1</t>
  </si>
  <si>
    <t xml:space="preserve">MES </t>
  </si>
  <si>
    <t>PRODUCCIÓN Kg.</t>
  </si>
  <si>
    <t>COMERCIALIZACIÓN Kg.</t>
  </si>
  <si>
    <t>COMERCIALIZACIÓN Bs</t>
  </si>
  <si>
    <t>SALDO
ALMACENES</t>
  </si>
  <si>
    <t>INGRESOS POR VENTAS Bs.</t>
  </si>
  <si>
    <t>EGRESOS
Bs.</t>
  </si>
  <si>
    <t>TOTAL MES</t>
  </si>
  <si>
    <t>CUADRO N°2</t>
  </si>
  <si>
    <t>SEMANAS</t>
  </si>
  <si>
    <t>Kg.</t>
  </si>
  <si>
    <t>Bs.</t>
  </si>
  <si>
    <t>SEMANA 1</t>
  </si>
  <si>
    <t>SEMANA 2</t>
  </si>
  <si>
    <t>SEMANA 3</t>
  </si>
  <si>
    <t>SEMANA 4</t>
  </si>
  <si>
    <t>SEMANA 5</t>
  </si>
  <si>
    <t>TOTAL</t>
  </si>
  <si>
    <t>CUADRO N°4</t>
  </si>
  <si>
    <t>INGRESOS - GASTOS</t>
  </si>
  <si>
    <t>DICIEMBRE</t>
  </si>
  <si>
    <t>INGRESOS</t>
  </si>
  <si>
    <t>GASTOS</t>
  </si>
  <si>
    <t>MOVIMIENTO DE ALMACENES</t>
  </si>
  <si>
    <t>SEMANA</t>
  </si>
  <si>
    <t>SALDO ANTERIOR (Kg)</t>
  </si>
  <si>
    <t>PRODUCCIÓN (Kg)</t>
  </si>
  <si>
    <t>COMERCIALIZACIÓN</t>
  </si>
  <si>
    <t>SALDO ACTUAL</t>
  </si>
  <si>
    <t>SALDO ALMACENES ACIDO SULF KG</t>
  </si>
  <si>
    <t xml:space="preserve">TOTALES </t>
  </si>
  <si>
    <t>ABRIL</t>
  </si>
  <si>
    <t>01 ABRIL - 02 ABRIL</t>
  </si>
  <si>
    <t>03 ABRIL - 09 ABRIL</t>
  </si>
  <si>
    <t>10 ABRIL - 16 ABRIL</t>
  </si>
  <si>
    <t>17 ABRIL - 23 ABRIL</t>
  </si>
  <si>
    <t>24 ABRIL - 30 ABRIL</t>
  </si>
  <si>
    <t>DETALLE SEMANAL DE INGRESOS Y EGRESOS ABRIL 2023</t>
  </si>
  <si>
    <t>COMERCIALIZACION ABRIL</t>
  </si>
  <si>
    <t xml:space="preserve">ABRIL </t>
  </si>
  <si>
    <t>SEMANAS ABRIL</t>
  </si>
  <si>
    <t>CLIENTE</t>
  </si>
  <si>
    <t>PRECIO</t>
  </si>
  <si>
    <t>INGRESOS Bs.</t>
  </si>
  <si>
    <t>NOTAS</t>
  </si>
  <si>
    <t>-</t>
  </si>
  <si>
    <t>TOTAL SEMANA</t>
  </si>
  <si>
    <t>AUTORIZACIÓN DE COMPRA LOCAL 2589465
DEPÓSITO POR 55.000,00 KILOS
SALDO ANTERIOR 0,00 KILOS
PRIMERA ENTREGA 27.500,00 KILOS
SALDO ACTUAL 27.500,00 KILOS
FACTURADO POR 27.500,00 KILOS</t>
  </si>
  <si>
    <t>AUTORIZACIÓN DE COMPRA LOCAL 2631691
DEPÓSITO POR 55.000,00 KILOS
SALDO ANTERIOR 0,00 KILOS
DÉCIMA ENTREGA 22.500,00 KILOS
SALDO ACTUAL 22.500,00 KILOS
FACTURADO POR 22.500,00 KILOS</t>
  </si>
  <si>
    <t>AUTORIZACIÓN DE COMPRA LOCAL 2631691
DEPÓSITO POR 55.000,00 KILOS
SALDO ANTERIOR 22.500,00 KILOS
DÉCIMA SEGUNDA ENTREGA 22.500,00 KILOS
SALDO ACTUAL 0,00 KILOS
FACTURADO POR 22.500,00 KILOS</t>
  </si>
  <si>
    <t>AUTORIZACIÓN DE COMPRA LOCAL 2606124
DEPÓSITO POR 54.000,00 KILOS
PRIMERA ENTREGA 27.000,00 KILOS
SALDO ACTUAL 27.000,00 KILOS
FACTURADO POR 27.000,00 KILOS</t>
  </si>
  <si>
    <t>AUTORIZACIÓN DE COMPRA LOCAL 2606124
DEPÓSITO POR 54.000,00 KILOS
SEGUNDA ENTREGA 27.000,00 KILOS
SALDO ACTUAL 0,00 KILOS
FACTURADO POR 27.000,00 KILOS</t>
  </si>
  <si>
    <t>AUTORIZACIÓN DE COMPRA LOCAL 2589401
DEPÓSITO POR 25.000,00 KILOS
SALDO ANTERIOR 123.000,00 KILOS
CUARTA ENTREGA 25.000,00 KILOS
SALDO ACTUAL 98.000,00 KILOS
FACTURADO POR 25.000,00 KILOS</t>
  </si>
  <si>
    <t>AUTORIZACIÓN DE COMPRA LOCAL 2589401
DEPÓSITO POR 27.000,00 KILOS
SALDO ANTERIOR 98.000,00 KILOS
QUINTA ENTREGA 27.000,00 KILOS
SALDO ACTUAL 71.000,00 KILOS
FACTURADO POR 27.000,00 KILOS</t>
  </si>
  <si>
    <t>AUTORIZACIÓN DE COMPRA LOCAL 2606119
DEPÓSITO POR 70.000,00 KILOS
PRIMERA ENTREGA 23.920,00 KILOS
SALDO ACTUAL 46.080,00 KILOS
FACTURADO POR 23.920,00 KILOS</t>
  </si>
  <si>
    <t>AUTORIZACIÓN DE COMPRA LOCAL 2606119
DEPÓSITO POR 70.000,00 KILOS
SALDO ANTERIOR 46.080,00 KILOS
SEGUNDA ENTREGA 23.920,00 KILOS
SALDO ACTUAL 22.160,00 KILOS
FACTURADO POR 23.920,00 KILOS</t>
  </si>
  <si>
    <t>AUTORIZACIÓN DE COMPRA LOCAL 2577210
DEPÓSITO POR 342.000,00 KILOS
PRIMERA ENTREGA 28.500,00 KILOS
SALDO ACTUAL 313.500,00 KILOS
FACTURADO POR 28.500,00 KILOS</t>
  </si>
  <si>
    <t>AUTORIZACIÓN DE COMPRA LOCAL 2577210
DEPÓSITO POR 342.000,00 KILOS
SALDO ANTERIOR 313.500,00 KILOS
SEGUNDA ENTREGA 28.500,00 KILOS
SALDO ACTUAL 285.000,00 KILOS
FACTURADO POR 28.500,00 KILOS</t>
  </si>
  <si>
    <t>AUTORIZACIÓN DE COMPRA LOCAL 2589401
SALDO ANTERIOR 71.000 Kg
SEXTA ENTREGA 25.000 Kg
SALDO ACTUAL 46.000 Kg
FACTURADO 25.000 Kg</t>
  </si>
  <si>
    <t>AUTORIZACIÓN DE COMPRA LOCAL 2589401
SALDO ANTERIOR 46.000 Kg
SEPTIMA ENTREGA 27.000 Kg
SALDO ACTUAL 19.000 Kg
FACTURADO 27.000 Kg</t>
  </si>
  <si>
    <t>AUTORIZACIÓN DE COMPRA LOCAL 2577210
SALDO ANTERIOR 285.000 Kg
TERCERA ENTREGA 28.500 Kg
SALDO ACTUAL 256.500 Kg
FACTURADO 28.500 Kg</t>
  </si>
  <si>
    <t>AUTORIZACIÓN DE COMPRA LOCAL 2577210
SALDO ANTERIOR 256.500 Kg
CUARTA ENTREGA 28.500 Kg
SALDO ACTUAL 228.000 Kg
FACTURADO 28.500 Kg</t>
  </si>
  <si>
    <t>AUTORIZACIÓN DE COMPRA LOCAL 2589401
SALDO ANTERIOR 19.000 Kg
OCTAVA ENTREGA 19.000 Kg
SALDO ACTUAL 0.00 Kg
FACTURADO 19.000 Kg</t>
  </si>
  <si>
    <t>AUTORIZACIÓN DE COMPRA LOCAL 2577210
SALDO ANTERIOR 228.000 Kg
QUINTA ENTREGA 28.500 Kg
SALDO ACTUAL 199.500 Kg
FACTURADO 28.500 Kg</t>
  </si>
  <si>
    <t>AUTORIZACIÓN DE COMPRA LOCAL 2577210
SALDO ANTERIOR 199.500 Kg
SEXTA ENTREGA 28.500 Kg
SALDO ACTUAL 171.000 Kg
FACTURADO 28.500 Kg</t>
  </si>
  <si>
    <t>SIN OBSERVACIÓN</t>
  </si>
  <si>
    <t>AUTORIZACIÓN DE COMPRA LOCAL 2577210
SALDO ANTERIOR 171.000 Kg
SÉPTIMA ENTREGA 28.500 Kg
SALDO ACTUAL 142.500 Kg
FACTURADO 28.500 Kg</t>
  </si>
  <si>
    <t>AUTORIZACIÓN DE COMPRA LOCAL 2577210
SALDO ANTERIOR 142.500 Kg
OCTAVA ENTREGA 28.500 Kg
SALDO ACTUAL 114.000 Kg
FACTURADO 28.500 Kg</t>
  </si>
  <si>
    <t>AUTORIZACIÓN DE COMPRA LOCAL 2589444
PRIMERA ENTREGA 25.000,00 KILOS
SALDO ACTUAL 25.000,00 KILOS
FACTURADO POR 25.000,00 KILOS</t>
  </si>
  <si>
    <t>AUTORIZACIÓN DE COMPRA LOCAL 2589444
SALDO ANTERIOR 25.000,00 KILOS
SEGUNDA ENTREGA 25.000,00 KILOS
SALDO ACTUAL 0,00 KILOS
FACTURADO POR 25.000,00 KILOS</t>
  </si>
  <si>
    <t>AUTORIZACIÓN DE COMPRA LOCAL 2606119
SALDO ANTERIOR 22.160,00 KILOS
TERCERA ENTREGA 22.160,00 KILOS
SALDO ACTUAL 0,00 KILOS
FACTURADO POR 22.160,00 KILOS</t>
  </si>
  <si>
    <t>AUTORIZACIÓN DE COMPRA LOCAL 2577210
SALDO ANTERIOR 114.000 Kg
NOVENA ENTREGA 28.500 Kg
SALDO ACTUAL 85.500 Kg
FACTURADO POR 28.500 Kg</t>
  </si>
  <si>
    <t>AUTORIZACIÓN DE COMPRA LOCAL 2577210
SALDO ANTERIOR 85.500 Kg
DÉCIMA ENTREGA 28.500 Kg
SALDO ACTUAL 57.000 Kg
FACTURADO 28.500 Kg</t>
  </si>
  <si>
    <t>DETALLE SEMANAL VENTAS</t>
  </si>
  <si>
    <t>KG</t>
  </si>
  <si>
    <t>BS</t>
  </si>
  <si>
    <t>MAYO</t>
  </si>
  <si>
    <t>DETALLE</t>
  </si>
  <si>
    <t>Pago patente municipal Oficina Central gestión 2022</t>
  </si>
  <si>
    <t>Pago a COOPSEL por servicio de electricidad a Planta, marzo 2023</t>
  </si>
  <si>
    <t>Adquisición de módulo de arranque para montacarga de Planta, marzo 2023</t>
  </si>
  <si>
    <t>Viaje Eucaliptus, 11 de abril, supervisión proceso de producción (Gerente General)</t>
  </si>
  <si>
    <t>Viaje Eucaliptus, 11 de abril, supervisión proceso de producción (Recursos Humanos)</t>
  </si>
  <si>
    <t>ANULADO</t>
  </si>
  <si>
    <t>Reposición Caja Chica Planta Marzo 2023</t>
  </si>
  <si>
    <t>Compra de 400 lts, de gasolina para uso de planta de producción.</t>
  </si>
  <si>
    <t>Reposición Caja Chica Planta Abril 2023</t>
  </si>
  <si>
    <t>Pago por la adquisición de Planchas de acero de 3/8"</t>
  </si>
  <si>
    <t>Pago electricidad Oficina Central abril 2023</t>
  </si>
  <si>
    <t>Adquisición de materiales de protección personal (EPPs), para trabajo Planta de Producción.</t>
  </si>
  <si>
    <t>Pago aportes CPS personal filial La Paz marzo 2023</t>
  </si>
  <si>
    <t>Pago servicios básicos marzo 2023</t>
  </si>
  <si>
    <t>Pago Impuestos marzo 2023</t>
  </si>
  <si>
    <t>Pago del servicio de transporte por traslado de oficina</t>
  </si>
  <si>
    <t>Impresiòn de tarjetas de presentación</t>
  </si>
  <si>
    <t>Compra combustible personal militar abril 2023</t>
  </si>
  <si>
    <t>Pago Blanicar transporte importación azufre 46 contenedores</t>
  </si>
  <si>
    <t>Adquisición 40 litros aceite hidráulico ISO-68, para sistema de lubricación de la turbina ELLIOT (turbo soplador)</t>
  </si>
  <si>
    <t>Adquisición de 1 Kg de empaquetadura de grafito tranzada - cuadrada de 1/4" para sellado de bombas</t>
  </si>
  <si>
    <t>Adquisición de materiales para la retroexcavadora BOB-CAT B730</t>
  </si>
  <si>
    <t>Adquisición de hojas membretadas</t>
  </si>
  <si>
    <t>Pago AFPs futuro y previsión</t>
  </si>
  <si>
    <t>Pago por servicio de mantenimiento equipos de computación primer trimestre</t>
  </si>
  <si>
    <t>Adquisición de termo secador de electrodos y galgas de medición de soldadura</t>
  </si>
  <si>
    <t>Diplomado Derecho Corporativo y de la Empresa (Asesor Legal, Gerente General)</t>
  </si>
  <si>
    <t>Adquisición de bateria de motocicleta perteneciente a la Oficina Central EIECOSS SRL</t>
  </si>
  <si>
    <t>Pago servicio de transporte de 6 contenedores desconsolidados del Primer Embarque</t>
  </si>
  <si>
    <t>Pago servicio de transporte de 18 contenedores del Tercer Embarque</t>
  </si>
  <si>
    <t>Servicio de mantenimiento del camino vecinal entre Planta de Producción y Localidad de Eucaliptus</t>
  </si>
  <si>
    <t xml:space="preserve">TOTAL EGRESOS ABRIL </t>
  </si>
  <si>
    <t>AGOSTO</t>
  </si>
  <si>
    <t>SUB-TOTAL</t>
  </si>
  <si>
    <t>SALDO EN CUENTA Bs.
AL 31/08/2024</t>
  </si>
  <si>
    <t>CUENTA MONEDA NACIONAL - BANCO FORTALEZA</t>
  </si>
  <si>
    <t>SALDO</t>
  </si>
  <si>
    <t>SALDO EN CUENTA Bs.
AL 26/04/2023</t>
  </si>
  <si>
    <r>
      <rPr>
        <b/>
        <sz val="11"/>
        <color theme="1"/>
        <rFont val="Calibri"/>
        <family val="2"/>
        <scheme val="minor"/>
      </rPr>
      <t>NOTA:</t>
    </r>
    <r>
      <rPr>
        <sz val="11"/>
        <color theme="1"/>
        <rFont val="Calibri"/>
        <family val="2"/>
        <scheme val="minor"/>
      </rPr>
      <t xml:space="preserve"> CABE ACLARAR QUE LA EMPRESA EIECOSS S.R.L. NO REMITIA FOTOCOPIAS DE EXTRACTOS BANCARIOS EN ABRIL DE 2023 Y UNICAMENTE SE REMITÍA EL DATO DEL SALDO DE LA CUENTA CORRIENTE IMPRESO EN SU DETALLE DE GASTOS</t>
    </r>
  </si>
  <si>
    <t>DIA</t>
  </si>
  <si>
    <t>IMPORTE TOTAL VENTAS MES MAYO 2023</t>
  </si>
  <si>
    <t>JUNIO</t>
  </si>
  <si>
    <t>DETALLE SEMANAL DE INGRESOS Y EGRESOS MAYO</t>
  </si>
  <si>
    <t>01 MAYO - 07 MAYO</t>
  </si>
  <si>
    <t>08 MAYO - 14 MAYO</t>
  </si>
  <si>
    <t>15 MAYO - 21 MAYO</t>
  </si>
  <si>
    <t>22 MAYO - 28 MAYO</t>
  </si>
  <si>
    <t>29 MAYO - 31 MAYO</t>
  </si>
  <si>
    <r>
      <rPr>
        <b/>
        <sz val="8"/>
        <rFont val="Arial"/>
        <family val="2"/>
      </rPr>
      <t xml:space="preserve">COMERCIALIZACIÓN </t>
    </r>
    <r>
      <rPr>
        <b/>
        <sz val="9"/>
        <rFont val="Arial"/>
        <family val="2"/>
      </rPr>
      <t>Kg.</t>
    </r>
  </si>
  <si>
    <r>
      <rPr>
        <b/>
        <sz val="8"/>
        <rFont val="Arial"/>
        <family val="2"/>
      </rPr>
      <t xml:space="preserve">COMERCIALIZACIÓN </t>
    </r>
    <r>
      <rPr>
        <b/>
        <sz val="9"/>
        <rFont val="Arial"/>
        <family val="2"/>
      </rPr>
      <t>Bs</t>
    </r>
  </si>
  <si>
    <t>CUADRO N°3</t>
  </si>
  <si>
    <t>CUADRO Nº4</t>
  </si>
  <si>
    <t>COMERCIALIZACION MAYO</t>
  </si>
  <si>
    <t>SEMANAS  MAYO</t>
  </si>
  <si>
    <t>AUTORIZACIÓN DE COMPRA LOCAL 2577210
SALDO ANTERIOR 57.000,00 Kg
DÉCIMA PRIMERA ENTREGA 28.500,00 Kg
SALDO ACTUAL 28.500,00 Kg
FACTURADO POR 28.500,00 Kg</t>
  </si>
  <si>
    <t>AUTORIZACIÓN DE COMPRA LOCAL 2577210
SALDO ANTERIOR 28.500,00 Kg
DÉCIMA SEGUNDA ENTREGA 28.500,00 Kg
SALDO ACTUAL 0,00 Kg
FACTURADO POR 28.500,00 Kg</t>
  </si>
  <si>
    <t>AUTORIZACIÓN DE COMPRA LOCAL 2577660
DEPÓSITO POR 10.500,00 Kg
PRIMERA ENTREGA 8.000,00 Kg
SALDO ACTUAL 2.500,00 Kg
FACTURADO POR 8.000,00 Kg</t>
  </si>
  <si>
    <t>AUTORIZACIÓN DE COMPRA LOCAL 2577660
DEPÓSITO POR 2.500,00 Kg
SEGUNDA ENTREGA 2.500,00 Kg
SALDO ACTUAL 0,00 Kg
FACTURADO POR 2.500,00 Kg</t>
  </si>
  <si>
    <t>AUTORIZACIÓN DE COMPRA LOCAL 2605043
DEPÓSITO POR 54.000,00 Kg
PRIMERA ENTREGA 27.000,00 Kg
SALDO ACTUAL 27.000,00 Kg
FACTURADO POR 27.000,00 Kg</t>
  </si>
  <si>
    <t>AUTORIZACIÓN DE COMPRA LOCAL 2605043
SALDO ACTUAL 27.000,00 Kg
SEGUNDA ENTREGA 27.000,00 Kg
SALDO ACTUAL 0,00 Kg
FACTURADO POR 27.000,00 Kg</t>
  </si>
  <si>
    <t>DEPÓSITO Nº 3236908669 POR 70.000,00 Kg
PRIMERA ENTREGA 23.920,00 Kg
SALDO ACTUAL 46.080,00 Kg</t>
  </si>
  <si>
    <t>DEPÓSITO Nº 3236908669 POR 70.000,00 Kg
SEGUNDA ENTREGA 23.920,00 Kg
SALDO ACTUAL 22.160,00 Kg</t>
  </si>
  <si>
    <t>DEPÓSITO Nº 384624 POR 399.000,00 Kg
PRIMERA ENTREGA 28.500,00 Kg
SALDO ACTUAL 370.500,00 Kg</t>
  </si>
  <si>
    <t>DEPÓSITO Nº 384624 POR 399.000,00 Kg
SALDO ANTERIOR 370.000,00 Kg
SEGUNDA ENTREGA 28.500,00 Kg
SALDO ACTUAL 342.000,00 Kg</t>
  </si>
  <si>
    <t>DEPÓSITO Nº 384624 POR 399.000,00 Kg
SALDO ANTERIOR 342.000,00 Kg
TERCERA ENTREGA 28.500,00 Kg
SALDO ACTUAL 313.500,00 Kg</t>
  </si>
  <si>
    <t>DEPÓSITO Nº 384624 POR 399.000,00 Kg
SALDO ANTERIOR 313.500,00 Kg
CUARTA ENTREGA 28.500,00 Kg
SALDO ACTUAL 285.000,00 Kg</t>
  </si>
  <si>
    <t>DEPÓSITO Nº 3236908669 POR 70.000,00 Kg
TERCERA ENTREGA 22.120,00 Kg
SALDO ACTUAL 40,00 Kg</t>
  </si>
  <si>
    <t>Transferencia Sueldos Marzo 2023 (Of Central)</t>
  </si>
  <si>
    <t>Transferencia Sueldos Marzo 2023 (Planta Eucaliptus)</t>
  </si>
  <si>
    <t>Comisión por transferencia LIP sueldos marzo 2023</t>
  </si>
  <si>
    <t>Pago sueldo marzo 2023</t>
  </si>
  <si>
    <t>Pago regrigerio abril 2023</t>
  </si>
  <si>
    <t>Contratación de servicio de Transporte para conclusión de la mudanza de la Oficina Central.</t>
  </si>
  <si>
    <t>Pago servicio de limpieza Planta Eucaliptus abril 2023</t>
  </si>
  <si>
    <t>Pago servicio de Internet Planta Eucaliptus abril 2023</t>
  </si>
  <si>
    <t>Pago fotocopias abril 2023</t>
  </si>
  <si>
    <t>Adquisición de 15 cajas de hojas bond para Oficina Central</t>
  </si>
  <si>
    <t>Adquisición de tintas para impresora EPSON para Oficina Central</t>
  </si>
  <si>
    <t>Pago servicio de limpieza Oficina Central abril 2023</t>
  </si>
  <si>
    <t>Pago servicios básicos marzo - abril 2023</t>
  </si>
  <si>
    <t>Pago de servicio de suministro de energía eléctrica a Planta de Producción</t>
  </si>
  <si>
    <t>Reposición Caja Chica Planta abril 2023</t>
  </si>
  <si>
    <t>Reposición Caja Chica Of. Central Abril 2023</t>
  </si>
  <si>
    <t>Pago Refrigerio abril 2023 (Gerente General)</t>
  </si>
  <si>
    <t>Viaje Oruro trámite Humor vitrio por accidente de tránsito (Gerente General)</t>
  </si>
  <si>
    <t>Viaje Oruro trámite Humor vitrio por accidente de tránsito (Asesora Legal)</t>
  </si>
  <si>
    <t>Adquisición de Carpa para la camioneta de la empresa</t>
  </si>
  <si>
    <t>Adquisición de materiales para el mantenimiento del bus de Planta de Producción</t>
  </si>
  <si>
    <t>Adquisición de aceite de motor a gasolina y filtros para mantenimiento de montacarga</t>
  </si>
  <si>
    <t>Compra combustible personal militar mayo 2023</t>
  </si>
  <si>
    <t>Adquisición de 20 sacos de sal industrial para intercambio iónico</t>
  </si>
  <si>
    <t>Pago AFPs Gestora Pública abril 2023</t>
  </si>
  <si>
    <t>Viaje Rio Grande por apertura de mina del socio EMINCOSS SRL (Responsable de Recursos Humanos)</t>
  </si>
  <si>
    <t>Viaje Eucaliptus para entrevistas a postulantes para cargo Laboratorista (Responsable de Recursos Humanos)</t>
  </si>
  <si>
    <t>Viaje Eucaliptus para recepción de activos fijos del Ing. Tacachiri por renuncia (Responsable de Activos Fijos)</t>
  </si>
  <si>
    <t>Pago saldo 50% remodelación nuevo domicilio legal EIECOSS SRL</t>
  </si>
  <si>
    <t>Contratación instalación de cortinas</t>
  </si>
  <si>
    <t>Transporte 6 contenedores desconsolidados del BLHLCUDX3221138403 (Pago de servicio de transporte de 6 contenedores correspondiente al primer embarque)</t>
  </si>
  <si>
    <t>Pago aportes CPS personal filial La Paz abril 2023</t>
  </si>
  <si>
    <t>Adquisición de soporte de barra y barra Led para camioneta</t>
  </si>
  <si>
    <t>Pago publicidad en revista militar</t>
  </si>
  <si>
    <t>Devolución garantía de cumplimiento de contrato de remodelación ambientes Oficina Central.</t>
  </si>
  <si>
    <t>Pago impuestos abril 2023</t>
  </si>
  <si>
    <t>Pago servicio monitoreo ambiental</t>
  </si>
  <si>
    <t>Pago examen post ocupacional Ing. Jose Tacachiri</t>
  </si>
  <si>
    <t>Pago adquisición repuestos de rotomartillo</t>
  </si>
  <si>
    <t>Pago contratación del Servicio de reparación de rotomartillo</t>
  </si>
  <si>
    <t>Pago servicios de electricidad y agua potable Of. Central abril y mayo 2023</t>
  </si>
  <si>
    <t>Transferencia retroactivo 2023 (Of. Central)</t>
  </si>
  <si>
    <t>Transferencia LIP retroactivo 2023 (Planta Eucaliptus)</t>
  </si>
  <si>
    <t>Comisión por transferencia LIP retroactivo 2023</t>
  </si>
  <si>
    <t>Pago retroactivo gestión 2023 (Luis Alfredo Mamani Bernabe)</t>
  </si>
  <si>
    <t>Pago retroactivo gestión 2023 (Personal Pasivo - Fernando Ismael Flores Miranda)</t>
  </si>
  <si>
    <t>Pago retroactivo gestión 2023 (Personal Pasivo - Oscar Antonio Coca Urbano)</t>
  </si>
  <si>
    <t>Pago retroactivo gestión 2023 (Personal Pasivo - Reynaldo Vargas Mamani)</t>
  </si>
  <si>
    <t>Viaje a Oruro pago finiquito Ing. Tacachiri y trámites en CPS y Gestora regional (Recursos Humanos)</t>
  </si>
  <si>
    <t>Pago finiquito por retiro voluntario (Ing. Jose Tacachiri)</t>
  </si>
  <si>
    <t>Pago examen preocupacional Ing. Carlos Flores</t>
  </si>
  <si>
    <t>Pago adquisición 2 estantes para Secretaría de Gerencia General</t>
  </si>
  <si>
    <t>Pago servicio de avaluo por adquisición de cortinas Oficina Central</t>
  </si>
  <si>
    <t>Pago servicio de avaluo de precio de alquiler de Oficina Central</t>
  </si>
  <si>
    <t>Viaje Eucaliptus, traslado de materiales Planta y entrega de obras Responsabilidad Social Empresarial (Gerente General)</t>
  </si>
  <si>
    <t>Viaje Eucaliptus, traslado de materiales Planta y entrega de obras Responsabilidad Social Empresarial (Recursos Humanos)</t>
  </si>
  <si>
    <t>Pago impuesto 2022 camioneta Toyota con placa 4228 - GFL</t>
  </si>
  <si>
    <t>Pago mantenimiento de contenedores en CONSER 1er. 2do. Y 3er. Embarque</t>
  </si>
  <si>
    <t>Adquisición de dos (2) banderas del Estado Plurinacional de Bolivia</t>
  </si>
  <si>
    <t>Transferencia sueldos mayo 2023 (Oficina Central)</t>
  </si>
  <si>
    <t>Transferencia sueldos mayo 2023 (Planta Eucaliptus)</t>
  </si>
  <si>
    <t>Comisión por transferencia sueldos mayo 2023</t>
  </si>
  <si>
    <t>Pago sueldo mayo 2023 (Luis Alfredo Mamani Bernabe)</t>
  </si>
  <si>
    <t>Pago sueldo mayo 2023 (Carlos Orlando Flores Rocha)</t>
  </si>
  <si>
    <t>Pago servicio complementario de mantenimiento infraestructura de Oficina Central</t>
  </si>
  <si>
    <t>Pago regrigerio mayo 2023 (Gerente General)</t>
  </si>
  <si>
    <t>Pago a Aduana Nacional por el 1er y 2do Embarque</t>
  </si>
  <si>
    <t>TOTAL EGRESOS MAYO</t>
  </si>
  <si>
    <t>SALDO EN CUENTA Bs.
AL 31/05/2023</t>
  </si>
  <si>
    <t>DETALLE SEMANAL DE INGRESOS Y EGRESOS JUNIO</t>
  </si>
  <si>
    <t>01 JUNIO - 04 JUNIO</t>
  </si>
  <si>
    <t>05 JUNIO - 11 JUNIO</t>
  </si>
  <si>
    <t>12 JUNIO - 18 JUNIO</t>
  </si>
  <si>
    <t>19 JUNIO - 25 JUNIO</t>
  </si>
  <si>
    <t>26 JUNIO - 30 JUNIO</t>
  </si>
  <si>
    <t>COMERCIALIZACION JUNIO</t>
  </si>
  <si>
    <t>SEMANAS JUNIO</t>
  </si>
  <si>
    <t>JULIO</t>
  </si>
  <si>
    <t>DEPÓSITO Nº 384624 POR 399.000,00 Kg
SALDO ANTERIOR 285.000,00 Kg
QUINTA ENTREGA 28.500,00 Kg
SALDO ACTUAL 256.500,00 Kg</t>
  </si>
  <si>
    <t>DEPÓSITO Nº 384624 POR 399.000,00 Kg
SALDO ANTERIOR 256.500,00 Kg
QUINTA ENTREGA 28.500,00 Kg
SALDO ACTUAL 228.000,00 Kg</t>
  </si>
  <si>
    <t>DEPÓSITO Nº 27761526 POR 54.000,00 Kg
PRIMERA ENTREGA 27.000,00 Kg
SALDO ACTUAL 27.000,00 Kg</t>
  </si>
  <si>
    <t>DEPÓSITO Nº 27761526 POR 54.000,00 Kg
SEGUNDA ENTREGA 27.000,00 Kg
SALDO ACTUAL 0,00 Kg</t>
  </si>
  <si>
    <t>DEPÓSITO Nº 384624 POR 399.000,00 Kg
SALDO ANTERIOR 228.000,00 Kg
SÉPTIMA ENTREGA 28.500,00 Kg
SALDO ACTUAL 199.500,00 Kg</t>
  </si>
  <si>
    <t>DEPÓSITO Nº 384624 POR 399.000,00 Kg
SALDO ANTERIOR 199.500,00 Kg
SÉPTIMA ENTREGA 28.500,00 Kg
SALDO ACTUAL 171.000,00 Kg</t>
  </si>
  <si>
    <t>DEPÓSITO Nº 384624 POR 399.000,00 Kg
SALDO ANTERIOR 171.000,00 Kg
NOVENA ENTREGA 28.500,00 Kg
SALDO ACTUAL 142.500,00 Kg</t>
  </si>
  <si>
    <t>DEPÓSITO Nº 384624 POR 399.000,00 Kg
SALDO ANTERIOR 142.500,00 Kg
DÉCIMA ENTREGA 28.500,00 Kg
SALDO ACTUAL 114.000,00 Kg</t>
  </si>
  <si>
    <t>DEPÓSITO Nº 3282225196 POR 70.000,00 Kg
PRIMERA ENTREGA 23.920,00 Kg
SALDO ACTUAL 46.080,00 Kg</t>
  </si>
  <si>
    <t>DEPÓSITO Nº 3282225196 POR 70.000,00 Kg
SALDO ANTERIOR 46.080,00 Kg
SEGUNDA ENTREGA 23.920,00 Kg
SALDO ACTUAL 22.160,00 Kg</t>
  </si>
  <si>
    <t>DEPÓSITO Nº 384624 POR 399.000,00 Kg
SALDO ANTERIOR 114.000,00 Kg
DECIMA PRIMERA ENTREGA 28.500,00 Kg
SALDO ACTUAL 85.500,00 Kg</t>
  </si>
  <si>
    <t>DEPÓSITO Nº 384624 POR 399.000,00 Kg
SALDO ANTERIOR 85.500,00 Kg
DECIMA SEGUNDA ENTREGA 28.500,00 Kg
SALDO ACTUAL 57.000,00 Kg</t>
  </si>
  <si>
    <t>DEPÓSITO Nº 384624 POR 399.000,00 Kg
SALDO ANTERIOR 57.000,00 Kg
DECIMA TERCERA ENTREGA 28.500,00 Kg
SALDO ACTUAL 28.500,00 Kg</t>
  </si>
  <si>
    <t>DEPÓSITO Nº 384624 POR 399.000,00 Kg
SALDO ANTERIOR 28.500,00 Kg
DECIMA CUARTA ENTREGA 28.500,00 Kg
SALDO ACTUAL 0,00 Kg</t>
  </si>
  <si>
    <t>DEPÓSITO Nº POR 70.000,00 Kg
SALDO ANTERIOR 22.160,00 Kg
TERCERA ENTREGA 22.160,00 Kg
SALDO ACTUAL 0,00 Kg</t>
  </si>
  <si>
    <t>DEPÓSITO Nº POR 55.000,00 Kg
PRIMERA ENTREGA 27.500,00 Kg
SALDO ACTUAL 27.500,00 Kg</t>
  </si>
  <si>
    <t>DEPÓSITO Nº POR 55.000,00 Kg
SALDO ANTERIOR 27.500,00 Kg
SEGUNDA ENTREGA 27.500,00 Kg
SALDO ACTUAL 0,00 Kg</t>
  </si>
  <si>
    <t>DEPÓSITO Nº 391682 POR 285.000,00 Kg
PRIMERA ENTREGA 28.500,00 Kg
SALDO ACTUAL 256.500,00 Kg</t>
  </si>
  <si>
    <t>DEPÓSITO Nº 391682 POR 285.000,00 Kg
SALDO ANTERIOR 256.500,00 Kg
SEGUNDA ENTREGA 28.500,00 Kg
SALDO ACTUAL 228.000,00 Kg</t>
  </si>
  <si>
    <t>Asquisición de guantes para motocicleta de la Empresa</t>
  </si>
  <si>
    <t>Pago fotocopias mayo 2023</t>
  </si>
  <si>
    <t>Adquisición plataforma virtual de información estadística de importaciones y exportaciones nivel latinoamerica</t>
  </si>
  <si>
    <t>Pago de examen pre ocupacional 2 trabajadores</t>
  </si>
  <si>
    <t>Pago de examen post ocupacional de dos trabajadores</t>
  </si>
  <si>
    <t xml:space="preserve">Adquisición de 15 planchas y 36 fierros para refacción de garaje planta de producción </t>
  </si>
  <si>
    <t>Pago de servicio de limpieza Oficina Central mayo 2023</t>
  </si>
  <si>
    <t>Pago por mantenimiento de computadoras</t>
  </si>
  <si>
    <t>Pago servicio de internet planta Eucaliptus mayo 2023</t>
  </si>
  <si>
    <t>Pago servicio de limpieza planta Eucaliptus mayo 2023</t>
  </si>
  <si>
    <t>Adquisición de casco para uso con motocicleta de la Empresa</t>
  </si>
  <si>
    <t>Reposición Caja Chica Planta mayo 2023</t>
  </si>
  <si>
    <t>Reposición Caja Chica Oficina Central mayo 2023</t>
  </si>
  <si>
    <t>Pago finiquito por retiro voluntario (Luis Veizan Flores)</t>
  </si>
  <si>
    <t>Pago finiquito por retiro voluntario (Kevin Callizaya Apaza)</t>
  </si>
  <si>
    <t>Pago impresión papeletas de pago</t>
  </si>
  <si>
    <t>Compra combustible personal militar junio 2023</t>
  </si>
  <si>
    <t>Viaje Oruro registro representante legal alterno en sustancias controladas (Comercialización)</t>
  </si>
  <si>
    <t>Pago servicio de electricidad Planta mayo 2023</t>
  </si>
  <si>
    <t>Gastos mantenimiento camioneta con placa 4228 - GGR</t>
  </si>
  <si>
    <t>Pago aportes CPS personal filial La Paz mayo 2023</t>
  </si>
  <si>
    <t>Pago aportes CPS personal filial Oruro mayo 2023</t>
  </si>
  <si>
    <t>Pago AFPs Gestora Pública mayo 2023</t>
  </si>
  <si>
    <t xml:space="preserve">Pago reacondicionamiento de estanterias de secretaría y cocina </t>
  </si>
  <si>
    <t>Pago retroactivos Gestora Pública enero a abril 2023</t>
  </si>
  <si>
    <t>Pago aportes CPS personal filial La Paz mayo 2023 retroactivo</t>
  </si>
  <si>
    <t xml:space="preserve">Pago aportes CPS personal filial Oruro mayo 2023 retroactivo </t>
  </si>
  <si>
    <t>Pago pendiente de planilla de nacionalización y gastos de 2 contenedores del primer despacho de azufre</t>
  </si>
  <si>
    <t>Pago de servicios básicos mayo 2023</t>
  </si>
  <si>
    <t>Pago electricidad Of. Central junio 2023</t>
  </si>
  <si>
    <t>Pago impuestos mayo 2023</t>
  </si>
  <si>
    <t>Pago pendiente a Veritas Energy por 500 toneladas de azufre (Pago ejecutado en 01/06/2023 y registrado en fecha 20/06/2023 por Contabilidad, posterior a conformidad del proveedor.</t>
  </si>
  <si>
    <t>Pago por adquisición de precintos de seguridad</t>
  </si>
  <si>
    <t>Compra de una escalera de aluminio</t>
  </si>
  <si>
    <t>Pago por instalación de cuatro cámaras de seguridad en Oficina Central</t>
  </si>
  <si>
    <t>Adquisición de cámaras de seguridad y un grabador para Oficina Central</t>
  </si>
  <si>
    <t>Pago por mantenimiento de cámaras en Planta de Producción</t>
  </si>
  <si>
    <t>Adquisición de display de balanza para despacho de H2SO4</t>
  </si>
  <si>
    <t>Reposición Caja Chica Oficina Central junio 2023</t>
  </si>
  <si>
    <t>Viaje a Eucaliptus para verificación del personal de sustancias controladas (Recursos Humanos)</t>
  </si>
  <si>
    <t xml:space="preserve">Adquisición de 900 kilogramos de sal industrial para reducción de dureza del agua de pozo en Planta de Producción </t>
  </si>
  <si>
    <t>TOTAL EGRESOS JUNIO</t>
  </si>
  <si>
    <r>
      <rPr>
        <b/>
        <sz val="11"/>
        <color theme="1"/>
        <rFont val="Calibri"/>
        <family val="2"/>
        <scheme val="minor"/>
      </rPr>
      <t>NOTA:</t>
    </r>
    <r>
      <rPr>
        <sz val="11"/>
        <color theme="1"/>
        <rFont val="Calibri"/>
        <family val="2"/>
        <scheme val="minor"/>
      </rPr>
      <t xml:space="preserve"> DESDE FECHA 19 DE JUNIO DE 2023 LA EMPRESA REMITIÓ FOTOCOPIA SIMPLE DEL EXTRACTO BANCARIO DE SU CUENTA CTE. EN EL BANCO FORTALEZA, DE DONDE SE EXTRAJERON LOS DATOS DEL MES DE JUNIO.</t>
    </r>
  </si>
  <si>
    <t>SALDO EN CUENTA Bs.
AL 30/06/2023</t>
  </si>
  <si>
    <t>IMPORTE TOTAL VENTAS MES JULIO 2023</t>
  </si>
  <si>
    <t>IMPORTE TOTAL VENTAS MES JUNIO 2023</t>
  </si>
  <si>
    <t>DETALLE SEMANAL DE INGRESOS Y EGRESOS JULIO</t>
  </si>
  <si>
    <t>01 JULIO - 02 JULIO</t>
  </si>
  <si>
    <t>03 JULIO - 09 JULIO</t>
  </si>
  <si>
    <t>10 JULIO - 16 JULIO</t>
  </si>
  <si>
    <t>17 JULIO - 23 JULIO</t>
  </si>
  <si>
    <t>24 JULIO - 30 JULIO</t>
  </si>
  <si>
    <t>31 DE JULIO</t>
  </si>
  <si>
    <t>COMERCIALIZACION JULIO</t>
  </si>
  <si>
    <t>SEMANA 6</t>
  </si>
  <si>
    <t>SEMANAS JULIO</t>
  </si>
  <si>
    <t>DEPÓSITO Nº 29784708 POR 54.000,00 Kg
PRIMERA ENTREGA 27.000,00 Kg
SALDO ACTUAL 27.000,00 Kg</t>
  </si>
  <si>
    <t>DEPÓSITO Nº 29784708 POR 54.000,00 Kg
SALDO ANTERIOR 27.000,00 Kg
SEGUNDA ENTREGA 27.000,00 Kg
SALDO ACTUAL 0,00 Kg</t>
  </si>
  <si>
    <t>DEPÓSITO Nº 391682 POR 285.000,00 Kg
SALDO ANTERIOR 228.000,00 Kg
TERCERA ENTREGA 28.500,00 Kg
SALDO ACTUAL 199.500,00 Kg</t>
  </si>
  <si>
    <t>DEPÓSITO Nº 391682 POR 285.000,00 Kg
SALDO ANTERIOR 199.500,00 Kg
CUARTA ENTREGA 28.500,00 Kg
SALDO ACTUAL 171.000,00 Kg</t>
  </si>
  <si>
    <t>DEPÓSITO Nº 391682 POR 285.000,00 Kg
SALDO ANTERIOR 171.000,00 Kg
QUINTA ENTREGA 28.500,00 Kg
SALDO ACTUAL 142.500,00 Kg</t>
  </si>
  <si>
    <t>DEPÓSITO Nº 391682 POR 285.000,00 Kg
SALDO ANTERIOR 142.500,00 Kg
SEXTA ENTREGA 28.500,00 Kg
SALDO ACTUAL 114.000,00 Kg</t>
  </si>
  <si>
    <t>DEPÓSITO Nº 391682 POR 285.000,00 Kg
SALDO ANTERIOR 57.000,00 Kg
NOVENA ENTREGA 28.500,00 Kg
SALDO ACTUAL 28.500,00 Kg</t>
  </si>
  <si>
    <t>DEPÓSITO Nº 391682 POR 285.000,00 Kg
SALDO ANTERIOR 28.500,00 Kg
DÉCIMA ENTREGA 28.500,00 Kg
SALDO ACTUAL 0,00 Kg</t>
  </si>
  <si>
    <t>DEPÓSITO Nº 394571 POR 399.000,00 Kg
PRIMERA ENTREGA 28.500,00 Kg
SALDO ACTUAL 370.500,00 Kg</t>
  </si>
  <si>
    <t>DEPÓSITO Nº 394571 POR 399.000,00 Kg
SALDO ANTERIOR 370.500,00 Kg
SEGUNDA ENTREGA 28.500,00 Kg
SALDO ACTUAL 342.000,00 Kg</t>
  </si>
  <si>
    <t>Pago por servicio de limpieza Planta correspondiente a Junio 2023</t>
  </si>
  <si>
    <t>Pago servicio de fotocopias Oficina Central junio 2023</t>
  </si>
  <si>
    <t xml:space="preserve">Pago servicio de internet Planta Eucaliptus  </t>
  </si>
  <si>
    <t>Pago servicio de limpieza Oficina Central junio 2023</t>
  </si>
  <si>
    <t>Pago por mantenimiento de computadoras junio 2023</t>
  </si>
  <si>
    <t>Compra 400 litros de gasolina para planta de Producción</t>
  </si>
  <si>
    <t>Pago por corte de arbol de Oficina Central</t>
  </si>
  <si>
    <t>Pago regrigerio Junio 2023</t>
  </si>
  <si>
    <t>Transferencia sueldos Junio 2023 (Oficina Central)</t>
  </si>
  <si>
    <t>Transferencia sueldos Junio 2023 (Planta Eucaliptus)</t>
  </si>
  <si>
    <t>Comisión por transferencia sueldos junio 2023</t>
  </si>
  <si>
    <t>Pago sueldo junio 2023 (Luis Alfredo Mamani Bernabe)</t>
  </si>
  <si>
    <t>Pago sueldo junio 2023 (Carlos Orlando Flores Rocha)</t>
  </si>
  <si>
    <t>Pago sueldo junio 2023 (Victor Reynaldo Santos Flores)</t>
  </si>
  <si>
    <t>Pago sueldo junio 2023( Hernan Poma Paco)</t>
  </si>
  <si>
    <t>Pago aportes Gestora Junio 2023</t>
  </si>
  <si>
    <t>Pago aportes CPS personal filial La Paz Junio 2023</t>
  </si>
  <si>
    <t>Pago aportes CPS personal filial Oruto Junio 2023</t>
  </si>
  <si>
    <t>Asquisición de una barra led para la camioneta de la empresa</t>
  </si>
  <si>
    <t>Pago por servicio de electricidad Planta Junio 2023</t>
  </si>
  <si>
    <t>Reposición Caja Chica Planta junio 2023</t>
  </si>
  <si>
    <t>Adquisición de planchas plegadas tipo V para planta de producción</t>
  </si>
  <si>
    <t>Viaje Eucaliptus, Supervisión conclusión de actividades de producción y traslado de material para la Planta de Producción - Recursos Humanos</t>
  </si>
  <si>
    <t>Compra de combustible personal militar julio 2023</t>
  </si>
  <si>
    <t>Pago por servicio de pólizas de seguro para vehículo automotor, maquinaria pesada y personal</t>
  </si>
  <si>
    <t>Pago por servicio de electricidad Oficina Central Julio 2023</t>
  </si>
  <si>
    <t>Pago por servicio de empastados documentación Gestión 2021</t>
  </si>
  <si>
    <t>Adquisición de 8 combos de acero de 4 y 6 libras, 12 cinceles de punta plana y punta clavo para picado de caliche</t>
  </si>
  <si>
    <t>Pago por Certificación de facturas gestión 2018 y 2020 requeridas por el Servicio de Impuestos Nacionales SIN</t>
  </si>
  <si>
    <t>Pago por Orden de Verificación - Servicio de Impuestos Nacionales a la Empresa Industrial Eucaliptus COSSMIL</t>
  </si>
  <si>
    <t>Pago administrativo de tributos</t>
  </si>
  <si>
    <t>Reposición Caja Chica Oficina Central Junio 2023</t>
  </si>
  <si>
    <t>Asquisición de empaquetadura PTFE trenzado de 3/8" marca TEADIT</t>
  </si>
  <si>
    <t>Pago de Impuestos junio 2023</t>
  </si>
  <si>
    <t>Pago pendiente a Hapag Lloyd por almacenaje de 2 contenedores correspondiente al 1er embarque - Veritas Energy</t>
  </si>
  <si>
    <t>Pago de adquisición de material de Limpieza para planta de producción</t>
  </si>
  <si>
    <t>Adquisición de retenes de goma (15x29x7mm)</t>
  </si>
  <si>
    <t>Pago de servicios básicos junio 2023</t>
  </si>
  <si>
    <t>Adquisición 120 Lts. De aceite hidraúlico ISO-68 para turbina ELLIOT</t>
  </si>
  <si>
    <t>Adquisición de 5 frascos de grasa amalie de alta temperatura</t>
  </si>
  <si>
    <t>Adquisición de 5 frascos de 70 kilos de electrodos para la construcción y reparación de partes metálicas</t>
  </si>
  <si>
    <t>Adquisición de 25 Kg de Huaype (trapo industrial), para limpieza industrial</t>
  </si>
  <si>
    <t>Adquisicion de 3 piezas de pastillas de widia para torno</t>
  </si>
  <si>
    <t>Adquisción de 380 pernos y tuercas de diferentes medidas</t>
  </si>
  <si>
    <t>Adquisición de 12 piezas de disco de desbaste para mini amoladora</t>
  </si>
  <si>
    <t>Adquisición de 2 frascos de vaselina sólida blanca para limpieza de pistones de bombas duplex</t>
  </si>
  <si>
    <t>Adquisición de una estructura de carpa para camioneta de Oficina Central</t>
  </si>
  <si>
    <t>Adquisición de 70 metros de tubos conduit metalicos de diferentes medidas</t>
  </si>
  <si>
    <t>Adquisición de 1 kitro de barniz dieléctrico para el uso en motores eléctricos</t>
  </si>
  <si>
    <t>Pago por contratación de Servicio de confección de mochilas de trabajo para el personal EIECOSS SRL</t>
  </si>
  <si>
    <t>Adquisición de 100 lijas de 4 kilos de masilla plástica</t>
  </si>
  <si>
    <t>Adquisición de filtros de aceite hidraulico para turbo soplador</t>
  </si>
  <si>
    <t>Adquisición de 6 piezas de espátulas de 3" y 6 piezas de silicona</t>
  </si>
  <si>
    <t>CRC, aplicación de la Responsabilidad social Empresarial para atención a solicitud del alcalde de la Gobernación Eucaliptus</t>
  </si>
  <si>
    <t>Pago IUE gestión 2022-2023 EIECOSS S.R.L.</t>
  </si>
  <si>
    <t>Pago IUE gestión 2022 - 2023 EIE-COSS</t>
  </si>
  <si>
    <t>TOTAL EGRESOS JULIO</t>
  </si>
  <si>
    <t>SALDO EN CUENTA Bs.
AL 31/07/2023</t>
  </si>
  <si>
    <r>
      <rPr>
        <b/>
        <sz val="11"/>
        <color theme="1"/>
        <rFont val="Calibri"/>
        <family val="2"/>
        <scheme val="minor"/>
      </rPr>
      <t>NOTA:</t>
    </r>
    <r>
      <rPr>
        <sz val="11"/>
        <color theme="1"/>
        <rFont val="Calibri"/>
        <family val="2"/>
        <scheme val="minor"/>
      </rPr>
      <t xml:space="preserve"> DESDE FECHA 19 DE JUNIO DE 2023 LA EMPRESA REMITIÓ FOTOCOPIA SIMPLE DEL EXTRACTO BANCARIO DE SU CUENTA CTE. EN EL BANCO FORTALEZA, DE DONDE SE EXTRAJERON LOS DATOS DEL MES DE JULIO.</t>
    </r>
  </si>
  <si>
    <t>DETALLE SEMANAL DE INGRESOS Y EGRESOS AGOSTO</t>
  </si>
  <si>
    <t>01 AGOSTO - 06 AGOSTO</t>
  </si>
  <si>
    <t>07 AGOSTO - 13 AGOSTO</t>
  </si>
  <si>
    <t>14 AGOSTO - 20 AGOSTO</t>
  </si>
  <si>
    <t>21 AGOSTO - 27 AGOSTO</t>
  </si>
  <si>
    <t>28 AGOSTO - 31 AGOSTO</t>
  </si>
  <si>
    <t>COMERCIALIZACION AGOSTO</t>
  </si>
  <si>
    <t>SEMANAS AGOSTO</t>
  </si>
  <si>
    <t>SEPTIEMBRE</t>
  </si>
  <si>
    <t>DEPÓSITO Nº 394571 POR 399.000,00 Kg
SALDO ANTERIOR 342.000,00 Kg
TERCERA ENTREGA 28.500,00 Kg
SALDO ACTUAL 313.500,00 Kg</t>
  </si>
  <si>
    <t>DEPÓSITO Nº 394571 POR 399.000,00 Kg
SALDO ANTERIOR 313.500,00 Kg
CUARTA ENTREGA 28.500,00 Kg
SALDO ACTUAL 285.000,00 Kg</t>
  </si>
  <si>
    <t>DEPÓSITO Nº 32666006 POR 54.000,00 Kg
SALDO ANTERIOR 27.000,00 Kg
SEGUNDA ENTREGA 27.000,00 Kg
SALDO ACTUAL 0,00 Kg</t>
  </si>
  <si>
    <t>DEPÓSITO Nº 82182671 POR 54.000,00 Kg
PRIMERA ENTREGA 27.000,00 Kg
SALDO ACTUAL 27.000,00 Kg</t>
  </si>
  <si>
    <t>DEPÓSITO Nº 394571 POR 399.000,00 Kg
SALDO ANTERIOR 285.000,00 Kg
QUINTA ENTREGA 28.500,00 Kg
SALDO ACTUAL 256.500,00 Kg</t>
  </si>
  <si>
    <t>DEPÓSITO Nº 394571 POR 399.000,00 Kg
SALDO ANTERIOR 256.500,00 Kg
SEXTA ENTREGA 28.500,00 Kg
SALDO ACTUAL 228.000,00 Kg</t>
  </si>
  <si>
    <t>DEPÓSITO Nº 82182671 POR 54.000,00 Kg
SEGUNDA ENTREGA 27.000,00 Kg
SALDO ACTUAL 0,00 Kg</t>
  </si>
  <si>
    <t>DEPÓSITO Nº 397384 POR 70.000,00 Kg
PRIMERA ENTREGA 22.120,00 Kg
SALDO ACTUAL 47.880,00 Kg</t>
  </si>
  <si>
    <t>DEPÓSITO Nº 397384 POR 70.000,00 Kg
SALDO ANTERIOR 47.880,00 Kg
SEGUNDA ENTREGA 23.920,00 Kg
SALDO ACTUAL 23.960,00 Kg</t>
  </si>
  <si>
    <t>DEPÓSITO Nº 397384 POR 70.000,00 Kg
SALDO ANTERIOR 23.960,00 Kg
TERCERA ENTREGA 23.960,00 Kg
SALDO ACTUAL 0,00 Kg</t>
  </si>
  <si>
    <t>DEPÓSITO Nº 394571 POR 399.000,00 Kg
SALDO ANTERIOR 228.000,00 Kg
SÉPTIMA ENTREGA 28.500,00 Kg
SALDO ACTUAL 199.500,00 Kg</t>
  </si>
  <si>
    <t>DEPÓSITO Nº 394571 POR 399.000,00 Kg
SALDO ANTERIOR 199.500,00 Kg
OCTAVA ENTREGA 28.500,00 Kg
SALDO ACTUAL 171.000,00 Kg</t>
  </si>
  <si>
    <t>Pago refrigerio Junio 2023</t>
  </si>
  <si>
    <t>Transferencia de sueldos julio 2023 (Of. Central)</t>
  </si>
  <si>
    <t>Transferencia Sueldos julio 2023 (Planta Eucaliptus)</t>
  </si>
  <si>
    <t>Comisión por transferencia LIP sueldos julio 2023</t>
  </si>
  <si>
    <t>Pago Sueldo Julio 2023 - Luis Alfredo Mamani Bernabe</t>
  </si>
  <si>
    <t>Pago Sueldo Julio 2023 - Hernan Poma Paco</t>
  </si>
  <si>
    <t>CRC adquisición de cuatro arandelas dentadas para asegurar el rodamiento a la bomba de azufre</t>
  </si>
  <si>
    <t>CRC, adquisición de seis rodamientos de diferentes medidas para el cambio en los motores eléctricos</t>
  </si>
  <si>
    <t>Desembolso por pago del servicio de importación directa de azufre - Adolfo Marcos Soliz Lopez.</t>
  </si>
  <si>
    <t>SETECOP - Pago fotocopias julio 2023</t>
  </si>
  <si>
    <t>Wendy Cruz, pago servicio de limpieza planta julio 2023</t>
  </si>
  <si>
    <t>CRC, pago aportes gestora julio 2023</t>
  </si>
  <si>
    <t>CRC, Adquisición de 2 tambores de Carburo de Calcio para trabajos de soldadura en la Planta de Producción.</t>
  </si>
  <si>
    <t>CRC, adquisición de 5 frascos de grasa esmeril para válvulas y pistones duplex.</t>
  </si>
  <si>
    <t>COOPSEL, pago servicio de electricidad Planta julio 2023.</t>
  </si>
  <si>
    <t>Drew Proyectal Group, pago servicio internet mes de Julio Planta Eucaliptus</t>
  </si>
  <si>
    <t>Pago servicio de limpieza Of. Central julio 2023.</t>
  </si>
  <si>
    <t>Transferencia ACH, Truck Corpus SRL devolución de pago efectuado a ITI, por dessconsolidación de 38 contenedores. - TRUCK CORPUS SRL</t>
  </si>
  <si>
    <t>Comisiones por transferencia ACH , Truck Corpus S.R.L., devolución de pago efectuado a ITI, por desconsolidación de 38 contenedores - COMISIÓN POR TRANSFERENCIA ACH.</t>
  </si>
  <si>
    <t>Pago Hapag Lloyd por liberación cuarto embarque de azufre (500 toneladas) - Administración de contenedores.</t>
  </si>
  <si>
    <t>Pago Hapag Lloyd por liberación cuarto embarque de azufre (500 toneladas) - EDS Equipement Damage Surchage/Recargo por daños de equipo.</t>
  </si>
  <si>
    <t>Pago Hapag Lloyd por liberación cuarto embarque de azufre (500 toneladas) - GATE IN/Costo de Manipulación de contenedor vacío al ser devuelto a puerto.</t>
  </si>
  <si>
    <t>Pago Hapag Lloyd por liberación cuarto embarque de azufre (500 toneladas) - COLLECT Recargo por emisión de B/L y otros gastos que se pagan en destino.</t>
  </si>
  <si>
    <t>Adquisición de 148 litros de pintura de diferentes colores para la planta de Producción.</t>
  </si>
  <si>
    <t>Adquisición de carpa para camioneta Hilux de oficina central de la EIECOSS SRL</t>
  </si>
  <si>
    <t>Adquisición de jalador y acople de chata para camioneta Hilux de oficina central de la EIECOSS SRL</t>
  </si>
  <si>
    <t>Pago de examen pre ocupacional del Sr. Kevin Calizaya</t>
  </si>
  <si>
    <t>Pago de examen post ocupacional del Sr. Luis Alfredo Mamani Bernabe</t>
  </si>
  <si>
    <t>Reposición de Caja Chica Oficina Central Julio 2023</t>
  </si>
  <si>
    <t>Reposición de Caja Chica Planta Julio 2023 - Javier Huanca</t>
  </si>
  <si>
    <t>Pago finiquito por conclusión de contrato - Luis Alfredo Mamani Bernabe</t>
  </si>
  <si>
    <t>Pago aportes CPS personal filial La Paz julio 2023</t>
  </si>
  <si>
    <t>Pago aportes CPS personal filial Oruro julio 2023</t>
  </si>
  <si>
    <t>Viáticos y pasajes a Oruro - Responsable de Recursos Humanos</t>
  </si>
  <si>
    <t>Adquisición de un rollo de soga de polopropileno</t>
  </si>
  <si>
    <t>Para la impresión de talonarios de pedido de materiales para almacen Oficina Central</t>
  </si>
  <si>
    <t>Compra combustible personal militar agosto 2023</t>
  </si>
  <si>
    <t>Viaje a planta de producción, supervisión de personal y traslado de materiales. Incluye viáticos, gasolina y peajes - Gerente General.</t>
  </si>
  <si>
    <t>Viaje a planta de producción, traslado de materiales, entrega boletas de pago . Recursos Humanos.</t>
  </si>
  <si>
    <t>Viaje a planta de producción, capacitación sistema de correspondencia sistema de correspondencia - Secretaría</t>
  </si>
  <si>
    <t>Adquisición de dos piezas de fierro liso redondo</t>
  </si>
  <si>
    <t>Adquisición de cuarenta y dos metros de cañerias de acero negro tipo SCH80</t>
  </si>
  <si>
    <t>Adquisición de seis semicodos de PVC de 2"</t>
  </si>
  <si>
    <t>Pago DIM desaduanización de 9 contenedores correspondientes al 4to embarque Veritas</t>
  </si>
  <si>
    <t>Pago DIM desaduanización de 11 contenedores correspondientes al 4to embarque Veritas</t>
  </si>
  <si>
    <t>Pago comisión por transferencia ACH</t>
  </si>
  <si>
    <t>Depósito para apertura de cuenta corriente en el Banco Unión S.A. - Depósito en Cta. Cte. 1-52520448</t>
  </si>
  <si>
    <t>Adquisición de 2 barras de sal de amoniaco para trabajos en soldadura con estaño</t>
  </si>
  <si>
    <t>Registro pago de anticipo del 40% a Baymineral por las primeras 1.2000 toneladas de azufre importadas desde Turquia</t>
  </si>
  <si>
    <t>Pago de impuestos julio 2023</t>
  </si>
  <si>
    <t>Pago de energía electrica agosto 2023, Oficina Central</t>
  </si>
  <si>
    <t>Pago servicios básicos julio 2023, Oficina Central</t>
  </si>
  <si>
    <t>Adquisición de un variador de frecuencia para motor de soplador</t>
  </si>
  <si>
    <t>Impresión de dos talonarios de chequeras del correlativo 1201 a 1500.</t>
  </si>
  <si>
    <t>Adquisición de cuatro tablones de madera para andamio para mantenimiento de fachada en planta de Producción.</t>
  </si>
  <si>
    <t>Pago por adquisición de empaquetaduras PTFE trenzado de la marca TEADIT.</t>
  </si>
  <si>
    <t>Pago por adquisición de láminas comprimidas</t>
  </si>
  <si>
    <t>Pago por servicio de mantenimiento motocicleta de Planta de Producción de la Empresa</t>
  </si>
  <si>
    <t>Adquisición de una batería para motocicleta.</t>
  </si>
  <si>
    <t>Compra material de limpieza para Oficina Central.</t>
  </si>
  <si>
    <t>Adquisición de 40 pernos con tuerca de diferentes medidas</t>
  </si>
  <si>
    <t>Servicio de transporte de materiales a Planta de Producción.</t>
  </si>
  <si>
    <t>Gastos de coordinación de actividades por el cierre y evaluación de producción con el personal de Planta de Producción y representantes COSSMIL.</t>
  </si>
  <si>
    <t>Viaje Eucaliptus, tradicional K'OA de agosto - Gerente General</t>
  </si>
  <si>
    <t>Viaje Eucaliptus, tradicional K'OA de agosto - Asesor Legal</t>
  </si>
  <si>
    <t>Viaje Eucaliptus, tradicional K'OA de agosto - Jefe de Planificación</t>
  </si>
  <si>
    <t>Viaje Eucaliptus, tradicional K'OA de agosto - Jefe de Contabilidad</t>
  </si>
  <si>
    <t>Viaje Eucaliptus, tradicional K'OA de agosto - Jefe de Comercialización</t>
  </si>
  <si>
    <t>Viaje Eucaliptus, tradicional K'OA de agosto - Encargado de Activos Fijos</t>
  </si>
  <si>
    <t>Viaje Eucaliptus, tradicional K'OA de agosto - Responsable de Contrataciones</t>
  </si>
  <si>
    <t>Viaje Eucaliptus, tradicional K'OA de agosto - Responsable de Tesorería</t>
  </si>
  <si>
    <t xml:space="preserve">Viaje Eucaliptus, tradicional K'OA de agosto incluye gastos de compra gasolina y peajes - Recursos Humanos. </t>
  </si>
  <si>
    <t>Viaje Eucaliptus, tradicional K'OA de agosto - Asistente de Contrataciones</t>
  </si>
  <si>
    <t>Viaje Eucaliptus, tradicional K'OA de agosto - Secretaría</t>
  </si>
  <si>
    <t>Pago servicio de seguro de transporte de 1200 TN  de azufre importadas desde Turquía.</t>
  </si>
  <si>
    <t>Compra 400 litros de gasolina para la planta de Profucción.</t>
  </si>
  <si>
    <t>Serviicio de mantenimiento motocicleta de oficina central EIECOSS SRL.</t>
  </si>
  <si>
    <t xml:space="preserve">Servicio de transporte de cañerías de acero al carbono a Almacenes La Paz </t>
  </si>
  <si>
    <t>Adquisición de materiales para la construcción de un parque infantil para la Unidad Educativa Quelcata de la Localidad de Eucaliptus commo Responsabilidad Social Empresarial.</t>
  </si>
  <si>
    <t>Pago por natalidad - Operador Segundino Lopez</t>
  </si>
  <si>
    <t>Débito por compra de un talonario de chequera (148 unidades)</t>
  </si>
  <si>
    <t>Adquisición de 12 bornes para batería.</t>
  </si>
  <si>
    <t>Pago por servicio de transporte de 20 contenedores correspondientes al cuarto embarque de azufre importado desde Dubai.</t>
  </si>
  <si>
    <t>Pago por servicio de auditoría externa a los Estados Financieros de la EIECOSS SRL Gestión 2022 - 2023.</t>
  </si>
  <si>
    <t>Pago por servicio de Auditoría externa a los Estados Financieros de la EIE - COSS Gestión 2022 - 2023</t>
  </si>
  <si>
    <t>Devolución de garantiía cumplimiento de contrato por auditoría a los Estados Financieros EIE - COSS gestión 2022 - 2023.</t>
  </si>
  <si>
    <t>Devolución de garantía cumplimiento de contrato por auditoría a los Estados Financieros EEFF EIECOSS SRL Gestión 2022 - 2023.</t>
  </si>
  <si>
    <t>Pago por servicio de instalación de puerta garaje - Oficina Central.</t>
  </si>
  <si>
    <t>Pago por servicio de fotocopias agosto 2023.</t>
  </si>
  <si>
    <t>TOTAL EGRESOS AGOSTO</t>
  </si>
  <si>
    <t>SALDO EN CUENTA Bs.
AL 31/08/2023</t>
  </si>
  <si>
    <t>DETALLE SEMANAL DE INGRESOS Y EGRESOS SEPTIEMBRE</t>
  </si>
  <si>
    <t>01 SEPT - 03 SEPT</t>
  </si>
  <si>
    <t>04 SEPT – 10 SEPT</t>
  </si>
  <si>
    <t>11 SEPT – 17 SEPT</t>
  </si>
  <si>
    <t>18 SEPT – 24 SEPT</t>
  </si>
  <si>
    <t>25 SEPT – 30 SEPT</t>
  </si>
  <si>
    <r>
      <rPr>
        <b/>
        <sz val="8"/>
        <rFont val="Arial"/>
        <family val="2"/>
        <charset val="1"/>
      </rPr>
      <t xml:space="preserve">COMERCIALIZACIÓN </t>
    </r>
    <r>
      <rPr>
        <b/>
        <sz val="9"/>
        <rFont val="Arial"/>
        <family val="2"/>
        <charset val="1"/>
      </rPr>
      <t>Kg.</t>
    </r>
  </si>
  <si>
    <r>
      <rPr>
        <b/>
        <sz val="8"/>
        <rFont val="Arial"/>
        <family val="2"/>
        <charset val="1"/>
      </rPr>
      <t xml:space="preserve">COMERCIALIZACIÓN </t>
    </r>
    <r>
      <rPr>
        <b/>
        <sz val="9"/>
        <rFont val="Arial"/>
        <family val="2"/>
        <charset val="1"/>
      </rPr>
      <t>Bs</t>
    </r>
  </si>
  <si>
    <t>COMERCIALIZACION SEPTIEMBRE</t>
  </si>
  <si>
    <t>SEMANAS SEPTIEMBRE</t>
  </si>
  <si>
    <t>DEPÓSITO Nº 3688474 POR 50.000,00 Kg
SALDO ANTERIOR 25.000,00 Kg
SEGUNDA ENTREGA 25.000,00 Kg
SALDO ACTUAL 0,00 Kg</t>
  </si>
  <si>
    <t>DEPÓSITO Nº 394571 POR 399.000,00 Kg
SALDO ANTERIOR 171.000,00 Kg
NOVENA ENTREGA 28.500,00 Kg
SALDO ACTUAL 142.500,00 Kg</t>
  </si>
  <si>
    <t>DEPÓSITO Nº 394571 POR 399.000,00 Kg
SALDO ANTERIOR 142.500,00 Kg
DECIMA ENTREGA 28.500,00 Kg
SALDO ACTUAL 114.000,00 Kg</t>
  </si>
  <si>
    <t>DEPÓSITO Nº 394571 POR 399.000,00 Kg
SALDO ANTERIOR 57.000,00 Kg
DECIMA TERCERA ENTREGA 28.500,00 Kg
SALDO ACTUAL 28.500,00 Kg</t>
  </si>
  <si>
    <t>DEPÓSITO Nº 394571 POR 399.000,00 Kg
SALDO ANTERIOR 28.500,00 Kg
DÉCIMA CUARTA ENTREGA 28.500,00 Kg
SALDO ACTUAL 0,00 Kg</t>
  </si>
  <si>
    <t>DEPÓSITO Nº 402937 POR 228.000,00 Kg
PRIMERA ENTREGA 28.500,00 Kg
SALDO ACTUAL 199.500,00 Kg</t>
  </si>
  <si>
    <t>DEPÓSITO Nº 402937 POR 228.000,00 Kg
SALDO ANTERIOR 199.500,00 Kg
SEGUNDA ENTREGA 28.500,00 Kg
SALDO ACTUAL 171.000,00 Kg</t>
  </si>
  <si>
    <t>DEPÓSITO Nº 3412399678 POR 70.000,00 Kg
SALDO ANTERIOR 22.160,00 Kg
TERCERA ENTREGA 22.160,00 Kg
SALDO ACTUAL 0,00 Kg</t>
  </si>
  <si>
    <t>DEPÓSITO Nº 402937 POR 228.000,00 Kg
SALDO ANTERIOR 171.500,00 Kg
TERCERA ENTREGA 28.500,00 Kg
SALDO ACTUAL 142.500,00 Kg</t>
  </si>
  <si>
    <t>DEPÓSITO Nº 402937 POR 228.000,00 Kg
SALDO ANTERIOR 142.500,00 Kg
CUARTA ENTREGA 28.500,00 Kg
SALDO ACTUAL 114.000,00 Kg</t>
  </si>
  <si>
    <t>OCTUBRE</t>
  </si>
  <si>
    <t>Transferencia sueldos agosto 2023 – Oficina Central</t>
  </si>
  <si>
    <t>Transferencia sueldos agosto 2023 -  Planta Eucaliptus</t>
  </si>
  <si>
    <t>Comisión por transferencia de sueldos a personal – agosto 2023</t>
  </si>
  <si>
    <t>Pago sueldo agosto 2023 (Hernan Poma Paco)</t>
  </si>
  <si>
    <t>Pago refrigerio agosto 2023 (Gerente General)</t>
  </si>
  <si>
    <t>Pago de aportes a Gestora Pública de Seguridad Social a Largo Plazo – Agosto 2023</t>
  </si>
  <si>
    <t>Adquisición cuatro piezas de rele térmico de sobrecarga</t>
  </si>
  <si>
    <t>Pago por servicio de fabricación desengrasante industrial y removedor de óxido</t>
  </si>
  <si>
    <t>Pago por servicio internet mes de agosto Planta Eucaliptus</t>
  </si>
  <si>
    <t>Pago servicio de limpieza Oficina Central agosto 2023</t>
  </si>
  <si>
    <t>Adquisición de válvulas industriales para líneas de gas, vapor y líquidos</t>
  </si>
  <si>
    <t>Adquisición de planchas de fierro (acero ASTM A36)</t>
  </si>
  <si>
    <t>Pago por adquisición de material de escritorio para planta de producción</t>
  </si>
  <si>
    <t>Pago por servicio de limpieza Planta agosto 2023</t>
  </si>
  <si>
    <t>Pago aportes CPS personal filial La Paz agosto 2023</t>
  </si>
  <si>
    <t>Pago aportes CPS personal filial Oruro agosto 2024</t>
  </si>
  <si>
    <t>Reposición de Caja Chica Planta Agosto 2023</t>
  </si>
  <si>
    <t>Viaje Eucaliptus, verificar y controlar activos en planta de producción, incluye pasaje (Encargado de Activos Fijos)</t>
  </si>
  <si>
    <t>Pago por servicio de suministro de energía eléctrica Planta agosto 2023</t>
  </si>
  <si>
    <t>Contratación del Servicio de Hosting para el sistema de documentación digital</t>
  </si>
  <si>
    <t>Reposición Caja Chica Oficina Central agosto 2023</t>
  </si>
  <si>
    <t>Pago por adquisición de un multimetro digital portatil</t>
  </si>
  <si>
    <t>Pago por adquisición de un comprobador eléctrico portatil</t>
  </si>
  <si>
    <t>Transferencia retención RC – IVA, agosto 2023</t>
  </si>
  <si>
    <t>Comisión por transferencia RC – IVA</t>
  </si>
  <si>
    <t>Transferencia primas personal 2022 – 2023 Cta. Banco Fortaleza</t>
  </si>
  <si>
    <t xml:space="preserve">Transferencia LIP primas personal 2022 – 2023 Cta. Banco Unión </t>
  </si>
  <si>
    <t>Comisión por transferencia pago primas</t>
  </si>
  <si>
    <t>Pago prima gestión 2022 – 2023 (Fernando Ismael Flores Miranda)</t>
  </si>
  <si>
    <t>Pago prima gestión 2022 – 2023 (Pedro Enrique Rubin de Celis Guzman)</t>
  </si>
  <si>
    <t>Pago prima gestión 2022 – 2023 (Oscar Antonio Coca Urbano)</t>
  </si>
  <si>
    <t>Pago prima gestión 2022 – 2023 (Wilson Flores Suñagua)</t>
  </si>
  <si>
    <t>Pago prima gestión 2022 – 2023 (José Tacachiri Chocamani)</t>
  </si>
  <si>
    <t>Pago prima gestión 2022 – 2023 (Vladimir Alex Viza Caceres)</t>
  </si>
  <si>
    <t>Pago prima gestión 2022 – 2023 (Wilder Cabezas Herrera)</t>
  </si>
  <si>
    <t>Pago prima gestión 2022 – 2023 (Joel Herrera Veizan)</t>
  </si>
  <si>
    <t>Pago prima gestión 2022 – 2023 (Luis Veizan Flores)</t>
  </si>
  <si>
    <t>Pago prima gestión 2022 – 2023 (Reynaldo Vargas Mamani – de acuerdo a declaratoria de herederos)</t>
  </si>
  <si>
    <t>Viaje a Oruro por pago de aportes a la CPS y Ministerio de Trabajo por seguimiento de trámites, incluye 2 días viático, pasajes – Recursos Humanos</t>
  </si>
  <si>
    <t>Contratación del Servicio de verificación y certificación de Balanzas por IBMETRO</t>
  </si>
  <si>
    <t>Adquisición de una pistola de soldar</t>
  </si>
  <si>
    <t>Compra combustible personal  militar septiembre 2023</t>
  </si>
  <si>
    <t>Pago electricidad Oficina Central septiembre de 2023</t>
  </si>
  <si>
    <t>Viaje Eucaliptus para inspeccionar ejecución Plan de mantenimiento y traslado de materiales. Incluye Gasolina y peajes – Gerente General</t>
  </si>
  <si>
    <t>Viaje Eucaliptus para inspeccionar ejecución Plan de mantenimiento – Jefe de Planificación</t>
  </si>
  <si>
    <t>Pago de saldo de 60% correspondiente al 1er lote y anticipo 40% correspondiente al 2do lote de azufre importado desde Turquia – en cumplimiento a Contrato PR 23.0253 de provisión de azufre por Baymineral Turquía</t>
  </si>
  <si>
    <t>Retención ITF por pagos de anticipo de 2do. Lote y saldo pendiente del 1er Lote de Azufre importado desde Turquía</t>
  </si>
  <si>
    <t xml:space="preserve">Comisión transferencia fondos a Banco Unión por pagos de anticipo de 2do. Lote y saldo pendiente del 1er Lote de azufre importado desde Turquía </t>
  </si>
  <si>
    <t>Adquisición de 120 Kg de croquetas, 5 quintales de harina amarilla y 2 quintales de arrocillo como alimento para canes</t>
  </si>
  <si>
    <t xml:space="preserve">Pago por adquisición de ropa de trabajo para personal de la Planta de Producción </t>
  </si>
  <si>
    <t>Adquisición de materiales para realizar bujes de goma</t>
  </si>
  <si>
    <t>Pago por contratación del servicio de encamisado de ejes de bomba</t>
  </si>
  <si>
    <t>Pago por servicio de mantenimiento de las balanzas de despacho</t>
  </si>
  <si>
    <t>Pago impuestos Agosto 2023</t>
  </si>
  <si>
    <t>Viaje Eucaliptus, evaluación del personal de planta y capacitación primeros auxilios. Incluye gastos para gasolina y peaje – Responsable de RRHH</t>
  </si>
  <si>
    <t>Viaje Eucaliptus, entrega de materiales coordinación de pedido de materiales para trabajo en altura Planta de Producción – Responsable de Contrataciones</t>
  </si>
  <si>
    <t>Viaje Eucaliptus, verificación de sistema de cámaras con empresas proveedoras – Encargado de Activos Fijos</t>
  </si>
  <si>
    <t xml:space="preserve">Adquisición de tres linternas recargables para Portería de la Planta de Producción </t>
  </si>
  <si>
    <t>Adquisición de cinta de grafito flexible para armar “paso de hombre” en el mantenimiento del caldero auxiliar y domo en Planta de Producción</t>
  </si>
  <si>
    <t>Pago servicios básicos agosto 2023 – Oficina Central</t>
  </si>
  <si>
    <t>Reposición de Caja Chica Planta Septiembre – Javier Huanca</t>
  </si>
  <si>
    <t>Adquisición de equipos de Proteccion Personal para trabajos en altura en planta de producción.</t>
  </si>
  <si>
    <t>Servicio de impresión de talonarios de papeletas de vacación y de salida de personal de la EIECOSS SRL</t>
  </si>
  <si>
    <t>Adquisición de material de escritorio</t>
  </si>
  <si>
    <t>Adquisición de libro de actas</t>
  </si>
  <si>
    <t>Adquisición  botines de seguridad para el personal</t>
  </si>
  <si>
    <t>TOTAL EGRESOS SEPTIEMBRE</t>
  </si>
  <si>
    <t>SALDO EN CUENTA Bs.
AL 29/09/2023</t>
  </si>
  <si>
    <t xml:space="preserve">NOTA: EN FECHA 06 DE SEPTIEMBRE DE 2023 LA EMPRESA EIECOSS S.R.L. APERTURÓ LA CTA. CTE. N° 10000052520448 EN BOLIVIANOS EN EL BANCO UNIÓN S.A. </t>
  </si>
  <si>
    <t>SALDO INICIAL AL 06/09/2023</t>
  </si>
  <si>
    <t>CUENTA CORRIENTE M/N
BANCO UNIÓN S.A.</t>
  </si>
  <si>
    <t>CTA N° 10000052520448</t>
  </si>
  <si>
    <t>01 SEP - 03 SEP</t>
  </si>
  <si>
    <t>04 SEP - 10 SEP</t>
  </si>
  <si>
    <t>11 SEP - 17 SEP</t>
  </si>
  <si>
    <t>18 SEP - 24 SEP</t>
  </si>
  <si>
    <t>25 SEP - 30 SEP</t>
  </si>
  <si>
    <t>EGRESOS</t>
  </si>
  <si>
    <t>SEMANAS OCTUBRE</t>
  </si>
  <si>
    <t>DETALLE SEMANAL DE INGRESOS Y EGRESOS OCTUBRE</t>
  </si>
  <si>
    <t>01 OCT - 08 OCT</t>
  </si>
  <si>
    <t>09 OCT – 15 OCT</t>
  </si>
  <si>
    <t>16 OCT – 22 OCT</t>
  </si>
  <si>
    <t>23 OCT – 29 OCT</t>
  </si>
  <si>
    <t>30 OCT - 31 OCT</t>
  </si>
  <si>
    <t>COMERCIALIZACION OCTUBRE</t>
  </si>
  <si>
    <t>NOVIEMBRE</t>
  </si>
  <si>
    <t>DEPÓSITO POR 228.000,00 KILOS
SALDO ANTERIOR 114.000,00 KILOS
QUINTA ENTREGA 28.500,00 KILOS
SALDO ACTUAL 85.500,00 KILOS</t>
  </si>
  <si>
    <t>DEPÓSITO POR 228.000,00 KILOS
SALDO ANTERIOR 85.500,00 KILOS
SEXTA ENTREGA 28.500,00 KILOS
SALDO ACTUAL 57.000,00 KILOS</t>
  </si>
  <si>
    <t>DEPÓSITO POR 228.000,00 Kg
SALDO ANTERIOR 57.000,00 Kg
SÉPTIMA ENTREGA 28.500,00 Kg
SALDO ACTUAL 28.500,00 Kg</t>
  </si>
  <si>
    <t>DEPÓSITO POR 228.000,00 Kg
SALDO ANTERIOR 28.500,00 Kg
OCTAVA ENTREGA 28.500,00 Kg
SALDO ACTUAL 0,00 Kg</t>
  </si>
  <si>
    <t>DEPÓSITO POR 54.000,00 Kg
PRIMERA ENTREGA 28.000,00 Kg
SALDO ACTUAL 28.000,00 Kg</t>
  </si>
  <si>
    <t>DEPÓSITO POR 54.000,00 Kg
SALDO ANTERIOR 26.000,00 Kg
SEGUNDA ENTREGA 26.000,00 Kg
SALDO ACTUAL 0,00 Kg</t>
  </si>
  <si>
    <t>DEPÓSITO POR 50.000,00 Kg
PRIMERA ENTREGA 25.000,00 Kg
SALDO ACTUAL 25.000,00 Kg</t>
  </si>
  <si>
    <t>DEPÓSITO POR 50.000,00 Kg
SALDO ANTERIOR 25.000,00 Kg
SEGUNDA ENTREGA 25.000,00 Kg
SALDO ACTUAL 0,00 Kg</t>
  </si>
  <si>
    <t>DEPÓSITO POR 70.000,00 Kg
PRIMERA ENTREGA 23.920,00 Kg
SALDO ACTUAL 46.080,00 Kg</t>
  </si>
  <si>
    <t>DEPÓSITO POR 70.000,00 Kg
SALDO ANTERIOR 46.080,00 Kg
SEGUNDA ENTREGA 23.920,00 Kg
SALDO ACTUAL 22.160,00 Kg</t>
  </si>
  <si>
    <t>DEPÓSITO POR 228.000,00 Kg
PRIMERA ENTREGA 28.500,00 Kg
SALDO ACTUAL 199.500,00 Kg</t>
  </si>
  <si>
    <t>DEPÓSITO POR 228.000,00 Kg
SALDO ANTERIOR 199.500,00 Kg
SEGUNDA ENTREGA 28.500,00 Kg
SALDO ACTUAL 171.000,00 Kg</t>
  </si>
  <si>
    <t>DEPÓSITO POR 228.000,00 Kg
SALDO ANTERIOR 171.000,00 Kg
TERCERA ENTREGA 28.500,00 Kg
SALDO ACTUAL 142.500,00 Kg</t>
  </si>
  <si>
    <t>DEPÓSITO POR 228.000,00 Kg
SALDO ANTERIOR 142.500,00 Kg
TERCERA ENTREGA 28.500,00 Kg
SALDO ACTUAL 114.000,00 Kg</t>
  </si>
  <si>
    <t>DEPÓSITO POR 228.000,00 Kg
SALDO ANTERIOR 114.000,00 Kg
QUINTA ENTREGA 28.500,00 Kg
SALDO ACTUAL 85.500,00 Kg</t>
  </si>
  <si>
    <t>DEPÓSITO POR 228.000,00 Kg
SALDO ANTERIOR 85.500,00 Kg
SEXTA ENTREGA 28.500,00 Kg
SALDO ACTUAL 57.000,00 Kg</t>
  </si>
  <si>
    <t>Transferencia sueldos septiembre 2023 – Oficina Central</t>
  </si>
  <si>
    <t>Trasferencia sueldos septiembre 2023 (Planta Eucaliptus)</t>
  </si>
  <si>
    <t>Comisión por transferencia LIP sueldos septiembre 2023</t>
  </si>
  <si>
    <t>Pago refrigerio septiembre 2023 (Gerente General)</t>
  </si>
  <si>
    <t>Adquisición de cuatro escaleras para planta de Producción</t>
  </si>
  <si>
    <t>Impresión de publicidad en la revista militar N° 381</t>
  </si>
  <si>
    <t>Adquisición de 10 cajas de papel bond tamaño carta y 5 cajas tamaño oficio</t>
  </si>
  <si>
    <t>Pago aportes CPS personal filial La Paz septiembre 2023</t>
  </si>
  <si>
    <t>Pago aportes CPS personal filial Oruro septiembre 2023</t>
  </si>
  <si>
    <t>Pago aportes gestora septiembre 2023</t>
  </si>
  <si>
    <t>Reposición caja chica planta septiembre 2023</t>
  </si>
  <si>
    <t>Pago por servicio anual de rastreo satelital de parque automotor</t>
  </si>
  <si>
    <t xml:space="preserve">Pago por servicio de mantenimiento de equipos de computación mes de septiembre </t>
  </si>
  <si>
    <t>Adquisición de cascos de seguridad para el personal administrativo de la EIECOSS</t>
  </si>
  <si>
    <t>Pago por servicio de fotocopias septiembre 2023</t>
  </si>
  <si>
    <t>Pago por servicio de limpieza Planta septiembre 2023</t>
  </si>
  <si>
    <t>Impresión de stickers de logo empresarial a full color</t>
  </si>
  <si>
    <t>Pago servicio de limpieza Oficina Central septiembre 2023</t>
  </si>
  <si>
    <t>Pago servicio de internet en Planta de Producción septiembre 2023</t>
  </si>
  <si>
    <t>Transferencia entre cuentas bancarias del Banco Fortaleza al Banco Unión, para pago de materia prima</t>
  </si>
  <si>
    <t>Comisión transferencia de fondos al Banco Unión para pago segundo lote y adelanto tercer lote de azufre importado desde Turquía (BAYMINERAL)</t>
  </si>
  <si>
    <t>Servicio de mantenimiento de ventanas y puertas de la Oficina Central</t>
  </si>
  <si>
    <t>Adquisición de sillas plásticas y mesas plásticas con estructura metálica</t>
  </si>
  <si>
    <t>Adquisición de válvulas de aguja para protección de manometros</t>
  </si>
  <si>
    <t>Pago por seguro del transporte del 2do. Embarque de 1200 toneladas de azufre importadas desde turquía</t>
  </si>
  <si>
    <t>Servicio de combustible personal militar octubre 2023</t>
  </si>
  <si>
    <t>Reposición caja chica Oficina Central septiembre 2023</t>
  </si>
  <si>
    <t>Servicio de obras complementarias para la infraestructura de la Oficina Central EIECOSS S.R.L.</t>
  </si>
  <si>
    <t>Servicio de tratamiento de pared posterior y contra piso acera exterior de la Oficina Central EIECOSS S.R.L.</t>
  </si>
  <si>
    <t>Pago por servicio de electricidad Planta septiembre 2023</t>
  </si>
  <si>
    <t>Pago Electricidad Oficina central octubre 2023</t>
  </si>
  <si>
    <t>Viaje a Eucaliptus para supervisar periodo de mantenimiento traslado de materiales y entrega de papeletas de pago. Incluye gastos por gasolina y peajes - Gerente General</t>
  </si>
  <si>
    <t>Viaje a Eucaliptus para supervisar periodo de mantenimiento traslado de materiales y entrega de papeletas de pago - Responsable de Recursos Humanos</t>
  </si>
  <si>
    <t>Liberación 50 contenedores 1er embarque BYMINERAL</t>
  </si>
  <si>
    <t>Viaje a Oruro, inspección de condiciones previas para descarguio de azufre en Planta de Producción. Incluye gastos por gasolina y peaje - Gerente General</t>
  </si>
  <si>
    <t>Viaje a Oruro, trámites y pagos ante la CPS - Responsable de RRHH</t>
  </si>
  <si>
    <t>Viaje a Oruro, trámites y pagos ante la CPS - Asesor Legal</t>
  </si>
  <si>
    <t xml:space="preserve">Pago por servicio de seguro de transporte correspondiente al 3er embarque de azufre importado desde Turquia </t>
  </si>
  <si>
    <t>Adquisición de planchas de teflón PTFE 1/8" para el área de refrigeración de ácido sulfúrico</t>
  </si>
  <si>
    <t>Servicio de jardinería con provisión de plantines y maceteros para la Oficina Central de la EIECOSS S.R.L.</t>
  </si>
  <si>
    <t>Adquisición de un extintor y dieciseis señaleticas de seguridad industrial para Oficina Central de EIECOSS S.R.L.</t>
  </si>
  <si>
    <t>Adquisición de una bomba para ácido sulfúrico para el Area de despacho de Planta de Producción</t>
  </si>
  <si>
    <t>Adquisición de material de limpieza para la Oficina Central EIECOSS S.R.L.</t>
  </si>
  <si>
    <t>Contratación del servicio de maestro de ceremonias para el 49 aniversario de COSSMIL</t>
  </si>
  <si>
    <t>Pago impuestos por septiembre 2023</t>
  </si>
  <si>
    <t>Pago de saldo de 60% correspondiente al 2do lote y anticipo 40% correspondiente al 3er lote de azufre importado desde Turquia (pago 1 de 5)</t>
  </si>
  <si>
    <t>Pago de saldo de 60% correspondiente al 2do lote y anticipo 40% correspondiente al 3er lote de azufre importado desde Turquia (pago 2 de 5)</t>
  </si>
  <si>
    <t>Pago de saldo de 60% correspondiente al 2do lote y anticipo 40% correspondiente al 3er lote de azufre importado desde Turquia (pago 3 de 5)</t>
  </si>
  <si>
    <t>Pago de saldo de 60% correspondiente al 2do lote y anticipo 40% correspondiente al 3er lote de azufre importado desde Turquia (pago 4 de 5)</t>
  </si>
  <si>
    <t>Pago de saldo de 60% correspondiente al 2do lote y anticipo 40% correspondiente al 3er lote de azufre importado desde Turquia (pago 5 de 5)</t>
  </si>
  <si>
    <t>Transferencia al Banco Unión para gastos de desaduanización del 1er embarque Bymineral</t>
  </si>
  <si>
    <t>Transferencia entre cuentas bancarias del Banco Fortaleza al Banco Unión para pago tributos primer embarque BayMineral</t>
  </si>
  <si>
    <t>Pago de servicios básicos septiembre 2023</t>
  </si>
  <si>
    <t>Adquisición de ropa de trabajo para el personal técnico - administrativo de la Oficina Central EIECOSS S.R.L.</t>
  </si>
  <si>
    <t>Viaje a Planta arqueo de caja chica y verificación almacenes. Incluye pasaje - Jefe de Contabilidad</t>
  </si>
  <si>
    <t>Viaje Oruro, inspección del descarguío de los primeros 33 contenedores de azufre  en Planta de Producción. Incluye gasto por gasolina y pago de peajes - Gerente General.</t>
  </si>
  <si>
    <t>Viaje Oruro, reforzar la capacitación al personal que conforma la Comisión Sumariante para la ejecución de procesos sumarios internos - Asesor Legal</t>
  </si>
  <si>
    <t>Transferencia de utilidades a la EMINCOSS S.R.L. gestión 2022 - 2023 (en cumplimiento al Acta de Asamblea de Socios N° 04/2023)</t>
  </si>
  <si>
    <t>Pago por instalación de muebles y complementación de cajonería - Oficina Central de la EIECOSS S.R.L.</t>
  </si>
  <si>
    <t>Servicio de mantenimiento de camioneta placa de circulación N° 6269 NBL - Oficna Central EIECOSS S.R.L.</t>
  </si>
  <si>
    <t>Pago refrigerio octubre 2023</t>
  </si>
  <si>
    <t>Pago por rectificado de válvula mariposa para la planta de Producción</t>
  </si>
  <si>
    <t>Adquisición de 4 retenes de goma para eje de motor de descarga de ácido</t>
  </si>
  <si>
    <t>Adquisición de 178 pernos de grado de diferentes medidas</t>
  </si>
  <si>
    <t>Servicio de vaciado de plataforma en hormigón para el patio posterior de Oficina Central de la EIECOSS S.R.L.</t>
  </si>
  <si>
    <t>Contratación del servicio de analisis químico de acido sulfurico en laboratorio externo</t>
  </si>
  <si>
    <t>Adquisición de 400 litros de gasolina para Planta de Producción</t>
  </si>
  <si>
    <t>Viaje a La Paz, realizar monitoreos ocupacionales de la empresa Eucaliptus SRL en Of. Central. Incluye pasajes - Reponsable de Seguridad Industrial y Medio Ambiente</t>
  </si>
  <si>
    <t>Pago a Agente Aduanero por la nacionalización de los primeros 33 contenedores de azufre correspondientes al Primer embarque</t>
  </si>
  <si>
    <t>Transferencia de sueldos octubre 2023 - Oficina Central</t>
  </si>
  <si>
    <t>Transferencia de sueldos octubre 2023 - Planta Eucaliptus</t>
  </si>
  <si>
    <t>Comisión por transferencia sueldos octubre 2023</t>
  </si>
  <si>
    <t>Pago de tributos aduaneros correspondientes a la DIM 2371025 y DIM 2376011 correspondientes a 33 contenedores de azufre correspondientes al primer embarque</t>
  </si>
  <si>
    <t>TOTAL EGRESOS OCTUBRE</t>
  </si>
  <si>
    <t>38.147.003.07</t>
  </si>
  <si>
    <t>SALDO INICIAL AL 30/09/2023</t>
  </si>
  <si>
    <t>09 OCT - 15 OCT</t>
  </si>
  <si>
    <t>16 OCT - 22 OCT</t>
  </si>
  <si>
    <t>23 OCT - 29 OCT</t>
  </si>
  <si>
    <t>MIERCOLES</t>
  </si>
  <si>
    <t>DETALLE SEMANAL DE INGRESOS Y EGRESOS NOVIEMBRE</t>
  </si>
  <si>
    <t>01 NOV - 05 NOV</t>
  </si>
  <si>
    <t>06 NOV – 12 NOV</t>
  </si>
  <si>
    <t>13 NOV – 19 NOV</t>
  </si>
  <si>
    <t>20 NOV – 26 NOV</t>
  </si>
  <si>
    <t>27 NOV – 30 NOV</t>
  </si>
  <si>
    <t>COMERCIALIZACION NOVIEMBRE</t>
  </si>
  <si>
    <t>SEMANAS NOVIEMBRE</t>
  </si>
  <si>
    <t>DEPÓSITO POR 70.000,00 Kg
SALDO ANTERIOR 22.160,00 Kg
TERCERA ENTREGA 22.160,00 Kg
SALDO ACTUAL 0,00 Kg</t>
  </si>
  <si>
    <t>DEPÓSITO POR 54.000,00 Kg
PRIMERA ENTREGA 27.000,00 Kg
SALDO ACTUAL 27.000,00 Kg</t>
  </si>
  <si>
    <t>DEPÓSITO POR 54.000,00 Kg
SALDO ANTERIOR 27.000,00 Kg
SEGUNDA ENTREGA 27.000,00 Kg
SALDO ACTUAL 0,00 Kg</t>
  </si>
  <si>
    <t>DEPÓSITO POR 285.000,00 KILOS
PRIMERA ENTREGA 28.500,00 KILOS
SALDO ACTUAL 256.500,00 KILOS</t>
  </si>
  <si>
    <t>DEPÓSITO POR 285.000,00 KILOS
SALDO ANTERIOR 256.500,00 KILOS
SEGUNDA ENTREGA 28.500,00 KILOS
SALDO ACTUAL 228.000,00 KILOS</t>
  </si>
  <si>
    <t>DEPÓSITO POR 285.000,00 Kg
SALDO ANTERIOR 228.000,00 Kg
TERCERA ENTREGA 28.500,00 Kg
SALDO ACTUAL 199.500,00 Kg</t>
  </si>
  <si>
    <t>DEPÓSITO POR 285.000,00 Kg
SALDO ANTERIOR 199.500,00 Kg
CUARTA ENTREGA 28.500,00 Kg
SALDO ACTUAL 171.000,00 Kg</t>
  </si>
  <si>
    <t>PAGO APORTES CPS PERSONAL FILIAL LA PAZ OCTUBRE 2023</t>
  </si>
  <si>
    <t>PAGO APORTES CPS PERSONAL FILIAL ORURO OCTUBRE 2023</t>
  </si>
  <si>
    <t>PAGO APORTES GESTORA OCTUBRE 2023</t>
  </si>
  <si>
    <t>SERVICIO DE MANTENIMIENTO DE PUERTA ABATIBLE CON IMPLENTACIÓN DE ESTRUCTURA DE ALUMINIO PARA EL ALMACEN DE LA OFICINA CENTRAL</t>
  </si>
  <si>
    <t xml:space="preserve">ADQUISICIÓN DE UN ESMERIL DE BANCO </t>
  </si>
  <si>
    <t>PAGO POR SERVICIO DE INTERNET PARA LA PLANTA DE PRODUCCIÒN CORRESPONDIENTE A OCTUBRE 2023</t>
  </si>
  <si>
    <t>PAGO SERVICIO DE LIMPIEZA DE OFICNA CENTRAL OCTUBRE 2023</t>
  </si>
  <si>
    <t>PAGO POR SERVICIO DE FOTOPIAS OCTUBRE 2023</t>
  </si>
  <si>
    <t>ADQUISICIÓN DE ESTANTES METÁLICOS Y UN INMUEBLE DE MELANINA PARA LA UNIDAD DE ARCHIVOS DE LA OFICINA CENTRAL</t>
  </si>
  <si>
    <t>ADQUISICIÓN DE DOS VÁLVULAS Y UN CONECTOR TIPO "7" DE MATERIAL PVC</t>
  </si>
  <si>
    <t>ADQUISICIÓN DE UN MEDIDOR PORTATIL DE ESPESORES POR SISTEMA ULTRASONIDO</t>
  </si>
  <si>
    <t>ADQUISICIÓN DE OCHO BIDONES DE CAPACIDAD DE 60 LITROS PARA ALMACENES PLANTA PRODUCCIÓN</t>
  </si>
  <si>
    <t>DEVOLUCIÓN DE PAGO EASBA POR DEMASÍA EN MONTO DE RETENCIÓN</t>
  </si>
  <si>
    <t>PAGO POR SERVICIO DE MANTENIMIENTO DE EQUIPOS DE COMPUTACIÓN - OCTUBRE</t>
  </si>
  <si>
    <t>PAGO DE TRIBUTOS ADUANEROS DE LA DIM 2387767 CORRESPONDIENTE A LA DESADUANIZACIÓN DE 17 CONTENEDORES - PRIMER EMBARQUE (PAGO POR BANCO UNIÓN S.A.)</t>
  </si>
  <si>
    <t>TRANSFERENCIA POR DISTRIBUCIÓN DE UTILIDADES A COSSMIL GESTIÓN 2022-2023 (DE ACUERDO A ACTA DE ASAMBLEA DE SOCIOS N° 04/2023)</t>
  </si>
  <si>
    <t>REPOSICIÓN CAJA CHICA PLANTA OCTUBRE 2023</t>
  </si>
  <si>
    <t>REPOSICIÓN CAJA CHICA OFICINA CENTRAL OCTUBRE 2023</t>
  </si>
  <si>
    <t>CONTRATACIÓN DE SERVICIO DE MANTENIMIENTO PREVENTIVO DE LA RETROEXCAVADORA DE PLANTA DE PRODUCCIÓN</t>
  </si>
  <si>
    <t>PAGO POR SERVICIO DE LIMPIEZA PLANTA OCTUBRE 2023</t>
  </si>
  <si>
    <t>CONTRATACIÓN DE SERVICIO DE RECARGA DE EXTINTORES - OFICINA CENTRAL</t>
  </si>
  <si>
    <t>PAGO SERVICIO DE ELECTRICIDAD PLANTA OCTUBRE 2023</t>
  </si>
  <si>
    <t xml:space="preserve">PAGO POR LA ADQUISICIÓN DE UNA ANTENA DE RECEPCIÓN DE INTERNET INCLUYENDO EL SERVICIO DE INSTALACIÓN EN PLANTA DE PRODUCCIÓN </t>
  </si>
  <si>
    <t>COMPRA COMBUSTIBLE PERSONAL MILITAR NOVIEMBRE 2023</t>
  </si>
  <si>
    <t>PAGO DEL SALDO DE 60% CORRESPONDIENTE AL 3ER LOTE Y ANTICIPO DEL 40% CORRESPONDIENTE AL 4TO LOTE DE AZUFRE IMPORTADO DESDE TURQUÍA</t>
  </si>
  <si>
    <t>COMISIÓN TRANSFERENCIA FONDOS BANCO UNIÓN PAGO DE SALDO DE 60% CORRESPONDIENTE AL 3ER. LOTE Y ANTICIPO DEL 40% CORRESPONDIENTE AL 4TO LOTE DE AZUFRE IMPORTADO DESDE TURQUÍA.</t>
  </si>
  <si>
    <t>TRANSFERENCIA ENTRE CUENTAS BANCARIAS DEL BANCO FORTALEZA S.A. AL BANCO UNIÓN S.A. PARA PAGO A PROVEEDOR Y PAGOS DE IMPUESTOS ADUANEROS</t>
  </si>
  <si>
    <t>VIAJE A ORURO TRÁMITES EN LA CAJA PETROLERA DE SALUD Y LA DIRECCIÓN DEPARTAMENTAL DE TRABAJO DE ORURO. INCLUYE GASTOS POR PASAJES - RECURSOS HUMANOS</t>
  </si>
  <si>
    <t>ADQUISICIÓN DE 2.500 KILOGRAMOS DE SAL INDUSTRIAL PARA PRODUCCIÓN</t>
  </si>
  <si>
    <t>ADQUISICIÓN DE 450 Kg DE GAS GLP EN 10 BOTELLONES DE 45 Kg CADA UNO PARA ENCENDER Y CALENTAR EL HORNO EN LA PLANTA DE PRODUCCIÓN</t>
  </si>
  <si>
    <t>ADQUSICIÒN DE 5.000 LITROS DE DIÉSEL PARA INICIO DE PRODUCCIÓN</t>
  </si>
  <si>
    <t>ADQUISICIÓN DE TRES DISCOS SÓLIDOS PARA EQUIPOS PC DE OFICINA CENTRAL</t>
  </si>
  <si>
    <t>SERVICIO DE TRANSPORTE DE MATERIALES A PLANTA DE PRODUCCIÓN</t>
  </si>
  <si>
    <t>VIAJE A LA PAZ REUNIÓN PARA REVISIÓN DEL INFORME DE DISEÑO DEL INTERCAMBIADOR DE CALOR PARA ENFRIAMIENTO DEL ÁCIDO SULFÚRICO PRESENTADO POR LA EMPRESA CONSULTORA Y TAMBIEN PARA CAPACITACIÓN AL PERSONAL ADMINISTRATIVO EN EL MANEJO DE EXTINTORES INCLUYE PASAJE - JEFE DE PRODUCCIÓN</t>
  </si>
  <si>
    <t>VIAJE A ORURO PARA TRÁMITES EN LA CAJA PETROLERA DE SALUD E INSPECCIÓN DE AVANCE DE MANTENIMIENTO DE LA PLANTA DE PRODUCCIÓN INCLUYE GASTOS POR GASOLINA Y PEAJE - GERENTE GENERAL</t>
  </si>
  <si>
    <t>VIAJE A ORURO TRÁMITES EN LA CAJA PETROLERA DE SALUD Y LA DIRECCIÓN DEPARTAMENTAL DE TRABAJO DE ORURO - RECURSOS HUMANOS</t>
  </si>
  <si>
    <t>VIAJE A ORURO TRÁMITES EN LA CAJA PETROLERA DE SALUD Y LA DIRECCIÓN DEPARTAMENTAL DE TRABAJOD DE ORURO - ASESORÍA LEGAL</t>
  </si>
  <si>
    <t>PAGO IMPUESTOS OCTUBRE 2023</t>
  </si>
  <si>
    <t>PAGO SERVICIOS BÁSICOS OCTUBRE 2023</t>
  </si>
  <si>
    <t>PAGO ELECTRICIDAD OF. CENTRAL NOVIEMBRE 2023</t>
  </si>
  <si>
    <t>PAGO POR SERVICIO DE MANTENIMIENTO DE RADIADOR DE RETROEXCAVADORA DE PLANTA</t>
  </si>
  <si>
    <t>COMPRA WET BOIL  101, 201 Y 402</t>
  </si>
  <si>
    <t>PAGO SERVICIO DE SEGURO DE TRANSPORTE DE 1.035 TM DE AZUFRE 4TO EMBARQUE</t>
  </si>
  <si>
    <t>ADQUISICIÓN DEL SEGURO OBLIGATORIO DE ACCIDENTES DE TRÁNSITO (SOAT) PARA EL PARQUE AUTOMOTOR DE LA EIECOSS S.R.L.</t>
  </si>
  <si>
    <t>LIBERACIÓN 52 CONTENEDORES  2DO EMBARQUE BYMINERAL</t>
  </si>
  <si>
    <t xml:space="preserve">VIAJE EUCALIPTUS PARA COORDINAR ORGANIZACIÓN DE PERSONAL PARA PROCESO DE PRODUCCIÓN </t>
  </si>
  <si>
    <t>PATROSS S.R.L. PAGO PLANILLA DE GASTOS 1508, DESADUANIZACIÓN DE 17 CONTENEDORES 1ER DESPACHO</t>
  </si>
  <si>
    <t>MSC - PAGO TRANSPORTE INTERNACIONAL 50 CONTENEDORES BL MEDUIL 510803 1ER EMBARQUE 1.200 TM AZUFRE</t>
  </si>
  <si>
    <t>ADQUISICIÒN DE MATERIAL ELECTRICO Y ACCESORIOS PARA INSTALACIÓN EN ARCHIVO Y ALMACEN OFICINA CENTRAL DE LA EIECOSS S.R.L.</t>
  </si>
  <si>
    <t>COMISIÓN POR TRANSFERENCIA FONDOS AL BANCO UNIÓN PARA EL PAGO DE 60% 4TO EMBARQUE Y 40 % 5TO EMBARQUE DE AZUFRE PROVISTO POR BAYMINERAL</t>
  </si>
  <si>
    <t>TRANSFERENCIA DE LA CUENTA BANCARIA EMPRESARIAL DEL BANCO FORTALEZA AL BANCO UNIÓN</t>
  </si>
  <si>
    <t>CONTRATACIÓN DE SERVICIO DE MANTENIMIENTO DE RADIADOR DEL MONTACARGAS</t>
  </si>
  <si>
    <t>PAGO 60 % 4TO EMBARQUE Y 40%  5TO EMBARQUE DE AZUFRE PROVISTO POR BAYMINERAL</t>
  </si>
  <si>
    <t>TOTAL EGRESOS NOVIEMBRE</t>
  </si>
  <si>
    <t>SALDO EN CUENTA Bs.
AL 30/11/2023</t>
  </si>
  <si>
    <t>SALDO INICIAL AL 31/10/2023</t>
  </si>
  <si>
    <t>06 NOV - 12 NOV</t>
  </si>
  <si>
    <t>13 NOV - 19 NOV</t>
  </si>
  <si>
    <t>20 NOV - 26 NOV</t>
  </si>
  <si>
    <t>27 NOV - 30 NOV</t>
  </si>
  <si>
    <t>SALDO EN CUENTA Bs.
AL 31/10/2023</t>
  </si>
  <si>
    <t>01 DIC- 03 DIC</t>
  </si>
  <si>
    <t>04 DIC – 10 DIC</t>
  </si>
  <si>
    <t>11 DIC – 17 DIC</t>
  </si>
  <si>
    <t>18 DIC – 24 DIC</t>
  </si>
  <si>
    <t>25 DIC – 31 DIC</t>
  </si>
  <si>
    <t>DETALLE SEMANAL DE INGRESOS Y EGRESOS DICIEMBRE</t>
  </si>
  <si>
    <t>COMERCIALIZACION DICIEMBRE</t>
  </si>
  <si>
    <t>SEMANAS DICIEMBRE</t>
  </si>
  <si>
    <t>ENERO</t>
  </si>
  <si>
    <t>DEPÓSITO POR 285.000,00 Kg
SALDO ANTERIOR 171.000,00 Kg
QUINTA ENTREGA 28.500,00 Kg
SALDO ACTUAL 142.500,00 Kg</t>
  </si>
  <si>
    <t>DEPÓSITO POR 285.000,00 Kg
SALDO ANTERIOR 142.500,00 Kg
SEXTA ENTREGA 28.500,00 Kg
SALDO ACTUAL 114.000,00 Kg</t>
  </si>
  <si>
    <t>DEPÓSITO POR 285.000,00 Kg
SALDO ANTERIOR 114.000,00 Kg
SÉPTIMA ENTREGA 28.500,00 Kg
SALDO ACTUAL 85,500,00 Kg</t>
  </si>
  <si>
    <t>DEPÓSITO POR 285.000,00 Kg
SALDO ANTERIOR 85.500,00 Kg
OCTAVA ENTREGA 28.500,00 Kg
SALDO ACTUAL 57.000, 00 Kg</t>
  </si>
  <si>
    <t>DEPÓSITO POR 285.000,00 Kg
SALDO ANTERIOR 57.000,00 Kg
NOVENA ENTREGA 28.500,00 Kg
SALDO ACTUAL 28.500,00 Kg</t>
  </si>
  <si>
    <t>DEPÓSITO POR 285.000,00 Kg
SALDO ANTERIOR 28.500,00 Kg
DÉCIMA ENTREGA 28.500,00 Kg
SALDO ACTUAL 0,00 Kg</t>
  </si>
  <si>
    <t>DEPÓSITO POR 70.000,00 Kg
SALDO ANTERIOR 22.160,00 Kg
TERCER ENTREGA 22.160,00 Kg
SALDO ACTUAL 0,00 KILOS</t>
  </si>
  <si>
    <t>DEPÓSITO POR 285.000,00 Kg
PRIMERA ENTREGA 28.500,00 Kg
SALDO ACTUAL 256.500,00 Kg</t>
  </si>
  <si>
    <t>DEPÓSITO POR 285.000,00 Kg
SALDO ANTERIOR 256.500,00 Kg
SEGUNDA ENTREGA 28.500,00 Kg
SALDO ACTUAL 228.000,00 Kg</t>
  </si>
  <si>
    <t>DEPÓSITO POR 285.000,00 Kg
SALDO ANTERIOR 228.000,00 Kg
TERCER ENTREGA 28.500,00 Kg
SALDO ACTUAL 199,500,00 Kg</t>
  </si>
  <si>
    <t>DEPÓSITO POR 285.000,00 Kg
SALDO ANTERIOR 199.500,00 Kg
CUARTA ENTREGA 28.500,00 Kg
SALDO ACTUAL 171,000,00 Kg</t>
  </si>
  <si>
    <t>ADQUISICIÓN DE LOS MÓDULOS DE ENCENDIDO 006-153-0303</t>
  </si>
  <si>
    <t>PAGO FOTOCOPIAS NOVIEMBRE 2023</t>
  </si>
  <si>
    <t>TRANSFERENCIA SUELDOS NOVIEMBRE 2023 (OF. CENTRAL)</t>
  </si>
  <si>
    <t>TRANSFERENCIA SUELDOS NOVIEMBRE 2023 (PLANTA EUCALIPTUS)</t>
  </si>
  <si>
    <t>COMISIÓN POR TRANSFERENCIA DE SUELDOS NOVIEMBRE 2023</t>
  </si>
  <si>
    <t>PAGO REFRIGERIO NOVIEMBRE 2023</t>
  </si>
  <si>
    <t>PAGO APORTES GESTORA NOVIEMBRE 2023</t>
  </si>
  <si>
    <t>PAGO APORTES CPS PERSONAL FILIAL LA PAZ NOVIEMBRE 2023</t>
  </si>
  <si>
    <t>PAGO APORTES CPS PERSONAL FILIAL ORURO NOVIEMBRE 2023</t>
  </si>
  <si>
    <t>PAGO SERVICIO DE LIMPIEZA PLANTA NOVIEMBRE 2023</t>
  </si>
  <si>
    <t>PAGO SERVICIO DE INTERNET MES DE NOVIEMBRE 2023 PLANTA EUCALIPTUS</t>
  </si>
  <si>
    <t>PAGO SERVICIO DE LIMPIEZA OFICINA CENTRAL NOVIEMBRE 2023</t>
  </si>
  <si>
    <t>PAGO POR SERVICIO DE MANTENIMIENT0 DE EQUIPOS DE COMPUTACIÓN MES NOVIEMBRE</t>
  </si>
  <si>
    <t>ADQUISICIÓN DE UN MOTOR CON SISTEMA CORREDIZO DESLIZANTE PARA PUERTA DE GARAJE OFICINA CENTRAL</t>
  </si>
  <si>
    <t>ADQUISICION DE UN PORTERO ELÉCTRICO PARA OFICINA CENTRAL</t>
  </si>
  <si>
    <t>DECLARACIÓN DE DIM 2431049 CORRESPONDIENTE A LA DESADUANIZACIÓN DE 31 CONTENEDORES DE AZUFRE SEGUNDO EMBARQUE</t>
  </si>
  <si>
    <t>CONSULTORIA PARA EL DISENO Y DIMENSIONAMIENTO DE UN INTERCAMBIADOR DE CALOR</t>
  </si>
  <si>
    <t>PAGO DE AGUINALDO 2023 AL PERSONAL DE LA EIECOSS SRL</t>
  </si>
  <si>
    <t>COMISION POR TRANSFERENCIA, PAGO AGUINALDO 2023 A PERSONAL DE LA EIECOSS SRL</t>
  </si>
  <si>
    <t>ADQUISICIÓN DE ACEITE DE MOTOR Y FILTROS PARA MAQUINARIA PESADA DE PLANTA DE PRODUCCIÓN</t>
  </si>
  <si>
    <t>ADQUISICIÓN DE UN FILTRO DE ACEITE DE MOTOR DIESEL Y DOCE LITROS DE LIQUID0 REFRIGERANTE DE MOTOR DIESEL PARA PLANTA DE PRODUCCIÓN</t>
  </si>
  <si>
    <t>PAGO SERVICIO DE ELECTRICIDAD PLANTA DICIEMBRE 2023</t>
  </si>
  <si>
    <t>PAGO SERVICIOS BÁSICOS NOVIEMBRE 2023</t>
  </si>
  <si>
    <t>VIAJE ORURO, TRÁMITES SEGURO CORTO PLAZO Y SEGUIMIENTO A TRÁMITES EN LA DIRECCIÓN DEPARTAMENTAL DE TRABAJO, INCLUYE PASAJES RESPONSABLE DE RECURSOS HUMANOS</t>
  </si>
  <si>
    <t>PAGO ELECTRICIDAD OFICINA CENTRAL DICIEMBRE 2023</t>
  </si>
  <si>
    <t>REPOSICIÓN DE CAJA CHICA PLANTA NOVIEMBRE 2023</t>
  </si>
  <si>
    <t>COMISIÓN POR TRANSFERENCIA ENTRE CUENTAS DEL BANCO FORTALEZA SA AL BANCO UNIÓN SA</t>
  </si>
  <si>
    <t>TRANSFERENCIA ENTRE CUENTAS DEL BANCO FORTALEZA S.A. AL BANCO UNIÓN S.A.</t>
  </si>
  <si>
    <t>DECLARACIÓN DE DIM 2434213 CORRESPONDIENTE A LA DESADUANIZACIÓN DE 21 CONTENEDORES DE AZUFRE SEGUNDO EMBARQUE</t>
  </si>
  <si>
    <t>REPOSICIÓN CAJA CHICA OFICINA CENTRAL NOVIEMBRE 2023</t>
  </si>
  <si>
    <t>PAGO POR IMPRESIÓN DE HOJAS MEMBRETADAS</t>
  </si>
  <si>
    <t>COMPRA DE 400 LITROS DE GASOLINA PARA LA PLANTA DE PRODUCCIÓN</t>
  </si>
  <si>
    <t>COMPRA DE COMBUSTIBLE PARA PERSONAL MILITAR DICIEMBRE 2023</t>
  </si>
  <si>
    <t>VIAJE LA PAZ, PASAJES PARA ACTIVIDADES ADMINISTRATIVAS, TRÁMITES Y FIRMA DE CONTRATO CON LA EBIH- GERENTE GENERAL</t>
  </si>
  <si>
    <t>ADQUISICIÓN DE GRABADOR NVR Y CUATRO CÁMARAS DE SEGURIDAD PARA LA PLANTA DE PRODUCCIÓN</t>
  </si>
  <si>
    <t>COMPRAS DE FIN DE GESTION PARA OFICINA CENTRAL Y PLANTA DE PRODUCCIÓN</t>
  </si>
  <si>
    <t>COMPRA DE 5000 LITROS DE DIESEL PARA INICIO DE PRODUCCIÓN SEGUNDA ETAPA 2023 - SEGUNDO CUPO</t>
  </si>
  <si>
    <t>COMPRA DE 5000 LITROS DE DIESEL PARA INICIO DE PRODUCCIÓN SEGUNDA ETAPA 2023-TERCER CUP0</t>
  </si>
  <si>
    <t>PAGO DE IMPUESTO MUNICIPAL A LA PROPIEDAD DE VEHÍCULOS AUTOMOTORES TERRESTRES - GESTIÓN 2022 CORRESPONDIENTE AL PARQUE AUTOMOTOR DE LA EIECOSS SRL</t>
  </si>
  <si>
    <t>DEVOLUCIÓN DE GARANTÍA EN CUMPLIMIENTO AL CONTRATO POR CONSULTORIA PARA EL DISEÑO Y DIMENSIONAMIENTO DE UN INTERCAMBIADOR DE CALOR PARA ENFRIAMIENTO DE ÁCIDO SULFÚRICO EN PLANTA DE PRODUCCIÓN</t>
  </si>
  <si>
    <t>ADQUISICIÓN DE ARBOL Y ADORNOS NAVIDEÑOS PARA OFICINA CENTRAL</t>
  </si>
  <si>
    <t>PAGO DE PLANILLAS 1626 Y 1627 POR DESADUANIZACIÓN DE 52 CONTENEDORES DE AZUFRE, CORRESPONDIENTES AL SEGUNDO EMBARQUE DE AZUFRE PROVISTO POR BAYMINERAL</t>
  </si>
  <si>
    <t>VIAJE ORURO, RECOJO LICENCIA AMBIENTAL RAI EN LA ALCALDÍA DE ORURO Y SEGUIMIENTO TRÁMITE DIRECCIÓN DEPARTAMENTAL DE TRABAJO, EMPLEO Y PREVISIÓN SOCIAL. INCLUYE GASTOS POR GASOLINA Y PAGOS PEAJE – GERENTE GENERAL</t>
  </si>
  <si>
    <t>VIAJE ORURO, RECOJ0 LICENCIA AMBIENTAL RAI EN LA ALCALDİA DE ORURO Y SEGUIMIENTO TRÁMITE DIRECCION DEPARTAMENTAL DE TRABAJO, EMPLEO Y PREVISIÓN SOCIAL - RESPONSABLE DE RECURSOS HUMANOS</t>
  </si>
  <si>
    <t>VIAJE ORURO, RECOJO LICENCIA AMBIENTAL RAI EN LA ALCALDİA DE ORURO Y SEGUIMIENTO TRÁMITE DIRECCIÓN DEPARTAMENTAL DE TRABAJO, EMPLEO Y PREVISIÓN SOCIAL - ASESOR LEGAL.</t>
  </si>
  <si>
    <t>EJECUCIÓN DE RESPONSABILIDAD SOCIAL EMPRESARIAL PARA ATENCIÓN A SOLICITUD DE LA ASOCIACIÓN DE DISCAPACITADOS DEL MUNICIPIO DE EUCALIPTUS</t>
  </si>
  <si>
    <t>PAGO DE SERVICIO DE SEGURO DE TRANSPORTE CORRESPONDIENTE PARA EL QUINTO EMBARQUE DE AZUFRE PROVISTO POR BAYMINERAL</t>
  </si>
  <si>
    <t>VIAJE A PLANTA PRODUCCIÓN DEVOLUCIÓN DE 3200 TONELADAS DE AZUFRE A COSSMIL, INSPECCIÓN INICIO DE PRODUCCIÓN SEGUNDA ETAPA 2023 Y TRASLADO DE MATERIALES. INCLUYE GASTOS POR GASOLINA Y PAGO PEAJES - GERENTE GENERAL</t>
  </si>
  <si>
    <t>VIAJE A PLANTA PRODUCCIÓN DEVOLUCIÓN DE 3200 TONELADAS DE AZUFRE A COSSMIL, INSPECCIÓN INICIO DE PRODUCCIÓN SEGUNDA ETAPA 2023 Y TRASLADO DE MATERIALES- JEFE DE PLANIFICACIÓN</t>
  </si>
  <si>
    <t>VIAJE A PLANTA PRODUCCIÓN DEVOLUCIÓN DE 3200 TONELADAS DE AZUFRE A COSSMIL, INSPECCIÓN INICIO DE PRODUCCIÓN SEGUNDA ETAPA 2023 Y TRASLADO DE MATERIALES - ASESOR LEGAL</t>
  </si>
  <si>
    <t>PAGO DE IMPUESTOS CORRESPONDIENTE A NOVIEMBRE 2023</t>
  </si>
  <si>
    <t>DEPÓSITO EN BANCO FIE SA PARA ACTIVACIÓN DE CUENTA EMPRESARIAL DE LA EIECOSS SRL</t>
  </si>
  <si>
    <t>SERVICI0 DE RECARGA DE EXTINTORES PARA PLANTA DE PRODUCCIÓN</t>
  </si>
  <si>
    <t>ADQUISICIÓN DE ARCHIVADORES DE PALANCA PARA LA OFICINA CENTRAL</t>
  </si>
  <si>
    <t>SERVICIO DE TRANSPORTE DE 52 CONTENEDORES CORRESPONDIENTE AL SEGUNDO EMBARQUE DE AZUFRE PROVISTO POR BAYMINERAL</t>
  </si>
  <si>
    <t>ADQUISICIÓN DE LENTES DE SEGURIDAD INDUSTRIAL OSCUROS</t>
  </si>
  <si>
    <t xml:space="preserve">VIAJE PLANTA INSPECCIÓN DE MANEJO DE ACTIVOS FIJOS Y BACK UP DE INFORMACIÓN DIGITAL EN PLANTA DE PRODUCCIÓN </t>
  </si>
  <si>
    <t>PAGO POR SERVICIO DE FOTOCOPIAS DICIEMBRE 2023</t>
  </si>
  <si>
    <t>DEBITO IMPRESIÓN 500 CHEQUES</t>
  </si>
  <si>
    <t>TOTAL EGRESOS DICIEMBRE</t>
  </si>
  <si>
    <t>SALDO EN CUENTA Bs.
AL 31/12/2023</t>
  </si>
  <si>
    <t>CUENTA CORRIENTE M/N
BANCO FIE S.A.</t>
  </si>
  <si>
    <t>01 DIC - 03 DIC</t>
  </si>
  <si>
    <t>04 DIC - 10 DIC</t>
  </si>
  <si>
    <t>11 DIC - 17 DIC</t>
  </si>
  <si>
    <t>18 DIC - 24 DIC</t>
  </si>
  <si>
    <t>25 DIC - 31 DIC</t>
  </si>
  <si>
    <t>SALDO INICIAL AL 21/12/2023</t>
  </si>
  <si>
    <t>CTA N° 60-0-0003346-7</t>
  </si>
  <si>
    <t>EN FECHA 21 DE DICIEMBRE DE 2023 LA EMPRESA EIECOSS S.R.L. APERTURÓ UNA CUENTA CORRIENTE EN EL BANCO FIE S.A. EN BOLIVIANOS</t>
  </si>
  <si>
    <t>DETALLE SEMANAL DE INGRESOS Y EGRESOS ENERO 2024</t>
  </si>
  <si>
    <t>01 ENE - 07 ENE</t>
  </si>
  <si>
    <t>08 ENE - 14 ENE</t>
  </si>
  <si>
    <t>15 ENE - 21 ENE</t>
  </si>
  <si>
    <t>22 ENE - 28 ENE</t>
  </si>
  <si>
    <t>29 ENE - 31 ENE</t>
  </si>
  <si>
    <t>COMERCIALIZACION ENERO</t>
  </si>
  <si>
    <t>SEMANAS ENERO</t>
  </si>
  <si>
    <t>FEBRERO</t>
  </si>
  <si>
    <t>DEL 01 AL 07 DE ENERO</t>
  </si>
  <si>
    <t>DEPÓSITO POR 285.000,00 Kg
SALDO ANTERIOR 114.000,00 Kg
SEPTIMA ENTREGA 28.500,00 Kg
SALDO ACTUAL 85.500,00 Kg</t>
  </si>
  <si>
    <t>DEPÓSITO POR 285.000,00 Kg
SALDO ANTERIOR 85.500,00 Kg
OCTAVA ENTREGA 28.500,00 Kg
SALDO ACTUAL 57.000,00 Kg</t>
  </si>
  <si>
    <t>DEL 08 AL 14 DE ENERO</t>
  </si>
  <si>
    <t>DEPÓSITO POR 285.000,00 Kg
SALDO ANTERIOR 57.000,00 Kg
NÓVENA ENTREGA 28.500,00 Kg
SALDO ACTUAL 28.500,00 Kg</t>
  </si>
  <si>
    <t>DEL 15 AL 21 DE ENERO</t>
  </si>
  <si>
    <t>DEPÓSITO POR 399.000,00 Kg
PRIMERA ENTREGA 28.500,00 Kg
SALDO ACTUAL 370.500,00 Kg</t>
  </si>
  <si>
    <t>DEPÓSITO POR 399.000,00 Kg
SALDO ANTERIOR 370.500,00 Kg
SEGUNDA ENTREGA 28.500,00 Kg
SALDO ACTUAL 342.000,00 Kg</t>
  </si>
  <si>
    <t>DEPÓSITO POR 399.000,00 Kg
SALDO ANTERIOR 342.000,00 Kg
TERCER ENTREGA 28.500,00 Kg
SALDO ACTUAL 313.500,00 Kg</t>
  </si>
  <si>
    <t>DEPÓSITO POR 399.000,00 Kg
SALDO ANTERIOR 313.500,00 Kg
CUARTA ENTREGA 28.500,00 Kg
SALDO ACTUAL 285.000,00 Kg</t>
  </si>
  <si>
    <t>DEL 22 AL 28 DE ENERO</t>
  </si>
  <si>
    <t>DEPÓSITO POR 399.000,00 Kg
SALDO ANTERIOR 285.000,00 Kg
QUINTA  ENTREGA 28.500,00 Kg
SALDO ACTUAL 256.500,00 Kg</t>
  </si>
  <si>
    <t>DEPÓSITO POR 399.000,00 Kg
SALDO ANTERIOR 256.500,00 Kg
SEXTA  ENTREGA 28.500,00 Kg
SALDO ACTUAL 228.000,00 Kg</t>
  </si>
  <si>
    <t>DEPÓSITO POR 399.000,00 Kg
SALDO ANTERIOR 228.000,00 Kg
SEPTIMA ENTREGA 28.500,00 Kg
SALDO ACTUAL 199.500,00 Kg</t>
  </si>
  <si>
    <t>DEPÓSITO POR 399.000,00 Kg
SALDO ANTERIOR 199.500,00 Kg
OCTAVA ENTREGA 28.500,00 Kg
SALDO ACTUAL 171.000,00 Kg</t>
  </si>
  <si>
    <t>DEL 29 AL 31 DE ENERO</t>
  </si>
  <si>
    <t>DEPÓSITO POR 399.000,00 Kg
SALDO ANTERIOR 171.000,00 Kg
NOVENA ENTREGA 28.500,00 Kg
SALDO ACTUAL 142.500,00 Kg</t>
  </si>
  <si>
    <t>DEPÓSITO POR 399.000,00 Kg
SALDO ANTERIOR 142.500,00 Kg
DÉCIMA ENTREGA 28.500,00 Kg
SALDO ACTUAL 114.000,00 Kg</t>
  </si>
  <si>
    <t>TOTAL VENTAS ENERO</t>
  </si>
  <si>
    <t>TRANSFERENCIA DE SUELDOS CORRESPONDIENTE A DICIEMBRE 2023 - OFICINA CENTRAL</t>
  </si>
  <si>
    <t>TRANSFERENCIA DE SUELDOS CORRESPONDIENTE A DICIEMBRE 2023 - PLANTA DE PRODUCCIÓN</t>
  </si>
  <si>
    <t>COMISIÓN POR TRANSFERENCIA SUELDOS DICIEMBRE 2023</t>
  </si>
  <si>
    <t>PAGO SUELDO DICIEMBRE 2023 CORRESPONDIENTE A TRES TRABAJADORES</t>
  </si>
  <si>
    <t>VIAJE A PLANTA SUPERVISIÓN PROCESO DE PRODUCCIÓN Y REALIZAR INDUCCIÓN AL NUEVO PERSONAL INCORPORADO EN PLANTA, INCLUYE GASTOS POR GASOLINA Y PEAJES - RESPONSABLE DE RECURSOS HUMANOS</t>
  </si>
  <si>
    <t>PAGO REFRIGERIO DICIEMBRE 2023</t>
  </si>
  <si>
    <t>PAGO EXAMEN POST OCUPACIONAL DE TRES TRABAJADORES</t>
  </si>
  <si>
    <t>PAGO EXAMEN PRE-OCUPACIONAL DE CUATRO TRABAJADORES</t>
  </si>
  <si>
    <t>PAGO APORTES GESTORA PÚBLICA CORRESPONDIENTE A DICIEMBRE 2023</t>
  </si>
  <si>
    <t>PAGO DE APORTES CAJA PETROLERA DE SALUD PERSONAL FILIAL LA PAZ DICIEMBRE 2023</t>
  </si>
  <si>
    <t>PAGO DE APORTES CAJA PETROLERA DE SALUD PERSONAL FILIAL ORURO DICIEMBRE 2023</t>
  </si>
  <si>
    <t>SERVICIO DE INTERNET MES DE DICIEMBRE 2023 - PLANTA EUCALIPTUS</t>
  </si>
  <si>
    <t>SERVICIO DE LIMPIEZA PLANTA DICIEMBRE 2023</t>
  </si>
  <si>
    <t>ADQUISICIÓN DE DUCHAS DE EMERGENCIA (INCLUYE LAVAOJOS) PARA PLANTA DE PRODUCCIÓN</t>
  </si>
  <si>
    <t>ADQUISICIÓN DE BOTINES DE SEGURIDAD INDUSTRIAL PARA PERSONAL DE PLANTA DE PRODUCCIÓN</t>
  </si>
  <si>
    <t>SERVICIO DE LIMPIEZA OFICINA CENTRAL DICIEMBRE 2023</t>
  </si>
  <si>
    <t>REPOSICIÓN DE CAJA CHICA PLANTA DICIEMBRE 2023</t>
  </si>
  <si>
    <t xml:space="preserve">PAGO FINIQUITO POR CONCLUSIÓN DE CONTRATO CORRESPONDIENTE A TRES TRABAJADORES </t>
  </si>
  <si>
    <t>VIAJE LA PAZ, COORDINACIÓN PLAN DE TRABAJO 2024 Y RECEPCIÓN DE TERCER EMBARQUE DE AZUFRE PROVISTO POR BAYMINERAL, INCLUYE PASAJE - JEFE DE PRODUCCIÓN</t>
  </si>
  <si>
    <t>VIAJE LA PAZ, COORDINACIÓN PLAN DE TRABAJO 2024 Y RECEPCIÓN DE TERCER EMBARQUE DE AZUFRE PROVISTO POR BAYMINERAL, INCLUYE PASAJE - ENCARGADO DE ALMACENES PLANTA</t>
  </si>
  <si>
    <t>PAGO FINIQUITO POR CONCLUSIÓN DE CONTRATO.</t>
  </si>
  <si>
    <t>PAGO PRIMA DE SEGURO BUS NISSAN CIVILIAN</t>
  </si>
  <si>
    <t>PAGO REFRENDAS DE CONTRATO DE SIETE TRABAJADORES Y VISADO DE CUATRO FINIQUITOS</t>
  </si>
  <si>
    <t>VIAJE ORURO, PAGOS AL SEGURO DE CORTO PLAZO Y TRÁMITES ANTE LA DIRECCIÓN DEPARTAMENTAL DEL MINISTERIO DE TRABAJO, EMPLEO Y PREVISIÓN SOCIAL - RESPONSABLE DE RECURSOS HUMANOS</t>
  </si>
  <si>
    <t>ASIGNACIÓN DE CAJA CHICA OFICINA CENTRAL</t>
  </si>
  <si>
    <t>PAGO HAPAG LLOYD POR LIBERACIÓN TERCER EMBARQUE DE AZUFRE PROVISTO POR BAYMINERAL (ADMINISTRACIÓN DE CONTENEDOR)</t>
  </si>
  <si>
    <t>PAGO HAPAG LLOYD POR LIBERACIÓN TERCER EMBARQUE DE AZUFRE PROVISTO POR BAYMINERAL (EDS EQUIPEMENT DAMAGE SURCHANGE/RECARGO POR DAÑOS AL EQUIPO)</t>
  </si>
  <si>
    <t>PAGO HAPAG LLOYD POR LIBERACIÓN TERCER EMBARQUE DE AZUFRE PROVISTO POR BAYMINERAL (GATE IN COSTO DE MANIPULACIÓN DE CONTENEDOR VACÍO AL SER DEVUELTO A PUERTO)</t>
  </si>
  <si>
    <t>PAGO HAPAG LLOYD POR LIBERACIÓN TERCER EMBARQUE DE AZUFRE PROVISTO POR BAYMINERAL (COLLECT RECARGO POR EMISIÓN DE B/L Y OTROS GASTOS QUE SE PAGAN EN DESTINO)</t>
  </si>
  <si>
    <t>TRANSFERENCIA DE FONDOS DEL BANCO UNIÓN AL BANCO FIE PARA PAGO 60% CORRESPONDIENTE A QUINTO EMBARQUE DE AZUFRE PROVISTO POR BAYMINERAL</t>
  </si>
  <si>
    <t>ADQUISICIÓN DE UN GABINETE DE PARED PARA ORGANIZACIÓN DE CABLEADO RED - OFICINA CENTRAL</t>
  </si>
  <si>
    <t>PAGO DE EXAMEN PRE Y POST OCUPACIONAL PARA DOS TRABAJADORES</t>
  </si>
  <si>
    <t>SERVICIO DE SUMINISTRO DE ENERGÍA ELÉCTRICA PLANTA DICIEMBRE 2023</t>
  </si>
  <si>
    <t>SERVICIO DE SUMINISTRO DE ENERGÍA  ELÉCTRICA OFICINA CENTRAL ENERO 2024</t>
  </si>
  <si>
    <t>PAGO SERVICIOS BÁSICOS DICIEMBRE 2023</t>
  </si>
  <si>
    <t>COMPRA DE 400 LITROS DE GASOLINA PARA PLANTA DE PRODUCCIÓN</t>
  </si>
  <si>
    <t>COMPRA DE FILTROS DE ACEITE, DIÉSEL, AIRE Y ANTICONGELANTE PARA MANTENIMIENTO DE BUS NISSAN CIVILIAN DE PLANTA DE PRODUCCIÓN</t>
  </si>
  <si>
    <t>PAGO IMPUESTOS DICIEMBRE 2024</t>
  </si>
  <si>
    <t>DEVOLUCIÓN TRANSFERENCIA DEPOSITADO POR ERROR EMPRESA  CVM CORP.</t>
  </si>
  <si>
    <t>PAGO ADQUISICIÓN DE OVEROLES  TÉRMICOS PARA PERSONAL DE PLANTA DE PRODUCCIÓN</t>
  </si>
  <si>
    <t>PAGO POR ADQUISICIÓN DE ROPA DE TRABAJO PARA PLANTA DE PRODUCCIÓN</t>
  </si>
  <si>
    <t>VIAJE A LA PAZ DIAS 25 Y 26 DE ENERO DE 2024 PARA REALIZAR LA FIRMA DE ÓRDENES DE COMPRA, CONTRATOS, CARTA TRANSFERENCIA, TRÁMITES DE DESADUANIZACIÓN, REUNIÓN CON ANTAY PACHA SA, INCLUYE PASAJE AEREO Y VIÁTICO POR DOS DÍAS - GERENTE GENERAL</t>
  </si>
  <si>
    <t>ADQUISICIÓN DE CONOS Y CINTAS DE SEÑALIZACIÓN DE SEGURIDAD PARA DELIMITAR ZONAS DE TRABAJO EN PLANTA DE PRODUCCIÓN</t>
  </si>
  <si>
    <t>PAGO SERVICIO DE MANTENIMIENTO DE CAMIONETA EIECOSS S.R.L. PLACA 6269 NBL  OF CENTRAL</t>
  </si>
  <si>
    <t>TRANSFERENCIA DE FONDOS BANCO UNIÓN PAGO TRIBUTOS ADUANEROS 4TO. DESPACHO BYMINERAL</t>
  </si>
  <si>
    <t>COMISIÓN TRANSFERENCIA FONFOS BANCO UNIÓN PAGO TRIBUTOS ADUANEROS 4TO. DESPACHO BYMINERAL</t>
  </si>
  <si>
    <t>PAGO POR ADMINISTRACIÓN DE CONTENEDORES</t>
  </si>
  <si>
    <t xml:space="preserve">EDS </t>
  </si>
  <si>
    <t>GATE IN</t>
  </si>
  <si>
    <t>COLLECT</t>
  </si>
  <si>
    <t>PAGO POR LA ADQUISICIÓN DE UN SISTEMA DE ALIMENTACIÓN ININTERRUMPIDA (UPS)</t>
  </si>
  <si>
    <t>DREW PROYECTEL GROUP, PAGO SERVICIO INTERNET MES DE ENERO PLANTA EUCALIPTUS</t>
  </si>
  <si>
    <t>PAGO SERVICIO DE LIMPIEZA OF CENTRAL ENERO 2024</t>
  </si>
  <si>
    <t>SETECOP - PAGO FOTOCOPIAS ENERO 2024</t>
  </si>
  <si>
    <t>TOTAL EGRESOS ENERO</t>
  </si>
  <si>
    <t>SALDO EN CUENTA Bs.
AL 31/01/2024</t>
  </si>
  <si>
    <t>SALDO INICIAL AL 30/11/2023</t>
  </si>
  <si>
    <t>SALDO INICIAL AL 31/12/2023</t>
  </si>
  <si>
    <t>IMPORTE TOTAL VENTAS MES FEBRERO 2024</t>
  </si>
  <si>
    <t>IMPORTE TOTAL VENTAS MES ENERO 2024</t>
  </si>
  <si>
    <t>IMPORTE TOTAL VENTAS MES DIC 2023</t>
  </si>
  <si>
    <t>IMPORTE TOTAL VENTAS MES NOV 2023</t>
  </si>
  <si>
    <t>IMPORTE TOTAL VENTAS MES OCT 2023</t>
  </si>
  <si>
    <t>IMPORTE TOTAL VENTAS MES SEP 2023</t>
  </si>
  <si>
    <t>IMPORTE TOTAL VENTAS MES AGOSTO 2023</t>
  </si>
  <si>
    <t>DETALLE SEMANAL DE INGRESOS Y EGRESOS FEBRERO 2024</t>
  </si>
  <si>
    <t>01 FEB - 04 FEB</t>
  </si>
  <si>
    <t>05 FEB - 11 FEB</t>
  </si>
  <si>
    <t>12 FEB - 18 FEB</t>
  </si>
  <si>
    <t>19 FEB - 25 FEB</t>
  </si>
  <si>
    <t>26 FEB - 29 FEB</t>
  </si>
  <si>
    <t>COMERCIALIZACION FEBRERO</t>
  </si>
  <si>
    <t>SEMANAS FEBRERO</t>
  </si>
  <si>
    <t>DEL 01 AL 04 DE FEBRERO</t>
  </si>
  <si>
    <t>DEPÓSITO POR 399.000,00 Kg
SALDO ANTERIOR 114.000,00 Kg
DÉCIMA PRIMERA ENTREGA 28.500,00 Kg
SALDO ACTUAL 85.500,00 Kg</t>
  </si>
  <si>
    <t>DEPÓSITO POR 399.000,00 Kg
SALDO ANTERIOR 85.500,00 Kg
DÉCIMA SEGUNDA ENTREGA 28.500,00 Kg
SALDO ACTUAL 57.000,00 Kg</t>
  </si>
  <si>
    <t>DEL 05 AL 11 DE FEBRERO</t>
  </si>
  <si>
    <t>DEPÓSITO POR 399.000,00 Kg
SALDO ANTERIOR 57.000,00 Kg
DÉCIMA TERCERA ENTREGA 28.500,00 Kg
SALDO ACTUAL 28.500,00 Kg</t>
  </si>
  <si>
    <t>DEPÓSITO POR 399.000,00 Kg
SALDO ANTERIOR 28.500,00 Kg
DÉCIMA CUARTA ENTREGA 28.500,00 Kg
SALDO ACTUAL 0,00 Kg</t>
  </si>
  <si>
    <t>DEPÓSITO POR 54.000,00 Kg
PRIMERA ENTREGA 26.000,00 Kg
SALDO ACTUAL 28.000,00 Kg</t>
  </si>
  <si>
    <t>DEPÓSITO POR 54.000,00 Kg
SALDO ANTERIOR 28.000,00 Kg
SEGUNDA ENTREGA 28.000,00 Kg
SALDO ACTUAL 28.500,00 Kg</t>
  </si>
  <si>
    <t>DEL 12 AL 18 DE FEBRERO</t>
  </si>
  <si>
    <t>DEPÓSITO POR 120.000,00 Kg
PRIMERA ENTREGA 26.000,00 Kg
SALDO ACTUAL 94.000,00 Kg</t>
  </si>
  <si>
    <t>DEPÓSITO POR 120.000,00 Kg
SALDO ANTERIOR 94.000,00 Kg
SEGUNDA ENTREGA 26.000,00 Kg
SALDO ACTUAL 68.000,00 Kg</t>
  </si>
  <si>
    <t>DEL 19 AL 25 DE FEBRERO</t>
  </si>
  <si>
    <t>DEPÓSITO POR 47.840,00 Kg
PRIMERA  ENTREGA 23.920,00 Kg
SALDO ACTUAL 23.920,00 Kg</t>
  </si>
  <si>
    <t>DEPÓSITO POR 47.840,00 Kg
SALDO ANTERIOR 23.920,00 Kg
SEGUNDA  ENTREGA 23.920,00 Kg
SALDO ACTUAL 0,00 Kg</t>
  </si>
  <si>
    <t>DEPÓSITO POR 120.000,00 Kg
SALDO ANTERIOR 6.000,00 Kg
TERCERA  ENTREGA 26.000,00 Kg
SALDO ACTUAL 42.000,00 Kg</t>
  </si>
  <si>
    <t>DEPÓSITO POR 120.000,00 Kg
SALDO ANTERIOR 42.000,00 Kg
CUARTA  ENTREGA 26.000,00 Kg
SALDO ACTUAL 16.000,00 Kg</t>
  </si>
  <si>
    <t>DEL 26 AL 29 DE FEBRERO</t>
  </si>
  <si>
    <t>DEPÓSITO POR 120.000,00 Kg
SALDO ANTERIOR 16.000,00 Kg
QUINTA ENTREGA 16.000,00 Kg
SALDO ACTUAL 0,00 Kg</t>
  </si>
  <si>
    <t>TOTAL VENTAS FEBRERO</t>
  </si>
  <si>
    <t>MARZO</t>
  </si>
  <si>
    <t>TRANSFERENCIA SUELDOS ENERO 2024 (OFINA CENTRAL)</t>
  </si>
  <si>
    <t>TRANSFERENCIA SUELDOS ENERO 2024 (PLANTA EUCALIPTUS)</t>
  </si>
  <si>
    <t>COMISIÓN POR TRANSFERENCIA LIP SUELDOS ENERO 2024</t>
  </si>
  <si>
    <t>PAGO SUELDO ENERO 2024</t>
  </si>
  <si>
    <t>PAGO REFRIGERIO ENERO 2024</t>
  </si>
  <si>
    <t>PAGO APORTES CPS PERSONAL FILIAL LA PAZ ENERO 2024</t>
  </si>
  <si>
    <t>PAGO APORTES CPS PERSONAL FILIAL ORURO ENERO 2024</t>
  </si>
  <si>
    <t>PAGO DE APORTES PATRONALES Y RETENCIONES LABORALES GESTORA PÚBLICA</t>
  </si>
  <si>
    <t>VIAJE ORURO, TRÁMITES ANTE LA CAJA PETROLERA DE SALUD Y MINISTERIO DE TRABAJO DEPARTAMENTAL ORURO. INCLUYE PASAJES - RECURSOS HUMANOS</t>
  </si>
  <si>
    <t>ADQUISICIÓN DE MATERIAL DE ESCRITORIO PARA PLANTA DE PRODUCCIÓN</t>
  </si>
  <si>
    <t>REPOSICIÓN CAJA CHICA PLANTA ENERO 2024</t>
  </si>
  <si>
    <t xml:space="preserve">ADQUISICIÓN MATERIAL DE LIMPIEZA PARA PLANTA EUCALIPTUS </t>
  </si>
  <si>
    <t>ADQUISICIÓN DE INSUMOS Y MEDICAMENTOS PARA BOTIQUIN DE PRIMERON AUXILIOS DE PLANTA DE PRODUCCIÓN</t>
  </si>
  <si>
    <t>PAGO POR SERVICIO DE LIMPIEZA ENERO 2024 PLANTA DE PRODUCCIÓN</t>
  </si>
  <si>
    <t>REPOSICIÓN DE CAJA CHICA OFICINA CENTRAL CORRESPONDIENTE A ENERO 2024</t>
  </si>
  <si>
    <t>VIAJE A LA PAZ PARA REALIZAR LA FIRMA DE ORDENES DE COMPRA, CONTRATOS, CARTA TRANSFERENCIA, TRÁMITES DE DESADUANIZACIÓN. INCLUYE PASAJE ÁEREO  Y VIÁTICO POR UN DÍA - GERENTE GENERAL</t>
  </si>
  <si>
    <t>ADQUISICIÓN DE RESUCITADOR MANUAL (AMBU) PARA LA PLANTA DE PRODUCCIÓN</t>
  </si>
  <si>
    <t>CONTRATACIÓN DEL SERVICIO DE REVISIÓN Y VERIFICACIÓN DE CONEXIÓN AL TABLERO DE INSTRUMENTOS DE LA RETROEXCAVADORA</t>
  </si>
  <si>
    <t>ADQUISICIÓN DE EQUIPOS DE EMERGENCIA DE PRIMEROS AUXILIOS PARA PLANTA DE PRODUCCIÓN</t>
  </si>
  <si>
    <t>PAGO HAPAG LLOYD POR LIBERACIÓN DE DOS CONTENEDORES DEL CUARTO EMBARQUE DE AZUFRE PROVISTO POR BAYMINERAL - ADMINISTRACIÓN DE CONTENEDOR</t>
  </si>
  <si>
    <t>PAGO HAPAG LLOYD POR LIBERACIÓN DE DOS CONTENEDORES DEL CUARTO EMBARQUE DE AZUFRE PROVISTO POR BAYMINERAL - ADMINISTRACIÓN DE CONTENEDOR - EDS (EQUIPEMENT DAMAGE SURCHARGE/RECARGO POR DAÑOS AL EQUIPO)</t>
  </si>
  <si>
    <t>PAGO HAPAG LLOYD POR LIBERACIÓN DE DOS CONTENEDORES DEL CUARTO EMBARQUE DE AZUFRE PROVISTO POR BAYMINERAL - GATE IN (COSTO DE MANIPULACIÓN DE CONTENEDORES AL SER DEVUELTO AL PUERTO</t>
  </si>
  <si>
    <t>PAGO HAPAG LLOYD POR LIBERACIÓN DE DOS CONTENEDORES DEL CUARTO EMBARQUE DE AZUFRE PROVISTO POR BAYMINERAL - COLLECT (RECARGO POR EMISIÓN DE B/L Y OTROS GASTOS QUE SE PAGAN EN DESTINO)</t>
  </si>
  <si>
    <t>CRC FONDOS KOA PLANTA DE PRODUCCIÓN</t>
  </si>
  <si>
    <t>SERVICIO DE PROVISIÓN ENERGÍA ELÉCTRICA A PLANTA DE PRODUCCIÓN CORRESPONDIENTE A ENERO 2024</t>
  </si>
  <si>
    <t>SERVICIO DE PROVISIÓN ENERGÍA ELÉCTRICA A OFICINA CENTRAL CORRESPONDIENTE A ENERO 2024</t>
  </si>
  <si>
    <t>PAGO SERVICIOS BÁSICOS ENERO Y FEBRERO 2024</t>
  </si>
  <si>
    <t>VIAJE A ORURO PARA TRASLADO DE MATERIAL ADQUIRIDO Y SUPERVISIÓN DE PERSONAL EN PLANTA DE PRODUCCIÓN. INCLUYE GASTOS POR GASOLINA, PEAJES Y VIÁTICO - RECURSOS HUMANOS</t>
  </si>
  <si>
    <t>PRIMER PAGO CORRESPONDIENTE AL SALDO 60% DEL QUINTO EMBARQUE DE AZUFRE PROVISTO POR BAYMINERAL. INCLUYE ITF Y COMISIONES - DE ACUERDO A DISPONIBILIDAD DE MESA DE DINERO DEL BANCO FORTALEZA S.A.</t>
  </si>
  <si>
    <t>SEGUNDO PAGO CORRESPONDIENTE AL SALDO 60% DEL QUINTO EMBARQUE DE AZUFRE PROVISTO POR BAYMINERAL. INCLUYE ITF Y COMISIONES - DE ACUERDO A DISPONIBILIDAD DE MESA DE DINERO DEL BANCO FIE S.A.</t>
  </si>
  <si>
    <t>SERVICIO DE FUNDICIÓN DE UNA TUBERÍA DE HIERRO QUE TRASNPORTA ÁCIDO SULFÚRICO AL TANQUE DE PRODUCCIÓN</t>
  </si>
  <si>
    <t>SERVICIO DE CALIBRACIÓN DE EQUIPOS DE MONITOREO DE SALUD OCUPACIONAL (ANEMÓMETRO, SONÓMETRO, TERMOHIGRÓMETRO Y ETILOMETRO) PARA LA PLANTA DE PRODUCCIÓN</t>
  </si>
  <si>
    <t>SERVICIO DE CALIBRACIÓN DE LUXOETRO PARA PLANTA DE PRODUCCIÓN</t>
  </si>
  <si>
    <t>SERVICIO DE CALIBRACIÓN DE EQUIPO DE MEDIDOR DE GASES PARA LA PLANTA DE PRODUCCIÓN</t>
  </si>
  <si>
    <t>VIAJE A LA PAZ PARA INFORMAR LA SITUACIÓN ACTUAL Y LOGROS DE LA EIECOSS SRL ANTE EL NUEVO GERENTE GENERAL COSSMIL, REALIZAR LA FIRMA DE ÓRDENES DE COMPRA, CONTRATOS TRÁMITES DE DESADUANIZACIÓN. INCLUYE PASAJE AÉREO Y VIÁTICO POR DOS DÍAS - GERENTE GENERAL</t>
  </si>
  <si>
    <t>ADQUISICIÓN DE DIEZ PORTA VISOR ADOSABLE PARA CASCO DE SEGURIDAD  INDUSTRIAL</t>
  </si>
  <si>
    <t>ADQUISICIÓN DE SEIS PONCHOS IMPERMEABLES TIPO INDUSTRIAL DE PROTECCIÓN DE LLUVIA PARA EL PERSONAL DE PLANTA DE PRODUCCIÓN</t>
  </si>
  <si>
    <t>PAGO DE IMPUESTOS CORRESPONDIENTE A ENERO 2024</t>
  </si>
  <si>
    <t>SERVICIO DE MANTENIMIENTO MOTOCICLETA DE OFICINA CENTRAL</t>
  </si>
  <si>
    <t>ADQUISICIÓN DE MATERIAL DE ESCRITORIO PARA LA OFICINA CENTRAL</t>
  </si>
  <si>
    <t>ADQUISICIÓN DE 400 LITROS DE COMBUSTIBLE GASOLINA PARA PLANTA DE PRODUCCIÓN</t>
  </si>
  <si>
    <t>ADQUISICIÓN DE DIEZ JUEGOS DE ROPA ANTIÁCIDA PARA EL PERSONAL DE PLANTA DE PRODUCCIÓN</t>
  </si>
  <si>
    <t>ADQUISICIÓN DE DOS LLANTAS PARA LA MOTOCICLETA DE PLANTA DE PRODUCCIÓN</t>
  </si>
  <si>
    <t xml:space="preserve">ADQUISICIÓN DE CONTROLADOR BIOMÉTRICO PARA OFICINA CENTRAL </t>
  </si>
  <si>
    <t>DECLARACIÓN DE DIM 2060955 Y 2060615 DESADUANIZACIÓN DE 6 Y 11 CONTENEDORES CORRESPONDIENTES AL CUARTO EMBARQUE DE AZUFRE</t>
  </si>
  <si>
    <t>TERCER Y CUARTO PAGO CORRESPONDIENTE AL SALDO 60% DEL QUINTO EMBARQUE DE AZUFRE PROVISTO POR BAYMINERAL INCLUYE ITF Y COMISIONES</t>
  </si>
  <si>
    <t>QUINTO PAGO CORRESPONDIENTE AL SALDO 60% DEL QUINTO EMBARQUE DE AZUFRE PROVISTO POR BAYMINERAL. INCLUYE ITF Y COMISIONES</t>
  </si>
  <si>
    <t>PAGO POR ADQUISICIÓN MATERIAL DE LIMPIEZA PARA OFICINA CENTRAL</t>
  </si>
  <si>
    <t>ADQUISICIÓN DE SEIS LLANTAS PARA BUS NISSAN EN PLANTA</t>
  </si>
  <si>
    <t>SERVICIO DE REPARACIÓN PANEL DE LUCES LED DE TESTIGOS DE ADVERTENCIA DE LA RETROEXCAVADORA</t>
  </si>
  <si>
    <t>SERVICIO DE IMPRESIÓN DE TALONARIOS PARA PAPELETAS DE PEDIDO DE MATERIALES DE ALMACÉN DE PLANTA DE PRODUCCIÓN</t>
  </si>
  <si>
    <t>ADQUISICIÓN DE 12 TUBOS DE ACERO CUADRADO 60 PERNOS Y UN FIERRO PLATINO PARA FABRICACIÓN DE ESTANTE PARA ALMACÉN</t>
  </si>
  <si>
    <t>VIAJE A LA PAZ, CUMPLIMIENTO OFICIO GEM/DGCE/CEM N° 038/2024 PARA FIRMA DE CONTRATO CORO CORO, ORDENES DE COMPRA, SERVICIO, TRIBUTOS ADUANEROS Y OTRAS ACTIVIDADES ADMINISTRATIVAS DE REPRESENTANTE LEGAL. INCLUYE PASAJES Y VIÁTICOS - GERENTE GENERAL</t>
  </si>
  <si>
    <t xml:space="preserve">CERTIFICACIÓN TRANSFERENCIAS AL EXTERIOR BANCO FORTALEZA CORRESPONDIENTE A PAGOS PENDIENTES DEL QUINTO EMBARQUE DE AZUFRE </t>
  </si>
  <si>
    <t>PAGO DIM 2065570 CORRESPONDIENTE A DESADUANIZACIÓN DE 11 CONTENEDORES DEL CUARTO EMBARQUE DE AZUFRE</t>
  </si>
  <si>
    <t>PAGO DIM 2065446 CORRESPONDIENTE A DESADUANIZACIÓN DE 14 CONTENEDORES DEL CUARTO EMBARQUE DE AZUFRE</t>
  </si>
  <si>
    <t>TOTAL EGRESOS FEBRERO</t>
  </si>
  <si>
    <t>SALDO EN CUENTA Bs.
AL 29/02/2024</t>
  </si>
  <si>
    <t>SALDO INICIAL AL 31/01/2024</t>
  </si>
  <si>
    <t>SALDO EN CUENTA Bs.
AL 31/03/2024</t>
  </si>
  <si>
    <t>SALDO INICIAL AL 29/02/2024</t>
  </si>
  <si>
    <t>01 MAR - 03 MAR</t>
  </si>
  <si>
    <t>04 MAR - 10 MAR</t>
  </si>
  <si>
    <t>11 MAR - 17 MAR</t>
  </si>
  <si>
    <t>18 MAR - 24 MAR</t>
  </si>
  <si>
    <t>25 MAR - 31 MAR</t>
  </si>
  <si>
    <t>DETALLE SEMANAL DE INGRESOS Y EGRESOS MARZO 2024</t>
  </si>
  <si>
    <t>COMERCIALIZACION MARZO</t>
  </si>
  <si>
    <t>SEMANAS MARZO</t>
  </si>
  <si>
    <t>DEL 01 AL 03 DE MARZO</t>
  </si>
  <si>
    <t>DEL 04 AL 10 DE MARZO</t>
  </si>
  <si>
    <t>DEPÓSITO POR 105.000,00 Kg
PRIMERA ENTREGA 27.500,00 Kg
SALDO ACTUAL 77.500,00 Kg</t>
  </si>
  <si>
    <t>DEPÓSITO POR 105.000,00 Kg
SALDO ANTERIOR 77.500,00 Kg
SEGUNDA ENTREGA 27.500,00 Kg
SALDO ACTUAL 50.000,00 Kg</t>
  </si>
  <si>
    <t>SE ANULÓ LA FACTURA N° 134 EN COORDINACIÓN CON EL ÁREA CONTABLE</t>
  </si>
  <si>
    <t>DEL 11 AL 17 DE MARZO</t>
  </si>
  <si>
    <t>DEPÓSITO POR 280.000,00 Kg
SALDO ANTERIOR 223.000,00 Kg
SEGUNDA ENTREGA 28.500,00 Kg
SALDO ACTUAL 194.500,00 Kg</t>
  </si>
  <si>
    <r>
      <t xml:space="preserve">DEPÓSITO POR 280.000,00 Kg
SALDO ANTERIOR 194.500,00 Kg
</t>
    </r>
    <r>
      <rPr>
        <sz val="8"/>
        <color theme="5"/>
        <rFont val="Calibri"/>
        <family val="2"/>
      </rPr>
      <t>TERCERA ENTREGA</t>
    </r>
    <r>
      <rPr>
        <sz val="8"/>
        <color rgb="FF000000"/>
        <rFont val="Calibri"/>
        <family val="2"/>
      </rPr>
      <t xml:space="preserve"> 28.500,00 Kg
SALDO ACTUAL 166.500,00 Kg</t>
    </r>
  </si>
  <si>
    <t>DEPÓSITO POR 54.000,00 Kg
PRIMERA ENTREGA 28.000,00 Kg
SALDO ACTUAL 26.000,00 Kg</t>
  </si>
  <si>
    <t>DEPÓSITO POR 280.000,00 Kg
SALDO ANTERIOR 166.500.000,00 Kg
TERCERA ENTREGA 28.500,00 Kg
SALDO ACTUAL 138.000,00 Kg</t>
  </si>
  <si>
    <t>DEPÓSITO POR 280.000,00 Kg
SALDO ANTERIOR 138.000.000,00 Kg
CUARTA ENTREGA 28.500,00 Kg
SALDO ACTUAL 109.500,00 Kg</t>
  </si>
  <si>
    <t>DEL 18 AL 24 DE MARZO</t>
  </si>
  <si>
    <t>DEL 25 AL 31 DE MARZO</t>
  </si>
  <si>
    <t>DEPÓSITO POR 33.600,00 Kg
PRIMERA ENTREGA 16.600,00 Kg
SALDO ACTUAL 17.000,00 Kg</t>
  </si>
  <si>
    <t>DEPÓSITO POR 33.600,00 Kg
SALDO ANTERIOR 17.000,00 Kg
SEGUNDA ENTREGA 17.000,00 Kg
SALDO ACTUAL 0,00 Kg</t>
  </si>
  <si>
    <t>TOTAL VENTAS MARZO</t>
  </si>
  <si>
    <t>PAGO REFRIGERIO FEBRERO 2024</t>
  </si>
  <si>
    <t>SERVICIO DE FOTOCOPIAS FEBRERO 2024</t>
  </si>
  <si>
    <t>TRANSFERENCIA DE SUELDOS CORRESPONDIENTE A ENERO 2024 - OFICINA CENTRAL</t>
  </si>
  <si>
    <t>TRANSFERENCIA DE SUELDOS CORRESPONDIENTE A ENERO 2024 - PLANTA EUCALIPTUS</t>
  </si>
  <si>
    <t>COMISIIÓN POR TRANSFERENCIA SUELDOS ENERO 2024</t>
  </si>
  <si>
    <t>PAGO APORTES CPS PERSONAL FILIAL LA PAZ FEBRERO 2024</t>
  </si>
  <si>
    <t>PAGO APORTES CPS PERSONAL FILIAL ORURO FEBRERO 2024</t>
  </si>
  <si>
    <t>PAGO LIBERACIÓN 48 CONTENEDORES CORRESPONDIENTES AL QUINTO EMBARQUE DE AZUFRE - GATE IN GASTOS EN PUERTO</t>
  </si>
  <si>
    <t>PAGO LIBERACIÓN 48 CONTENEDORES CORRESPONDIENTES AL QUINTO EMBARQUE DE AZUFRE - ADMINISTRACIÓN DE CONTENEDORES Y THC TERMINAL HANDRING CONTAINER</t>
  </si>
  <si>
    <t>PAGO SERVICIO DE INTERNET MES DE FEBRERO 2024 PLANTA EUCALIPTUS</t>
  </si>
  <si>
    <t>PAGO SERVICIO DE LIMPIEZA OFICINA CENTRAL FEBRERO 2024</t>
  </si>
  <si>
    <t>TRASNFERENCIA DE FONDOS BANCO UNIÓN PARA PAGO DE TRIBUTOS ADUANEROS DEL TERCER Y QUINTO EMBARQUE DE AZUFRE</t>
  </si>
  <si>
    <t>COMISIÓN BANCARIA POR TRANSFERENCIA DE FONDOS BANCO UNIÓN PARA PAGO DE TRIBUTOS ADUANEROS DEL TERCER Y QUINTO EMBARQUE DE AZUFRE</t>
  </si>
  <si>
    <t>PAGO POR SERVICIO DE LIMPIEZA FEBRERO 2024 PLANTA EUCALIPTUS</t>
  </si>
  <si>
    <t xml:space="preserve">VIAJE A PLANTA DE PRODUCCIÓN PARA PRESENTACIÓN DEL NUEVO JEFE ADMINISTRATIVO FINANCIERO E INSPECCIÓN DE LA PLANTA </t>
  </si>
  <si>
    <t>VIAJE A PLANTA PARA TRASLADO DE MATERIALES, ENTREGA DE BOLETAS DE PAGO, FIRMAS DE PLANILLA DEL PERSONAL. INCLUYE GASTOS POR COMBUSTIBLE Y PEAJES - RESPONSABLE DE RECURSOS HUMANOS</t>
  </si>
  <si>
    <t>REPOSICIÓN DE CAJA CHICA PLANTA DE PRODUCCIÓN FEBRERO 2024</t>
  </si>
  <si>
    <t>SERVICIO DE ALINEAMIENTO DE EJE DE MOTOR DE PLANTA DE PRODUCCIÓN</t>
  </si>
  <si>
    <t>ADQUISICIÓN DE 15 PARES DE BOTAS DE GOMA DE CAÑA LARGA</t>
  </si>
  <si>
    <t>ADQUISICIÓN DE ARNÉS DE CUERPO ENTERO PARA TRABAJOS DE SOLDADURA EN ALTURA</t>
  </si>
  <si>
    <t>ADQUISICIÓN DE EQUIPOS DE PROTECCIÓN RESPIRATORIOS</t>
  </si>
  <si>
    <t>ADQUISICIÓN DE 1000 LITROS DE DIÉSEL PARA OPERACIONES EN PLANTA DE PRODUCCIÓN</t>
  </si>
  <si>
    <t>DECLARACIÓN DE DIM 2071002 (15 CONTENEDORES) DESADUANIZACIÓN CORRESPONDIENTE AL TERCER EMBARQUE - BANCO UNIÓN</t>
  </si>
  <si>
    <t>DECLARACIÓN DE DIM 2073604 (15 CONTENEDORES) DESADUANIZACIÓN CORRESPONDIENTE AL TERCER EMBARQUE - BANCO UNIÓN</t>
  </si>
  <si>
    <t>DECLARACIÓN DE DIM 2077298 (20 CONTENEDORES) DESADUANIZACIÓN CORRESPONDIENTE AL TERCER EMBARQUE - BANCO UNIÓN</t>
  </si>
  <si>
    <t>VIAJE A ORURO PARA PAGO APORTES CAJA PETROLERA DE SALUD Y TRÁMITES ANTE LA DIRECCIÓN DEPARTAMENTAL DE TRABAJO INCLUYE PASAJE - RESPONSABLE DE RRHH</t>
  </si>
  <si>
    <t>ADQUISICION DE GUANTES ANTIACIDO PARA PERSONAL OPERATIVO PLANTA DE PRODUCCIÓN</t>
  </si>
  <si>
    <t>ASIGNACIÓN CAJA CHICA OFICINA CENTRAL</t>
  </si>
  <si>
    <t>PAGO POR DESADUANIZACIÓN DE 42 CONTENEDORES CORRESPONDIENTE A CUARTO EMBARQUE DE AZUFRE</t>
  </si>
  <si>
    <t>VIAJE PLANTA INDUCCIÓN AL NUEVO JEFE DE PRODUCCIÓN INSPECCIÓN  PROCESO DE PRODUCCIÓN Y DESCARGUIO DE AZUFRE EN PLANTA - JEFE ADMINISTRATIVO FINANCIERO</t>
  </si>
  <si>
    <t>VIAJE PLANTA INDUCCIÓN AL NUEVO JEFE DE PRODUCCIÓN INSPECCIÓN  PROCESO DE PRODUCCIÓN Y DESCARGUIO DE AZUFRE EN PLANTA - JEFE DE PLANIFICACIÓN</t>
  </si>
  <si>
    <t>VIAJE PLANTA ASIGNACIÓN DE ACTIVOS AL NUEVO JEFE DE PLANTA INCLUYE GASTOS POR COMBUSTIBLE PEAJES - ENCARGADO DE ACTIVOS FIJOS</t>
  </si>
  <si>
    <t>PAGO SERVICIOS BASICOS FEBRERO Y MARZO 2024</t>
  </si>
  <si>
    <t>PAGO ELECTRICIDAD OFICINA CENTRAL MARZO 2024</t>
  </si>
  <si>
    <t>PAGO SERVICIO DE ELECTRICIDAD PLANTA FEBRERO 2024</t>
  </si>
  <si>
    <t>ADQUISICIÓN DE 200 KILOGRAMOS DE SAL INDUSTRIAL PARA PROCESO DE TRATAMIENTO DE AGUA EN PLANTA DE PRODUCCIÓN</t>
  </si>
  <si>
    <t>COMPRA DE 400 LITROS DE GASOLINA PARA OPERACIONES DE LA PLANTA DE PRODUCCIÓN</t>
  </si>
  <si>
    <t>PAGO POR SERVICIO DE TRANSPORTE 17 CONTENEDORES CUARTO EMBARQUE BAYMINERAL</t>
  </si>
  <si>
    <t>ADQUISICIÓN DE MATERIALES PARA MANTENIMIENTO DE RETROEXCAVADORA BOBCAT - B730 EN PLANTA DE PRODUCCIÓN</t>
  </si>
  <si>
    <t>ADQUISICIÓN DE MATERIALES PARA MANTENIMIENTO DE MONTACARGAS KOMATSU FG30T</t>
  </si>
  <si>
    <t>SERVICIO DE VERIFICACIÓN Y CERTIFICACIÓN DE BALANZAS POR IBMETRO</t>
  </si>
  <si>
    <t>DECLARACIÓN DE DIM 2083435 CORRESPONDIENTE A 15  CONTENEDORES POR DESADUANIZACIÓN QUINTO EMBARQUE DE AZUFRE</t>
  </si>
  <si>
    <t>DECLARACIÓN DE DIM 2086821 CORRSPONDIENTE A 18 CONTENEDORES POR DESADUANIZACIÓN QUINTO EMBARQUE DE AZUFRE</t>
  </si>
  <si>
    <t>PAGO EXAMEN OCUPACIONAL A CAJA PETROLERA DE SALUD</t>
  </si>
  <si>
    <t>VIAJE A ORURO, TRÁMITE ANTE EL INSTITUTO NACIONAL DE ESTADÍSTICA A FIN DE DAR CONTINUIDAD CON LOS TRABAJOS DE PRODUCCIÓN EN PLANTA EUCALIPTUS. INCLUYE GASTOS POR VIÁTICOS 2 DÍAS Y PASAJES - RESPONSABLE DE RECURSOS HUMANOS</t>
  </si>
  <si>
    <t>SERVICIO DE MONTECARGA PARA DESCARGA DE AZUFRE</t>
  </si>
  <si>
    <t>PAGO DE IMPUESTOS FEBRERO 2024</t>
  </si>
  <si>
    <t>ADQUISICIÓN DE SIETE DISCOS SOLIDOS Y UNA MEMORIA RAM PARA LOS EQUIPOS DE COMPUTACIÓN DE LA EIECOSS SRL</t>
  </si>
  <si>
    <t>PAGO POR SERVICIO DE TRANSPORTE DE AZUFRE CORRESPONDIENTE AL CUARTO EMBARQUE (11 CONTENEDORES)</t>
  </si>
  <si>
    <t>PAGO POR SERVICIO DE TRANSPORTE DE AZUFRE CORRESPONDIENTE AL  CUARTO EMBARQUE (14 CONTENEDORES)</t>
  </si>
  <si>
    <t>ADQUISICIÓN DE TRES CANASTILLOS PLÁSTICOS PARA ENVÍO DE MATERIAL A PLANTA DE PRODUCCIÓN</t>
  </si>
  <si>
    <t>DECLARACIÓN DE DIM 2086821 CORRESPONDIENTE A 18 CONTENEDORES DEL QUINTO EMBARQUE</t>
  </si>
  <si>
    <t>ADQUISICIÓN DE 25 GRAMOS DE NITRATO DE PLATA PARA ANÁLISIS DE AGUAS EN LABORATORIO DE PLANTA DE PRODUCCIÓN</t>
  </si>
  <si>
    <t>ADQUISICIÓN DE 1 KILO DE CROMATO DE POTASIO PARA ANÁLISIS DE AGUAS EN LABORATORIO DE PLANTA DE PRODUCCIÓN</t>
  </si>
  <si>
    <t>SERVICIO DE MANTENIMIENTO DE MONTACARGAS DE PLANTA DE PRODUCCIÓN</t>
  </si>
  <si>
    <t>ADQUISICIÓN DE DOS NEUMÁTICOS PARA MONTACARGA PERTENECIENTE A LA EIECOSS SRL</t>
  </si>
  <si>
    <t>PAGO DE PLANILLA 2325 POR DESADUANIZACIÓN DE 15 CONTENEDORES DE AZUFRE CORRESPONDIENTES AL TERCER EMBARQUE DE BAYMINERAL</t>
  </si>
  <si>
    <t>PAGO DE PLANILLA 2326 POR DESADUANIZACIÓN DE 20 CONTENEDORES DE AZUFRE CORRESPONDIENTES AL TERCER EMBARQUE DE BYMINERAL</t>
  </si>
  <si>
    <t>PAGO DE PLANILLA 2324 POR DESADUANIZACIÓN DE 15 CONTENEDORES DE AZUFRE CORRESPONDIENTES AL TERCER EMBARQUE DE BAYMINERAL</t>
  </si>
  <si>
    <t>SERVICIO DE TRANSPORTE 15 CONTENEDORES CORRESPONDIENTES AL TERCER EMBARQUE DE BAYMINERAL</t>
  </si>
  <si>
    <t>SERVICIO DE TRANSPORTE 20 CONTENEDORES CORRESPONDIENTES AL TERCER EMBARQUE BYMINERAL</t>
  </si>
  <si>
    <t>SERVICIO DE MANTENIMIENTO DE LAS BALANZAS DEL ÁREA DE DESPACHO DE ÁCIDO SULFÚRICO EN PLANTA DE PRODUCCIÓN</t>
  </si>
  <si>
    <t>SERVICIO DE MANTENIMIENTO DE EQUIPOS DE COMPUTACIÓN - OFICINA CENTRAL</t>
  </si>
  <si>
    <t>SERVICIO DE FOTOCOPIAS MARZO 2024 - OFICINA CENTRAL</t>
  </si>
  <si>
    <t>SERVICIO INTERNET MES DE MARZO 2024 - PLANTA EUCALIPTUS</t>
  </si>
  <si>
    <t>SERVICIO DE LIMPIEZA MARZO 2024 - PLANTA EUCALIPTUS</t>
  </si>
  <si>
    <t>SERVICIO DE LIMPIEZA OFICINA CENTRAL MARZO 2024</t>
  </si>
  <si>
    <t>TOTAL EGRESOS MARZO</t>
  </si>
  <si>
    <t>CANTIDADPRODUCIDA</t>
  </si>
  <si>
    <t>CANTIDADCOMERCIALIZADA</t>
  </si>
  <si>
    <t>IMPORTETOTAL</t>
  </si>
  <si>
    <t>SALDOALMACEN</t>
  </si>
  <si>
    <t>MONTO</t>
  </si>
  <si>
    <t>Pago suMONTOidios 4 trabajadores marzo 2023</t>
  </si>
  <si>
    <t>Viaje Rio Grande por apertura de mina del socio EMINCOSS SRL Viáticos MONTO 930,00 Combustible MONTO 750,00 Peaje MONTO. 80 (Gerente General)</t>
  </si>
  <si>
    <t>Viaje Oruro pago finiquito dos trabajadores por retiro voluntario, incluye gasolina 200 MONTO, Peajes MONTO. 34 (Recursos Humanos)</t>
  </si>
  <si>
    <t>Adquisición de camioneta Toyota Hilux 4x4 (Indemnización recibida de la Boliviana por MONTO 132.240,00)</t>
  </si>
  <si>
    <t>Pago suMONTOidio personal abril 2023</t>
  </si>
  <si>
    <t>Pago suMONTOidio personal mayo 2023</t>
  </si>
  <si>
    <t>Pago suMONTOidio marzo 2023 correspondiente a Sr. Segundino Lopez</t>
  </si>
  <si>
    <t>Viaje a Eucaliptus para verificación del personal de sustancias controladas (viático 277 MONTO. Combustible gasolina para camioneta 150 MONTO. Pago peajes 25 MONTO) - Gerente General</t>
  </si>
  <si>
    <t>Viaje Eucaliptus relevo de cargo Activos Fijos - Asistente de Contrataciones, Incluye 739,50 MONTO. Por 5 días viático y 20 MONTO. Por pasajes.</t>
  </si>
  <si>
    <t>Viaje Eucaliptus relevo de cargo Activos Fijos - Encargado de Activos Fijos, Incluye 822,15 MONTO. Por 5 días viático y 20 MONTO. Por pasajes.</t>
  </si>
  <si>
    <t>Pago suMONTOidio a 03 trabajadores de la Empresa (Sr. Segundino Lopez, Javier Solares y Miguel Portugal)</t>
  </si>
  <si>
    <t>Viaje Eucaliptus, Supervisión conclusión de actividades de producción (incluye gastos de gasolina 150 MONTO, peaje 25 MONTO, viáticos 277 MONTO) - Gerente General</t>
  </si>
  <si>
    <t>Viaje a Eucaliptus como apoyo para el relevamiento de inventario de Activos Fijos de COSSMIL junto a personal de la UMDB (Incluye viáticos por dos días y pasaje MONTO. 40) - Responsable de Contrataciones.</t>
  </si>
  <si>
    <t>Viaje a Eucaliptus como apoyo para el relevamiento de inventario de Activos Fijos de COSSMIL junto a personal de la UMDB (Incluye viáticos por dos días y pasaje MONTO. 40) - Encargado de Activos Fijos.</t>
  </si>
  <si>
    <t>Viaje a Eucaliptus como apoyo para el relevamiento de inventario de Activos Fijos de COSSMIL junto a personal de la UMDB (Incluye viáticos por dos días y pasaje MONTO. 40) - Asistente de Contrataciones.</t>
  </si>
  <si>
    <t>CRC , pago suMONTOidio tres trabajadores</t>
  </si>
  <si>
    <t>Pago suMONTOidio 3 trabajadores  agosto 2023 (Segundino Lopez, Miguel Portugal y Javier Solares)</t>
  </si>
  <si>
    <t>Pago suMONTOidiio dos trabajadores septiembre 2023 (Segundino Lopez y Migue Portugal)</t>
  </si>
  <si>
    <t>Pago suMONTOidios 2 trabajadores</t>
  </si>
  <si>
    <t>PAGO DE SUMONTOIDIOS A DOS TRABAJADORES NOVIEMBRE 2023</t>
  </si>
  <si>
    <t>PAGO SUMONTOIDIOS 2 TRABAJADORES DICIEMBRE 2023</t>
  </si>
  <si>
    <t>PAGO SUMONTOIDIO 2 TRABAJADORES</t>
  </si>
  <si>
    <t>TRANSFERENCIA PATRIMONIO SUMONTOISTENTE DE LA EIE-COSS A COSSMIL</t>
  </si>
  <si>
    <t>CANTIDAD</t>
  </si>
  <si>
    <t>DEL 01 FECHA AL 02 FECHA</t>
  </si>
  <si>
    <t>DEL 03 FECHA AL 09 FECHA</t>
  </si>
  <si>
    <t>DEL 10 FECHA AL 16 FECHA</t>
  </si>
  <si>
    <t>DEL 17 FECHA AL 23 FECHA</t>
  </si>
  <si>
    <t>DEL 24 FECHA AL 30 FECHA</t>
  </si>
  <si>
    <t xml:space="preserve">TOTAL VENTAS FECHA </t>
  </si>
  <si>
    <t>DEL 01 FECHA AL 07 FECHA</t>
  </si>
  <si>
    <t>DEL 08 FECHA AL 14 FECHA</t>
  </si>
  <si>
    <t>DEL 15 FECHA AL 21 FECHA</t>
  </si>
  <si>
    <t>DEL 22 FECHA AL 28 FECHA</t>
  </si>
  <si>
    <t>DEL 29 FECHA AL 31 FECHA</t>
  </si>
  <si>
    <t>TOTAL VENTAS FECHA</t>
  </si>
  <si>
    <t>DEL 01 FECHA AL 04 FECHA</t>
  </si>
  <si>
    <t>DEL 05 FECHA AL 11 FECHA</t>
  </si>
  <si>
    <t>DEL 12 FECHA AL 18 FECHA</t>
  </si>
  <si>
    <t>DEL 19 FECHA AL 25 FECHA</t>
  </si>
  <si>
    <t>DEL 26 FECHA AL 30 FECHA</t>
  </si>
  <si>
    <t>FECHAO</t>
  </si>
  <si>
    <t>DEL 03 AL 09 DE FECHAO</t>
  </si>
  <si>
    <t>DEL 10 AL 16 DE FECHAO</t>
  </si>
  <si>
    <t>DEL 17 AL 23 DE FECHAO</t>
  </si>
  <si>
    <t>DEL 24 AL 30 DE FECHAO</t>
  </si>
  <si>
    <t>31 DE FECHAO</t>
  </si>
  <si>
    <t>TOTAL VENTAS FECHAO</t>
  </si>
  <si>
    <t>DEL 01 AL 06 DE FECHA</t>
  </si>
  <si>
    <t>DEL 07 AL 13 DE FECHA</t>
  </si>
  <si>
    <t>DEL 14 AL 20 DE FECHA</t>
  </si>
  <si>
    <t>DEL 21 AL 27 DE FECHA</t>
  </si>
  <si>
    <t>DEL 28 AL 31 DE FECHA</t>
  </si>
  <si>
    <t>DEL 01 AL 03 DE FECHA</t>
  </si>
  <si>
    <t>DEL 04 AL 10 DE FECHA</t>
  </si>
  <si>
    <t>DEL 11 AL 17 DE FECHA</t>
  </si>
  <si>
    <t>DEL 18 AL 24 DE FECHA</t>
  </si>
  <si>
    <t>DEL 25 AL 30 DE FECHA</t>
  </si>
  <si>
    <t>DEL 01 AL 08 DE FECHA</t>
  </si>
  <si>
    <t>DEL 09 AL 15 DE FECHA</t>
  </si>
  <si>
    <t>DEL 16 AL 22 DE FECHA</t>
  </si>
  <si>
    <t>DEL 23 AL 29 DE FECHA</t>
  </si>
  <si>
    <t>DEL 30 AL 31 DE FECHA</t>
  </si>
  <si>
    <t>DEL 01 AL 05 DE FECHA</t>
  </si>
  <si>
    <t>DEL 06 AL 12 DE FECHA</t>
  </si>
  <si>
    <t>DEL 13 AL 19 DE FECHA</t>
  </si>
  <si>
    <t>DEL 20 AL 26 DE FECHA</t>
  </si>
  <si>
    <t>DEL 27 AL 30 DE FECHA</t>
  </si>
  <si>
    <t>DEL 25 AL 31 DE 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</si>
</sst>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numFmt numFmtId="165" formatCode="[$-F800]dddd\,\ mmmm\ dd\,\ yyyy"/>
    <numFmt numFmtId="166" formatCode="dd/mm/yyyy;@"/>
    <numFmt numFmtId="167" formatCode="[$-F800]dddd&quot;, &quot;mmmm\ dd&quot;, &quot;yyyy"/>
    <numFmt numFmtId="168" formatCode="dd\-mmm"/>
  </numFmts>
  <fonts count="41" x14ac:knownFonts="1">
    <font>
      <sz val="11"/>
      <color theme="1"/>
      <name val="Calibri"/>
      <family val="2"/>
      <scheme val="minor"/>
    </font>
    <font>
      <b/>
      <sz val="11"/>
      <color theme="1"/>
      <name val="Calibri"/>
      <family val="2"/>
      <scheme val="minor"/>
    </font>
    <font>
      <sz val="10"/>
      <color theme="1"/>
      <name val="Calibri"/>
      <family val="2"/>
      <scheme val="minor"/>
    </font>
    <font>
      <b/>
      <sz val="11"/>
      <name val="Calibri"/>
      <family val="2"/>
      <scheme val="minor"/>
    </font>
    <font>
      <b/>
      <sz val="9"/>
      <name val="Calibri"/>
      <family val="2"/>
      <scheme val="minor"/>
    </font>
    <font>
      <b/>
      <sz val="9"/>
      <color rgb="FF000000"/>
      <name val="Calibri"/>
      <family val="2"/>
      <scheme val="minor"/>
    </font>
    <font>
      <sz val="9"/>
      <color rgb="FF000000"/>
      <name val="Calibri"/>
      <family val="2"/>
      <scheme val="minor"/>
    </font>
    <font>
      <b/>
      <sz val="10"/>
      <name val="Calibri"/>
      <family val="2"/>
      <scheme val="minor"/>
    </font>
    <font>
      <sz val="9"/>
      <color rgb="FF000000"/>
      <name val="Calibri"/>
      <family val="2"/>
    </font>
    <font>
      <sz val="9"/>
      <color theme="1"/>
      <name val="Calibri"/>
      <family val="2"/>
      <scheme val="minor"/>
    </font>
    <font>
      <b/>
      <sz val="9"/>
      <color rgb="FF000000"/>
      <name val="Arial"/>
      <family val="2"/>
    </font>
    <font>
      <b/>
      <sz val="8"/>
      <color rgb="FF000000"/>
      <name val="Arial"/>
      <family val="2"/>
    </font>
    <font>
      <sz val="8"/>
      <color rgb="FF000000"/>
      <name val="Arial"/>
      <family val="2"/>
    </font>
    <font>
      <b/>
      <sz val="8"/>
      <color rgb="FF000000"/>
      <name val="Calibri"/>
      <family val="2"/>
      <scheme val="minor"/>
    </font>
    <font>
      <sz val="8"/>
      <color rgb="FF000000"/>
      <name val="Calibri"/>
      <family val="2"/>
      <scheme val="minor"/>
    </font>
    <font>
      <b/>
      <sz val="8"/>
      <name val="Calibri"/>
      <family val="2"/>
      <scheme val="minor"/>
    </font>
    <font>
      <sz val="9"/>
      <color rgb="FF000000"/>
      <name val="Arial"/>
      <family val="2"/>
    </font>
    <font>
      <b/>
      <sz val="8"/>
      <name val="Arial"/>
      <family val="2"/>
    </font>
    <font>
      <b/>
      <sz val="9"/>
      <name val="Arial"/>
      <family val="2"/>
    </font>
    <font>
      <b/>
      <sz val="9"/>
      <color rgb="FF000000"/>
      <name val="Arial"/>
      <family val="2"/>
      <charset val="1"/>
    </font>
    <font>
      <b/>
      <sz val="8"/>
      <name val="Arial"/>
      <family val="2"/>
      <charset val="1"/>
    </font>
    <font>
      <b/>
      <sz val="9"/>
      <name val="Arial"/>
      <family val="2"/>
      <charset val="1"/>
    </font>
    <font>
      <sz val="8"/>
      <color rgb="FF000000"/>
      <name val="Arial"/>
      <family val="2"/>
      <charset val="1"/>
    </font>
    <font>
      <b/>
      <sz val="8"/>
      <color rgb="FF000000"/>
      <name val="Arial"/>
      <family val="2"/>
      <charset val="1"/>
    </font>
    <font>
      <b/>
      <sz val="7"/>
      <color rgb="FF000000"/>
      <name val="Arial"/>
      <family val="2"/>
      <charset val="1"/>
    </font>
    <font>
      <sz val="10"/>
      <color rgb="FFFF0000"/>
      <name val="Calibri"/>
      <family val="2"/>
      <scheme val="minor"/>
    </font>
    <font>
      <sz val="7"/>
      <color rgb="FF000000"/>
      <name val="Arial"/>
      <family val="2"/>
    </font>
    <font>
      <sz val="9"/>
      <color theme="1"/>
      <name val="Arial"/>
      <family val="2"/>
      <charset val="1"/>
    </font>
    <font>
      <sz val="9"/>
      <color theme="1"/>
      <name val="Calibri"/>
      <family val="2"/>
      <charset val="1"/>
    </font>
    <font>
      <sz val="8"/>
      <color rgb="FF000000"/>
      <name val="Calibri"/>
      <family val="2"/>
    </font>
    <font>
      <b/>
      <sz val="8"/>
      <color rgb="FF000000"/>
      <name val="Calibri"/>
      <family val="2"/>
    </font>
    <font>
      <sz val="7"/>
      <color rgb="FF000000"/>
      <name val="Calibri"/>
      <family val="2"/>
    </font>
    <font>
      <b/>
      <sz val="8"/>
      <name val="Calibri"/>
      <family val="2"/>
    </font>
    <font>
      <b/>
      <sz val="9"/>
      <color rgb="FFFF0000"/>
      <name val="Arial"/>
      <family val="2"/>
      <charset val="1"/>
    </font>
    <font>
      <b/>
      <sz val="9"/>
      <color rgb="FFFF0000"/>
      <name val="Calibri"/>
      <family val="2"/>
      <charset val="1"/>
    </font>
    <font>
      <b/>
      <sz val="9"/>
      <color rgb="FF000000"/>
      <name val="Calibri"/>
      <family val="2"/>
    </font>
    <font>
      <sz val="11"/>
      <color theme="1"/>
      <name val="Calibri"/>
      <family val="2"/>
    </font>
    <font>
      <sz val="9"/>
      <name val="Calibri"/>
      <family val="2"/>
    </font>
    <font>
      <b/>
      <sz val="8"/>
      <color theme="1"/>
      <name val="Calibri"/>
      <family val="2"/>
    </font>
    <font>
      <sz val="8"/>
      <color theme="5"/>
      <name val="Calibri"/>
      <family val="2"/>
    </font>
    <font>
      <u/>
      <sz val="11"/>
      <color theme="1"/>
      <name val="Calibri"/>
      <family val="2"/>
      <scheme val="minor"/>
    </font>
  </fonts>
  <fills count="13">
    <fill>
      <patternFill patternType="none"/>
    </fill>
    <fill>
      <patternFill patternType="gray125"/>
    </fill>
    <fill>
      <patternFill patternType="solid">
        <fgColor theme="8" tint="0.79998168889431442"/>
        <bgColor rgb="FF203864"/>
      </patternFill>
    </fill>
    <fill>
      <patternFill patternType="solid">
        <fgColor theme="8" tint="0.79998168889431442"/>
        <bgColor rgb="FFAEAEAE"/>
      </patternFill>
    </fill>
    <fill>
      <patternFill patternType="solid">
        <fgColor rgb="FF92D050"/>
        <bgColor indexed="64"/>
      </patternFill>
    </fill>
    <fill>
      <patternFill patternType="solid">
        <fgColor rgb="FFBFBFBF"/>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BFBFBF"/>
        <bgColor rgb="FFAEAEAE"/>
      </patternFill>
    </fill>
    <fill>
      <patternFill patternType="solid">
        <fgColor theme="0" tint="-0.14999847407452621"/>
        <bgColor rgb="FFAEAEAE"/>
      </patternFill>
    </fill>
    <fill>
      <patternFill patternType="solid">
        <fgColor theme="0" tint="-0.14999847407452621"/>
        <bgColor rgb="FF1F4E79"/>
      </patternFill>
    </fill>
    <fill>
      <patternFill patternType="solid">
        <fgColor theme="0" tint="-0.14999847407452621"/>
        <bgColor rgb="FF2038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204">
    <xf numFmtId="0" fontId="0" fillId="0" borderId="0" xfId="0"/>
    <xf numFmtId="0" fontId="2" fillId="0" borderId="0" xfId="0" applyFont="1"/>
    <xf numFmtId="4" fontId="0" fillId="0" borderId="1" xfId="0" applyNumberFormat="1" applyBorder="1"/>
    <xf numFmtId="0" fontId="4" fillId="2" borderId="1" xfId="0" applyFont="1" applyFill="1" applyBorder="1" applyAlignment="1">
      <alignment horizontal="center" vertical="center" wrapText="1"/>
    </xf>
    <xf numFmtId="4" fontId="6" fillId="0" borderId="1" xfId="0" applyNumberFormat="1" applyFont="1" applyBorder="1" applyAlignment="1">
      <alignment horizontal="right" vertical="center"/>
    </xf>
    <xf numFmtId="4" fontId="6" fillId="0" borderId="2" xfId="0" applyNumberFormat="1" applyFont="1" applyBorder="1" applyAlignment="1">
      <alignment horizontal="right" vertical="center"/>
    </xf>
    <xf numFmtId="0" fontId="5" fillId="3" borderId="1" xfId="0" applyFont="1" applyFill="1" applyBorder="1" applyAlignment="1">
      <alignment horizontal="center" vertical="center"/>
    </xf>
    <xf numFmtId="4" fontId="5" fillId="3" borderId="1" xfId="0" applyNumberFormat="1" applyFont="1" applyFill="1" applyBorder="1" applyAlignment="1">
      <alignment horizontal="right" vertical="center"/>
    </xf>
    <xf numFmtId="4" fontId="5" fillId="3" borderId="4" xfId="0" applyNumberFormat="1" applyFont="1" applyFill="1" applyBorder="1" applyAlignment="1">
      <alignment horizontal="right" vertical="center"/>
    </xf>
    <xf numFmtId="0" fontId="4"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2" fillId="0" borderId="1" xfId="0" applyFont="1" applyBorder="1" applyAlignment="1">
      <alignment horizontal="left" vertical="center"/>
    </xf>
    <xf numFmtId="4" fontId="2" fillId="0" borderId="1" xfId="0" applyNumberFormat="1" applyFont="1" applyBorder="1" applyAlignment="1">
      <alignment horizontal="right" vertical="center"/>
    </xf>
    <xf numFmtId="0" fontId="7" fillId="2" borderId="1" xfId="0" applyFont="1" applyFill="1" applyBorder="1" applyAlignment="1">
      <alignment horizontal="left" vertical="center"/>
    </xf>
    <xf numFmtId="4" fontId="7" fillId="2" borderId="1" xfId="0" applyNumberFormat="1" applyFont="1" applyFill="1" applyBorder="1" applyAlignment="1">
      <alignment horizontal="right" vertical="center"/>
    </xf>
    <xf numFmtId="0" fontId="2" fillId="0" borderId="1" xfId="0" applyFont="1" applyBorder="1" applyAlignment="1">
      <alignment vertical="center"/>
    </xf>
    <xf numFmtId="4" fontId="2" fillId="0" borderId="1" xfId="0" applyNumberFormat="1" applyFont="1" applyBorder="1" applyAlignment="1">
      <alignment vertical="center"/>
    </xf>
    <xf numFmtId="0" fontId="6" fillId="0" borderId="1" xfId="0" applyFont="1" applyBorder="1" applyAlignment="1">
      <alignment vertical="center"/>
    </xf>
    <xf numFmtId="16" fontId="5" fillId="0" borderId="1" xfId="0" applyNumberFormat="1" applyFont="1" applyBorder="1" applyAlignment="1">
      <alignment horizontal="center" vertical="center" wrapText="1"/>
    </xf>
    <xf numFmtId="4" fontId="8" fillId="0" borderId="0" xfId="0" applyNumberFormat="1" applyFont="1" applyAlignment="1">
      <alignment vertical="center"/>
    </xf>
    <xf numFmtId="0" fontId="4" fillId="2" borderId="1" xfId="0" applyFont="1" applyFill="1" applyBorder="1" applyAlignment="1">
      <alignment vertical="center"/>
    </xf>
    <xf numFmtId="4" fontId="4" fillId="2" borderId="1" xfId="0" applyNumberFormat="1" applyFont="1" applyFill="1" applyBorder="1" applyAlignment="1">
      <alignment horizontal="right" vertical="center"/>
    </xf>
    <xf numFmtId="0" fontId="9" fillId="0" borderId="0" xfId="0" applyFont="1"/>
    <xf numFmtId="0" fontId="1" fillId="0" borderId="0" xfId="0" applyFont="1"/>
    <xf numFmtId="4" fontId="0" fillId="0" borderId="0" xfId="0" applyNumberFormat="1"/>
    <xf numFmtId="0" fontId="0" fillId="0" borderId="1" xfId="0" applyBorder="1"/>
    <xf numFmtId="0" fontId="10"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1" fillId="0" borderId="1" xfId="0" applyFont="1" applyBorder="1" applyAlignment="1">
      <alignment horizontal="center" vertical="center"/>
    </xf>
    <xf numFmtId="4" fontId="12" fillId="0" borderId="1" xfId="0" applyNumberFormat="1" applyFont="1" applyBorder="1" applyAlignment="1">
      <alignment horizontal="right" vertical="center"/>
    </xf>
    <xf numFmtId="0" fontId="11" fillId="5" borderId="1" xfId="0" applyFont="1" applyFill="1" applyBorder="1" applyAlignment="1">
      <alignment horizontal="center" vertical="center"/>
    </xf>
    <xf numFmtId="4" fontId="11" fillId="5" borderId="1" xfId="0" applyNumberFormat="1" applyFont="1" applyFill="1" applyBorder="1" applyAlignment="1">
      <alignment horizontal="right" vertical="center"/>
    </xf>
    <xf numFmtId="165" fontId="11" fillId="0" borderId="6" xfId="0" applyNumberFormat="1" applyFont="1" applyBorder="1" applyAlignment="1">
      <alignment horizontal="center" vertical="center"/>
    </xf>
    <xf numFmtId="4" fontId="12" fillId="0" borderId="7" xfId="0" applyNumberFormat="1" applyFont="1" applyBorder="1" applyAlignment="1">
      <alignment horizontal="right" vertical="center"/>
    </xf>
    <xf numFmtId="4" fontId="12" fillId="0" borderId="1" xfId="0" applyNumberFormat="1" applyFont="1" applyBorder="1" applyAlignment="1">
      <alignment horizontal="left" vertical="center" wrapText="1"/>
    </xf>
    <xf numFmtId="0" fontId="10" fillId="0" borderId="8" xfId="0" applyFont="1" applyBorder="1" applyAlignment="1">
      <alignment vertical="center"/>
    </xf>
    <xf numFmtId="165" fontId="11" fillId="0" borderId="6" xfId="0" applyNumberFormat="1" applyFont="1" applyBorder="1" applyAlignment="1">
      <alignment horizontal="center" vertical="center" wrapText="1"/>
    </xf>
    <xf numFmtId="4" fontId="12" fillId="0" borderId="1" xfId="0" applyNumberFormat="1" applyFont="1" applyBorder="1" applyAlignment="1">
      <alignment horizontal="center" vertical="center"/>
    </xf>
    <xf numFmtId="4" fontId="12" fillId="0" borderId="1" xfId="0" applyNumberFormat="1" applyFont="1" applyBorder="1" applyAlignment="1">
      <alignment horizontal="center" vertical="center" wrapText="1"/>
    </xf>
    <xf numFmtId="165"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4" fontId="14" fillId="0" borderId="1" xfId="0" applyNumberFormat="1" applyFont="1" applyBorder="1" applyAlignment="1">
      <alignment horizontal="right" vertical="center"/>
    </xf>
    <xf numFmtId="4" fontId="14" fillId="0" borderId="1" xfId="0" applyNumberFormat="1" applyFont="1" applyBorder="1" applyAlignment="1">
      <alignment horizontal="right" vertical="center" wrapText="1"/>
    </xf>
    <xf numFmtId="0" fontId="13" fillId="5" borderId="1" xfId="0" applyFont="1" applyFill="1" applyBorder="1" applyAlignment="1">
      <alignment horizontal="center" vertical="center"/>
    </xf>
    <xf numFmtId="4" fontId="13" fillId="5" borderId="1" xfId="0" applyNumberFormat="1" applyFont="1" applyFill="1" applyBorder="1" applyAlignment="1">
      <alignment horizontal="right" vertical="center"/>
    </xf>
    <xf numFmtId="165" fontId="13" fillId="0" borderId="6" xfId="0" applyNumberFormat="1" applyFont="1" applyBorder="1" applyAlignment="1">
      <alignment horizontal="center" vertical="center"/>
    </xf>
    <xf numFmtId="4" fontId="14" fillId="0" borderId="7" xfId="0" applyNumberFormat="1" applyFont="1" applyBorder="1" applyAlignment="1">
      <alignment horizontal="right" vertical="center"/>
    </xf>
    <xf numFmtId="0" fontId="5" fillId="0" borderId="8" xfId="0" applyFont="1" applyBorder="1" applyAlignment="1">
      <alignment vertical="center"/>
    </xf>
    <xf numFmtId="165" fontId="13" fillId="0" borderId="6" xfId="0" applyNumberFormat="1" applyFont="1" applyBorder="1" applyAlignment="1">
      <alignment horizontal="center" vertical="center" wrapText="1"/>
    </xf>
    <xf numFmtId="4" fontId="14" fillId="0" borderId="1" xfId="0" applyNumberFormat="1" applyFont="1" applyBorder="1" applyAlignment="1">
      <alignment horizontal="center" vertical="center"/>
    </xf>
    <xf numFmtId="4" fontId="14" fillId="0" borderId="1" xfId="0" applyNumberFormat="1" applyFont="1" applyBorder="1" applyAlignment="1">
      <alignment horizontal="center" vertical="center" wrapText="1"/>
    </xf>
    <xf numFmtId="0" fontId="15" fillId="7" borderId="1" xfId="0" applyFont="1" applyFill="1" applyBorder="1" applyAlignment="1">
      <alignment horizontal="center" vertical="center" wrapText="1"/>
    </xf>
    <xf numFmtId="0" fontId="15" fillId="7" borderId="1" xfId="0" applyFont="1" applyFill="1" applyBorder="1" applyAlignment="1">
      <alignment horizontal="center" vertical="center"/>
    </xf>
    <xf numFmtId="4" fontId="15" fillId="7" borderId="1" xfId="0" applyNumberFormat="1" applyFont="1" applyFill="1" applyBorder="1" applyAlignment="1">
      <alignment horizontal="right" vertical="center"/>
    </xf>
    <xf numFmtId="0" fontId="1" fillId="4" borderId="0" xfId="0" applyFont="1" applyFill="1" applyAlignment="1">
      <alignment horizontal="right" vertical="center"/>
    </xf>
    <xf numFmtId="0" fontId="1" fillId="0" borderId="0" xfId="0" applyFont="1" applyAlignment="1">
      <alignment horizontal="center" vertical="center"/>
    </xf>
    <xf numFmtId="4" fontId="1" fillId="0" borderId="0" xfId="0" applyNumberFormat="1" applyFont="1"/>
    <xf numFmtId="0" fontId="1" fillId="4" borderId="0" xfId="0" applyFont="1" applyFill="1" applyAlignment="1">
      <alignment horizontal="right"/>
    </xf>
    <xf numFmtId="4" fontId="0" fillId="0" borderId="1" xfId="0" applyNumberFormat="1" applyBorder="1" applyAlignment="1">
      <alignment vertical="center"/>
    </xf>
    <xf numFmtId="165" fontId="2" fillId="0" borderId="1" xfId="0" applyNumberFormat="1" applyFont="1" applyBorder="1" applyAlignment="1">
      <alignment horizontal="center" vertical="center"/>
    </xf>
    <xf numFmtId="0" fontId="7" fillId="8" borderId="9" xfId="0" applyFont="1" applyFill="1" applyBorder="1" applyAlignment="1">
      <alignment horizontal="center" vertical="center"/>
    </xf>
    <xf numFmtId="0" fontId="7" fillId="8" borderId="4" xfId="0" applyFont="1" applyFill="1" applyBorder="1" applyAlignment="1">
      <alignment horizontal="center" vertical="center"/>
    </xf>
    <xf numFmtId="0" fontId="7" fillId="8" borderId="10" xfId="0" applyFont="1" applyFill="1" applyBorder="1" applyAlignment="1">
      <alignment horizontal="center" vertical="center"/>
    </xf>
    <xf numFmtId="4" fontId="1" fillId="8" borderId="1" xfId="0" applyNumberFormat="1" applyFont="1" applyFill="1" applyBorder="1"/>
    <xf numFmtId="0" fontId="2" fillId="0" borderId="1" xfId="0" applyFont="1" applyBorder="1" applyAlignment="1">
      <alignment wrapText="1"/>
    </xf>
    <xf numFmtId="4" fontId="1" fillId="6" borderId="1" xfId="0" applyNumberFormat="1" applyFont="1" applyFill="1" applyBorder="1" applyAlignment="1">
      <alignment horizontal="center" vertical="center"/>
    </xf>
    <xf numFmtId="0" fontId="1" fillId="6" borderId="1" xfId="0" applyFont="1" applyFill="1" applyBorder="1" applyAlignment="1">
      <alignment horizontal="center" vertical="center"/>
    </xf>
    <xf numFmtId="16" fontId="0" fillId="0" borderId="1" xfId="0" applyNumberFormat="1" applyBorder="1" applyAlignment="1">
      <alignment vertical="center"/>
    </xf>
    <xf numFmtId="4" fontId="0" fillId="0" borderId="1" xfId="0" applyNumberFormat="1" applyBorder="1" applyAlignment="1">
      <alignment horizontal="right" vertical="center"/>
    </xf>
    <xf numFmtId="4" fontId="1" fillId="6" borderId="1" xfId="0" applyNumberFormat="1" applyFont="1" applyFill="1" applyBorder="1" applyAlignment="1">
      <alignment horizontal="right" vertical="center"/>
    </xf>
    <xf numFmtId="0" fontId="1" fillId="6" borderId="1" xfId="0" applyFont="1" applyFill="1" applyBorder="1" applyAlignment="1">
      <alignment horizontal="center" vertical="center" wrapText="1"/>
    </xf>
    <xf numFmtId="166" fontId="0" fillId="0" borderId="1" xfId="0" applyNumberFormat="1" applyBorder="1" applyAlignment="1">
      <alignment horizontal="center" vertical="center"/>
    </xf>
    <xf numFmtId="4" fontId="1" fillId="6" borderId="1" xfId="0" applyNumberFormat="1" applyFont="1" applyFill="1" applyBorder="1" applyAlignment="1">
      <alignment vertical="center"/>
    </xf>
    <xf numFmtId="0" fontId="1" fillId="6" borderId="6" xfId="0" applyFont="1" applyFill="1" applyBorder="1" applyAlignment="1">
      <alignment horizontal="center" vertical="center" wrapText="1"/>
    </xf>
    <xf numFmtId="4" fontId="1" fillId="6" borderId="6" xfId="0" applyNumberFormat="1" applyFont="1" applyFill="1" applyBorder="1" applyAlignment="1">
      <alignment vertical="center"/>
    </xf>
    <xf numFmtId="0" fontId="0" fillId="0" borderId="0" xfId="0" applyAlignment="1">
      <alignment horizontal="left" vertical="center" wrapText="1"/>
    </xf>
    <xf numFmtId="17" fontId="1" fillId="4" borderId="0" xfId="0" applyNumberFormat="1" applyFont="1" applyFill="1" applyAlignment="1">
      <alignment horizontal="right" vertical="center"/>
    </xf>
    <xf numFmtId="164" fontId="0" fillId="0" borderId="1" xfId="0" applyNumberFormat="1" applyBorder="1"/>
    <xf numFmtId="0" fontId="1"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7" borderId="4" xfId="0" applyFont="1" applyFill="1" applyBorder="1"/>
    <xf numFmtId="4" fontId="1" fillId="7" borderId="4" xfId="0" applyNumberFormat="1" applyFont="1" applyFill="1" applyBorder="1"/>
    <xf numFmtId="4" fontId="0" fillId="0" borderId="4" xfId="0" applyNumberFormat="1" applyBorder="1"/>
    <xf numFmtId="4" fontId="16" fillId="0" borderId="1" xfId="0" applyNumberFormat="1" applyFont="1" applyBorder="1" applyAlignment="1">
      <alignment horizontal="right" vertical="center"/>
    </xf>
    <xf numFmtId="0" fontId="16" fillId="0" borderId="1" xfId="0" applyFont="1" applyBorder="1" applyAlignment="1">
      <alignment vertical="center"/>
    </xf>
    <xf numFmtId="16" fontId="10" fillId="0" borderId="1" xfId="0" applyNumberFormat="1" applyFont="1" applyBorder="1" applyAlignment="1">
      <alignment horizontal="center" vertical="center" wrapText="1"/>
    </xf>
    <xf numFmtId="4" fontId="12" fillId="0" borderId="1" xfId="0" applyNumberFormat="1" applyFont="1" applyBorder="1" applyAlignment="1">
      <alignment horizontal="left" wrapText="1"/>
    </xf>
    <xf numFmtId="0" fontId="4" fillId="7" borderId="1" xfId="0" applyFont="1" applyFill="1" applyBorder="1" applyAlignment="1">
      <alignment horizontal="center" vertical="center" wrapText="1"/>
    </xf>
    <xf numFmtId="165" fontId="5" fillId="0" borderId="6" xfId="0" applyNumberFormat="1" applyFont="1" applyBorder="1" applyAlignment="1">
      <alignment horizontal="center" vertical="center"/>
    </xf>
    <xf numFmtId="0" fontId="5" fillId="0" borderId="1" xfId="0" applyFont="1" applyBorder="1" applyAlignment="1">
      <alignment horizontal="center" vertical="center"/>
    </xf>
    <xf numFmtId="4" fontId="6" fillId="0" borderId="1" xfId="0" applyNumberFormat="1" applyFont="1" applyBorder="1" applyAlignment="1">
      <alignment horizontal="left" wrapText="1"/>
    </xf>
    <xf numFmtId="4" fontId="6" fillId="0" borderId="1" xfId="0" applyNumberFormat="1" applyFont="1" applyBorder="1" applyAlignment="1">
      <alignment horizontal="left" vertical="center" wrapText="1"/>
    </xf>
    <xf numFmtId="4" fontId="6" fillId="0" borderId="1" xfId="0" applyNumberFormat="1" applyFont="1" applyBorder="1" applyAlignment="1">
      <alignment horizontal="center" vertical="center" wrapText="1"/>
    </xf>
    <xf numFmtId="0" fontId="5" fillId="5" borderId="1" xfId="0" applyFont="1" applyFill="1" applyBorder="1" applyAlignment="1">
      <alignment horizontal="center" vertical="center"/>
    </xf>
    <xf numFmtId="4" fontId="5" fillId="5" borderId="1" xfId="0" applyNumberFormat="1" applyFont="1" applyFill="1" applyBorder="1" applyAlignment="1">
      <alignment horizontal="right" vertical="center"/>
    </xf>
    <xf numFmtId="4" fontId="6" fillId="0" borderId="1" xfId="0" applyNumberFormat="1" applyFont="1" applyBorder="1" applyAlignment="1">
      <alignment horizontal="center" vertical="center"/>
    </xf>
    <xf numFmtId="4" fontId="6" fillId="0" borderId="7" xfId="0" applyNumberFormat="1" applyFont="1" applyBorder="1" applyAlignment="1">
      <alignment horizontal="right" vertical="center"/>
    </xf>
    <xf numFmtId="165" fontId="5" fillId="0" borderId="6" xfId="0" applyNumberFormat="1" applyFont="1" applyBorder="1" applyAlignment="1">
      <alignment horizontal="center" vertical="center" wrapText="1"/>
    </xf>
    <xf numFmtId="167" fontId="22" fillId="0" borderId="6" xfId="0" applyNumberFormat="1" applyFont="1" applyBorder="1" applyAlignment="1">
      <alignment horizontal="center" vertical="center"/>
    </xf>
    <xf numFmtId="0" fontId="22" fillId="0" borderId="1" xfId="0" applyFont="1" applyBorder="1" applyAlignment="1">
      <alignment horizontal="center" vertical="center"/>
    </xf>
    <xf numFmtId="4" fontId="22" fillId="0" borderId="1" xfId="0" applyNumberFormat="1" applyFont="1" applyBorder="1" applyAlignment="1">
      <alignment horizontal="right" vertical="center"/>
    </xf>
    <xf numFmtId="4" fontId="22" fillId="0" borderId="1" xfId="0" applyNumberFormat="1" applyFont="1" applyBorder="1" applyAlignment="1">
      <alignment horizontal="center" vertical="center" wrapText="1"/>
    </xf>
    <xf numFmtId="0" fontId="23" fillId="9" borderId="1" xfId="0" applyFont="1" applyFill="1" applyBorder="1" applyAlignment="1">
      <alignment horizontal="center" vertical="center"/>
    </xf>
    <xf numFmtId="4" fontId="23" fillId="9" borderId="1" xfId="0" applyNumberFormat="1" applyFont="1" applyFill="1" applyBorder="1" applyAlignment="1">
      <alignment horizontal="right" vertical="center"/>
    </xf>
    <xf numFmtId="167" fontId="24" fillId="0" borderId="6" xfId="0" applyNumberFormat="1" applyFont="1" applyBorder="1" applyAlignment="1">
      <alignment horizontal="center" vertical="center"/>
    </xf>
    <xf numFmtId="0" fontId="23" fillId="0" borderId="1" xfId="0" applyFont="1" applyBorder="1" applyAlignment="1">
      <alignment horizontal="center" vertical="center"/>
    </xf>
    <xf numFmtId="4" fontId="22" fillId="0" borderId="1" xfId="0" applyNumberFormat="1" applyFont="1" applyBorder="1" applyAlignment="1">
      <alignment horizontal="center" vertical="center"/>
    </xf>
    <xf numFmtId="4" fontId="22" fillId="0" borderId="7" xfId="0" applyNumberFormat="1" applyFont="1" applyBorder="1" applyAlignment="1">
      <alignment horizontal="right" vertical="center"/>
    </xf>
    <xf numFmtId="0" fontId="19" fillId="0" borderId="8" xfId="0" applyFont="1" applyBorder="1" applyAlignment="1">
      <alignment vertical="center"/>
    </xf>
    <xf numFmtId="167" fontId="24" fillId="0" borderId="6" xfId="0" applyNumberFormat="1" applyFont="1" applyBorder="1" applyAlignment="1">
      <alignment horizontal="center" vertical="center" wrapText="1"/>
    </xf>
    <xf numFmtId="4" fontId="22" fillId="0" borderId="1" xfId="0" applyNumberFormat="1" applyFont="1" applyBorder="1" applyAlignment="1">
      <alignment horizontal="left" vertical="center" wrapText="1"/>
    </xf>
    <xf numFmtId="0" fontId="2" fillId="0" borderId="1" xfId="0" applyFont="1" applyBorder="1"/>
    <xf numFmtId="0" fontId="2" fillId="0" borderId="1" xfId="0" applyFont="1" applyBorder="1" applyAlignment="1">
      <alignment vertical="center" wrapText="1"/>
    </xf>
    <xf numFmtId="0" fontId="1" fillId="0" borderId="0" xfId="0" applyFont="1" applyAlignment="1">
      <alignment horizontal="center" vertical="center" wrapText="1"/>
    </xf>
    <xf numFmtId="4" fontId="1" fillId="0" borderId="0" xfId="0" applyNumberFormat="1" applyFont="1" applyAlignment="1">
      <alignment vertical="center"/>
    </xf>
    <xf numFmtId="0" fontId="23" fillId="10" borderId="1" xfId="0" applyFont="1" applyFill="1" applyBorder="1" applyAlignment="1">
      <alignment horizontal="center" vertical="center"/>
    </xf>
    <xf numFmtId="4" fontId="23" fillId="10" borderId="1" xfId="0" applyNumberFormat="1" applyFont="1" applyFill="1" applyBorder="1" applyAlignment="1">
      <alignment horizontal="right" vertical="center"/>
    </xf>
    <xf numFmtId="167" fontId="25" fillId="0" borderId="1" xfId="0" applyNumberFormat="1" applyFont="1" applyBorder="1" applyAlignment="1">
      <alignment horizontal="center" vertical="center"/>
    </xf>
    <xf numFmtId="4" fontId="25" fillId="0" borderId="1" xfId="0" applyNumberFormat="1" applyFont="1" applyBorder="1" applyAlignment="1">
      <alignment vertical="center" wrapText="1"/>
    </xf>
    <xf numFmtId="4" fontId="25" fillId="0" borderId="3" xfId="0" applyNumberFormat="1" applyFont="1" applyBorder="1" applyAlignment="1">
      <alignment vertical="center"/>
    </xf>
    <xf numFmtId="167" fontId="26" fillId="0" borderId="6" xfId="0" applyNumberFormat="1" applyFont="1" applyBorder="1" applyAlignment="1">
      <alignment horizontal="center" vertical="center"/>
    </xf>
    <xf numFmtId="0" fontId="12" fillId="0" borderId="1" xfId="0" applyFont="1" applyBorder="1" applyAlignment="1">
      <alignment horizontal="center" vertical="center"/>
    </xf>
    <xf numFmtId="167" fontId="27" fillId="0" borderId="1" xfId="0" applyNumberFormat="1" applyFont="1" applyBorder="1" applyAlignment="1">
      <alignment horizontal="center" vertical="center"/>
    </xf>
    <xf numFmtId="0" fontId="28" fillId="0" borderId="1" xfId="0" applyFont="1" applyBorder="1"/>
    <xf numFmtId="4" fontId="28" fillId="0" borderId="1" xfId="0" applyNumberFormat="1" applyFont="1" applyBorder="1" applyAlignment="1">
      <alignment vertical="center"/>
    </xf>
    <xf numFmtId="0" fontId="28" fillId="0" borderId="1" xfId="0" applyFont="1" applyBorder="1" applyAlignment="1">
      <alignment wrapText="1"/>
    </xf>
    <xf numFmtId="4" fontId="28" fillId="0" borderId="1" xfId="0" applyNumberFormat="1" applyFont="1" applyBorder="1" applyAlignment="1">
      <alignment horizontal="right" vertical="center"/>
    </xf>
    <xf numFmtId="0" fontId="28" fillId="0" borderId="1" xfId="0" applyFont="1" applyBorder="1" applyAlignment="1">
      <alignment vertical="center" wrapText="1"/>
    </xf>
    <xf numFmtId="0" fontId="20" fillId="11" borderId="1" xfId="0" applyFont="1" applyFill="1" applyBorder="1" applyAlignment="1">
      <alignment horizontal="center" vertical="center" wrapText="1"/>
    </xf>
    <xf numFmtId="0" fontId="20" fillId="12" borderId="1" xfId="0" applyFont="1" applyFill="1" applyBorder="1" applyAlignment="1">
      <alignment horizontal="center" vertical="center" wrapText="1"/>
    </xf>
    <xf numFmtId="4" fontId="22" fillId="0" borderId="0" xfId="0" applyNumberFormat="1" applyFont="1" applyAlignment="1">
      <alignment horizontal="right" vertical="center"/>
    </xf>
    <xf numFmtId="167" fontId="29" fillId="0" borderId="6" xfId="0" applyNumberFormat="1" applyFont="1" applyBorder="1" applyAlignment="1">
      <alignment horizontal="center" vertical="center"/>
    </xf>
    <xf numFmtId="0" fontId="29" fillId="0" borderId="1" xfId="0" applyFont="1" applyBorder="1" applyAlignment="1">
      <alignment horizontal="center" vertical="center"/>
    </xf>
    <xf numFmtId="4" fontId="29" fillId="0" borderId="1" xfId="0" applyNumberFormat="1" applyFont="1" applyBorder="1" applyAlignment="1">
      <alignment horizontal="right" vertical="center"/>
    </xf>
    <xf numFmtId="4" fontId="29" fillId="0" borderId="1" xfId="0" applyNumberFormat="1" applyFont="1" applyBorder="1" applyAlignment="1">
      <alignment horizontal="center" vertical="center" wrapText="1"/>
    </xf>
    <xf numFmtId="0" fontId="30" fillId="9" borderId="1" xfId="0" applyFont="1" applyFill="1" applyBorder="1" applyAlignment="1">
      <alignment horizontal="center" vertical="center"/>
    </xf>
    <xf numFmtId="4" fontId="30" fillId="9" borderId="1" xfId="0" applyNumberFormat="1" applyFont="1" applyFill="1" applyBorder="1" applyAlignment="1">
      <alignment horizontal="right" vertical="center"/>
    </xf>
    <xf numFmtId="167" fontId="31" fillId="0" borderId="6" xfId="0" applyNumberFormat="1" applyFont="1" applyBorder="1" applyAlignment="1">
      <alignment horizontal="center" vertical="center"/>
    </xf>
    <xf numFmtId="4" fontId="29" fillId="0" borderId="1" xfId="0" applyNumberFormat="1" applyFont="1" applyBorder="1" applyAlignment="1">
      <alignment horizontal="center" vertical="center"/>
    </xf>
    <xf numFmtId="0" fontId="32" fillId="11" borderId="1" xfId="0" applyFont="1" applyFill="1" applyBorder="1" applyAlignment="1">
      <alignment horizontal="center" vertical="center" wrapText="1"/>
    </xf>
    <xf numFmtId="0" fontId="30" fillId="10" borderId="1" xfId="0" applyFont="1" applyFill="1" applyBorder="1" applyAlignment="1">
      <alignment horizontal="center" vertical="center"/>
    </xf>
    <xf numFmtId="4" fontId="30" fillId="10" borderId="1" xfId="0" applyNumberFormat="1" applyFont="1" applyFill="1" applyBorder="1" applyAlignment="1">
      <alignment horizontal="right" vertical="center"/>
    </xf>
    <xf numFmtId="0" fontId="32" fillId="10" borderId="1" xfId="0" applyFont="1" applyFill="1" applyBorder="1" applyAlignment="1">
      <alignment horizontal="center" vertical="center"/>
    </xf>
    <xf numFmtId="4" fontId="32" fillId="10" borderId="1" xfId="0" applyNumberFormat="1" applyFont="1" applyFill="1" applyBorder="1" applyAlignment="1">
      <alignment horizontal="right" vertical="center"/>
    </xf>
    <xf numFmtId="0" fontId="32" fillId="12" borderId="1" xfId="0" applyFont="1" applyFill="1" applyBorder="1" applyAlignment="1">
      <alignment horizontal="center" vertical="center" wrapText="1"/>
    </xf>
    <xf numFmtId="0" fontId="7" fillId="8" borderId="1" xfId="0" applyFont="1" applyFill="1" applyBorder="1" applyAlignment="1">
      <alignment horizontal="center" vertical="center"/>
    </xf>
    <xf numFmtId="167" fontId="33" fillId="0" borderId="1" xfId="0" applyNumberFormat="1" applyFont="1" applyBorder="1" applyAlignment="1">
      <alignment horizontal="center" vertical="center"/>
    </xf>
    <xf numFmtId="0" fontId="34" fillId="0" borderId="1" xfId="0" applyFont="1" applyBorder="1" applyAlignment="1">
      <alignment wrapText="1"/>
    </xf>
    <xf numFmtId="4" fontId="34" fillId="0" borderId="1" xfId="0" applyNumberFormat="1" applyFont="1" applyBorder="1" applyAlignment="1">
      <alignment horizontal="right" vertical="center"/>
    </xf>
    <xf numFmtId="0" fontId="34" fillId="0" borderId="1" xfId="0" applyFont="1" applyBorder="1" applyAlignment="1">
      <alignment vertical="center" wrapText="1"/>
    </xf>
    <xf numFmtId="4" fontId="34" fillId="0" borderId="1" xfId="0" applyNumberFormat="1" applyFont="1" applyBorder="1" applyAlignment="1">
      <alignment vertical="center"/>
    </xf>
    <xf numFmtId="0" fontId="28" fillId="0" borderId="1" xfId="0" applyFont="1" applyBorder="1" applyAlignment="1">
      <alignment vertical="center"/>
    </xf>
    <xf numFmtId="0" fontId="35" fillId="0" borderId="8" xfId="0" applyFont="1" applyBorder="1" applyAlignment="1">
      <alignment vertical="center"/>
    </xf>
    <xf numFmtId="0" fontId="36" fillId="0" borderId="0" xfId="0" applyFont="1"/>
    <xf numFmtId="0" fontId="1" fillId="0" borderId="0" xfId="0" applyFont="1" applyAlignment="1">
      <alignment horizontal="right" vertical="center"/>
    </xf>
    <xf numFmtId="4" fontId="37" fillId="0" borderId="1" xfId="0" applyNumberFormat="1" applyFont="1" applyBorder="1" applyAlignment="1">
      <alignment horizontal="right" vertical="center"/>
    </xf>
    <xf numFmtId="0" fontId="37" fillId="0" borderId="1" xfId="0" applyFont="1" applyBorder="1" applyAlignment="1">
      <alignment wrapText="1"/>
    </xf>
    <xf numFmtId="0" fontId="28" fillId="0" borderId="0" xfId="0" applyFont="1" applyAlignment="1">
      <alignment wrapText="1"/>
    </xf>
    <xf numFmtId="0" fontId="37" fillId="0" borderId="1" xfId="0" applyFont="1" applyBorder="1" applyAlignment="1">
      <alignment vertical="center" wrapText="1"/>
    </xf>
    <xf numFmtId="4" fontId="37" fillId="0" borderId="1" xfId="0" applyNumberFormat="1" applyFont="1" applyBorder="1" applyAlignment="1">
      <alignment vertical="center"/>
    </xf>
    <xf numFmtId="4" fontId="7" fillId="2" borderId="1" xfId="0" applyNumberFormat="1" applyFont="1" applyFill="1" applyBorder="1" applyAlignment="1">
      <alignment horizontal="center" vertical="center"/>
    </xf>
    <xf numFmtId="168" fontId="5" fillId="0" borderId="1" xfId="0" applyNumberFormat="1" applyFont="1" applyBorder="1" applyAlignment="1">
      <alignment horizontal="center" vertical="center" wrapText="1"/>
    </xf>
    <xf numFmtId="167" fontId="29" fillId="0" borderId="1" xfId="0" applyNumberFormat="1" applyFont="1" applyBorder="1" applyAlignment="1">
      <alignment horizontal="center" vertical="center"/>
    </xf>
    <xf numFmtId="167" fontId="31" fillId="0" borderId="6" xfId="0" applyNumberFormat="1" applyFont="1" applyBorder="1" applyAlignment="1">
      <alignment horizontal="center" vertical="center" wrapText="1"/>
    </xf>
    <xf numFmtId="0" fontId="38" fillId="11" borderId="1" xfId="0" applyFont="1" applyFill="1" applyBorder="1" applyAlignment="1">
      <alignment horizontal="center" vertical="center" wrapText="1"/>
    </xf>
    <xf numFmtId="0" fontId="38" fillId="12" borderId="1" xfId="0" applyFont="1" applyFill="1" applyBorder="1" applyAlignment="1">
      <alignment horizontal="center" vertical="center" wrapText="1"/>
    </xf>
    <xf numFmtId="0" fontId="38" fillId="10" borderId="1" xfId="0" applyFont="1" applyFill="1" applyBorder="1" applyAlignment="1">
      <alignment horizontal="center" vertical="center"/>
    </xf>
    <xf numFmtId="4" fontId="38" fillId="10" borderId="1" xfId="0" applyNumberFormat="1" applyFont="1" applyFill="1" applyBorder="1" applyAlignment="1">
      <alignment horizontal="right" vertical="center"/>
    </xf>
    <xf numFmtId="0" fontId="7"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2" xfId="0" applyFont="1" applyFill="1" applyBorder="1" applyAlignment="1">
      <alignment horizontal="center" vertical="center"/>
    </xf>
    <xf numFmtId="0" fontId="3" fillId="2" borderId="1" xfId="0" applyFont="1" applyFill="1" applyBorder="1" applyAlignment="1">
      <alignment horizontal="center" vertical="center"/>
    </xf>
    <xf numFmtId="0" fontId="20" fillId="11" borderId="3" xfId="0" applyFont="1" applyFill="1" applyBorder="1" applyAlignment="1">
      <alignment horizontal="center" vertical="center"/>
    </xf>
    <xf numFmtId="0" fontId="20" fillId="11" borderId="5"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2" xfId="0" applyFont="1" applyFill="1" applyBorder="1" applyAlignment="1">
      <alignment horizontal="center" vertical="center"/>
    </xf>
    <xf numFmtId="0" fontId="4" fillId="7" borderId="3" xfId="0" applyFont="1" applyFill="1" applyBorder="1" applyAlignment="1">
      <alignment horizontal="center" vertical="center"/>
    </xf>
    <xf numFmtId="0" fontId="4" fillId="7" borderId="5" xfId="0" applyFont="1" applyFill="1" applyBorder="1" applyAlignment="1">
      <alignment horizontal="center" vertical="center"/>
    </xf>
    <xf numFmtId="0" fontId="20" fillId="12" borderId="3" xfId="0" applyFont="1" applyFill="1" applyBorder="1" applyAlignment="1">
      <alignment horizontal="center" vertical="center"/>
    </xf>
    <xf numFmtId="0" fontId="32" fillId="11" borderId="3" xfId="0" applyFont="1" applyFill="1" applyBorder="1" applyAlignment="1">
      <alignment horizontal="center" vertical="center"/>
    </xf>
    <xf numFmtId="0" fontId="32" fillId="12" borderId="3" xfId="0" applyFont="1" applyFill="1" applyBorder="1" applyAlignment="1">
      <alignment horizontal="center" vertical="center"/>
    </xf>
    <xf numFmtId="0" fontId="32" fillId="11" borderId="5" xfId="0" applyFont="1" applyFill="1" applyBorder="1" applyAlignment="1">
      <alignment horizontal="center" vertical="center"/>
    </xf>
    <xf numFmtId="0" fontId="38" fillId="12" borderId="3" xfId="0" applyFont="1" applyFill="1" applyBorder="1" applyAlignment="1">
      <alignment horizontal="center" vertical="center"/>
    </xf>
    <xf numFmtId="0" fontId="38" fillId="11" borderId="1" xfId="0" applyFont="1" applyFill="1" applyBorder="1" applyAlignment="1">
      <alignment horizontal="center" vertical="center"/>
    </xf>
    <xf numFmtId="0" fontId="7" fillId="8" borderId="3" xfId="0" applyFont="1" applyFill="1" applyBorder="1" applyAlignment="1">
      <alignment horizontal="center" vertical="center"/>
    </xf>
    <xf numFmtId="0" fontId="7" fillId="8" borderId="5" xfId="0" applyFont="1" applyFill="1" applyBorder="1" applyAlignment="1">
      <alignment horizontal="center" vertical="center"/>
    </xf>
    <xf numFmtId="0" fontId="7" fillId="8" borderId="2" xfId="0" applyFont="1" applyFill="1" applyBorder="1" applyAlignment="1">
      <alignment horizontal="center" vertical="center"/>
    </xf>
    <xf numFmtId="0" fontId="1" fillId="8" borderId="1" xfId="0" applyFont="1" applyFill="1" applyBorder="1" applyAlignment="1">
      <alignment horizontal="center"/>
    </xf>
    <xf numFmtId="0" fontId="1" fillId="6" borderId="3"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wrapText="1"/>
    </xf>
    <xf numFmtId="0" fontId="1" fillId="6" borderId="5" xfId="0" applyFont="1" applyFill="1" applyBorder="1" applyAlignment="1">
      <alignment horizontal="center" vertical="center"/>
    </xf>
    <xf numFmtId="1" fontId="1" fillId="6" borderId="3" xfId="0" applyNumberFormat="1" applyFont="1" applyFill="1" applyBorder="1" applyAlignment="1">
      <alignment horizontal="center" vertical="center"/>
    </xf>
    <xf numFmtId="1" fontId="1" fillId="6" borderId="5" xfId="0" applyNumberFormat="1" applyFont="1" applyFill="1" applyBorder="1" applyAlignment="1">
      <alignment horizontal="center" vertical="center"/>
    </xf>
    <xf numFmtId="1" fontId="1" fillId="6" borderId="2" xfId="0" applyNumberFormat="1" applyFont="1" applyFill="1" applyBorder="1" applyAlignment="1">
      <alignment horizontal="center" vertical="center"/>
    </xf>
    <xf numFmtId="4" fontId="1" fillId="6" borderId="3" xfId="0" applyNumberFormat="1" applyFont="1" applyFill="1" applyBorder="1" applyAlignment="1">
      <alignment horizontal="center" vertical="center"/>
    </xf>
    <xf numFmtId="4" fontId="1" fillId="6" borderId="2" xfId="0" applyNumberFormat="1" applyFont="1" applyFill="1" applyBorder="1" applyAlignment="1">
      <alignment horizontal="center" vertical="center"/>
    </xf>
    <xf numFmtId="0" fontId="0" fillId="0" borderId="0" xfId="0" applyAlignment="1">
      <alignment horizontal="left" vertical="center" wrapText="1"/>
    </xf>
    <xf numFmtId="0" fontId="1" fillId="6" borderId="1" xfId="0" applyFont="1" applyFill="1" applyBorder="1" applyAlignment="1">
      <alignment horizontal="center" vertical="center" wrapText="1"/>
    </xf>
    <xf numFmtId="0" fontId="0" fillId="0" borderId="1" xfId="0" applyBorder="1" applyAlignment="1">
      <alignment horizontal="left" vertical="center" wrapText="1"/>
    </xf>
    <xf numFmtId="0" fontId="40"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4.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45.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7.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8.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9.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51.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52.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53.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55.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56.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57.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8.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MOVIMIENTO DE ALMACENES ABRIL</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BO"/>
        </a:p>
      </c:txPr>
    </c:title>
    <c:autoTitleDeleted val="0"/>
    <c:plotArea>
      <c:layout/>
      <c:barChart>
        <c:barDir val="col"/>
        <c:grouping val="clustered"/>
        <c:varyColors val="0"/>
        <c:ser>
          <c:idx val="0"/>
          <c:order val="0"/>
          <c:tx>
            <c:strRef>
              <c:f>RESUMEN!$A$56</c:f>
              <c:strCache>
                <c:ptCount val="1"/>
                <c:pt idx="0">
                  <c:v>SALDO ANTERIOR (Kg)</c:v>
                </c:pt>
              </c:strCache>
            </c:strRef>
          </c:tx>
          <c:spPr>
            <a:solidFill>
              <a:schemeClr val="accent1"/>
            </a:solidFill>
            <a:ln>
              <a:noFill/>
            </a:ln>
            <a:effectLst/>
          </c:spPr>
          <c:invertIfNegative val="0"/>
          <c:cat>
            <c:strRef>
              <c:f>RESUMEN!$B$55:$F$55</c:f>
              <c:strCache>
                <c:ptCount val="5"/>
                <c:pt idx="0">
                  <c:v>01 ABRIL - 02 ABRIL</c:v>
                </c:pt>
                <c:pt idx="1">
                  <c:v>03 ABRIL - 09 ABRIL</c:v>
                </c:pt>
                <c:pt idx="2">
                  <c:v>10 ABRIL - 16 ABRIL</c:v>
                </c:pt>
                <c:pt idx="3">
                  <c:v>17 ABRIL - 23 ABRIL</c:v>
                </c:pt>
                <c:pt idx="4">
                  <c:v>24 ABRIL - 30 ABRIL</c:v>
                </c:pt>
              </c:strCache>
            </c:strRef>
          </c:cat>
          <c:val>
            <c:numRef>
              <c:f>RESUMEN!$B$56:$F$56</c:f>
              <c:numCache>
                <c:formatCode>#,##0.00</c:formatCode>
                <c:ptCount val="5"/>
                <c:pt idx="0">
                  <c:v>1244020</c:v>
                </c:pt>
                <c:pt idx="1">
                  <c:v>1361430</c:v>
                </c:pt>
                <c:pt idx="2">
                  <c:v>1627416</c:v>
                </c:pt>
                <c:pt idx="3">
                  <c:v>1722385</c:v>
                </c:pt>
                <c:pt idx="4">
                  <c:v>1898572</c:v>
                </c:pt>
              </c:numCache>
            </c:numRef>
          </c:val>
          <c:extLst>
            <c:ext xmlns:c16="http://schemas.microsoft.com/office/drawing/2014/chart" uri="{C3380CC4-5D6E-409C-BE32-E72D297353CC}">
              <c16:uniqueId val="{00000000-8323-4EFD-A627-1F834F979B52}"/>
            </c:ext>
          </c:extLst>
        </c:ser>
        <c:ser>
          <c:idx val="1"/>
          <c:order val="1"/>
          <c:tx>
            <c:strRef>
              <c:f>RESUMEN!$A$57</c:f>
              <c:strCache>
                <c:ptCount val="1"/>
                <c:pt idx="0">
                  <c:v>PRODUCCIÓN (Kg)</c:v>
                </c:pt>
              </c:strCache>
            </c:strRef>
          </c:tx>
          <c:spPr>
            <a:solidFill>
              <a:schemeClr val="accent3"/>
            </a:solidFill>
            <a:ln>
              <a:noFill/>
            </a:ln>
            <a:effectLst/>
          </c:spPr>
          <c:invertIfNegative val="0"/>
          <c:cat>
            <c:strRef>
              <c:f>RESUMEN!$B$55:$F$55</c:f>
              <c:strCache>
                <c:ptCount val="5"/>
                <c:pt idx="0">
                  <c:v>01 ABRIL - 02 ABRIL</c:v>
                </c:pt>
                <c:pt idx="1">
                  <c:v>03 ABRIL - 09 ABRIL</c:v>
                </c:pt>
                <c:pt idx="2">
                  <c:v>10 ABRIL - 16 ABRIL</c:v>
                </c:pt>
                <c:pt idx="3">
                  <c:v>17 ABRIL - 23 ABRIL</c:v>
                </c:pt>
                <c:pt idx="4">
                  <c:v>24 ABRIL - 30 ABRIL</c:v>
                </c:pt>
              </c:strCache>
            </c:strRef>
          </c:cat>
          <c:val>
            <c:numRef>
              <c:f>RESUMEN!$B$57:$F$57</c:f>
              <c:numCache>
                <c:formatCode>#,##0.00</c:formatCode>
                <c:ptCount val="5"/>
                <c:pt idx="0">
                  <c:v>117410</c:v>
                </c:pt>
                <c:pt idx="1">
                  <c:v>424306</c:v>
                </c:pt>
                <c:pt idx="2">
                  <c:v>416601</c:v>
                </c:pt>
                <c:pt idx="3">
                  <c:v>419187</c:v>
                </c:pt>
                <c:pt idx="4">
                  <c:v>419821</c:v>
                </c:pt>
              </c:numCache>
            </c:numRef>
          </c:val>
          <c:extLst>
            <c:ext xmlns:c16="http://schemas.microsoft.com/office/drawing/2014/chart" uri="{C3380CC4-5D6E-409C-BE32-E72D297353CC}">
              <c16:uniqueId val="{00000001-8323-4EFD-A627-1F834F979B52}"/>
            </c:ext>
          </c:extLst>
        </c:ser>
        <c:ser>
          <c:idx val="2"/>
          <c:order val="2"/>
          <c:tx>
            <c:strRef>
              <c:f>RESUMEN!$A$58</c:f>
              <c:strCache>
                <c:ptCount val="1"/>
                <c:pt idx="0">
                  <c:v>COMERCIALIZACIÓN</c:v>
                </c:pt>
              </c:strCache>
            </c:strRef>
          </c:tx>
          <c:spPr>
            <a:solidFill>
              <a:schemeClr val="accent5"/>
            </a:solidFill>
            <a:ln>
              <a:noFill/>
            </a:ln>
            <a:effectLst/>
          </c:spPr>
          <c:invertIfNegative val="0"/>
          <c:cat>
            <c:strRef>
              <c:f>RESUMEN!$B$55:$F$55</c:f>
              <c:strCache>
                <c:ptCount val="5"/>
                <c:pt idx="0">
                  <c:v>01 ABRIL - 02 ABRIL</c:v>
                </c:pt>
                <c:pt idx="1">
                  <c:v>03 ABRIL - 09 ABRIL</c:v>
                </c:pt>
                <c:pt idx="2">
                  <c:v>10 ABRIL - 16 ABRIL</c:v>
                </c:pt>
                <c:pt idx="3">
                  <c:v>17 ABRIL - 23 ABRIL</c:v>
                </c:pt>
                <c:pt idx="4">
                  <c:v>24 ABRIL - 30 ABRIL</c:v>
                </c:pt>
              </c:strCache>
            </c:strRef>
          </c:cat>
          <c:val>
            <c:numRef>
              <c:f>RESUMEN!$B$58:$F$58</c:f>
              <c:numCache>
                <c:formatCode>#,##0.00</c:formatCode>
                <c:ptCount val="5"/>
                <c:pt idx="0">
                  <c:v>0</c:v>
                </c:pt>
                <c:pt idx="1">
                  <c:v>158320</c:v>
                </c:pt>
                <c:pt idx="2">
                  <c:v>321632</c:v>
                </c:pt>
                <c:pt idx="3">
                  <c:v>243000</c:v>
                </c:pt>
                <c:pt idx="4">
                  <c:v>243860</c:v>
                </c:pt>
              </c:numCache>
            </c:numRef>
          </c:val>
          <c:extLst>
            <c:ext xmlns:c16="http://schemas.microsoft.com/office/drawing/2014/chart" uri="{C3380CC4-5D6E-409C-BE32-E72D297353CC}">
              <c16:uniqueId val="{00000002-8323-4EFD-A627-1F834F979B52}"/>
            </c:ext>
          </c:extLst>
        </c:ser>
        <c:dLbls>
          <c:showLegendKey val="0"/>
          <c:showVal val="0"/>
          <c:showCatName val="0"/>
          <c:showSerName val="0"/>
          <c:showPercent val="0"/>
          <c:showBubbleSize val="0"/>
        </c:dLbls>
        <c:gapWidth val="219"/>
        <c:overlap val="-27"/>
        <c:axId val="1161328608"/>
        <c:axId val="1161322080"/>
      </c:barChart>
      <c:catAx>
        <c:axId val="116132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1322080"/>
        <c:crosses val="autoZero"/>
        <c:auto val="1"/>
        <c:lblAlgn val="ctr"/>
        <c:lblOffset val="100"/>
        <c:noMultiLvlLbl val="0"/>
      </c:catAx>
      <c:valAx>
        <c:axId val="1161322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1328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s-ES" sz="1050"/>
              <a:t>MOVIMIENTO DE ALMACENES</a:t>
            </a:r>
          </a:p>
          <a:p>
            <a:pPr>
              <a:defRPr sz="1050"/>
            </a:pPr>
            <a:r>
              <a:rPr lang="es-ES" sz="1050"/>
              <a:t>MAYO</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s-BO"/>
        </a:p>
      </c:txPr>
    </c:title>
    <c:autoTitleDeleted val="0"/>
    <c:plotArea>
      <c:layout/>
      <c:barChart>
        <c:barDir val="col"/>
        <c:grouping val="clustered"/>
        <c:varyColors val="0"/>
        <c:ser>
          <c:idx val="0"/>
          <c:order val="0"/>
          <c:tx>
            <c:strRef>
              <c:f>[2]mayo!$U$8</c:f>
              <c:strCache>
                <c:ptCount val="1"/>
                <c:pt idx="0">
                  <c:v>SALDO ANTERIOR (Kg)</c:v>
                </c:pt>
              </c:strCache>
            </c:strRef>
          </c:tx>
          <c:spPr>
            <a:solidFill>
              <a:schemeClr val="accent1"/>
            </a:solidFill>
            <a:ln>
              <a:noFill/>
            </a:ln>
            <a:effectLst/>
          </c:spPr>
          <c:invertIfNegative val="0"/>
          <c:cat>
            <c:strRef>
              <c:f>[2]mayo!$V$7:$Z$7</c:f>
              <c:strCache>
                <c:ptCount val="5"/>
                <c:pt idx="0">
                  <c:v>01 MAYO - 07 MAYO</c:v>
                </c:pt>
                <c:pt idx="1">
                  <c:v>08 MAYO - 14 MAYO</c:v>
                </c:pt>
                <c:pt idx="2">
                  <c:v>15 MAYO - 21 MAYO</c:v>
                </c:pt>
                <c:pt idx="3">
                  <c:v>22 MAYO - 28 MAYO</c:v>
                </c:pt>
                <c:pt idx="4">
                  <c:v>29 MAYO - 31 MAYO</c:v>
                </c:pt>
              </c:strCache>
            </c:strRef>
          </c:cat>
          <c:val>
            <c:numRef>
              <c:f>[2]mayo!$V$8:$Z$8</c:f>
              <c:numCache>
                <c:formatCode>General</c:formatCode>
                <c:ptCount val="5"/>
                <c:pt idx="0">
                  <c:v>2074533</c:v>
                </c:pt>
                <c:pt idx="1">
                  <c:v>2346654</c:v>
                </c:pt>
                <c:pt idx="2">
                  <c:v>2700611</c:v>
                </c:pt>
                <c:pt idx="3">
                  <c:v>2764734</c:v>
                </c:pt>
                <c:pt idx="4">
                  <c:v>2993636</c:v>
                </c:pt>
              </c:numCache>
            </c:numRef>
          </c:val>
          <c:extLst>
            <c:ext xmlns:c16="http://schemas.microsoft.com/office/drawing/2014/chart" uri="{C3380CC4-5D6E-409C-BE32-E72D297353CC}">
              <c16:uniqueId val="{00000000-C686-4191-88CD-41D1826823E3}"/>
            </c:ext>
          </c:extLst>
        </c:ser>
        <c:ser>
          <c:idx val="1"/>
          <c:order val="1"/>
          <c:tx>
            <c:strRef>
              <c:f>[2]mayo!$U$9</c:f>
              <c:strCache>
                <c:ptCount val="1"/>
                <c:pt idx="0">
                  <c:v>PRODUCCIÓN (Kg)</c:v>
                </c:pt>
              </c:strCache>
            </c:strRef>
          </c:tx>
          <c:spPr>
            <a:solidFill>
              <a:schemeClr val="accent3"/>
            </a:solidFill>
            <a:ln>
              <a:noFill/>
            </a:ln>
            <a:effectLst/>
          </c:spPr>
          <c:invertIfNegative val="0"/>
          <c:cat>
            <c:strRef>
              <c:f>[2]mayo!$V$7:$Z$7</c:f>
              <c:strCache>
                <c:ptCount val="5"/>
                <c:pt idx="0">
                  <c:v>01 MAYO - 07 MAYO</c:v>
                </c:pt>
                <c:pt idx="1">
                  <c:v>08 MAYO - 14 MAYO</c:v>
                </c:pt>
                <c:pt idx="2">
                  <c:v>15 MAYO - 21 MAYO</c:v>
                </c:pt>
                <c:pt idx="3">
                  <c:v>22 MAYO - 28 MAYO</c:v>
                </c:pt>
                <c:pt idx="4">
                  <c:v>29 MAYO - 31 MAYO</c:v>
                </c:pt>
              </c:strCache>
            </c:strRef>
          </c:cat>
          <c:val>
            <c:numRef>
              <c:f>[2]mayo!$V$9:$Z$9</c:f>
              <c:numCache>
                <c:formatCode>General</c:formatCode>
                <c:ptCount val="5"/>
                <c:pt idx="0">
                  <c:v>409481</c:v>
                </c:pt>
                <c:pt idx="1">
                  <c:v>423019</c:v>
                </c:pt>
                <c:pt idx="2">
                  <c:v>411473</c:v>
                </c:pt>
                <c:pt idx="3">
                  <c:v>413662</c:v>
                </c:pt>
                <c:pt idx="4">
                  <c:v>177106</c:v>
                </c:pt>
              </c:numCache>
            </c:numRef>
          </c:val>
          <c:extLst>
            <c:ext xmlns:c16="http://schemas.microsoft.com/office/drawing/2014/chart" uri="{C3380CC4-5D6E-409C-BE32-E72D297353CC}">
              <c16:uniqueId val="{00000001-C686-4191-88CD-41D1826823E3}"/>
            </c:ext>
          </c:extLst>
        </c:ser>
        <c:ser>
          <c:idx val="3"/>
          <c:order val="3"/>
          <c:tx>
            <c:strRef>
              <c:f>[2]mayo!$U$10</c:f>
              <c:strCache>
                <c:ptCount val="1"/>
                <c:pt idx="0">
                  <c:v>COMERCIALIZACIÓN</c:v>
                </c:pt>
              </c:strCache>
            </c:strRef>
          </c:tx>
          <c:spPr>
            <a:solidFill>
              <a:schemeClr val="accent1">
                <a:lumMod val="60000"/>
              </a:schemeClr>
            </a:solidFill>
            <a:ln>
              <a:noFill/>
            </a:ln>
            <a:effectLst/>
          </c:spPr>
          <c:invertIfNegative val="0"/>
          <c:cat>
            <c:strRef>
              <c:f>[2]mayo!$V$7:$Z$7</c:f>
              <c:strCache>
                <c:ptCount val="5"/>
                <c:pt idx="0">
                  <c:v>01 MAYO - 07 MAYO</c:v>
                </c:pt>
                <c:pt idx="1">
                  <c:v>08 MAYO - 14 MAYO</c:v>
                </c:pt>
                <c:pt idx="2">
                  <c:v>15 MAYO - 21 MAYO</c:v>
                </c:pt>
                <c:pt idx="3">
                  <c:v>22 MAYO - 28 MAYO</c:v>
                </c:pt>
                <c:pt idx="4">
                  <c:v>29 MAYO - 31 MAYO</c:v>
                </c:pt>
              </c:strCache>
            </c:strRef>
          </c:cat>
          <c:val>
            <c:numRef>
              <c:f>[2]mayo!$V$10:$Z$10</c:f>
              <c:numCache>
                <c:formatCode>General</c:formatCode>
                <c:ptCount val="5"/>
                <c:pt idx="0">
                  <c:v>137360</c:v>
                </c:pt>
                <c:pt idx="1">
                  <c:v>69062</c:v>
                </c:pt>
                <c:pt idx="2">
                  <c:v>347350</c:v>
                </c:pt>
                <c:pt idx="3">
                  <c:v>184760</c:v>
                </c:pt>
                <c:pt idx="4">
                  <c:v>72450</c:v>
                </c:pt>
              </c:numCache>
            </c:numRef>
          </c:val>
          <c:extLst>
            <c:ext xmlns:c16="http://schemas.microsoft.com/office/drawing/2014/chart" uri="{C3380CC4-5D6E-409C-BE32-E72D297353CC}">
              <c16:uniqueId val="{00000003-C686-4191-88CD-41D1826823E3}"/>
            </c:ext>
          </c:extLst>
        </c:ser>
        <c:dLbls>
          <c:showLegendKey val="0"/>
          <c:showVal val="0"/>
          <c:showCatName val="0"/>
          <c:showSerName val="0"/>
          <c:showPercent val="0"/>
          <c:showBubbleSize val="0"/>
        </c:dLbls>
        <c:gapWidth val="219"/>
        <c:overlap val="-27"/>
        <c:axId val="1164777808"/>
        <c:axId val="1164778352"/>
        <c:extLst>
          <c:ext xmlns:c15="http://schemas.microsoft.com/office/drawing/2012/chart" uri="{02D57815-91ED-43cb-92C2-25804820EDAC}">
            <c15:filteredBarSeries>
              <c15:ser>
                <c:idx val="2"/>
                <c:order val="2"/>
                <c:tx>
                  <c:strRef>
                    <c:extLst>
                      <c:ext uri="{02D57815-91ED-43cb-92C2-25804820EDAC}">
                        <c15:formulaRef>
                          <c15:sqref>mayo!#REF!</c15:sqref>
                        </c15:formulaRef>
                      </c:ext>
                    </c:extLst>
                    <c:strCache>
                      <c:ptCount val="1"/>
                      <c:pt idx="0">
                        <c:v>#REF!</c:v>
                      </c:pt>
                    </c:strCache>
                  </c:strRef>
                </c:tx>
                <c:spPr>
                  <a:solidFill>
                    <a:schemeClr val="accent5"/>
                  </a:solidFill>
                  <a:ln>
                    <a:noFill/>
                  </a:ln>
                  <a:effectLst/>
                </c:spPr>
                <c:invertIfNegative val="0"/>
                <c:cat>
                  <c:strRef>
                    <c:extLst>
                      <c:ext uri="{02D57815-91ED-43cb-92C2-25804820EDAC}">
                        <c15:formulaRef>
                          <c15:sqref>[2]mayo!$V$7:$Z$7</c15:sqref>
                        </c15:formulaRef>
                      </c:ext>
                    </c:extLst>
                    <c:strCache>
                      <c:ptCount val="5"/>
                      <c:pt idx="0">
                        <c:v>01 MAYO - 07 MAYO</c:v>
                      </c:pt>
                      <c:pt idx="1">
                        <c:v>08 MAYO - 14 MAYO</c:v>
                      </c:pt>
                      <c:pt idx="2">
                        <c:v>15 MAYO - 21 MAYO</c:v>
                      </c:pt>
                      <c:pt idx="3">
                        <c:v>22 MAYO - 28 MAYO</c:v>
                      </c:pt>
                      <c:pt idx="4">
                        <c:v>29 MAYO - 31 MAYO</c:v>
                      </c:pt>
                    </c:strCache>
                  </c:strRef>
                </c:cat>
                <c:val>
                  <c:numRef>
                    <c:extLst>
                      <c:ext uri="{02D57815-91ED-43cb-92C2-25804820EDAC}">
                        <c15:formulaRef>
                          <c15:sqref>mayo!#REF!</c15:sqref>
                        </c15:formulaRef>
                      </c:ext>
                    </c:extLst>
                    <c:numCache>
                      <c:formatCode>General</c:formatCode>
                      <c:ptCount val="1"/>
                      <c:pt idx="0">
                        <c:v>1</c:v>
                      </c:pt>
                    </c:numCache>
                  </c:numRef>
                </c:val>
                <c:extLst>
                  <c:ext xmlns:c16="http://schemas.microsoft.com/office/drawing/2014/chart" uri="{C3380CC4-5D6E-409C-BE32-E72D297353CC}">
                    <c16:uniqueId val="{00000002-C686-4191-88CD-41D1826823E3}"/>
                  </c:ext>
                </c:extLst>
              </c15:ser>
            </c15:filteredBarSeries>
          </c:ext>
        </c:extLst>
      </c:barChart>
      <c:catAx>
        <c:axId val="116477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4778352"/>
        <c:crosses val="autoZero"/>
        <c:auto val="1"/>
        <c:lblAlgn val="ctr"/>
        <c:lblOffset val="100"/>
        <c:noMultiLvlLbl val="0"/>
      </c:catAx>
      <c:valAx>
        <c:axId val="116477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477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r>
              <a:rPr lang="es-ES" sz="1100"/>
              <a:t>PRODUCCIÓN JUNIO</a:t>
            </a:r>
          </a:p>
          <a:p>
            <a:pPr>
              <a:defRPr sz="1100"/>
            </a:pPr>
            <a:r>
              <a:rPr lang="es-ES" sz="1100"/>
              <a:t>CANTIDAD EN Kg.</a:t>
            </a:r>
          </a:p>
        </c:rich>
      </c:tx>
      <c:overlay val="0"/>
      <c:spPr>
        <a:noFill/>
        <a:ln>
          <a:noFill/>
        </a:ln>
        <a:effectLst/>
      </c:spPr>
      <c:txPr>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endParaRPr lang="es-BO"/>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[3]JUNIO!$C$6</c:f>
              <c:strCache>
                <c:ptCount val="1"/>
                <c:pt idx="0">
                  <c:v>PRODUCCIÓN Kg.</c:v>
                </c:pt>
              </c:strCache>
            </c:strRef>
          </c:tx>
          <c:spPr>
            <a:solidFill>
              <a:srgbClr val="00B05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[3]JUNIO!$B$7:$B$11</c:f>
              <c:strCache>
                <c:ptCount val="5"/>
                <c:pt idx="0">
                  <c:v>01 JUNIO - 04 JUNIO</c:v>
                </c:pt>
                <c:pt idx="1">
                  <c:v>05 JUNIO - 11 JUNIO</c:v>
                </c:pt>
                <c:pt idx="2">
                  <c:v>12 JUNIO - 18 JUNIO</c:v>
                </c:pt>
                <c:pt idx="3">
                  <c:v>19 JUNIO - 25 JUNIO</c:v>
                </c:pt>
                <c:pt idx="4">
                  <c:v>26 JUNIO - 30 JUNIO</c:v>
                </c:pt>
              </c:strCache>
            </c:strRef>
          </c:cat>
          <c:val>
            <c:numRef>
              <c:f>[3]JUNIO!$C$7:$C$11</c:f>
              <c:numCache>
                <c:formatCode>General</c:formatCode>
                <c:ptCount val="5"/>
                <c:pt idx="0">
                  <c:v>235707</c:v>
                </c:pt>
                <c:pt idx="1">
                  <c:v>414755</c:v>
                </c:pt>
                <c:pt idx="2">
                  <c:v>426999</c:v>
                </c:pt>
                <c:pt idx="3">
                  <c:v>400279</c:v>
                </c:pt>
                <c:pt idx="4">
                  <c:v>293499</c:v>
                </c:pt>
              </c:numCache>
            </c:numRef>
          </c:val>
          <c:extLst>
            <c:ext xmlns:c16="http://schemas.microsoft.com/office/drawing/2014/chart" uri="{C3380CC4-5D6E-409C-BE32-E72D297353CC}">
              <c16:uniqueId val="{00000000-B959-4B4F-A5B1-6CD626BC1117}"/>
            </c:ext>
          </c:extLst>
        </c:ser>
        <c:dLbls>
          <c:showLegendKey val="0"/>
          <c:showVal val="1"/>
          <c:showCatName val="0"/>
          <c:showSerName val="0"/>
          <c:showPercent val="0"/>
          <c:showBubbleSize val="0"/>
        </c:dLbls>
        <c:gapWidth val="84"/>
        <c:gapDepth val="53"/>
        <c:shape val="box"/>
        <c:axId val="1164764208"/>
        <c:axId val="1164766384"/>
        <c:axId val="0"/>
      </c:bar3DChart>
      <c:catAx>
        <c:axId val="1164764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s-BO"/>
          </a:p>
        </c:txPr>
        <c:crossAx val="1164766384"/>
        <c:crosses val="autoZero"/>
        <c:auto val="1"/>
        <c:lblAlgn val="ctr"/>
        <c:lblOffset val="100"/>
        <c:noMultiLvlLbl val="0"/>
      </c:catAx>
      <c:valAx>
        <c:axId val="1164766384"/>
        <c:scaling>
          <c:orientation val="minMax"/>
        </c:scaling>
        <c:delete val="1"/>
        <c:axPos val="l"/>
        <c:numFmt formatCode="General" sourceLinked="1"/>
        <c:majorTickMark val="out"/>
        <c:minorTickMark val="none"/>
        <c:tickLblPos val="nextTo"/>
        <c:crossAx val="1164764208"/>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B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r>
              <a:rPr lang="es-ES" sz="1100"/>
              <a:t>COMERCIALIZACION JUNIO</a:t>
            </a:r>
          </a:p>
          <a:p>
            <a:pPr>
              <a:defRPr sz="1100"/>
            </a:pPr>
            <a:r>
              <a:rPr lang="es-ES" sz="1100"/>
              <a:t>IMPORTE EN BS.</a:t>
            </a:r>
          </a:p>
        </c:rich>
      </c:tx>
      <c:overlay val="0"/>
      <c:spPr>
        <a:noFill/>
        <a:ln>
          <a:noFill/>
        </a:ln>
        <a:effectLst/>
      </c:spPr>
      <c:txPr>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endParaRPr lang="es-BO"/>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[3]JUNIO!$E$6</c:f>
              <c:strCache>
                <c:ptCount val="1"/>
                <c:pt idx="0">
                  <c:v>COMERCIALIZACIÓN Bs</c:v>
                </c:pt>
              </c:strCache>
            </c:strRef>
          </c:tx>
          <c:spPr>
            <a:solidFill>
              <a:schemeClr val="accent2">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[3]JUNIO!$B$7:$B$11</c:f>
              <c:strCache>
                <c:ptCount val="5"/>
                <c:pt idx="0">
                  <c:v>01 JUNIO - 04 JUNIO</c:v>
                </c:pt>
                <c:pt idx="1">
                  <c:v>05 JUNIO - 11 JUNIO</c:v>
                </c:pt>
                <c:pt idx="2">
                  <c:v>12 JUNIO - 18 JUNIO</c:v>
                </c:pt>
                <c:pt idx="3">
                  <c:v>19 JUNIO - 25 JUNIO</c:v>
                </c:pt>
                <c:pt idx="4">
                  <c:v>26 JUNIO - 30 JUNIO</c:v>
                </c:pt>
              </c:strCache>
            </c:strRef>
          </c:cat>
          <c:val>
            <c:numRef>
              <c:f>[3]JUNIO!$E$7:$E$11</c:f>
              <c:numCache>
                <c:formatCode>General</c:formatCode>
                <c:ptCount val="5"/>
                <c:pt idx="0">
                  <c:v>510000</c:v>
                </c:pt>
                <c:pt idx="1">
                  <c:v>364055.76</c:v>
                </c:pt>
                <c:pt idx="2">
                  <c:v>543547.19999999995</c:v>
                </c:pt>
                <c:pt idx="3">
                  <c:v>356364</c:v>
                </c:pt>
                <c:pt idx="4">
                  <c:v>703383.60000000009</c:v>
                </c:pt>
              </c:numCache>
            </c:numRef>
          </c:val>
          <c:extLst>
            <c:ext xmlns:c16="http://schemas.microsoft.com/office/drawing/2014/chart" uri="{C3380CC4-5D6E-409C-BE32-E72D297353CC}">
              <c16:uniqueId val="{00000000-AE10-49BD-A485-EAE447231862}"/>
            </c:ext>
          </c:extLst>
        </c:ser>
        <c:dLbls>
          <c:showLegendKey val="0"/>
          <c:showVal val="1"/>
          <c:showCatName val="0"/>
          <c:showSerName val="0"/>
          <c:showPercent val="0"/>
          <c:showBubbleSize val="0"/>
        </c:dLbls>
        <c:gapWidth val="84"/>
        <c:gapDepth val="53"/>
        <c:shape val="box"/>
        <c:axId val="1164765296"/>
        <c:axId val="1164546720"/>
        <c:axId val="0"/>
      </c:bar3DChart>
      <c:catAx>
        <c:axId val="1164765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s-BO"/>
          </a:p>
        </c:txPr>
        <c:crossAx val="1164546720"/>
        <c:crosses val="autoZero"/>
        <c:auto val="1"/>
        <c:lblAlgn val="ctr"/>
        <c:lblOffset val="100"/>
        <c:noMultiLvlLbl val="0"/>
      </c:catAx>
      <c:valAx>
        <c:axId val="1164546720"/>
        <c:scaling>
          <c:orientation val="minMax"/>
        </c:scaling>
        <c:delete val="1"/>
        <c:axPos val="l"/>
        <c:numFmt formatCode="General" sourceLinked="1"/>
        <c:majorTickMark val="out"/>
        <c:minorTickMark val="none"/>
        <c:tickLblPos val="nextTo"/>
        <c:crossAx val="1164765296"/>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B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r>
              <a:rPr lang="es-ES" sz="1100"/>
              <a:t>COMERCIALIZACION JUNIO</a:t>
            </a:r>
          </a:p>
          <a:p>
            <a:pPr>
              <a:defRPr sz="1100"/>
            </a:pPr>
            <a:r>
              <a:rPr lang="es-ES" sz="1100"/>
              <a:t>CANTIDAD EN Kg.</a:t>
            </a:r>
          </a:p>
        </c:rich>
      </c:tx>
      <c:overlay val="0"/>
      <c:spPr>
        <a:noFill/>
        <a:ln>
          <a:noFill/>
        </a:ln>
        <a:effectLst/>
      </c:spPr>
      <c:txPr>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endParaRPr lang="es-BO"/>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[3]JUNIO!$D$6</c:f>
              <c:strCache>
                <c:ptCount val="1"/>
                <c:pt idx="0">
                  <c:v>COMERCIALIZACIÓN Kg.</c:v>
                </c:pt>
              </c:strCache>
            </c:strRef>
          </c:tx>
          <c:spPr>
            <a:solidFill>
              <a:srgbClr val="0070C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[3]JUNIO!$B$7:$B$11</c:f>
              <c:strCache>
                <c:ptCount val="5"/>
                <c:pt idx="0">
                  <c:v>01 JUNIO - 04 JUNIO</c:v>
                </c:pt>
                <c:pt idx="1">
                  <c:v>05 JUNIO - 11 JUNIO</c:v>
                </c:pt>
                <c:pt idx="2">
                  <c:v>12 JUNIO - 18 JUNIO</c:v>
                </c:pt>
                <c:pt idx="3">
                  <c:v>19 JUNIO - 25 JUNIO</c:v>
                </c:pt>
                <c:pt idx="4">
                  <c:v>26 JUNIO - 30 JUNIO</c:v>
                </c:pt>
              </c:strCache>
            </c:strRef>
          </c:cat>
          <c:val>
            <c:numRef>
              <c:f>[3]JUNIO!$D$7:$D$11</c:f>
              <c:numCache>
                <c:formatCode>General</c:formatCode>
                <c:ptCount val="5"/>
                <c:pt idx="0">
                  <c:v>159000</c:v>
                </c:pt>
                <c:pt idx="1">
                  <c:v>117062</c:v>
                </c:pt>
                <c:pt idx="2">
                  <c:v>168640</c:v>
                </c:pt>
                <c:pt idx="3">
                  <c:v>127300</c:v>
                </c:pt>
                <c:pt idx="4">
                  <c:v>214570</c:v>
                </c:pt>
              </c:numCache>
            </c:numRef>
          </c:val>
          <c:extLst>
            <c:ext xmlns:c16="http://schemas.microsoft.com/office/drawing/2014/chart" uri="{C3380CC4-5D6E-409C-BE32-E72D297353CC}">
              <c16:uniqueId val="{00000000-3A88-445A-95CD-EBC5B9847426}"/>
            </c:ext>
          </c:extLst>
        </c:ser>
        <c:dLbls>
          <c:showLegendKey val="0"/>
          <c:showVal val="1"/>
          <c:showCatName val="0"/>
          <c:showSerName val="0"/>
          <c:showPercent val="0"/>
          <c:showBubbleSize val="0"/>
        </c:dLbls>
        <c:gapWidth val="84"/>
        <c:gapDepth val="53"/>
        <c:shape val="box"/>
        <c:axId val="1164546176"/>
        <c:axId val="1164542368"/>
        <c:axId val="0"/>
      </c:bar3DChart>
      <c:catAx>
        <c:axId val="1164546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s-BO"/>
          </a:p>
        </c:txPr>
        <c:crossAx val="1164542368"/>
        <c:crosses val="autoZero"/>
        <c:auto val="1"/>
        <c:lblAlgn val="ctr"/>
        <c:lblOffset val="100"/>
        <c:noMultiLvlLbl val="0"/>
      </c:catAx>
      <c:valAx>
        <c:axId val="1164542368"/>
        <c:scaling>
          <c:orientation val="minMax"/>
        </c:scaling>
        <c:delete val="1"/>
        <c:axPos val="l"/>
        <c:numFmt formatCode="General" sourceLinked="1"/>
        <c:majorTickMark val="out"/>
        <c:minorTickMark val="none"/>
        <c:tickLblPos val="nextTo"/>
        <c:crossAx val="1164546176"/>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B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INGRESOS - GASTOS JUNIO</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s-B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RESUMEN!$B$173</c:f>
              <c:strCache>
                <c:ptCount val="1"/>
                <c:pt idx="0">
                  <c:v>INGRESOS</c:v>
                </c:pt>
              </c:strCache>
            </c:strRef>
          </c:tx>
          <c:spPr>
            <a:solidFill>
              <a:schemeClr val="accent1"/>
            </a:solidFill>
            <a:ln>
              <a:noFill/>
            </a:ln>
            <a:effectLst/>
            <a:sp3d/>
          </c:spPr>
          <c:invertIfNegative val="0"/>
          <c:cat>
            <c:strRef>
              <c:f>RESUMEN!$A$174:$A$178</c:f>
              <c:strCache>
                <c:ptCount val="5"/>
                <c:pt idx="0">
                  <c:v>SEMANA 1</c:v>
                </c:pt>
                <c:pt idx="1">
                  <c:v>SEMANA 2</c:v>
                </c:pt>
                <c:pt idx="2">
                  <c:v>SEMANA 3</c:v>
                </c:pt>
                <c:pt idx="3">
                  <c:v>SEMANA 4</c:v>
                </c:pt>
                <c:pt idx="4">
                  <c:v>SEMANA 5</c:v>
                </c:pt>
              </c:strCache>
            </c:strRef>
          </c:cat>
          <c:val>
            <c:numRef>
              <c:f>RESUMEN!$B$174:$B$178</c:f>
              <c:numCache>
                <c:formatCode>#,##0.00</c:formatCode>
                <c:ptCount val="5"/>
                <c:pt idx="0">
                  <c:v>510000</c:v>
                </c:pt>
                <c:pt idx="1">
                  <c:v>364055.76</c:v>
                </c:pt>
                <c:pt idx="2">
                  <c:v>543547.19999999995</c:v>
                </c:pt>
                <c:pt idx="3">
                  <c:v>356364</c:v>
                </c:pt>
                <c:pt idx="4">
                  <c:v>703383.60000000009</c:v>
                </c:pt>
              </c:numCache>
            </c:numRef>
          </c:val>
          <c:extLst>
            <c:ext xmlns:c16="http://schemas.microsoft.com/office/drawing/2014/chart" uri="{C3380CC4-5D6E-409C-BE32-E72D297353CC}">
              <c16:uniqueId val="{00000000-E729-4036-8E35-C1DF17CADFC7}"/>
            </c:ext>
          </c:extLst>
        </c:ser>
        <c:ser>
          <c:idx val="1"/>
          <c:order val="1"/>
          <c:tx>
            <c:strRef>
              <c:f>RESUMEN!$C$173</c:f>
              <c:strCache>
                <c:ptCount val="1"/>
                <c:pt idx="0">
                  <c:v>GASTOS</c:v>
                </c:pt>
              </c:strCache>
            </c:strRef>
          </c:tx>
          <c:spPr>
            <a:solidFill>
              <a:schemeClr val="accent3"/>
            </a:solidFill>
            <a:ln>
              <a:noFill/>
            </a:ln>
            <a:effectLst/>
            <a:sp3d/>
          </c:spPr>
          <c:invertIfNegative val="0"/>
          <c:cat>
            <c:strRef>
              <c:f>RESUMEN!$A$174:$A$178</c:f>
              <c:strCache>
                <c:ptCount val="5"/>
                <c:pt idx="0">
                  <c:v>SEMANA 1</c:v>
                </c:pt>
                <c:pt idx="1">
                  <c:v>SEMANA 2</c:v>
                </c:pt>
                <c:pt idx="2">
                  <c:v>SEMANA 3</c:v>
                </c:pt>
                <c:pt idx="3">
                  <c:v>SEMANA 4</c:v>
                </c:pt>
                <c:pt idx="4">
                  <c:v>SEMANA 5</c:v>
                </c:pt>
              </c:strCache>
            </c:strRef>
          </c:cat>
          <c:val>
            <c:numRef>
              <c:f>RESUMEN!$C$174:$C$178</c:f>
              <c:numCache>
                <c:formatCode>#,##0.00</c:formatCode>
                <c:ptCount val="5"/>
                <c:pt idx="0">
                  <c:v>563.5</c:v>
                </c:pt>
                <c:pt idx="1">
                  <c:v>57904.99</c:v>
                </c:pt>
                <c:pt idx="2">
                  <c:v>201131.12</c:v>
                </c:pt>
                <c:pt idx="3">
                  <c:v>1696853.6099999999</c:v>
                </c:pt>
                <c:pt idx="4">
                  <c:v>19064.13</c:v>
                </c:pt>
              </c:numCache>
            </c:numRef>
          </c:val>
          <c:extLst>
            <c:ext xmlns:c16="http://schemas.microsoft.com/office/drawing/2014/chart" uri="{C3380CC4-5D6E-409C-BE32-E72D297353CC}">
              <c16:uniqueId val="{00000001-E729-4036-8E35-C1DF17CADFC7}"/>
            </c:ext>
          </c:extLst>
        </c:ser>
        <c:dLbls>
          <c:showLegendKey val="0"/>
          <c:showVal val="0"/>
          <c:showCatName val="0"/>
          <c:showSerName val="0"/>
          <c:showPercent val="0"/>
          <c:showBubbleSize val="0"/>
        </c:dLbls>
        <c:gapWidth val="150"/>
        <c:shape val="box"/>
        <c:axId val="1164538016"/>
        <c:axId val="1164540192"/>
        <c:axId val="0"/>
      </c:bar3DChart>
      <c:catAx>
        <c:axId val="1164538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4540192"/>
        <c:crosses val="autoZero"/>
        <c:auto val="1"/>
        <c:lblAlgn val="ctr"/>
        <c:lblOffset val="100"/>
        <c:noMultiLvlLbl val="0"/>
      </c:catAx>
      <c:valAx>
        <c:axId val="1164540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4538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BO"/>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MOVIMIENTO DE ALMACENES</a:t>
            </a:r>
            <a:endParaRPr lang="es-ES" sz="1100" baseline="0"/>
          </a:p>
          <a:p>
            <a:pPr>
              <a:defRPr sz="1100"/>
            </a:pPr>
            <a:r>
              <a:rPr lang="es-ES" sz="1100" baseline="0"/>
              <a:t>JUNIO</a:t>
            </a:r>
            <a:endParaRPr lang="es-E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[3]JUNIO!$U$8</c:f>
              <c:strCache>
                <c:ptCount val="1"/>
                <c:pt idx="0">
                  <c:v>SALDO ANTERIOR (Kg)</c:v>
                </c:pt>
              </c:strCache>
            </c:strRef>
          </c:tx>
          <c:spPr>
            <a:solidFill>
              <a:schemeClr val="accent1"/>
            </a:solidFill>
            <a:ln>
              <a:noFill/>
            </a:ln>
            <a:effectLst/>
          </c:spPr>
          <c:invertIfNegative val="0"/>
          <c:cat>
            <c:strRef>
              <c:f>[3]JUNIO!$V$7:$Z$7</c:f>
              <c:strCache>
                <c:ptCount val="5"/>
                <c:pt idx="0">
                  <c:v>01 JUNIO - 04 JUNIO</c:v>
                </c:pt>
                <c:pt idx="1">
                  <c:v>05 JUNIO - 11 JUNIO</c:v>
                </c:pt>
                <c:pt idx="2">
                  <c:v>12 JUNIO - 18 JUNIO</c:v>
                </c:pt>
                <c:pt idx="3">
                  <c:v>19 JUNIO - 25 JUNIO</c:v>
                </c:pt>
                <c:pt idx="4">
                  <c:v>26 JUNIO - 30 JUNIO</c:v>
                </c:pt>
              </c:strCache>
            </c:strRef>
          </c:cat>
          <c:val>
            <c:numRef>
              <c:f>[3]JUNIO!$V$8:$Z$8</c:f>
              <c:numCache>
                <c:formatCode>General</c:formatCode>
                <c:ptCount val="5"/>
                <c:pt idx="0">
                  <c:v>3098292</c:v>
                </c:pt>
                <c:pt idx="1">
                  <c:v>3174999</c:v>
                </c:pt>
                <c:pt idx="2">
                  <c:v>3472692</c:v>
                </c:pt>
                <c:pt idx="3">
                  <c:v>3731051</c:v>
                </c:pt>
                <c:pt idx="4">
                  <c:v>4004030</c:v>
                </c:pt>
              </c:numCache>
            </c:numRef>
          </c:val>
          <c:extLst>
            <c:ext xmlns:c16="http://schemas.microsoft.com/office/drawing/2014/chart" uri="{C3380CC4-5D6E-409C-BE32-E72D297353CC}">
              <c16:uniqueId val="{00000000-C686-4191-88CD-41D1826823E3}"/>
            </c:ext>
          </c:extLst>
        </c:ser>
        <c:ser>
          <c:idx val="1"/>
          <c:order val="1"/>
          <c:tx>
            <c:strRef>
              <c:f>[3]JUNIO!$U$9</c:f>
              <c:strCache>
                <c:ptCount val="1"/>
                <c:pt idx="0">
                  <c:v>PRODUCCIÓN (Kg)</c:v>
                </c:pt>
              </c:strCache>
            </c:strRef>
          </c:tx>
          <c:spPr>
            <a:solidFill>
              <a:schemeClr val="accent3"/>
            </a:solidFill>
            <a:ln>
              <a:noFill/>
            </a:ln>
            <a:effectLst/>
          </c:spPr>
          <c:invertIfNegative val="0"/>
          <c:cat>
            <c:strRef>
              <c:f>[3]JUNIO!$V$7:$Z$7</c:f>
              <c:strCache>
                <c:ptCount val="5"/>
                <c:pt idx="0">
                  <c:v>01 JUNIO - 04 JUNIO</c:v>
                </c:pt>
                <c:pt idx="1">
                  <c:v>05 JUNIO - 11 JUNIO</c:v>
                </c:pt>
                <c:pt idx="2">
                  <c:v>12 JUNIO - 18 JUNIO</c:v>
                </c:pt>
                <c:pt idx="3">
                  <c:v>19 JUNIO - 25 JUNIO</c:v>
                </c:pt>
                <c:pt idx="4">
                  <c:v>26 JUNIO - 30 JUNIO</c:v>
                </c:pt>
              </c:strCache>
            </c:strRef>
          </c:cat>
          <c:val>
            <c:numRef>
              <c:f>[3]JUNIO!$V$9:$Z$9</c:f>
              <c:numCache>
                <c:formatCode>General</c:formatCode>
                <c:ptCount val="5"/>
                <c:pt idx="0">
                  <c:v>235707</c:v>
                </c:pt>
                <c:pt idx="1">
                  <c:v>414755</c:v>
                </c:pt>
                <c:pt idx="2">
                  <c:v>426999</c:v>
                </c:pt>
                <c:pt idx="3">
                  <c:v>400279</c:v>
                </c:pt>
                <c:pt idx="4">
                  <c:v>293499</c:v>
                </c:pt>
              </c:numCache>
            </c:numRef>
          </c:val>
          <c:extLst>
            <c:ext xmlns:c16="http://schemas.microsoft.com/office/drawing/2014/chart" uri="{C3380CC4-5D6E-409C-BE32-E72D297353CC}">
              <c16:uniqueId val="{00000001-C686-4191-88CD-41D1826823E3}"/>
            </c:ext>
          </c:extLst>
        </c:ser>
        <c:ser>
          <c:idx val="3"/>
          <c:order val="3"/>
          <c:tx>
            <c:strRef>
              <c:f>[3]JUNIO!$U$10</c:f>
              <c:strCache>
                <c:ptCount val="1"/>
                <c:pt idx="0">
                  <c:v>COMERCIALIZACIÓN</c:v>
                </c:pt>
              </c:strCache>
            </c:strRef>
          </c:tx>
          <c:spPr>
            <a:solidFill>
              <a:schemeClr val="accent1">
                <a:lumMod val="60000"/>
              </a:schemeClr>
            </a:solidFill>
            <a:ln>
              <a:noFill/>
            </a:ln>
            <a:effectLst/>
          </c:spPr>
          <c:invertIfNegative val="0"/>
          <c:cat>
            <c:strRef>
              <c:f>[3]JUNIO!$V$7:$Z$7</c:f>
              <c:strCache>
                <c:ptCount val="5"/>
                <c:pt idx="0">
                  <c:v>01 JUNIO - 04 JUNIO</c:v>
                </c:pt>
                <c:pt idx="1">
                  <c:v>05 JUNIO - 11 JUNIO</c:v>
                </c:pt>
                <c:pt idx="2">
                  <c:v>12 JUNIO - 18 JUNIO</c:v>
                </c:pt>
                <c:pt idx="3">
                  <c:v>19 JUNIO - 25 JUNIO</c:v>
                </c:pt>
                <c:pt idx="4">
                  <c:v>26 JUNIO - 30 JUNIO</c:v>
                </c:pt>
              </c:strCache>
            </c:strRef>
          </c:cat>
          <c:val>
            <c:numRef>
              <c:f>[3]JUNIO!$V$10:$Z$10</c:f>
              <c:numCache>
                <c:formatCode>General</c:formatCode>
                <c:ptCount val="5"/>
                <c:pt idx="0">
                  <c:v>159000</c:v>
                </c:pt>
                <c:pt idx="1">
                  <c:v>117062</c:v>
                </c:pt>
                <c:pt idx="2">
                  <c:v>168640</c:v>
                </c:pt>
                <c:pt idx="3">
                  <c:v>127300</c:v>
                </c:pt>
                <c:pt idx="4">
                  <c:v>214570</c:v>
                </c:pt>
              </c:numCache>
            </c:numRef>
          </c:val>
          <c:extLst>
            <c:ext xmlns:c16="http://schemas.microsoft.com/office/drawing/2014/chart" uri="{C3380CC4-5D6E-409C-BE32-E72D297353CC}">
              <c16:uniqueId val="{00000003-C686-4191-88CD-41D1826823E3}"/>
            </c:ext>
          </c:extLst>
        </c:ser>
        <c:dLbls>
          <c:showLegendKey val="0"/>
          <c:showVal val="0"/>
          <c:showCatName val="0"/>
          <c:showSerName val="0"/>
          <c:showPercent val="0"/>
          <c:showBubbleSize val="0"/>
        </c:dLbls>
        <c:gapWidth val="219"/>
        <c:overlap val="-27"/>
        <c:axId val="1164545632"/>
        <c:axId val="1164538560"/>
        <c:extLst>
          <c:ext xmlns:c15="http://schemas.microsoft.com/office/drawing/2012/chart" uri="{02D57815-91ED-43cb-92C2-25804820EDAC}">
            <c15:filteredBarSeries>
              <c15:ser>
                <c:idx val="2"/>
                <c:order val="2"/>
                <c:tx>
                  <c:strRef>
                    <c:extLst>
                      <c:ext uri="{02D57815-91ED-43cb-92C2-25804820EDAC}">
                        <c15:formulaRef>
                          <c15:sqref>mayo!#REF!</c15:sqref>
                        </c15:formulaRef>
                      </c:ext>
                    </c:extLst>
                    <c:strCache>
                      <c:ptCount val="1"/>
                      <c:pt idx="0">
                        <c:v>#REF!</c:v>
                      </c:pt>
                    </c:strCache>
                  </c:strRef>
                </c:tx>
                <c:spPr>
                  <a:solidFill>
                    <a:schemeClr val="accent5"/>
                  </a:solidFill>
                  <a:ln>
                    <a:noFill/>
                  </a:ln>
                  <a:effectLst/>
                </c:spPr>
                <c:invertIfNegative val="0"/>
                <c:cat>
                  <c:strRef>
                    <c:extLst>
                      <c:ext uri="{02D57815-91ED-43cb-92C2-25804820EDAC}">
                        <c15:formulaRef>
                          <c15:sqref>[3]JUNIO!$V$7:$Z$7</c15:sqref>
                        </c15:formulaRef>
                      </c:ext>
                    </c:extLst>
                    <c:strCache>
                      <c:ptCount val="5"/>
                      <c:pt idx="0">
                        <c:v>01 JUNIO - 04 JUNIO</c:v>
                      </c:pt>
                      <c:pt idx="1">
                        <c:v>05 JUNIO - 11 JUNIO</c:v>
                      </c:pt>
                      <c:pt idx="2">
                        <c:v>12 JUNIO - 18 JUNIO</c:v>
                      </c:pt>
                      <c:pt idx="3">
                        <c:v>19 JUNIO - 25 JUNIO</c:v>
                      </c:pt>
                      <c:pt idx="4">
                        <c:v>26 JUNIO - 30 JUNIO</c:v>
                      </c:pt>
                    </c:strCache>
                  </c:strRef>
                </c:cat>
                <c:val>
                  <c:numRef>
                    <c:extLst>
                      <c:ext uri="{02D57815-91ED-43cb-92C2-25804820EDAC}">
                        <c15:formulaRef>
                          <c15:sqref>mayo!#REF!</c15:sqref>
                        </c15:formulaRef>
                      </c:ext>
                    </c:extLst>
                    <c:numCache>
                      <c:formatCode>General</c:formatCode>
                      <c:ptCount val="1"/>
                      <c:pt idx="0">
                        <c:v>1</c:v>
                      </c:pt>
                    </c:numCache>
                  </c:numRef>
                </c:val>
                <c:extLst>
                  <c:ext xmlns:c16="http://schemas.microsoft.com/office/drawing/2014/chart" uri="{C3380CC4-5D6E-409C-BE32-E72D297353CC}">
                    <c16:uniqueId val="{00000002-C686-4191-88CD-41D1826823E3}"/>
                  </c:ext>
                </c:extLst>
              </c15:ser>
            </c15:filteredBarSeries>
          </c:ext>
        </c:extLst>
      </c:barChart>
      <c:catAx>
        <c:axId val="116454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4538560"/>
        <c:crosses val="autoZero"/>
        <c:auto val="1"/>
        <c:lblAlgn val="ctr"/>
        <c:lblOffset val="100"/>
        <c:noMultiLvlLbl val="0"/>
      </c:catAx>
      <c:valAx>
        <c:axId val="116453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4545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r>
              <a:rPr lang="es-ES" sz="1100"/>
              <a:t>PRODUCCIÓN JULIO</a:t>
            </a:r>
          </a:p>
          <a:p>
            <a:pPr>
              <a:defRPr sz="1100"/>
            </a:pPr>
            <a:r>
              <a:rPr lang="es-ES" sz="1100"/>
              <a:t>CANTIDAD EN Kg.</a:t>
            </a:r>
          </a:p>
        </c:rich>
      </c:tx>
      <c:overlay val="0"/>
      <c:spPr>
        <a:noFill/>
        <a:ln>
          <a:noFill/>
        </a:ln>
        <a:effectLst/>
      </c:spPr>
      <c:txPr>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endParaRPr lang="es-BO"/>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[4]JULIO!$C$6</c:f>
              <c:strCache>
                <c:ptCount val="1"/>
                <c:pt idx="0">
                  <c:v>PRODUCCIÓN Kg.</c:v>
                </c:pt>
              </c:strCache>
            </c:strRef>
          </c:tx>
          <c:spPr>
            <a:solidFill>
              <a:srgbClr val="00B05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[4]JULIO!$B$7:$B$12</c:f>
              <c:strCache>
                <c:ptCount val="6"/>
                <c:pt idx="0">
                  <c:v>01 JULIO - 02 JULIO</c:v>
                </c:pt>
                <c:pt idx="1">
                  <c:v>03 JULIO - 09 JULIO</c:v>
                </c:pt>
                <c:pt idx="2">
                  <c:v>10 JULIO - 16 JULIO</c:v>
                </c:pt>
                <c:pt idx="3">
                  <c:v>17 JULIO - 23 JULIO</c:v>
                </c:pt>
                <c:pt idx="4">
                  <c:v>24 JULIO - 30 JULIO</c:v>
                </c:pt>
                <c:pt idx="5">
                  <c:v>31 DE JULIO</c:v>
                </c:pt>
              </c:strCache>
            </c:strRef>
          </c:cat>
          <c:val>
            <c:numRef>
              <c:f>[4]JULIO!$C$7:$C$12</c:f>
              <c:numCache>
                <c:formatCode>General</c:formatCode>
                <c:ptCount val="6"/>
                <c:pt idx="0">
                  <c:v>117439</c:v>
                </c:pt>
                <c:pt idx="1">
                  <c:v>414029</c:v>
                </c:pt>
                <c:pt idx="2">
                  <c:v>272737</c:v>
                </c:pt>
                <c:pt idx="3">
                  <c:v>0</c:v>
                </c:pt>
                <c:pt idx="4">
                  <c:v>0</c:v>
                </c:pt>
                <c:pt idx="5">
                  <c:v>0</c:v>
                </c:pt>
              </c:numCache>
            </c:numRef>
          </c:val>
          <c:extLst>
            <c:ext xmlns:c16="http://schemas.microsoft.com/office/drawing/2014/chart" uri="{C3380CC4-5D6E-409C-BE32-E72D297353CC}">
              <c16:uniqueId val="{00000000-B959-4B4F-A5B1-6CD626BC1117}"/>
            </c:ext>
          </c:extLst>
        </c:ser>
        <c:dLbls>
          <c:showLegendKey val="0"/>
          <c:showVal val="1"/>
          <c:showCatName val="0"/>
          <c:showSerName val="0"/>
          <c:showPercent val="0"/>
          <c:showBubbleSize val="0"/>
        </c:dLbls>
        <c:gapWidth val="84"/>
        <c:gapDepth val="53"/>
        <c:shape val="box"/>
        <c:axId val="1164548896"/>
        <c:axId val="1164543456"/>
        <c:axId val="0"/>
      </c:bar3DChart>
      <c:catAx>
        <c:axId val="11645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s-BO"/>
          </a:p>
        </c:txPr>
        <c:crossAx val="1164543456"/>
        <c:crosses val="autoZero"/>
        <c:auto val="1"/>
        <c:lblAlgn val="ctr"/>
        <c:lblOffset val="100"/>
        <c:noMultiLvlLbl val="0"/>
      </c:catAx>
      <c:valAx>
        <c:axId val="1164543456"/>
        <c:scaling>
          <c:orientation val="minMax"/>
        </c:scaling>
        <c:delete val="1"/>
        <c:axPos val="l"/>
        <c:numFmt formatCode="General" sourceLinked="1"/>
        <c:majorTickMark val="out"/>
        <c:minorTickMark val="none"/>
        <c:tickLblPos val="nextTo"/>
        <c:crossAx val="1164548896"/>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B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r>
              <a:rPr lang="es-ES" sz="1100"/>
              <a:t>COMERCIALIZACION JULIO</a:t>
            </a:r>
          </a:p>
          <a:p>
            <a:pPr>
              <a:defRPr sz="1100"/>
            </a:pPr>
            <a:r>
              <a:rPr lang="es-ES" sz="1100"/>
              <a:t>IMPORTE EN BS.</a:t>
            </a:r>
          </a:p>
        </c:rich>
      </c:tx>
      <c:overlay val="0"/>
      <c:spPr>
        <a:noFill/>
        <a:ln>
          <a:noFill/>
        </a:ln>
        <a:effectLst/>
      </c:spPr>
      <c:txPr>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endParaRPr lang="es-BO"/>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[4]JULIO!$E$6</c:f>
              <c:strCache>
                <c:ptCount val="1"/>
                <c:pt idx="0">
                  <c:v>COMERCIALIZACIÓN Bs</c:v>
                </c:pt>
              </c:strCache>
            </c:strRef>
          </c:tx>
          <c:spPr>
            <a:solidFill>
              <a:schemeClr val="accent2">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[4]JULIO!$B$7:$B$12</c:f>
              <c:strCache>
                <c:ptCount val="6"/>
                <c:pt idx="0">
                  <c:v>01 JULIO - 02 JULIO</c:v>
                </c:pt>
                <c:pt idx="1">
                  <c:v>03 JULIO - 09 JULIO</c:v>
                </c:pt>
                <c:pt idx="2">
                  <c:v>10 JULIO - 16 JULIO</c:v>
                </c:pt>
                <c:pt idx="3">
                  <c:v>17 JULIO - 23 JULIO</c:v>
                </c:pt>
                <c:pt idx="4">
                  <c:v>24 JULIO - 30 JULIO</c:v>
                </c:pt>
                <c:pt idx="5">
                  <c:v>31 DE JULIO</c:v>
                </c:pt>
              </c:strCache>
            </c:strRef>
          </c:cat>
          <c:val>
            <c:numRef>
              <c:f>[4]JULIO!$E$7:$E$12</c:f>
              <c:numCache>
                <c:formatCode>General</c:formatCode>
                <c:ptCount val="6"/>
                <c:pt idx="0">
                  <c:v>0</c:v>
                </c:pt>
                <c:pt idx="1">
                  <c:v>671199.6</c:v>
                </c:pt>
                <c:pt idx="2">
                  <c:v>478471.2</c:v>
                </c:pt>
                <c:pt idx="3">
                  <c:v>323680.8</c:v>
                </c:pt>
                <c:pt idx="4">
                  <c:v>525249.36</c:v>
                </c:pt>
                <c:pt idx="5">
                  <c:v>111290.4</c:v>
                </c:pt>
              </c:numCache>
            </c:numRef>
          </c:val>
          <c:extLst>
            <c:ext xmlns:c16="http://schemas.microsoft.com/office/drawing/2014/chart" uri="{C3380CC4-5D6E-409C-BE32-E72D297353CC}">
              <c16:uniqueId val="{00000000-AE10-49BD-A485-EAE447231862}"/>
            </c:ext>
          </c:extLst>
        </c:ser>
        <c:dLbls>
          <c:showLegendKey val="0"/>
          <c:showVal val="1"/>
          <c:showCatName val="0"/>
          <c:showSerName val="0"/>
          <c:showPercent val="0"/>
          <c:showBubbleSize val="0"/>
        </c:dLbls>
        <c:gapWidth val="84"/>
        <c:gapDepth val="53"/>
        <c:shape val="box"/>
        <c:axId val="1164544000"/>
        <c:axId val="1164535840"/>
        <c:axId val="0"/>
      </c:bar3DChart>
      <c:catAx>
        <c:axId val="1164544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s-BO"/>
          </a:p>
        </c:txPr>
        <c:crossAx val="1164535840"/>
        <c:crosses val="autoZero"/>
        <c:auto val="1"/>
        <c:lblAlgn val="ctr"/>
        <c:lblOffset val="100"/>
        <c:noMultiLvlLbl val="0"/>
      </c:catAx>
      <c:valAx>
        <c:axId val="1164535840"/>
        <c:scaling>
          <c:orientation val="minMax"/>
        </c:scaling>
        <c:delete val="1"/>
        <c:axPos val="l"/>
        <c:numFmt formatCode="General" sourceLinked="1"/>
        <c:majorTickMark val="out"/>
        <c:minorTickMark val="none"/>
        <c:tickLblPos val="nextTo"/>
        <c:crossAx val="1164544000"/>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B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r>
              <a:rPr lang="es-ES" sz="1100"/>
              <a:t>COMERCIALIZACION JULIO</a:t>
            </a:r>
          </a:p>
          <a:p>
            <a:pPr>
              <a:defRPr sz="1100"/>
            </a:pPr>
            <a:r>
              <a:rPr lang="es-ES" sz="1100"/>
              <a:t>CANTIDAD EN Kg.</a:t>
            </a:r>
          </a:p>
        </c:rich>
      </c:tx>
      <c:overlay val="0"/>
      <c:spPr>
        <a:noFill/>
        <a:ln>
          <a:noFill/>
        </a:ln>
        <a:effectLst/>
      </c:spPr>
      <c:txPr>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endParaRPr lang="es-BO"/>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[4]JULIO!$D$6</c:f>
              <c:strCache>
                <c:ptCount val="1"/>
                <c:pt idx="0">
                  <c:v>COMERCIALIZACIÓN Kg.</c:v>
                </c:pt>
              </c:strCache>
            </c:strRef>
          </c:tx>
          <c:spPr>
            <a:solidFill>
              <a:srgbClr val="0070C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[4]JULIO!$B$7:$B$12</c:f>
              <c:strCache>
                <c:ptCount val="6"/>
                <c:pt idx="0">
                  <c:v>01 JULIO - 02 JULIO</c:v>
                </c:pt>
                <c:pt idx="1">
                  <c:v>03 JULIO - 09 JULIO</c:v>
                </c:pt>
                <c:pt idx="2">
                  <c:v>10 JULIO - 16 JULIO</c:v>
                </c:pt>
                <c:pt idx="3">
                  <c:v>17 JULIO - 23 JULIO</c:v>
                </c:pt>
                <c:pt idx="4">
                  <c:v>24 JULIO - 30 JULIO</c:v>
                </c:pt>
                <c:pt idx="5">
                  <c:v>31 DE JULIO</c:v>
                </c:pt>
              </c:strCache>
            </c:strRef>
          </c:cat>
          <c:val>
            <c:numRef>
              <c:f>[4]JULIO!$D$7:$D$12</c:f>
              <c:numCache>
                <c:formatCode>General</c:formatCode>
                <c:ptCount val="6"/>
                <c:pt idx="0">
                  <c:v>0</c:v>
                </c:pt>
                <c:pt idx="1">
                  <c:v>217770</c:v>
                </c:pt>
                <c:pt idx="2">
                  <c:v>149940</c:v>
                </c:pt>
                <c:pt idx="3">
                  <c:v>105460</c:v>
                </c:pt>
                <c:pt idx="4">
                  <c:v>163382</c:v>
                </c:pt>
                <c:pt idx="5">
                  <c:v>31980</c:v>
                </c:pt>
              </c:numCache>
            </c:numRef>
          </c:val>
          <c:extLst>
            <c:ext xmlns:c16="http://schemas.microsoft.com/office/drawing/2014/chart" uri="{C3380CC4-5D6E-409C-BE32-E72D297353CC}">
              <c16:uniqueId val="{00000000-3A88-445A-95CD-EBC5B9847426}"/>
            </c:ext>
          </c:extLst>
        </c:ser>
        <c:dLbls>
          <c:showLegendKey val="0"/>
          <c:showVal val="1"/>
          <c:showCatName val="0"/>
          <c:showSerName val="0"/>
          <c:showPercent val="0"/>
          <c:showBubbleSize val="0"/>
        </c:dLbls>
        <c:gapWidth val="84"/>
        <c:gapDepth val="53"/>
        <c:shape val="box"/>
        <c:axId val="1164549440"/>
        <c:axId val="1164549984"/>
        <c:axId val="0"/>
      </c:bar3DChart>
      <c:catAx>
        <c:axId val="1164549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s-BO"/>
          </a:p>
        </c:txPr>
        <c:crossAx val="1164549984"/>
        <c:crosses val="autoZero"/>
        <c:auto val="1"/>
        <c:lblAlgn val="ctr"/>
        <c:lblOffset val="100"/>
        <c:noMultiLvlLbl val="0"/>
      </c:catAx>
      <c:valAx>
        <c:axId val="1164549984"/>
        <c:scaling>
          <c:orientation val="minMax"/>
        </c:scaling>
        <c:delete val="1"/>
        <c:axPos val="l"/>
        <c:numFmt formatCode="General" sourceLinked="1"/>
        <c:majorTickMark val="out"/>
        <c:minorTickMark val="none"/>
        <c:tickLblPos val="nextTo"/>
        <c:crossAx val="1164549440"/>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B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INGRESOS - GASTOS JULIO</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B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RESUMEN!$B$245</c:f>
              <c:strCache>
                <c:ptCount val="1"/>
                <c:pt idx="0">
                  <c:v>INGRESOS</c:v>
                </c:pt>
              </c:strCache>
            </c:strRef>
          </c:tx>
          <c:spPr>
            <a:solidFill>
              <a:schemeClr val="accent1"/>
            </a:solidFill>
            <a:ln>
              <a:noFill/>
            </a:ln>
            <a:effectLst/>
            <a:sp3d/>
          </c:spPr>
          <c:invertIfNegative val="0"/>
          <c:cat>
            <c:strRef>
              <c:f>RESUMEN!$A$246:$A$251</c:f>
              <c:strCache>
                <c:ptCount val="6"/>
                <c:pt idx="0">
                  <c:v>SEMANA 1</c:v>
                </c:pt>
                <c:pt idx="1">
                  <c:v>SEMANA 2</c:v>
                </c:pt>
                <c:pt idx="2">
                  <c:v>SEMANA 3</c:v>
                </c:pt>
                <c:pt idx="3">
                  <c:v>SEMANA 4</c:v>
                </c:pt>
                <c:pt idx="4">
                  <c:v>SEMANA 5</c:v>
                </c:pt>
                <c:pt idx="5">
                  <c:v>SEMANA 6</c:v>
                </c:pt>
              </c:strCache>
            </c:strRef>
          </c:cat>
          <c:val>
            <c:numRef>
              <c:f>RESUMEN!$B$246:$B$251</c:f>
              <c:numCache>
                <c:formatCode>#,##0.00</c:formatCode>
                <c:ptCount val="6"/>
                <c:pt idx="0">
                  <c:v>0</c:v>
                </c:pt>
                <c:pt idx="1">
                  <c:v>671199.6</c:v>
                </c:pt>
                <c:pt idx="2">
                  <c:v>478471.2</c:v>
                </c:pt>
                <c:pt idx="3">
                  <c:v>323680.8</c:v>
                </c:pt>
                <c:pt idx="4">
                  <c:v>525249.36</c:v>
                </c:pt>
                <c:pt idx="5">
                  <c:v>111290.4</c:v>
                </c:pt>
              </c:numCache>
            </c:numRef>
          </c:val>
          <c:extLst>
            <c:ext xmlns:c16="http://schemas.microsoft.com/office/drawing/2014/chart" uri="{C3380CC4-5D6E-409C-BE32-E72D297353CC}">
              <c16:uniqueId val="{00000000-97FB-4795-B113-982C48343A1D}"/>
            </c:ext>
          </c:extLst>
        </c:ser>
        <c:ser>
          <c:idx val="1"/>
          <c:order val="1"/>
          <c:tx>
            <c:strRef>
              <c:f>RESUMEN!$C$245</c:f>
              <c:strCache>
                <c:ptCount val="1"/>
                <c:pt idx="0">
                  <c:v>GASTOS</c:v>
                </c:pt>
              </c:strCache>
            </c:strRef>
          </c:tx>
          <c:spPr>
            <a:solidFill>
              <a:schemeClr val="accent3"/>
            </a:solidFill>
            <a:ln>
              <a:noFill/>
            </a:ln>
            <a:effectLst/>
            <a:sp3d/>
          </c:spPr>
          <c:invertIfNegative val="0"/>
          <c:cat>
            <c:strRef>
              <c:f>RESUMEN!$A$246:$A$251</c:f>
              <c:strCache>
                <c:ptCount val="6"/>
                <c:pt idx="0">
                  <c:v>SEMANA 1</c:v>
                </c:pt>
                <c:pt idx="1">
                  <c:v>SEMANA 2</c:v>
                </c:pt>
                <c:pt idx="2">
                  <c:v>SEMANA 3</c:v>
                </c:pt>
                <c:pt idx="3">
                  <c:v>SEMANA 4</c:v>
                </c:pt>
                <c:pt idx="4">
                  <c:v>SEMANA 5</c:v>
                </c:pt>
                <c:pt idx="5">
                  <c:v>SEMANA 6</c:v>
                </c:pt>
              </c:strCache>
            </c:strRef>
          </c:cat>
          <c:val>
            <c:numRef>
              <c:f>RESUMEN!$C$246:$C$251</c:f>
              <c:numCache>
                <c:formatCode>#,##0.00</c:formatCode>
                <c:ptCount val="6"/>
                <c:pt idx="0">
                  <c:v>0</c:v>
                </c:pt>
                <c:pt idx="1">
                  <c:v>354456.71000000008</c:v>
                </c:pt>
                <c:pt idx="2">
                  <c:v>150733.66999999998</c:v>
                </c:pt>
                <c:pt idx="3">
                  <c:v>92042.33</c:v>
                </c:pt>
                <c:pt idx="4">
                  <c:v>20779.760000000002</c:v>
                </c:pt>
                <c:pt idx="5">
                  <c:v>1379475</c:v>
                </c:pt>
              </c:numCache>
            </c:numRef>
          </c:val>
          <c:extLst>
            <c:ext xmlns:c16="http://schemas.microsoft.com/office/drawing/2014/chart" uri="{C3380CC4-5D6E-409C-BE32-E72D297353CC}">
              <c16:uniqueId val="{00000001-97FB-4795-B113-982C48343A1D}"/>
            </c:ext>
          </c:extLst>
        </c:ser>
        <c:dLbls>
          <c:showLegendKey val="0"/>
          <c:showVal val="0"/>
          <c:showCatName val="0"/>
          <c:showSerName val="0"/>
          <c:showPercent val="0"/>
          <c:showBubbleSize val="0"/>
        </c:dLbls>
        <c:gapWidth val="150"/>
        <c:shape val="box"/>
        <c:axId val="1164536384"/>
        <c:axId val="1166298560"/>
        <c:axId val="0"/>
      </c:bar3DChart>
      <c:catAx>
        <c:axId val="1164536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6298560"/>
        <c:crosses val="autoZero"/>
        <c:auto val="1"/>
        <c:lblAlgn val="ctr"/>
        <c:lblOffset val="100"/>
        <c:noMultiLvlLbl val="0"/>
      </c:catAx>
      <c:valAx>
        <c:axId val="1166298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4536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es-BO"/>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INGRESOS - GASTOS ABRIL</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B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RESUMEN!$B$29</c:f>
              <c:strCache>
                <c:ptCount val="1"/>
                <c:pt idx="0">
                  <c:v>INGRESOS</c:v>
                </c:pt>
              </c:strCache>
            </c:strRef>
          </c:tx>
          <c:spPr>
            <a:solidFill>
              <a:schemeClr val="accent1"/>
            </a:solidFill>
            <a:ln>
              <a:noFill/>
            </a:ln>
            <a:effectLst/>
            <a:sp3d/>
          </c:spPr>
          <c:invertIfNegative val="0"/>
          <c:cat>
            <c:strRef>
              <c:f>RESUMEN!$A$30:$A$34</c:f>
              <c:strCache>
                <c:ptCount val="5"/>
                <c:pt idx="0">
                  <c:v>SEMANA 1</c:v>
                </c:pt>
                <c:pt idx="1">
                  <c:v>SEMANA 2</c:v>
                </c:pt>
                <c:pt idx="2">
                  <c:v>SEMANA 3</c:v>
                </c:pt>
                <c:pt idx="3">
                  <c:v>SEMANA 4</c:v>
                </c:pt>
                <c:pt idx="4">
                  <c:v>SEMANA 5</c:v>
                </c:pt>
              </c:strCache>
            </c:strRef>
          </c:cat>
          <c:val>
            <c:numRef>
              <c:f>RESUMEN!$B$30:$B$34</c:f>
              <c:numCache>
                <c:formatCode>#,##0.00</c:formatCode>
                <c:ptCount val="5"/>
                <c:pt idx="0">
                  <c:v>0</c:v>
                </c:pt>
                <c:pt idx="1">
                  <c:v>516753.6</c:v>
                </c:pt>
                <c:pt idx="2">
                  <c:v>1075959.3599999999</c:v>
                </c:pt>
                <c:pt idx="3">
                  <c:v>759000</c:v>
                </c:pt>
                <c:pt idx="4">
                  <c:v>761992.8</c:v>
                </c:pt>
              </c:numCache>
            </c:numRef>
          </c:val>
          <c:extLst>
            <c:ext xmlns:c16="http://schemas.microsoft.com/office/drawing/2014/chart" uri="{C3380CC4-5D6E-409C-BE32-E72D297353CC}">
              <c16:uniqueId val="{00000000-C8EC-40D7-BEBF-EDFF2A2381F9}"/>
            </c:ext>
          </c:extLst>
        </c:ser>
        <c:ser>
          <c:idx val="1"/>
          <c:order val="1"/>
          <c:tx>
            <c:strRef>
              <c:f>RESUMEN!$C$29</c:f>
              <c:strCache>
                <c:ptCount val="1"/>
                <c:pt idx="0">
                  <c:v>GASTOS</c:v>
                </c:pt>
              </c:strCache>
            </c:strRef>
          </c:tx>
          <c:spPr>
            <a:solidFill>
              <a:schemeClr val="accent3"/>
            </a:solidFill>
            <a:ln>
              <a:noFill/>
            </a:ln>
            <a:effectLst/>
            <a:sp3d/>
          </c:spPr>
          <c:invertIfNegative val="0"/>
          <c:cat>
            <c:strRef>
              <c:f>RESUMEN!$A$30:$A$34</c:f>
              <c:strCache>
                <c:ptCount val="5"/>
                <c:pt idx="0">
                  <c:v>SEMANA 1</c:v>
                </c:pt>
                <c:pt idx="1">
                  <c:v>SEMANA 2</c:v>
                </c:pt>
                <c:pt idx="2">
                  <c:v>SEMANA 3</c:v>
                </c:pt>
                <c:pt idx="3">
                  <c:v>SEMANA 4</c:v>
                </c:pt>
                <c:pt idx="4">
                  <c:v>SEMANA 5</c:v>
                </c:pt>
              </c:strCache>
            </c:strRef>
          </c:cat>
          <c:val>
            <c:numRef>
              <c:f>RESUMEN!$C$30:$C$34</c:f>
              <c:numCache>
                <c:formatCode>#,##0.00</c:formatCode>
                <c:ptCount val="5"/>
                <c:pt idx="0">
                  <c:v>0</c:v>
                </c:pt>
                <c:pt idx="1">
                  <c:v>355796.75</c:v>
                </c:pt>
                <c:pt idx="2">
                  <c:v>127997.26000000001</c:v>
                </c:pt>
                <c:pt idx="3">
                  <c:v>79953</c:v>
                </c:pt>
                <c:pt idx="4">
                  <c:v>517199.37</c:v>
                </c:pt>
              </c:numCache>
            </c:numRef>
          </c:val>
          <c:extLst>
            <c:ext xmlns:c16="http://schemas.microsoft.com/office/drawing/2014/chart" uri="{C3380CC4-5D6E-409C-BE32-E72D297353CC}">
              <c16:uniqueId val="{00000001-C8EC-40D7-BEBF-EDFF2A2381F9}"/>
            </c:ext>
          </c:extLst>
        </c:ser>
        <c:dLbls>
          <c:showLegendKey val="0"/>
          <c:showVal val="0"/>
          <c:showCatName val="0"/>
          <c:showSerName val="0"/>
          <c:showPercent val="0"/>
          <c:showBubbleSize val="0"/>
        </c:dLbls>
        <c:gapWidth val="150"/>
        <c:shape val="box"/>
        <c:axId val="1161322624"/>
        <c:axId val="1161334592"/>
        <c:axId val="0"/>
      </c:bar3DChart>
      <c:catAx>
        <c:axId val="1161322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1334592"/>
        <c:crosses val="autoZero"/>
        <c:auto val="1"/>
        <c:lblAlgn val="ctr"/>
        <c:lblOffset val="100"/>
        <c:noMultiLvlLbl val="0"/>
      </c:catAx>
      <c:valAx>
        <c:axId val="1161334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1322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BO"/>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s-ES" sz="1050"/>
              <a:t>MOVIMIENTO DE ALMACENES</a:t>
            </a:r>
            <a:endParaRPr lang="es-ES" sz="1050" baseline="0"/>
          </a:p>
          <a:p>
            <a:pPr>
              <a:defRPr sz="1050"/>
            </a:pPr>
            <a:r>
              <a:rPr lang="es-ES" sz="1050" baseline="0"/>
              <a:t>JULIO</a:t>
            </a:r>
            <a:endParaRPr lang="es-ES" sz="1050"/>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[4]JULIO!$U$8</c:f>
              <c:strCache>
                <c:ptCount val="1"/>
                <c:pt idx="0">
                  <c:v>SALDO ANTERIOR (Kg)</c:v>
                </c:pt>
              </c:strCache>
            </c:strRef>
          </c:tx>
          <c:spPr>
            <a:solidFill>
              <a:schemeClr val="accent1"/>
            </a:solidFill>
            <a:ln>
              <a:noFill/>
            </a:ln>
            <a:effectLst/>
          </c:spPr>
          <c:invertIfNegative val="0"/>
          <c:cat>
            <c:strRef>
              <c:f>[4]JULIO!$V$7:$AA$7</c:f>
              <c:strCache>
                <c:ptCount val="6"/>
                <c:pt idx="0">
                  <c:v>01 JULIO - 02 JULIO</c:v>
                </c:pt>
                <c:pt idx="1">
                  <c:v>03 JULIO - 09 JULIO</c:v>
                </c:pt>
                <c:pt idx="2">
                  <c:v>10 JULIO - 16 JULIO</c:v>
                </c:pt>
                <c:pt idx="3">
                  <c:v>17 JULIO - 23 JULIO</c:v>
                </c:pt>
                <c:pt idx="4">
                  <c:v>24 JULIO - 30 JULIO</c:v>
                </c:pt>
                <c:pt idx="5">
                  <c:v>31 DE JULIO</c:v>
                </c:pt>
              </c:strCache>
            </c:strRef>
          </c:cat>
          <c:val>
            <c:numRef>
              <c:f>[4]JULIO!$V$8:$AA$8</c:f>
              <c:numCache>
                <c:formatCode>General</c:formatCode>
                <c:ptCount val="6"/>
                <c:pt idx="0">
                  <c:v>4082959</c:v>
                </c:pt>
                <c:pt idx="1">
                  <c:v>4200398</c:v>
                </c:pt>
                <c:pt idx="2">
                  <c:v>4396657</c:v>
                </c:pt>
                <c:pt idx="3">
                  <c:v>4519454</c:v>
                </c:pt>
                <c:pt idx="4">
                  <c:v>4413994</c:v>
                </c:pt>
                <c:pt idx="5">
                  <c:v>4250612</c:v>
                </c:pt>
              </c:numCache>
            </c:numRef>
          </c:val>
          <c:extLst>
            <c:ext xmlns:c16="http://schemas.microsoft.com/office/drawing/2014/chart" uri="{C3380CC4-5D6E-409C-BE32-E72D297353CC}">
              <c16:uniqueId val="{00000000-C686-4191-88CD-41D1826823E3}"/>
            </c:ext>
          </c:extLst>
        </c:ser>
        <c:ser>
          <c:idx val="1"/>
          <c:order val="1"/>
          <c:tx>
            <c:strRef>
              <c:f>[4]JULIO!$U$9</c:f>
              <c:strCache>
                <c:ptCount val="1"/>
                <c:pt idx="0">
                  <c:v>PRODUCCIÓN (Kg)</c:v>
                </c:pt>
              </c:strCache>
            </c:strRef>
          </c:tx>
          <c:spPr>
            <a:solidFill>
              <a:schemeClr val="accent3"/>
            </a:solidFill>
            <a:ln>
              <a:noFill/>
            </a:ln>
            <a:effectLst/>
          </c:spPr>
          <c:invertIfNegative val="0"/>
          <c:cat>
            <c:strRef>
              <c:f>[4]JULIO!$V$7:$AA$7</c:f>
              <c:strCache>
                <c:ptCount val="6"/>
                <c:pt idx="0">
                  <c:v>01 JULIO - 02 JULIO</c:v>
                </c:pt>
                <c:pt idx="1">
                  <c:v>03 JULIO - 09 JULIO</c:v>
                </c:pt>
                <c:pt idx="2">
                  <c:v>10 JULIO - 16 JULIO</c:v>
                </c:pt>
                <c:pt idx="3">
                  <c:v>17 JULIO - 23 JULIO</c:v>
                </c:pt>
                <c:pt idx="4">
                  <c:v>24 JULIO - 30 JULIO</c:v>
                </c:pt>
                <c:pt idx="5">
                  <c:v>31 DE JULIO</c:v>
                </c:pt>
              </c:strCache>
            </c:strRef>
          </c:cat>
          <c:val>
            <c:numRef>
              <c:f>[4]JULIO!$V$9:$Z$9</c:f>
              <c:numCache>
                <c:formatCode>General</c:formatCode>
                <c:ptCount val="5"/>
                <c:pt idx="0">
                  <c:v>117439</c:v>
                </c:pt>
                <c:pt idx="1">
                  <c:v>414029</c:v>
                </c:pt>
                <c:pt idx="2">
                  <c:v>272737</c:v>
                </c:pt>
                <c:pt idx="3">
                  <c:v>0</c:v>
                </c:pt>
                <c:pt idx="4">
                  <c:v>0</c:v>
                </c:pt>
              </c:numCache>
            </c:numRef>
          </c:val>
          <c:extLst>
            <c:ext xmlns:c16="http://schemas.microsoft.com/office/drawing/2014/chart" uri="{C3380CC4-5D6E-409C-BE32-E72D297353CC}">
              <c16:uniqueId val="{00000001-C686-4191-88CD-41D1826823E3}"/>
            </c:ext>
          </c:extLst>
        </c:ser>
        <c:ser>
          <c:idx val="3"/>
          <c:order val="3"/>
          <c:tx>
            <c:strRef>
              <c:f>[4]JULIO!$U$10</c:f>
              <c:strCache>
                <c:ptCount val="1"/>
                <c:pt idx="0">
                  <c:v>COMERCIALIZACIÓN</c:v>
                </c:pt>
              </c:strCache>
            </c:strRef>
          </c:tx>
          <c:spPr>
            <a:solidFill>
              <a:schemeClr val="accent1">
                <a:lumMod val="60000"/>
              </a:schemeClr>
            </a:solidFill>
            <a:ln>
              <a:noFill/>
            </a:ln>
            <a:effectLst/>
          </c:spPr>
          <c:invertIfNegative val="0"/>
          <c:cat>
            <c:strRef>
              <c:f>[4]JULIO!$V$7:$AA$7</c:f>
              <c:strCache>
                <c:ptCount val="6"/>
                <c:pt idx="0">
                  <c:v>01 JULIO - 02 JULIO</c:v>
                </c:pt>
                <c:pt idx="1">
                  <c:v>03 JULIO - 09 JULIO</c:v>
                </c:pt>
                <c:pt idx="2">
                  <c:v>10 JULIO - 16 JULIO</c:v>
                </c:pt>
                <c:pt idx="3">
                  <c:v>17 JULIO - 23 JULIO</c:v>
                </c:pt>
                <c:pt idx="4">
                  <c:v>24 JULIO - 30 JULIO</c:v>
                </c:pt>
                <c:pt idx="5">
                  <c:v>31 DE JULIO</c:v>
                </c:pt>
              </c:strCache>
            </c:strRef>
          </c:cat>
          <c:val>
            <c:numRef>
              <c:f>[4]JULIO!$V$10:$AA$10</c:f>
              <c:numCache>
                <c:formatCode>General</c:formatCode>
                <c:ptCount val="6"/>
                <c:pt idx="0">
                  <c:v>0</c:v>
                </c:pt>
                <c:pt idx="1">
                  <c:v>217770</c:v>
                </c:pt>
                <c:pt idx="2">
                  <c:v>149940</c:v>
                </c:pt>
                <c:pt idx="3">
                  <c:v>105460</c:v>
                </c:pt>
                <c:pt idx="4">
                  <c:v>163382</c:v>
                </c:pt>
                <c:pt idx="5">
                  <c:v>31980</c:v>
                </c:pt>
              </c:numCache>
            </c:numRef>
          </c:val>
          <c:extLst>
            <c:ext xmlns:c16="http://schemas.microsoft.com/office/drawing/2014/chart" uri="{C3380CC4-5D6E-409C-BE32-E72D297353CC}">
              <c16:uniqueId val="{00000003-C686-4191-88CD-41D1826823E3}"/>
            </c:ext>
          </c:extLst>
        </c:ser>
        <c:dLbls>
          <c:showLegendKey val="0"/>
          <c:showVal val="0"/>
          <c:showCatName val="0"/>
          <c:showSerName val="0"/>
          <c:showPercent val="0"/>
          <c:showBubbleSize val="0"/>
        </c:dLbls>
        <c:gapWidth val="219"/>
        <c:overlap val="-27"/>
        <c:axId val="1166300736"/>
        <c:axId val="1166299104"/>
        <c:extLst>
          <c:ext xmlns:c15="http://schemas.microsoft.com/office/drawing/2012/chart" uri="{02D57815-91ED-43cb-92C2-25804820EDAC}">
            <c15:filteredBarSeries>
              <c15:ser>
                <c:idx val="2"/>
                <c:order val="2"/>
                <c:tx>
                  <c:strRef>
                    <c:extLst>
                      <c:ext uri="{02D57815-91ED-43cb-92C2-25804820EDAC}">
                        <c15:formulaRef>
                          <c15:sqref>mayo!#REF!</c15:sqref>
                        </c15:formulaRef>
                      </c:ext>
                    </c:extLst>
                    <c:strCache>
                      <c:ptCount val="1"/>
                      <c:pt idx="0">
                        <c:v>#REF!</c:v>
                      </c:pt>
                    </c:strCache>
                  </c:strRef>
                </c:tx>
                <c:spPr>
                  <a:solidFill>
                    <a:schemeClr val="accent5"/>
                  </a:solidFill>
                  <a:ln>
                    <a:noFill/>
                  </a:ln>
                  <a:effectLst/>
                </c:spPr>
                <c:invertIfNegative val="0"/>
                <c:cat>
                  <c:strRef>
                    <c:extLst>
                      <c:ext uri="{02D57815-91ED-43cb-92C2-25804820EDAC}">
                        <c15:formulaRef>
                          <c15:sqref>[4]JULIO!$V$7:$AA$7</c15:sqref>
                        </c15:formulaRef>
                      </c:ext>
                    </c:extLst>
                    <c:strCache>
                      <c:ptCount val="6"/>
                      <c:pt idx="0">
                        <c:v>01 JULIO - 02 JULIO</c:v>
                      </c:pt>
                      <c:pt idx="1">
                        <c:v>03 JULIO - 09 JULIO</c:v>
                      </c:pt>
                      <c:pt idx="2">
                        <c:v>10 JULIO - 16 JULIO</c:v>
                      </c:pt>
                      <c:pt idx="3">
                        <c:v>17 JULIO - 23 JULIO</c:v>
                      </c:pt>
                      <c:pt idx="4">
                        <c:v>24 JULIO - 30 JULIO</c:v>
                      </c:pt>
                      <c:pt idx="5">
                        <c:v>31 DE JULIO</c:v>
                      </c:pt>
                    </c:strCache>
                  </c:strRef>
                </c:cat>
                <c:val>
                  <c:numRef>
                    <c:extLst>
                      <c:ext uri="{02D57815-91ED-43cb-92C2-25804820EDAC}">
                        <c15:formulaRef>
                          <c15:sqref>mayo!#REF!</c15:sqref>
                        </c15:formulaRef>
                      </c:ext>
                    </c:extLst>
                    <c:numCache>
                      <c:formatCode>General</c:formatCode>
                      <c:ptCount val="1"/>
                      <c:pt idx="0">
                        <c:v>1</c:v>
                      </c:pt>
                    </c:numCache>
                  </c:numRef>
                </c:val>
                <c:extLst>
                  <c:ext xmlns:c16="http://schemas.microsoft.com/office/drawing/2014/chart" uri="{C3380CC4-5D6E-409C-BE32-E72D297353CC}">
                    <c16:uniqueId val="{00000002-C686-4191-88CD-41D1826823E3}"/>
                  </c:ext>
                </c:extLst>
              </c15:ser>
            </c15:filteredBarSeries>
          </c:ext>
        </c:extLst>
      </c:barChart>
      <c:catAx>
        <c:axId val="116630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BO"/>
          </a:p>
        </c:txPr>
        <c:crossAx val="1166299104"/>
        <c:crosses val="autoZero"/>
        <c:auto val="1"/>
        <c:lblAlgn val="ctr"/>
        <c:lblOffset val="100"/>
        <c:noMultiLvlLbl val="0"/>
      </c:catAx>
      <c:valAx>
        <c:axId val="116629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6300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r>
              <a:rPr lang="es-ES" sz="1100"/>
              <a:t>PRODUCCIÓN AGOSTO</a:t>
            </a:r>
          </a:p>
          <a:p>
            <a:pPr>
              <a:defRPr sz="1100"/>
            </a:pPr>
            <a:r>
              <a:rPr lang="es-ES" sz="1100"/>
              <a:t>CANTIDAD EN Kg.</a:t>
            </a:r>
          </a:p>
        </c:rich>
      </c:tx>
      <c:overlay val="0"/>
      <c:spPr>
        <a:noFill/>
        <a:ln>
          <a:noFill/>
        </a:ln>
        <a:effectLst/>
      </c:spPr>
      <c:txPr>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endParaRPr lang="es-BO"/>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[5]AGOSTO!$C$6</c:f>
              <c:strCache>
                <c:ptCount val="1"/>
                <c:pt idx="0">
                  <c:v>PRODUCCIÓN Kg.</c:v>
                </c:pt>
              </c:strCache>
            </c:strRef>
          </c:tx>
          <c:spPr>
            <a:solidFill>
              <a:srgbClr val="00B05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[5]AGOSTO!$B$7:$B$11</c:f>
              <c:strCache>
                <c:ptCount val="5"/>
                <c:pt idx="0">
                  <c:v>01 AGOSTO - 06 AGOSTO</c:v>
                </c:pt>
                <c:pt idx="1">
                  <c:v>07 AGOSTO - 13 AGOSTO</c:v>
                </c:pt>
                <c:pt idx="2">
                  <c:v>14 AGOSTO - 20 AGOSTO</c:v>
                </c:pt>
                <c:pt idx="3">
                  <c:v>21 AGOSTO - 27 AGOSTO</c:v>
                </c:pt>
                <c:pt idx="4">
                  <c:v>28 AGOSTO - 31 AGOSTO</c:v>
                </c:pt>
              </c:strCache>
            </c:strRef>
          </c:cat>
          <c:val>
            <c:numRef>
              <c:f>[5]AGOSTO!$C$7:$C$11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B959-4B4F-A5B1-6CD626BC1117}"/>
            </c:ext>
          </c:extLst>
        </c:ser>
        <c:dLbls>
          <c:showLegendKey val="0"/>
          <c:showVal val="1"/>
          <c:showCatName val="0"/>
          <c:showSerName val="0"/>
          <c:showPercent val="0"/>
          <c:showBubbleSize val="0"/>
        </c:dLbls>
        <c:gapWidth val="84"/>
        <c:gapDepth val="53"/>
        <c:shape val="box"/>
        <c:axId val="1166296384"/>
        <c:axId val="1166296928"/>
        <c:axId val="0"/>
      </c:bar3DChart>
      <c:catAx>
        <c:axId val="1166296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s-BO"/>
          </a:p>
        </c:txPr>
        <c:crossAx val="1166296928"/>
        <c:crosses val="autoZero"/>
        <c:auto val="1"/>
        <c:lblAlgn val="ctr"/>
        <c:lblOffset val="100"/>
        <c:noMultiLvlLbl val="0"/>
      </c:catAx>
      <c:valAx>
        <c:axId val="1166296928"/>
        <c:scaling>
          <c:orientation val="minMax"/>
        </c:scaling>
        <c:delete val="1"/>
        <c:axPos val="l"/>
        <c:numFmt formatCode="General" sourceLinked="1"/>
        <c:majorTickMark val="out"/>
        <c:minorTickMark val="none"/>
        <c:tickLblPos val="nextTo"/>
        <c:crossAx val="1166296384"/>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B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r>
              <a:rPr lang="es-ES" sz="1100"/>
              <a:t>COMERCIALIZACION AGOSTO</a:t>
            </a:r>
          </a:p>
          <a:p>
            <a:pPr>
              <a:defRPr sz="1100"/>
            </a:pPr>
            <a:r>
              <a:rPr lang="es-ES" sz="1100"/>
              <a:t>IMPORTE EN BS.</a:t>
            </a:r>
          </a:p>
        </c:rich>
      </c:tx>
      <c:overlay val="0"/>
      <c:spPr>
        <a:noFill/>
        <a:ln>
          <a:noFill/>
        </a:ln>
        <a:effectLst/>
      </c:spPr>
      <c:txPr>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endParaRPr lang="es-BO"/>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542673107890499E-2"/>
          <c:y val="0.3077834104099455"/>
          <c:w val="0.96135265700483075"/>
          <c:h val="0.42376449000658883"/>
        </c:manualLayout>
      </c:layout>
      <c:bar3DChart>
        <c:barDir val="col"/>
        <c:grouping val="clustered"/>
        <c:varyColors val="0"/>
        <c:ser>
          <c:idx val="0"/>
          <c:order val="0"/>
          <c:tx>
            <c:strRef>
              <c:f>[5]AGOSTO!$E$6</c:f>
              <c:strCache>
                <c:ptCount val="1"/>
                <c:pt idx="0">
                  <c:v>COMERCIALIZACIÓN Bs</c:v>
                </c:pt>
              </c:strCache>
            </c:strRef>
          </c:tx>
          <c:spPr>
            <a:solidFill>
              <a:schemeClr val="accent2">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[5]AGOSTO!$B$7:$B$11</c:f>
              <c:strCache>
                <c:ptCount val="5"/>
                <c:pt idx="0">
                  <c:v>01 AGOSTO - 06 AGOSTO</c:v>
                </c:pt>
                <c:pt idx="1">
                  <c:v>07 AGOSTO - 13 AGOSTO</c:v>
                </c:pt>
                <c:pt idx="2">
                  <c:v>14 AGOSTO - 20 AGOSTO</c:v>
                </c:pt>
                <c:pt idx="3">
                  <c:v>21 AGOSTO - 27 AGOSTO</c:v>
                </c:pt>
                <c:pt idx="4">
                  <c:v>28 AGOSTO - 31 AGOSTO</c:v>
                </c:pt>
              </c:strCache>
            </c:strRef>
          </c:cat>
          <c:val>
            <c:numRef>
              <c:f>[5]AGOSTO!$E$7:$E$11</c:f>
              <c:numCache>
                <c:formatCode>General</c:formatCode>
                <c:ptCount val="5"/>
                <c:pt idx="0">
                  <c:v>111046.8</c:v>
                </c:pt>
                <c:pt idx="1">
                  <c:v>646102.80000000005</c:v>
                </c:pt>
                <c:pt idx="2">
                  <c:v>723393.6</c:v>
                </c:pt>
                <c:pt idx="3">
                  <c:v>411759.6</c:v>
                </c:pt>
                <c:pt idx="4">
                  <c:v>617630.4</c:v>
                </c:pt>
              </c:numCache>
            </c:numRef>
          </c:val>
          <c:extLst>
            <c:ext xmlns:c16="http://schemas.microsoft.com/office/drawing/2014/chart" uri="{C3380CC4-5D6E-409C-BE32-E72D297353CC}">
              <c16:uniqueId val="{00000000-AE10-49BD-A485-EAE447231862}"/>
            </c:ext>
          </c:extLst>
        </c:ser>
        <c:dLbls>
          <c:showLegendKey val="0"/>
          <c:showVal val="1"/>
          <c:showCatName val="0"/>
          <c:showSerName val="0"/>
          <c:showPercent val="0"/>
          <c:showBubbleSize val="0"/>
        </c:dLbls>
        <c:gapWidth val="84"/>
        <c:gapDepth val="53"/>
        <c:shape val="box"/>
        <c:axId val="1166294208"/>
        <c:axId val="1166295296"/>
        <c:axId val="0"/>
      </c:bar3DChart>
      <c:catAx>
        <c:axId val="1166294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lumMod val="75000"/>
                  </a:schemeClr>
                </a:solidFill>
                <a:latin typeface="+mn-lt"/>
                <a:ea typeface="+mn-ea"/>
                <a:cs typeface="+mn-cs"/>
              </a:defRPr>
            </a:pPr>
            <a:endParaRPr lang="es-BO"/>
          </a:p>
        </c:txPr>
        <c:crossAx val="1166295296"/>
        <c:crosses val="autoZero"/>
        <c:auto val="1"/>
        <c:lblAlgn val="ctr"/>
        <c:lblOffset val="100"/>
        <c:noMultiLvlLbl val="0"/>
      </c:catAx>
      <c:valAx>
        <c:axId val="1166295296"/>
        <c:scaling>
          <c:orientation val="minMax"/>
        </c:scaling>
        <c:delete val="1"/>
        <c:axPos val="l"/>
        <c:numFmt formatCode="General" sourceLinked="1"/>
        <c:majorTickMark val="out"/>
        <c:minorTickMark val="none"/>
        <c:tickLblPos val="nextTo"/>
        <c:crossAx val="1166294208"/>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B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r>
              <a:rPr lang="es-ES" sz="1100"/>
              <a:t>COMERCIALIZACION AGOSTO</a:t>
            </a:r>
          </a:p>
          <a:p>
            <a:pPr>
              <a:defRPr sz="1100"/>
            </a:pPr>
            <a:r>
              <a:rPr lang="es-ES" sz="1100"/>
              <a:t>CANTIDAD EN Kg.</a:t>
            </a:r>
          </a:p>
        </c:rich>
      </c:tx>
      <c:overlay val="0"/>
      <c:spPr>
        <a:noFill/>
        <a:ln>
          <a:noFill/>
        </a:ln>
        <a:effectLst/>
      </c:spPr>
      <c:txPr>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endParaRPr lang="es-BO"/>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[5]AGOSTO!$D$6</c:f>
              <c:strCache>
                <c:ptCount val="1"/>
                <c:pt idx="0">
                  <c:v>COMERCIALIZACIÓN Kg.</c:v>
                </c:pt>
              </c:strCache>
            </c:strRef>
          </c:tx>
          <c:spPr>
            <a:solidFill>
              <a:srgbClr val="0070C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[5]AGOSTO!$B$7:$B$11</c:f>
              <c:strCache>
                <c:ptCount val="5"/>
                <c:pt idx="0">
                  <c:v>01 AGOSTO - 06 AGOSTO</c:v>
                </c:pt>
                <c:pt idx="1">
                  <c:v>07 AGOSTO - 13 AGOSTO</c:v>
                </c:pt>
                <c:pt idx="2">
                  <c:v>14 AGOSTO - 20 AGOSTO</c:v>
                </c:pt>
                <c:pt idx="3">
                  <c:v>21 AGOSTO - 27 AGOSTO</c:v>
                </c:pt>
                <c:pt idx="4">
                  <c:v>28 AGOSTO - 31 AGOSTO</c:v>
                </c:pt>
              </c:strCache>
            </c:strRef>
          </c:cat>
          <c:val>
            <c:numRef>
              <c:f>[5]AGOSTO!$D$7:$D$11</c:f>
              <c:numCache>
                <c:formatCode>General</c:formatCode>
                <c:ptCount val="5"/>
                <c:pt idx="0">
                  <c:v>31910</c:v>
                </c:pt>
                <c:pt idx="1">
                  <c:v>198110</c:v>
                </c:pt>
                <c:pt idx="2">
                  <c:v>220320</c:v>
                </c:pt>
                <c:pt idx="3">
                  <c:v>130770</c:v>
                </c:pt>
                <c:pt idx="4">
                  <c:v>177480</c:v>
                </c:pt>
              </c:numCache>
            </c:numRef>
          </c:val>
          <c:extLst>
            <c:ext xmlns:c16="http://schemas.microsoft.com/office/drawing/2014/chart" uri="{C3380CC4-5D6E-409C-BE32-E72D297353CC}">
              <c16:uniqueId val="{00000000-3A88-445A-95CD-EBC5B9847426}"/>
            </c:ext>
          </c:extLst>
        </c:ser>
        <c:dLbls>
          <c:showLegendKey val="0"/>
          <c:showVal val="1"/>
          <c:showCatName val="0"/>
          <c:showSerName val="0"/>
          <c:showPercent val="0"/>
          <c:showBubbleSize val="0"/>
        </c:dLbls>
        <c:gapWidth val="84"/>
        <c:gapDepth val="53"/>
        <c:shape val="box"/>
        <c:axId val="1166033200"/>
        <c:axId val="1166029936"/>
        <c:axId val="0"/>
      </c:bar3DChart>
      <c:catAx>
        <c:axId val="1166033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lumMod val="75000"/>
                  </a:schemeClr>
                </a:solidFill>
                <a:latin typeface="+mn-lt"/>
                <a:ea typeface="+mn-ea"/>
                <a:cs typeface="+mn-cs"/>
              </a:defRPr>
            </a:pPr>
            <a:endParaRPr lang="es-BO"/>
          </a:p>
        </c:txPr>
        <c:crossAx val="1166029936"/>
        <c:crosses val="autoZero"/>
        <c:auto val="1"/>
        <c:lblAlgn val="ctr"/>
        <c:lblOffset val="100"/>
        <c:noMultiLvlLbl val="0"/>
      </c:catAx>
      <c:valAx>
        <c:axId val="1166029936"/>
        <c:scaling>
          <c:orientation val="minMax"/>
        </c:scaling>
        <c:delete val="1"/>
        <c:axPos val="l"/>
        <c:numFmt formatCode="General" sourceLinked="1"/>
        <c:majorTickMark val="out"/>
        <c:minorTickMark val="none"/>
        <c:tickLblPos val="nextTo"/>
        <c:crossAx val="1166033200"/>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BO"/>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INGRESOS - GASTOS AGOSTO</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B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RESUMEN!$B$315</c:f>
              <c:strCache>
                <c:ptCount val="1"/>
                <c:pt idx="0">
                  <c:v>INGRESOS</c:v>
                </c:pt>
              </c:strCache>
            </c:strRef>
          </c:tx>
          <c:spPr>
            <a:solidFill>
              <a:schemeClr val="accent1"/>
            </a:solidFill>
            <a:ln>
              <a:noFill/>
            </a:ln>
            <a:effectLst/>
            <a:sp3d/>
          </c:spPr>
          <c:invertIfNegative val="0"/>
          <c:cat>
            <c:strRef>
              <c:f>RESUMEN!$A$316:$A$320</c:f>
              <c:strCache>
                <c:ptCount val="5"/>
                <c:pt idx="0">
                  <c:v>SEMANA 1</c:v>
                </c:pt>
                <c:pt idx="1">
                  <c:v>SEMANA 2</c:v>
                </c:pt>
                <c:pt idx="2">
                  <c:v>SEMANA 3</c:v>
                </c:pt>
                <c:pt idx="3">
                  <c:v>SEMANA 4</c:v>
                </c:pt>
                <c:pt idx="4">
                  <c:v>SEMANA 5</c:v>
                </c:pt>
              </c:strCache>
            </c:strRef>
          </c:cat>
          <c:val>
            <c:numRef>
              <c:f>RESUMEN!$B$316:$B$320</c:f>
              <c:numCache>
                <c:formatCode>#,##0.00</c:formatCode>
                <c:ptCount val="5"/>
                <c:pt idx="0">
                  <c:v>111046.8</c:v>
                </c:pt>
                <c:pt idx="1">
                  <c:v>646102.80000000005</c:v>
                </c:pt>
                <c:pt idx="2">
                  <c:v>723393.6</c:v>
                </c:pt>
                <c:pt idx="3">
                  <c:v>411759.6</c:v>
                </c:pt>
                <c:pt idx="4">
                  <c:v>617630.4</c:v>
                </c:pt>
              </c:numCache>
            </c:numRef>
          </c:val>
          <c:extLst>
            <c:ext xmlns:c16="http://schemas.microsoft.com/office/drawing/2014/chart" uri="{C3380CC4-5D6E-409C-BE32-E72D297353CC}">
              <c16:uniqueId val="{00000000-DAE5-42AC-ACEF-73DCE2C55CF3}"/>
            </c:ext>
          </c:extLst>
        </c:ser>
        <c:ser>
          <c:idx val="1"/>
          <c:order val="1"/>
          <c:tx>
            <c:strRef>
              <c:f>RESUMEN!$C$315</c:f>
              <c:strCache>
                <c:ptCount val="1"/>
                <c:pt idx="0">
                  <c:v>GASTOS</c:v>
                </c:pt>
              </c:strCache>
            </c:strRef>
          </c:tx>
          <c:spPr>
            <a:solidFill>
              <a:schemeClr val="accent3"/>
            </a:solidFill>
            <a:ln>
              <a:noFill/>
            </a:ln>
            <a:effectLst/>
            <a:sp3d/>
          </c:spPr>
          <c:invertIfNegative val="0"/>
          <c:cat>
            <c:strRef>
              <c:f>RESUMEN!$A$316:$A$320</c:f>
              <c:strCache>
                <c:ptCount val="5"/>
                <c:pt idx="0">
                  <c:v>SEMANA 1</c:v>
                </c:pt>
                <c:pt idx="1">
                  <c:v>SEMANA 2</c:v>
                </c:pt>
                <c:pt idx="2">
                  <c:v>SEMANA 3</c:v>
                </c:pt>
                <c:pt idx="3">
                  <c:v>SEMANA 4</c:v>
                </c:pt>
                <c:pt idx="4">
                  <c:v>SEMANA 5</c:v>
                </c:pt>
              </c:strCache>
            </c:strRef>
          </c:cat>
          <c:val>
            <c:numRef>
              <c:f>RESUMEN!$C$316:$C$320</c:f>
              <c:numCache>
                <c:formatCode>#,##0.00</c:formatCode>
                <c:ptCount val="5"/>
                <c:pt idx="0">
                  <c:v>446146.71</c:v>
                </c:pt>
                <c:pt idx="1">
                  <c:v>101834.77</c:v>
                </c:pt>
                <c:pt idx="2">
                  <c:v>367283.73</c:v>
                </c:pt>
                <c:pt idx="3">
                  <c:v>1120382.5699999994</c:v>
                </c:pt>
                <c:pt idx="4">
                  <c:v>269459.45999999996</c:v>
                </c:pt>
              </c:numCache>
            </c:numRef>
          </c:val>
          <c:extLst>
            <c:ext xmlns:c16="http://schemas.microsoft.com/office/drawing/2014/chart" uri="{C3380CC4-5D6E-409C-BE32-E72D297353CC}">
              <c16:uniqueId val="{00000001-DAE5-42AC-ACEF-73DCE2C55CF3}"/>
            </c:ext>
          </c:extLst>
        </c:ser>
        <c:dLbls>
          <c:showLegendKey val="0"/>
          <c:showVal val="0"/>
          <c:showCatName val="0"/>
          <c:showSerName val="0"/>
          <c:showPercent val="0"/>
          <c:showBubbleSize val="0"/>
        </c:dLbls>
        <c:gapWidth val="150"/>
        <c:shape val="box"/>
        <c:axId val="1166039184"/>
        <c:axId val="1166028304"/>
        <c:axId val="0"/>
      </c:bar3DChart>
      <c:catAx>
        <c:axId val="1166039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6028304"/>
        <c:crosses val="autoZero"/>
        <c:auto val="1"/>
        <c:lblAlgn val="ctr"/>
        <c:lblOffset val="100"/>
        <c:noMultiLvlLbl val="0"/>
      </c:catAx>
      <c:valAx>
        <c:axId val="11660283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603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BO"/>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s-ES" sz="1050"/>
              <a:t>MOVIMIENTO DE ALMACENES</a:t>
            </a:r>
            <a:endParaRPr lang="es-ES" sz="1050" baseline="0"/>
          </a:p>
          <a:p>
            <a:pPr>
              <a:defRPr sz="1050"/>
            </a:pPr>
            <a:r>
              <a:rPr lang="es-ES" sz="1050" baseline="0"/>
              <a:t>AGOSTO</a:t>
            </a:r>
            <a:endParaRPr lang="es-ES" sz="1050"/>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[5]AGOSTO!$U$8</c:f>
              <c:strCache>
                <c:ptCount val="1"/>
                <c:pt idx="0">
                  <c:v>SALDO ANTERIOR (Kg)</c:v>
                </c:pt>
              </c:strCache>
            </c:strRef>
          </c:tx>
          <c:spPr>
            <a:solidFill>
              <a:schemeClr val="accent1"/>
            </a:solidFill>
            <a:ln>
              <a:noFill/>
            </a:ln>
            <a:effectLst/>
          </c:spPr>
          <c:invertIfNegative val="0"/>
          <c:cat>
            <c:strRef>
              <c:f>[5]AGOSTO!$V$7:$Z$7</c:f>
              <c:strCache>
                <c:ptCount val="5"/>
                <c:pt idx="0">
                  <c:v>01 AGOSTO - 06 AGOSTO</c:v>
                </c:pt>
                <c:pt idx="1">
                  <c:v>07 AGOSTO - 13 AGOSTO</c:v>
                </c:pt>
                <c:pt idx="2">
                  <c:v>14 AGOSTO - 20 AGOSTO</c:v>
                </c:pt>
                <c:pt idx="3">
                  <c:v>21 AGOSTO - 27 AGOSTO</c:v>
                </c:pt>
                <c:pt idx="4">
                  <c:v>28 AGOSTO - 31 AGOSTO</c:v>
                </c:pt>
              </c:strCache>
            </c:strRef>
          </c:cat>
          <c:val>
            <c:numRef>
              <c:f>[5]AGOSTO!$V$8:$Z$8</c:f>
              <c:numCache>
                <c:formatCode>General</c:formatCode>
                <c:ptCount val="5"/>
                <c:pt idx="0">
                  <c:v>4218632</c:v>
                </c:pt>
                <c:pt idx="1">
                  <c:v>4186722</c:v>
                </c:pt>
                <c:pt idx="2">
                  <c:v>3988612</c:v>
                </c:pt>
                <c:pt idx="3">
                  <c:v>3768292</c:v>
                </c:pt>
                <c:pt idx="4">
                  <c:v>3637522</c:v>
                </c:pt>
              </c:numCache>
            </c:numRef>
          </c:val>
          <c:extLst>
            <c:ext xmlns:c16="http://schemas.microsoft.com/office/drawing/2014/chart" uri="{C3380CC4-5D6E-409C-BE32-E72D297353CC}">
              <c16:uniqueId val="{00000000-C686-4191-88CD-41D1826823E3}"/>
            </c:ext>
          </c:extLst>
        </c:ser>
        <c:ser>
          <c:idx val="1"/>
          <c:order val="1"/>
          <c:tx>
            <c:strRef>
              <c:f>[5]AGOSTO!$U$9</c:f>
              <c:strCache>
                <c:ptCount val="1"/>
                <c:pt idx="0">
                  <c:v>PRODUCCIÓN (Kg)</c:v>
                </c:pt>
              </c:strCache>
            </c:strRef>
          </c:tx>
          <c:spPr>
            <a:solidFill>
              <a:schemeClr val="accent2"/>
            </a:solidFill>
            <a:ln>
              <a:noFill/>
            </a:ln>
            <a:effectLst/>
          </c:spPr>
          <c:invertIfNegative val="0"/>
          <c:cat>
            <c:strRef>
              <c:f>[5]AGOSTO!$V$7:$Z$7</c:f>
              <c:strCache>
                <c:ptCount val="5"/>
                <c:pt idx="0">
                  <c:v>01 AGOSTO - 06 AGOSTO</c:v>
                </c:pt>
                <c:pt idx="1">
                  <c:v>07 AGOSTO - 13 AGOSTO</c:v>
                </c:pt>
                <c:pt idx="2">
                  <c:v>14 AGOSTO - 20 AGOSTO</c:v>
                </c:pt>
                <c:pt idx="3">
                  <c:v>21 AGOSTO - 27 AGOSTO</c:v>
                </c:pt>
                <c:pt idx="4">
                  <c:v>28 AGOSTO - 31 AGOSTO</c:v>
                </c:pt>
              </c:strCache>
            </c:strRef>
          </c:cat>
          <c:val>
            <c:numRef>
              <c:f>[5]AGOSTO!$V$9:$Z$9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C686-4191-88CD-41D1826823E3}"/>
            </c:ext>
          </c:extLst>
        </c:ser>
        <c:ser>
          <c:idx val="3"/>
          <c:order val="3"/>
          <c:tx>
            <c:strRef>
              <c:f>[5]AGOSTO!$U$10</c:f>
              <c:strCache>
                <c:ptCount val="1"/>
                <c:pt idx="0">
                  <c:v>COMERCIALIZACIÓN</c:v>
                </c:pt>
              </c:strCache>
            </c:strRef>
          </c:tx>
          <c:spPr>
            <a:solidFill>
              <a:schemeClr val="accent4"/>
            </a:solidFill>
            <a:ln>
              <a:noFill/>
            </a:ln>
            <a:effectLst/>
          </c:spPr>
          <c:invertIfNegative val="0"/>
          <c:cat>
            <c:strRef>
              <c:f>[5]AGOSTO!$V$7:$Z$7</c:f>
              <c:strCache>
                <c:ptCount val="5"/>
                <c:pt idx="0">
                  <c:v>01 AGOSTO - 06 AGOSTO</c:v>
                </c:pt>
                <c:pt idx="1">
                  <c:v>07 AGOSTO - 13 AGOSTO</c:v>
                </c:pt>
                <c:pt idx="2">
                  <c:v>14 AGOSTO - 20 AGOSTO</c:v>
                </c:pt>
                <c:pt idx="3">
                  <c:v>21 AGOSTO - 27 AGOSTO</c:v>
                </c:pt>
                <c:pt idx="4">
                  <c:v>28 AGOSTO - 31 AGOSTO</c:v>
                </c:pt>
              </c:strCache>
            </c:strRef>
          </c:cat>
          <c:val>
            <c:numRef>
              <c:f>[5]AGOSTO!$V$10:$Z$10</c:f>
              <c:numCache>
                <c:formatCode>General</c:formatCode>
                <c:ptCount val="5"/>
                <c:pt idx="0">
                  <c:v>31910</c:v>
                </c:pt>
                <c:pt idx="1">
                  <c:v>198110</c:v>
                </c:pt>
                <c:pt idx="2">
                  <c:v>220320</c:v>
                </c:pt>
                <c:pt idx="3">
                  <c:v>130770</c:v>
                </c:pt>
                <c:pt idx="4">
                  <c:v>177480</c:v>
                </c:pt>
              </c:numCache>
            </c:numRef>
          </c:val>
          <c:extLst>
            <c:ext xmlns:c16="http://schemas.microsoft.com/office/drawing/2014/chart" uri="{C3380CC4-5D6E-409C-BE32-E72D297353CC}">
              <c16:uniqueId val="{00000003-C686-4191-88CD-41D1826823E3}"/>
            </c:ext>
          </c:extLst>
        </c:ser>
        <c:dLbls>
          <c:showLegendKey val="0"/>
          <c:showVal val="0"/>
          <c:showCatName val="0"/>
          <c:showSerName val="0"/>
          <c:showPercent val="0"/>
          <c:showBubbleSize val="0"/>
        </c:dLbls>
        <c:gapWidth val="219"/>
        <c:overlap val="-27"/>
        <c:axId val="1166032112"/>
        <c:axId val="1166033744"/>
        <c:extLst>
          <c:ext xmlns:c15="http://schemas.microsoft.com/office/drawing/2012/chart" uri="{02D57815-91ED-43cb-92C2-25804820EDAC}">
            <c15:filteredBarSeries>
              <c15:ser>
                <c:idx val="2"/>
                <c:order val="2"/>
                <c:tx>
                  <c:strRef>
                    <c:extLst>
                      <c:ext uri="{02D57815-91ED-43cb-92C2-25804820EDAC}">
                        <c15:formulaRef>
                          <c15:sqref>mayo!#REF!</c15:sqref>
                        </c15:formulaRef>
                      </c:ext>
                    </c:extLst>
                    <c:strCache>
                      <c:ptCount val="1"/>
                      <c:pt idx="0">
                        <c:v>#REF!</c:v>
                      </c:pt>
                    </c:strCache>
                  </c:strRef>
                </c:tx>
                <c:spPr>
                  <a:solidFill>
                    <a:schemeClr val="accent3"/>
                  </a:solidFill>
                  <a:ln>
                    <a:noFill/>
                  </a:ln>
                  <a:effectLst/>
                </c:spPr>
                <c:invertIfNegative val="0"/>
                <c:cat>
                  <c:strRef>
                    <c:extLst>
                      <c:ext uri="{02D57815-91ED-43cb-92C2-25804820EDAC}">
                        <c15:formulaRef>
                          <c15:sqref>[5]AGOSTO!$V$7:$Z$7</c15:sqref>
                        </c15:formulaRef>
                      </c:ext>
                    </c:extLst>
                    <c:strCache>
                      <c:ptCount val="5"/>
                      <c:pt idx="0">
                        <c:v>01 AGOSTO - 06 AGOSTO</c:v>
                      </c:pt>
                      <c:pt idx="1">
                        <c:v>07 AGOSTO - 13 AGOSTO</c:v>
                      </c:pt>
                      <c:pt idx="2">
                        <c:v>14 AGOSTO - 20 AGOSTO</c:v>
                      </c:pt>
                      <c:pt idx="3">
                        <c:v>21 AGOSTO - 27 AGOSTO</c:v>
                      </c:pt>
                      <c:pt idx="4">
                        <c:v>28 AGOSTO - 31 AGOSTO</c:v>
                      </c:pt>
                    </c:strCache>
                  </c:strRef>
                </c:cat>
                <c:val>
                  <c:numRef>
                    <c:extLst>
                      <c:ext uri="{02D57815-91ED-43cb-92C2-25804820EDAC}">
                        <c15:formulaRef>
                          <c15:sqref>mayo!#REF!</c15:sqref>
                        </c15:formulaRef>
                      </c:ext>
                    </c:extLst>
                    <c:numCache>
                      <c:formatCode>General</c:formatCode>
                      <c:ptCount val="1"/>
                      <c:pt idx="0">
                        <c:v>1</c:v>
                      </c:pt>
                    </c:numCache>
                  </c:numRef>
                </c:val>
                <c:extLst>
                  <c:ext xmlns:c16="http://schemas.microsoft.com/office/drawing/2014/chart" uri="{C3380CC4-5D6E-409C-BE32-E72D297353CC}">
                    <c16:uniqueId val="{00000002-C686-4191-88CD-41D1826823E3}"/>
                  </c:ext>
                </c:extLst>
              </c15:ser>
            </c15:filteredBarSeries>
          </c:ext>
        </c:extLst>
      </c:barChart>
      <c:catAx>
        <c:axId val="116603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BO"/>
          </a:p>
        </c:txPr>
        <c:crossAx val="1166033744"/>
        <c:crosses val="autoZero"/>
        <c:auto val="1"/>
        <c:lblAlgn val="ctr"/>
        <c:lblOffset val="100"/>
        <c:noMultiLvlLbl val="0"/>
      </c:catAx>
      <c:valAx>
        <c:axId val="116603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6032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FFFFFF"/>
                </a:solidFill>
                <a:latin typeface="Calibri"/>
              </a:defRPr>
            </a:pPr>
            <a:r>
              <a:rPr lang="es-ES" sz="1100" b="0" strike="noStrike" spc="-1">
                <a:solidFill>
                  <a:srgbClr val="FFFFFF"/>
                </a:solidFill>
                <a:latin typeface="Calibri"/>
              </a:rPr>
              <a:t>PRODUCCIÓN SEPTIEMBRE
CANTIDAD EN Kg.</a:t>
            </a:r>
          </a:p>
        </c:rich>
      </c:tx>
      <c:overlay val="0"/>
      <c:spPr>
        <a:noFill/>
        <a:ln w="0">
          <a:noFill/>
        </a:ln>
      </c:spPr>
    </c:title>
    <c:autoTitleDeleted val="0"/>
    <c:view3D>
      <c:rotX val="15"/>
      <c:rotY val="20"/>
      <c:rAngAx val="1"/>
    </c:view3D>
    <c:floor>
      <c:thickness val="0"/>
      <c:spPr>
        <a:solidFill>
          <a:srgbClr val="AFABAB">
            <a:alpha val="27000"/>
          </a:srgbClr>
        </a:solidFill>
        <a:ln w="6480">
          <a:noFill/>
        </a:ln>
      </c:spPr>
    </c:floor>
    <c:sideWall>
      <c:thickness val="0"/>
      <c:spPr>
        <a:noFill/>
        <a:ln w="6480">
          <a:noFill/>
        </a:ln>
      </c:spPr>
    </c:sideWall>
    <c:backWall>
      <c:thickness val="0"/>
      <c:spPr>
        <a:noFill/>
        <a:ln w="6480">
          <a:noFill/>
        </a:ln>
      </c:spPr>
    </c:backWall>
    <c:plotArea>
      <c:layout/>
      <c:bar3DChart>
        <c:barDir val="col"/>
        <c:grouping val="clustered"/>
        <c:varyColors val="0"/>
        <c:ser>
          <c:idx val="0"/>
          <c:order val="0"/>
          <c:tx>
            <c:strRef>
              <c:f>[6]SEPT!$C$6</c:f>
              <c:strCache>
                <c:ptCount val="1"/>
                <c:pt idx="0">
                  <c:v>PRODUCCIÓN Kg.</c:v>
                </c:pt>
              </c:strCache>
            </c:strRef>
          </c:tx>
          <c:spPr>
            <a:solidFill>
              <a:srgbClr val="00B050">
                <a:alpha val="88000"/>
              </a:srgbClr>
            </a:solidFill>
            <a:ln w="0">
              <a:solidFill>
                <a:srgbClr val="1F4E79"/>
              </a:solidFill>
            </a:ln>
          </c:spPr>
          <c:invertIfNegative val="0"/>
          <c:dLbls>
            <c:spPr>
              <a:solidFill>
                <a:srgbClr val="5B9BD5"/>
              </a:solidFill>
            </c:spPr>
            <c:txPr>
              <a:bodyPr wrap="square"/>
              <a:lstStyle/>
              <a:p>
                <a:pPr>
                  <a:defRPr sz="900" b="1" strike="noStrike" spc="-1">
                    <a:solidFill>
                      <a:srgbClr val="FFFFFF"/>
                    </a:solidFill>
                    <a:latin typeface="Calibri"/>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[6]SEPT!$B$7:$B$11</c:f>
              <c:strCache>
                <c:ptCount val="5"/>
                <c:pt idx="0">
                  <c:v>01 SEPT - 03 SEPT</c:v>
                </c:pt>
                <c:pt idx="1">
                  <c:v>04 SEPT – 10 SEPT</c:v>
                </c:pt>
                <c:pt idx="2">
                  <c:v>11 SEPT – 17 SEPT</c:v>
                </c:pt>
                <c:pt idx="3">
                  <c:v>18 SEPT – 24 SEPT</c:v>
                </c:pt>
                <c:pt idx="4">
                  <c:v>25 SEPT – 30 SEPT</c:v>
                </c:pt>
              </c:strCache>
            </c:strRef>
          </c:cat>
          <c:val>
            <c:numRef>
              <c:f>[6]SEPT!$C$7:$C$11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6EE4-4DE8-A8B0-087A74053DB6}"/>
            </c:ext>
          </c:extLst>
        </c:ser>
        <c:dLbls>
          <c:showLegendKey val="0"/>
          <c:showVal val="0"/>
          <c:showCatName val="0"/>
          <c:showSerName val="0"/>
          <c:showPercent val="0"/>
          <c:showBubbleSize val="0"/>
        </c:dLbls>
        <c:gapWidth val="84"/>
        <c:shape val="box"/>
        <c:axId val="1166037008"/>
        <c:axId val="1166038096"/>
        <c:axId val="0"/>
      </c:bar3DChart>
      <c:catAx>
        <c:axId val="1166037008"/>
        <c:scaling>
          <c:orientation val="minMax"/>
        </c:scaling>
        <c:delete val="0"/>
        <c:axPos val="b"/>
        <c:numFmt formatCode="General" sourceLinked="0"/>
        <c:majorTickMark val="none"/>
        <c:minorTickMark val="none"/>
        <c:tickLblPos val="nextTo"/>
        <c:spPr>
          <a:ln w="6480">
            <a:noFill/>
          </a:ln>
        </c:spPr>
        <c:txPr>
          <a:bodyPr/>
          <a:lstStyle/>
          <a:p>
            <a:pPr>
              <a:defRPr sz="900" b="0" strike="noStrike" spc="-1">
                <a:solidFill>
                  <a:srgbClr val="BFBFBF"/>
                </a:solidFill>
                <a:latin typeface="Calibri"/>
              </a:defRPr>
            </a:pPr>
            <a:endParaRPr lang="es-BO"/>
          </a:p>
        </c:txPr>
        <c:crossAx val="1166038096"/>
        <c:crosses val="autoZero"/>
        <c:auto val="1"/>
        <c:lblAlgn val="ctr"/>
        <c:lblOffset val="100"/>
        <c:noMultiLvlLbl val="0"/>
      </c:catAx>
      <c:valAx>
        <c:axId val="1166038096"/>
        <c:scaling>
          <c:orientation val="minMax"/>
        </c:scaling>
        <c:delete val="1"/>
        <c:axPos val="l"/>
        <c:numFmt formatCode="General" sourceLinked="1"/>
        <c:majorTickMark val="out"/>
        <c:minorTickMark val="none"/>
        <c:tickLblPos val="nextTo"/>
        <c:crossAx val="1166037008"/>
        <c:crosses val="autoZero"/>
        <c:crossBetween val="between"/>
      </c:valAx>
    </c:plotArea>
    <c:plotVisOnly val="1"/>
    <c:dispBlanksAs val="gap"/>
    <c:showDLblsOverMax val="1"/>
  </c:chart>
  <c:spPr>
    <a:solidFill>
      <a:srgbClr val="404040"/>
    </a:solidFill>
    <a:ln w="6480">
      <a:solidFill>
        <a:srgbClr val="8B8B8B"/>
      </a:solidFill>
      <a:round/>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FFFFFF"/>
                </a:solidFill>
                <a:latin typeface="Calibri"/>
              </a:defRPr>
            </a:pPr>
            <a:r>
              <a:rPr lang="es-ES" sz="1100" b="0" strike="noStrike" spc="-1">
                <a:solidFill>
                  <a:srgbClr val="FFFFFF"/>
                </a:solidFill>
                <a:latin typeface="Calibri"/>
              </a:rPr>
              <a:t>COMERCIALIZACION SEPTIEMBRE
IMPORTE EN BS.</a:t>
            </a:r>
          </a:p>
        </c:rich>
      </c:tx>
      <c:layout>
        <c:manualLayout>
          <c:xMode val="edge"/>
          <c:yMode val="edge"/>
          <c:x val="0.20385029865695758"/>
          <c:y val="4.1712943776764745E-2"/>
        </c:manualLayout>
      </c:layout>
      <c:overlay val="0"/>
      <c:spPr>
        <a:noFill/>
        <a:ln w="0">
          <a:noFill/>
        </a:ln>
      </c:spPr>
    </c:title>
    <c:autoTitleDeleted val="0"/>
    <c:view3D>
      <c:rotX val="15"/>
      <c:rotY val="20"/>
      <c:rAngAx val="1"/>
    </c:view3D>
    <c:floor>
      <c:thickness val="0"/>
      <c:spPr>
        <a:solidFill>
          <a:srgbClr val="AFABAB">
            <a:alpha val="27000"/>
          </a:srgbClr>
        </a:solidFill>
        <a:ln w="6480">
          <a:noFill/>
        </a:ln>
      </c:spPr>
    </c:floor>
    <c:sideWall>
      <c:thickness val="0"/>
      <c:spPr>
        <a:noFill/>
        <a:ln w="6480">
          <a:noFill/>
        </a:ln>
      </c:spPr>
    </c:sideWall>
    <c:backWall>
      <c:thickness val="0"/>
      <c:spPr>
        <a:noFill/>
        <a:ln w="6480">
          <a:noFill/>
        </a:ln>
      </c:spPr>
    </c:backWall>
    <c:plotArea>
      <c:layout/>
      <c:bar3DChart>
        <c:barDir val="col"/>
        <c:grouping val="clustered"/>
        <c:varyColors val="0"/>
        <c:ser>
          <c:idx val="0"/>
          <c:order val="0"/>
          <c:tx>
            <c:strRef>
              <c:f>[6]SEPT!$E$6</c:f>
              <c:strCache>
                <c:ptCount val="1"/>
                <c:pt idx="0">
                  <c:v>COMERCIALIZACIÓN Bs</c:v>
                </c:pt>
              </c:strCache>
            </c:strRef>
          </c:tx>
          <c:spPr>
            <a:solidFill>
              <a:srgbClr val="C55A11">
                <a:alpha val="88000"/>
              </a:srgbClr>
            </a:solidFill>
            <a:ln w="0">
              <a:solidFill>
                <a:srgbClr val="1F4E79"/>
              </a:solidFill>
            </a:ln>
          </c:spPr>
          <c:invertIfNegative val="0"/>
          <c:dLbls>
            <c:spPr>
              <a:solidFill>
                <a:srgbClr val="5B9BD5"/>
              </a:solidFill>
            </c:spPr>
            <c:txPr>
              <a:bodyPr wrap="square"/>
              <a:lstStyle/>
              <a:p>
                <a:pPr>
                  <a:defRPr sz="800" b="1" strike="noStrike" spc="-1">
                    <a:solidFill>
                      <a:srgbClr val="FFFFFF"/>
                    </a:solidFill>
                    <a:latin typeface="Calibri"/>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[6]SEPT!$B$7:$B$11</c:f>
              <c:strCache>
                <c:ptCount val="5"/>
                <c:pt idx="0">
                  <c:v>01 SEPT - 03 SEPT</c:v>
                </c:pt>
                <c:pt idx="1">
                  <c:v>04 SEPT – 10 SEPT</c:v>
                </c:pt>
                <c:pt idx="2">
                  <c:v>11 SEPT – 17 SEPT</c:v>
                </c:pt>
                <c:pt idx="3">
                  <c:v>18 SEPT – 24 SEPT</c:v>
                </c:pt>
                <c:pt idx="4">
                  <c:v>25 SEPT – 30 SEPT</c:v>
                </c:pt>
              </c:strCache>
            </c:strRef>
          </c:cat>
          <c:val>
            <c:numRef>
              <c:f>[6]SEPT!$E$7:$E$11</c:f>
              <c:numCache>
                <c:formatCode>General</c:formatCode>
                <c:ptCount val="5"/>
                <c:pt idx="0">
                  <c:v>123888</c:v>
                </c:pt>
                <c:pt idx="1">
                  <c:v>359907.6</c:v>
                </c:pt>
                <c:pt idx="2">
                  <c:v>1028181.2</c:v>
                </c:pt>
                <c:pt idx="3">
                  <c:v>589726.80000000005</c:v>
                </c:pt>
                <c:pt idx="4">
                  <c:v>919574.15999999992</c:v>
                </c:pt>
              </c:numCache>
            </c:numRef>
          </c:val>
          <c:extLst>
            <c:ext xmlns:c16="http://schemas.microsoft.com/office/drawing/2014/chart" uri="{C3380CC4-5D6E-409C-BE32-E72D297353CC}">
              <c16:uniqueId val="{00000000-B502-476F-9F8C-2C979BC68E2E}"/>
            </c:ext>
          </c:extLst>
        </c:ser>
        <c:dLbls>
          <c:showLegendKey val="0"/>
          <c:showVal val="0"/>
          <c:showCatName val="0"/>
          <c:showSerName val="0"/>
          <c:showPercent val="0"/>
          <c:showBubbleSize val="0"/>
        </c:dLbls>
        <c:gapWidth val="84"/>
        <c:shape val="box"/>
        <c:axId val="1166039728"/>
        <c:axId val="1166040272"/>
        <c:axId val="0"/>
      </c:bar3DChart>
      <c:catAx>
        <c:axId val="1166039728"/>
        <c:scaling>
          <c:orientation val="minMax"/>
        </c:scaling>
        <c:delete val="0"/>
        <c:axPos val="b"/>
        <c:numFmt formatCode="General" sourceLinked="0"/>
        <c:majorTickMark val="none"/>
        <c:minorTickMark val="none"/>
        <c:tickLblPos val="nextTo"/>
        <c:spPr>
          <a:ln w="6480">
            <a:noFill/>
          </a:ln>
        </c:spPr>
        <c:txPr>
          <a:bodyPr/>
          <a:lstStyle/>
          <a:p>
            <a:pPr>
              <a:defRPr sz="800" b="0" strike="noStrike" spc="-1">
                <a:solidFill>
                  <a:srgbClr val="BFBFBF"/>
                </a:solidFill>
                <a:latin typeface="Calibri"/>
              </a:defRPr>
            </a:pPr>
            <a:endParaRPr lang="es-BO"/>
          </a:p>
        </c:txPr>
        <c:crossAx val="1166040272"/>
        <c:crosses val="autoZero"/>
        <c:auto val="1"/>
        <c:lblAlgn val="ctr"/>
        <c:lblOffset val="100"/>
        <c:noMultiLvlLbl val="0"/>
      </c:catAx>
      <c:valAx>
        <c:axId val="1166040272"/>
        <c:scaling>
          <c:orientation val="minMax"/>
        </c:scaling>
        <c:delete val="1"/>
        <c:axPos val="l"/>
        <c:numFmt formatCode="General" sourceLinked="1"/>
        <c:majorTickMark val="out"/>
        <c:minorTickMark val="none"/>
        <c:tickLblPos val="nextTo"/>
        <c:crossAx val="1166039728"/>
        <c:crosses val="autoZero"/>
        <c:crossBetween val="between"/>
      </c:valAx>
    </c:plotArea>
    <c:plotVisOnly val="1"/>
    <c:dispBlanksAs val="gap"/>
    <c:showDLblsOverMax val="1"/>
  </c:chart>
  <c:spPr>
    <a:solidFill>
      <a:srgbClr val="404040"/>
    </a:solidFill>
    <a:ln w="6480">
      <a:solidFill>
        <a:srgbClr val="8B8B8B"/>
      </a:solidFill>
      <a:round/>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FFFFFF"/>
                </a:solidFill>
                <a:latin typeface="Calibri"/>
              </a:defRPr>
            </a:pPr>
            <a:r>
              <a:rPr lang="es-ES" sz="1100" b="0" strike="noStrike" spc="-1">
                <a:solidFill>
                  <a:srgbClr val="FFFFFF"/>
                </a:solidFill>
                <a:latin typeface="Calibri"/>
              </a:rPr>
              <a:t>COMERCIALIZACION SEPTIEMBRE
CANTIDAD EN Kg.</a:t>
            </a:r>
          </a:p>
        </c:rich>
      </c:tx>
      <c:layout>
        <c:manualLayout>
          <c:xMode val="edge"/>
          <c:yMode val="edge"/>
          <c:x val="0.21853004522191982"/>
          <c:y val="7.5394464580816292E-2"/>
        </c:manualLayout>
      </c:layout>
      <c:overlay val="0"/>
      <c:spPr>
        <a:noFill/>
        <a:ln w="0">
          <a:noFill/>
        </a:ln>
      </c:spPr>
    </c:title>
    <c:autoTitleDeleted val="0"/>
    <c:view3D>
      <c:rotX val="15"/>
      <c:rotY val="20"/>
      <c:rAngAx val="1"/>
    </c:view3D>
    <c:floor>
      <c:thickness val="0"/>
      <c:spPr>
        <a:solidFill>
          <a:srgbClr val="AFABAB">
            <a:alpha val="27000"/>
          </a:srgbClr>
        </a:solidFill>
        <a:ln w="6480">
          <a:noFill/>
        </a:ln>
      </c:spPr>
    </c:floor>
    <c:sideWall>
      <c:thickness val="0"/>
      <c:spPr>
        <a:noFill/>
        <a:ln w="6480">
          <a:noFill/>
        </a:ln>
      </c:spPr>
    </c:sideWall>
    <c:backWall>
      <c:thickness val="0"/>
      <c:spPr>
        <a:noFill/>
        <a:ln w="6480">
          <a:noFill/>
        </a:ln>
      </c:spPr>
    </c:backWall>
    <c:plotArea>
      <c:layout>
        <c:manualLayout>
          <c:layoutTarget val="inner"/>
          <c:xMode val="edge"/>
          <c:yMode val="edge"/>
          <c:x val="3.8698328935795952E-2"/>
          <c:y val="0.33058201058201059"/>
          <c:w val="0.95074758135444148"/>
          <c:h val="0.35077059811967948"/>
        </c:manualLayout>
      </c:layout>
      <c:bar3DChart>
        <c:barDir val="col"/>
        <c:grouping val="clustered"/>
        <c:varyColors val="0"/>
        <c:ser>
          <c:idx val="0"/>
          <c:order val="0"/>
          <c:tx>
            <c:strRef>
              <c:f>[6]SEPT!$D$6</c:f>
              <c:strCache>
                <c:ptCount val="1"/>
                <c:pt idx="0">
                  <c:v>COMERCIALIZACIÓN Kg.</c:v>
                </c:pt>
              </c:strCache>
            </c:strRef>
          </c:tx>
          <c:spPr>
            <a:solidFill>
              <a:srgbClr val="0070C0">
                <a:alpha val="88000"/>
              </a:srgbClr>
            </a:solidFill>
            <a:ln w="0">
              <a:solidFill>
                <a:srgbClr val="1F4E79"/>
              </a:solidFill>
            </a:ln>
          </c:spPr>
          <c:invertIfNegative val="0"/>
          <c:dLbls>
            <c:spPr>
              <a:solidFill>
                <a:srgbClr val="5B9BD5"/>
              </a:solidFill>
            </c:spPr>
            <c:txPr>
              <a:bodyPr wrap="square"/>
              <a:lstStyle/>
              <a:p>
                <a:pPr>
                  <a:defRPr sz="800" b="1" strike="noStrike" spc="-1">
                    <a:solidFill>
                      <a:srgbClr val="FFFFFF"/>
                    </a:solidFill>
                    <a:latin typeface="Calibri"/>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[6]SEPT!$B$7:$B$11</c:f>
              <c:strCache>
                <c:ptCount val="5"/>
                <c:pt idx="0">
                  <c:v>01 SEPT - 03 SEPT</c:v>
                </c:pt>
                <c:pt idx="1">
                  <c:v>04 SEPT – 10 SEPT</c:v>
                </c:pt>
                <c:pt idx="2">
                  <c:v>11 SEPT – 17 SEPT</c:v>
                </c:pt>
                <c:pt idx="3">
                  <c:v>18 SEPT – 24 SEPT</c:v>
                </c:pt>
                <c:pt idx="4">
                  <c:v>25 SEPT – 30 SEPT</c:v>
                </c:pt>
              </c:strCache>
            </c:strRef>
          </c:cat>
          <c:val>
            <c:numRef>
              <c:f>[6]SEPT!$D$7:$D$11</c:f>
              <c:numCache>
                <c:formatCode>General</c:formatCode>
                <c:ptCount val="5"/>
                <c:pt idx="0">
                  <c:v>35600</c:v>
                </c:pt>
                <c:pt idx="1">
                  <c:v>115870</c:v>
                </c:pt>
                <c:pt idx="2">
                  <c:v>313690</c:v>
                </c:pt>
                <c:pt idx="3">
                  <c:v>181910</c:v>
                </c:pt>
                <c:pt idx="4">
                  <c:v>289142</c:v>
                </c:pt>
              </c:numCache>
            </c:numRef>
          </c:val>
          <c:extLst>
            <c:ext xmlns:c16="http://schemas.microsoft.com/office/drawing/2014/chart" uri="{C3380CC4-5D6E-409C-BE32-E72D297353CC}">
              <c16:uniqueId val="{00000000-CA0E-4791-832E-6EA7F63E1FE2}"/>
            </c:ext>
          </c:extLst>
        </c:ser>
        <c:dLbls>
          <c:showLegendKey val="0"/>
          <c:showVal val="0"/>
          <c:showCatName val="0"/>
          <c:showSerName val="0"/>
          <c:showPercent val="0"/>
          <c:showBubbleSize val="0"/>
        </c:dLbls>
        <c:gapWidth val="84"/>
        <c:shape val="box"/>
        <c:axId val="1166029392"/>
        <c:axId val="1166041904"/>
        <c:axId val="0"/>
      </c:bar3DChart>
      <c:catAx>
        <c:axId val="1166029392"/>
        <c:scaling>
          <c:orientation val="minMax"/>
        </c:scaling>
        <c:delete val="0"/>
        <c:axPos val="b"/>
        <c:numFmt formatCode="General" sourceLinked="0"/>
        <c:majorTickMark val="none"/>
        <c:minorTickMark val="none"/>
        <c:tickLblPos val="nextTo"/>
        <c:spPr>
          <a:ln w="6480">
            <a:noFill/>
          </a:ln>
        </c:spPr>
        <c:txPr>
          <a:bodyPr/>
          <a:lstStyle/>
          <a:p>
            <a:pPr>
              <a:defRPr sz="900" b="0" strike="noStrike" spc="-1">
                <a:solidFill>
                  <a:srgbClr val="BFBFBF"/>
                </a:solidFill>
                <a:latin typeface="Calibri"/>
              </a:defRPr>
            </a:pPr>
            <a:endParaRPr lang="es-BO"/>
          </a:p>
        </c:txPr>
        <c:crossAx val="1166041904"/>
        <c:crosses val="autoZero"/>
        <c:auto val="1"/>
        <c:lblAlgn val="ctr"/>
        <c:lblOffset val="100"/>
        <c:noMultiLvlLbl val="0"/>
      </c:catAx>
      <c:valAx>
        <c:axId val="1166041904"/>
        <c:scaling>
          <c:orientation val="minMax"/>
        </c:scaling>
        <c:delete val="1"/>
        <c:axPos val="l"/>
        <c:numFmt formatCode="General" sourceLinked="1"/>
        <c:majorTickMark val="out"/>
        <c:minorTickMark val="none"/>
        <c:tickLblPos val="nextTo"/>
        <c:crossAx val="1166029392"/>
        <c:crosses val="autoZero"/>
        <c:crossBetween val="between"/>
      </c:valAx>
    </c:plotArea>
    <c:plotVisOnly val="1"/>
    <c:dispBlanksAs val="gap"/>
    <c:showDLblsOverMax val="1"/>
  </c:chart>
  <c:spPr>
    <a:solidFill>
      <a:srgbClr val="404040"/>
    </a:solidFill>
    <a:ln w="6480">
      <a:solidFill>
        <a:srgbClr val="8B8B8B"/>
      </a:solidFill>
      <a:round/>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INGRESOS GASTOS - SEPT</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B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076739286512954"/>
          <c:y val="0.17900937081659973"/>
          <c:w val="0.787274460647576"/>
          <c:h val="0.38499783912553098"/>
        </c:manualLayout>
      </c:layout>
      <c:bar3DChart>
        <c:barDir val="col"/>
        <c:grouping val="clustered"/>
        <c:varyColors val="0"/>
        <c:ser>
          <c:idx val="0"/>
          <c:order val="0"/>
          <c:tx>
            <c:strRef>
              <c:f>RESUMEN!$B$381</c:f>
              <c:strCache>
                <c:ptCount val="1"/>
                <c:pt idx="0">
                  <c:v>INGRESOS</c:v>
                </c:pt>
              </c:strCache>
            </c:strRef>
          </c:tx>
          <c:spPr>
            <a:solidFill>
              <a:schemeClr val="accent1"/>
            </a:solidFill>
            <a:ln>
              <a:noFill/>
            </a:ln>
            <a:effectLst/>
            <a:sp3d/>
          </c:spPr>
          <c:invertIfNegative val="0"/>
          <c:cat>
            <c:strRef>
              <c:f>RESUMEN!$A$382:$A$386</c:f>
              <c:strCache>
                <c:ptCount val="5"/>
                <c:pt idx="0">
                  <c:v>SEMANA 1</c:v>
                </c:pt>
                <c:pt idx="1">
                  <c:v>SEMANA 2</c:v>
                </c:pt>
                <c:pt idx="2">
                  <c:v>SEMANA 3</c:v>
                </c:pt>
                <c:pt idx="3">
                  <c:v>SEMANA 4</c:v>
                </c:pt>
                <c:pt idx="4">
                  <c:v>SEMANA 5</c:v>
                </c:pt>
              </c:strCache>
            </c:strRef>
          </c:cat>
          <c:val>
            <c:numRef>
              <c:f>RESUMEN!$B$382:$B$386</c:f>
              <c:numCache>
                <c:formatCode>#,##0.00</c:formatCode>
                <c:ptCount val="5"/>
                <c:pt idx="0">
                  <c:v>123888</c:v>
                </c:pt>
                <c:pt idx="1">
                  <c:v>359907.6</c:v>
                </c:pt>
                <c:pt idx="2">
                  <c:v>1028181.2</c:v>
                </c:pt>
                <c:pt idx="3">
                  <c:v>589726.80000000005</c:v>
                </c:pt>
                <c:pt idx="4">
                  <c:v>919574.15999999992</c:v>
                </c:pt>
              </c:numCache>
            </c:numRef>
          </c:val>
          <c:extLst>
            <c:ext xmlns:c16="http://schemas.microsoft.com/office/drawing/2014/chart" uri="{C3380CC4-5D6E-409C-BE32-E72D297353CC}">
              <c16:uniqueId val="{00000000-E76E-4A5A-B9BA-BBC79DEDBFBB}"/>
            </c:ext>
          </c:extLst>
        </c:ser>
        <c:ser>
          <c:idx val="1"/>
          <c:order val="1"/>
          <c:tx>
            <c:strRef>
              <c:f>RESUMEN!$C$381</c:f>
              <c:strCache>
                <c:ptCount val="1"/>
                <c:pt idx="0">
                  <c:v>GASTOS</c:v>
                </c:pt>
              </c:strCache>
            </c:strRef>
          </c:tx>
          <c:spPr>
            <a:solidFill>
              <a:schemeClr val="accent3"/>
            </a:solidFill>
            <a:ln>
              <a:noFill/>
            </a:ln>
            <a:effectLst/>
            <a:sp3d/>
          </c:spPr>
          <c:invertIfNegative val="0"/>
          <c:cat>
            <c:strRef>
              <c:f>RESUMEN!$A$382:$A$386</c:f>
              <c:strCache>
                <c:ptCount val="5"/>
                <c:pt idx="0">
                  <c:v>SEMANA 1</c:v>
                </c:pt>
                <c:pt idx="1">
                  <c:v>SEMANA 2</c:v>
                </c:pt>
                <c:pt idx="2">
                  <c:v>SEMANA 3</c:v>
                </c:pt>
                <c:pt idx="3">
                  <c:v>SEMANA 4</c:v>
                </c:pt>
                <c:pt idx="4">
                  <c:v>SEMANA 5</c:v>
                </c:pt>
              </c:strCache>
            </c:strRef>
          </c:cat>
          <c:val>
            <c:numRef>
              <c:f>RESUMEN!$C$382:$C$386</c:f>
              <c:numCache>
                <c:formatCode>#,##0.00</c:formatCode>
                <c:ptCount val="5"/>
                <c:pt idx="0">
                  <c:v>280480.08999999997</c:v>
                </c:pt>
                <c:pt idx="1">
                  <c:v>420441.11000000004</c:v>
                </c:pt>
                <c:pt idx="2">
                  <c:v>2631099.96</c:v>
                </c:pt>
                <c:pt idx="3">
                  <c:v>73733.289999999979</c:v>
                </c:pt>
                <c:pt idx="4">
                  <c:v>30518.1</c:v>
                </c:pt>
              </c:numCache>
            </c:numRef>
          </c:val>
          <c:extLst>
            <c:ext xmlns:c16="http://schemas.microsoft.com/office/drawing/2014/chart" uri="{C3380CC4-5D6E-409C-BE32-E72D297353CC}">
              <c16:uniqueId val="{00000001-E76E-4A5A-B9BA-BBC79DEDBFBB}"/>
            </c:ext>
          </c:extLst>
        </c:ser>
        <c:dLbls>
          <c:showLegendKey val="0"/>
          <c:showVal val="0"/>
          <c:showCatName val="0"/>
          <c:showSerName val="0"/>
          <c:showPercent val="0"/>
          <c:showBubbleSize val="0"/>
        </c:dLbls>
        <c:gapWidth val="150"/>
        <c:shape val="box"/>
        <c:axId val="1166031024"/>
        <c:axId val="1166031568"/>
        <c:axId val="0"/>
      </c:bar3DChart>
      <c:catAx>
        <c:axId val="1166031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6031568"/>
        <c:crosses val="autoZero"/>
        <c:auto val="1"/>
        <c:lblAlgn val="ctr"/>
        <c:lblOffset val="100"/>
        <c:noMultiLvlLbl val="0"/>
      </c:catAx>
      <c:valAx>
        <c:axId val="1166031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6031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BO"/>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cap="all" baseline="0">
                <a:solidFill>
                  <a:schemeClr val="lt1"/>
                </a:solidFill>
                <a:latin typeface="+mn-lt"/>
                <a:ea typeface="+mn-ea"/>
                <a:cs typeface="+mn-cs"/>
              </a:defRPr>
            </a:pPr>
            <a:r>
              <a:rPr lang="es-ES" sz="1200"/>
              <a:t>PRODUCCIÓN ABRIL</a:t>
            </a:r>
          </a:p>
          <a:p>
            <a:pPr>
              <a:defRPr sz="1200"/>
            </a:pPr>
            <a:r>
              <a:rPr lang="es-ES" sz="1200"/>
              <a:t>CANTIDAD EN Kg.</a:t>
            </a:r>
          </a:p>
        </c:rich>
      </c:tx>
      <c:overlay val="0"/>
      <c:spPr>
        <a:noFill/>
        <a:ln>
          <a:noFill/>
        </a:ln>
        <a:effectLst/>
      </c:spPr>
      <c:txPr>
        <a:bodyPr rot="0" spcFirstLastPara="1" vertOverflow="ellipsis" vert="horz" wrap="square" anchor="ctr" anchorCtr="1"/>
        <a:lstStyle/>
        <a:p>
          <a:pPr>
            <a:defRPr sz="1200" b="0" i="0" u="none" strike="noStrike" kern="1200" cap="all" baseline="0">
              <a:solidFill>
                <a:schemeClr val="lt1"/>
              </a:solidFill>
              <a:latin typeface="+mn-lt"/>
              <a:ea typeface="+mn-ea"/>
              <a:cs typeface="+mn-cs"/>
            </a:defRPr>
          </a:pPr>
          <a:endParaRPr lang="es-BO"/>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[1]ABRIL!$C$6</c:f>
              <c:strCache>
                <c:ptCount val="1"/>
                <c:pt idx="0">
                  <c:v>PRODUCCIÓN Kg.</c:v>
                </c:pt>
              </c:strCache>
            </c:strRef>
          </c:tx>
          <c:spPr>
            <a:solidFill>
              <a:srgbClr val="00B05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[1]ABRIL!$B$7:$B$11</c:f>
              <c:strCache>
                <c:ptCount val="5"/>
                <c:pt idx="0">
                  <c:v>01 ABRIL - 02 ABRIL</c:v>
                </c:pt>
                <c:pt idx="1">
                  <c:v>03 ABRIL - 09 ABRIL</c:v>
                </c:pt>
                <c:pt idx="2">
                  <c:v>10 ABRIL - 16 ABRIL</c:v>
                </c:pt>
                <c:pt idx="3">
                  <c:v>17 ABRIL - 23 ABRIL</c:v>
                </c:pt>
                <c:pt idx="4">
                  <c:v>24 ABRIL - 30 ABRIL</c:v>
                </c:pt>
              </c:strCache>
            </c:strRef>
          </c:cat>
          <c:val>
            <c:numRef>
              <c:f>[1]ABRIL!$C$7:$C$11</c:f>
              <c:numCache>
                <c:formatCode>General</c:formatCode>
                <c:ptCount val="5"/>
                <c:pt idx="0">
                  <c:v>117410</c:v>
                </c:pt>
                <c:pt idx="1">
                  <c:v>424306</c:v>
                </c:pt>
                <c:pt idx="2">
                  <c:v>416601</c:v>
                </c:pt>
                <c:pt idx="3">
                  <c:v>419187</c:v>
                </c:pt>
                <c:pt idx="4">
                  <c:v>419821</c:v>
                </c:pt>
              </c:numCache>
            </c:numRef>
          </c:val>
          <c:extLst>
            <c:ext xmlns:c16="http://schemas.microsoft.com/office/drawing/2014/chart" uri="{C3380CC4-5D6E-409C-BE32-E72D297353CC}">
              <c16:uniqueId val="{00000000-B959-4B4F-A5B1-6CD626BC1117}"/>
            </c:ext>
          </c:extLst>
        </c:ser>
        <c:dLbls>
          <c:showLegendKey val="0"/>
          <c:showVal val="1"/>
          <c:showCatName val="0"/>
          <c:showSerName val="0"/>
          <c:showPercent val="0"/>
          <c:showBubbleSize val="0"/>
        </c:dLbls>
        <c:gapWidth val="84"/>
        <c:gapDepth val="53"/>
        <c:shape val="box"/>
        <c:axId val="1161329696"/>
        <c:axId val="1161335680"/>
        <c:axId val="0"/>
      </c:bar3DChart>
      <c:catAx>
        <c:axId val="1161329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BO"/>
          </a:p>
        </c:txPr>
        <c:crossAx val="1161335680"/>
        <c:crosses val="autoZero"/>
        <c:auto val="1"/>
        <c:lblAlgn val="ctr"/>
        <c:lblOffset val="100"/>
        <c:noMultiLvlLbl val="0"/>
      </c:catAx>
      <c:valAx>
        <c:axId val="1161335680"/>
        <c:scaling>
          <c:orientation val="minMax"/>
        </c:scaling>
        <c:delete val="1"/>
        <c:axPos val="l"/>
        <c:numFmt formatCode="General" sourceLinked="1"/>
        <c:majorTickMark val="out"/>
        <c:minorTickMark val="none"/>
        <c:tickLblPos val="nextTo"/>
        <c:crossAx val="1161329696"/>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BO"/>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595959"/>
                </a:solidFill>
                <a:latin typeface="Calibri"/>
              </a:defRPr>
            </a:pPr>
            <a:r>
              <a:rPr lang="es-ES" sz="1100" b="0" strike="noStrike" spc="-1">
                <a:solidFill>
                  <a:srgbClr val="595959"/>
                </a:solidFill>
                <a:latin typeface="Calibri"/>
              </a:rPr>
              <a:t>MOVIMIENTO DE ALMACENES
SEPTIEMBRE</a:t>
            </a:r>
          </a:p>
        </c:rich>
      </c:tx>
      <c:layout>
        <c:manualLayout>
          <c:xMode val="edge"/>
          <c:yMode val="edge"/>
          <c:x val="0.28445246024984233"/>
          <c:y val="0"/>
        </c:manualLayout>
      </c:layout>
      <c:overlay val="0"/>
      <c:spPr>
        <a:noFill/>
        <a:ln w="0">
          <a:noFill/>
        </a:ln>
      </c:spPr>
    </c:title>
    <c:autoTitleDeleted val="0"/>
    <c:plotArea>
      <c:layout/>
      <c:barChart>
        <c:barDir val="col"/>
        <c:grouping val="clustered"/>
        <c:varyColors val="0"/>
        <c:ser>
          <c:idx val="0"/>
          <c:order val="0"/>
          <c:tx>
            <c:strRef>
              <c:f>[6]SEPT!$U$8</c:f>
              <c:strCache>
                <c:ptCount val="1"/>
                <c:pt idx="0">
                  <c:v>SALDO ANTERIOR (Kg)</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[6]SEPT!$V$7:$Z$7</c:f>
              <c:strCache>
                <c:ptCount val="5"/>
                <c:pt idx="0">
                  <c:v>01 SEPT - 03 SEPT</c:v>
                </c:pt>
                <c:pt idx="1">
                  <c:v>04 SEPT – 10 SEPT</c:v>
                </c:pt>
                <c:pt idx="2">
                  <c:v>11 SEPT – 17 SEPT</c:v>
                </c:pt>
                <c:pt idx="3">
                  <c:v>18 SEPT – 24 SEPT</c:v>
                </c:pt>
                <c:pt idx="4">
                  <c:v>25 SEPT – 30 SEPT</c:v>
                </c:pt>
              </c:strCache>
            </c:strRef>
          </c:cat>
          <c:val>
            <c:numRef>
              <c:f>[6]SEPT!$V$8:$Z$8</c:f>
              <c:numCache>
                <c:formatCode>General</c:formatCode>
                <c:ptCount val="5"/>
                <c:pt idx="0">
                  <c:v>3460042</c:v>
                </c:pt>
                <c:pt idx="1">
                  <c:v>3424442</c:v>
                </c:pt>
                <c:pt idx="2">
                  <c:v>3308572</c:v>
                </c:pt>
                <c:pt idx="3">
                  <c:v>2994882</c:v>
                </c:pt>
                <c:pt idx="4">
                  <c:v>2812972</c:v>
                </c:pt>
              </c:numCache>
            </c:numRef>
          </c:val>
          <c:extLst>
            <c:ext xmlns:c16="http://schemas.microsoft.com/office/drawing/2014/chart" uri="{C3380CC4-5D6E-409C-BE32-E72D297353CC}">
              <c16:uniqueId val="{00000000-D7A6-4C07-BE3E-729013EE3FF7}"/>
            </c:ext>
          </c:extLst>
        </c:ser>
        <c:ser>
          <c:idx val="1"/>
          <c:order val="1"/>
          <c:tx>
            <c:strRef>
              <c:f>[6]SEPT!$U$9</c:f>
              <c:strCache>
                <c:ptCount val="1"/>
                <c:pt idx="0">
                  <c:v>PRODUCCIÓN (Kg)</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[6]SEPT!$V$7:$Z$7</c:f>
              <c:strCache>
                <c:ptCount val="5"/>
                <c:pt idx="0">
                  <c:v>01 SEPT - 03 SEPT</c:v>
                </c:pt>
                <c:pt idx="1">
                  <c:v>04 SEPT – 10 SEPT</c:v>
                </c:pt>
                <c:pt idx="2">
                  <c:v>11 SEPT – 17 SEPT</c:v>
                </c:pt>
                <c:pt idx="3">
                  <c:v>18 SEPT – 24 SEPT</c:v>
                </c:pt>
                <c:pt idx="4">
                  <c:v>25 SEPT – 30 SEPT</c:v>
                </c:pt>
              </c:strCache>
            </c:strRef>
          </c:cat>
          <c:val>
            <c:numRef>
              <c:f>[6]SEPT!$V$9:$Z$9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D7A6-4C07-BE3E-729013EE3FF7}"/>
            </c:ext>
          </c:extLst>
        </c:ser>
        <c:ser>
          <c:idx val="2"/>
          <c:order val="2"/>
          <c:tx>
            <c:strRef>
              <c:f>[6]SEPT!$U$10</c:f>
              <c:strCache>
                <c:ptCount val="1"/>
                <c:pt idx="0">
                  <c:v>COMERCIALIZACIÓN</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[6]SEPT!$V$7:$Z$7</c:f>
              <c:strCache>
                <c:ptCount val="5"/>
                <c:pt idx="0">
                  <c:v>01 SEPT - 03 SEPT</c:v>
                </c:pt>
                <c:pt idx="1">
                  <c:v>04 SEPT – 10 SEPT</c:v>
                </c:pt>
                <c:pt idx="2">
                  <c:v>11 SEPT – 17 SEPT</c:v>
                </c:pt>
                <c:pt idx="3">
                  <c:v>18 SEPT – 24 SEPT</c:v>
                </c:pt>
                <c:pt idx="4">
                  <c:v>25 SEPT – 30 SEPT</c:v>
                </c:pt>
              </c:strCache>
            </c:strRef>
          </c:cat>
          <c:val>
            <c:numRef>
              <c:f>[6]SEPT!$V$10:$Z$10</c:f>
              <c:numCache>
                <c:formatCode>General</c:formatCode>
                <c:ptCount val="5"/>
                <c:pt idx="0">
                  <c:v>35600</c:v>
                </c:pt>
                <c:pt idx="1">
                  <c:v>115870</c:v>
                </c:pt>
                <c:pt idx="2">
                  <c:v>313690</c:v>
                </c:pt>
                <c:pt idx="3">
                  <c:v>181910</c:v>
                </c:pt>
                <c:pt idx="4">
                  <c:v>289142</c:v>
                </c:pt>
              </c:numCache>
            </c:numRef>
          </c:val>
          <c:extLst>
            <c:ext xmlns:c16="http://schemas.microsoft.com/office/drawing/2014/chart" uri="{C3380CC4-5D6E-409C-BE32-E72D297353CC}">
              <c16:uniqueId val="{00000002-D7A6-4C07-BE3E-729013EE3FF7}"/>
            </c:ext>
          </c:extLst>
        </c:ser>
        <c:dLbls>
          <c:showLegendKey val="0"/>
          <c:showVal val="0"/>
          <c:showCatName val="0"/>
          <c:showSerName val="0"/>
          <c:showPercent val="0"/>
          <c:showBubbleSize val="0"/>
        </c:dLbls>
        <c:gapWidth val="219"/>
        <c:overlap val="-27"/>
        <c:axId val="1166994720"/>
        <c:axId val="1166994176"/>
      </c:barChart>
      <c:catAx>
        <c:axId val="1166994720"/>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800" b="0" strike="noStrike" spc="-1">
                <a:solidFill>
                  <a:srgbClr val="595959"/>
                </a:solidFill>
                <a:latin typeface="Calibri"/>
              </a:defRPr>
            </a:pPr>
            <a:endParaRPr lang="es-BO"/>
          </a:p>
        </c:txPr>
        <c:crossAx val="1166994176"/>
        <c:crosses val="autoZero"/>
        <c:auto val="1"/>
        <c:lblAlgn val="ctr"/>
        <c:lblOffset val="100"/>
        <c:noMultiLvlLbl val="0"/>
      </c:catAx>
      <c:valAx>
        <c:axId val="116699417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s-BO"/>
          </a:p>
        </c:txPr>
        <c:crossAx val="1166994720"/>
        <c:crosses val="autoZero"/>
        <c:crossBetween val="between"/>
      </c:valAx>
      <c:spPr>
        <a:noFill/>
        <a:ln w="0">
          <a:noFill/>
        </a:ln>
      </c:spPr>
    </c:plotArea>
    <c:legend>
      <c:legendPos val="b"/>
      <c:overlay val="0"/>
      <c:spPr>
        <a:noFill/>
        <a:ln w="0">
          <a:noFill/>
        </a:ln>
      </c:spPr>
      <c:txPr>
        <a:bodyPr/>
        <a:lstStyle/>
        <a:p>
          <a:pPr>
            <a:defRPr sz="800" b="0" strike="noStrike" spc="-1">
              <a:solidFill>
                <a:srgbClr val="595959"/>
              </a:solidFill>
              <a:latin typeface="Calibri"/>
            </a:defRPr>
          </a:pPr>
          <a:endParaRPr lang="es-BO"/>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050" b="0" strike="noStrike" spc="-1">
                <a:solidFill>
                  <a:srgbClr val="FFFFFF"/>
                </a:solidFill>
                <a:latin typeface="Calibri"/>
              </a:defRPr>
            </a:pPr>
            <a:r>
              <a:rPr lang="es-ES" sz="1050" b="0" strike="noStrike" spc="-1">
                <a:solidFill>
                  <a:srgbClr val="FFFFFF"/>
                </a:solidFill>
                <a:latin typeface="Calibri"/>
              </a:rPr>
              <a:t>PRODUCCIÓN OCTUBRE
CANTIDAD EN Kg.</a:t>
            </a:r>
          </a:p>
        </c:rich>
      </c:tx>
      <c:overlay val="0"/>
      <c:spPr>
        <a:noFill/>
        <a:ln w="0">
          <a:noFill/>
        </a:ln>
      </c:spPr>
    </c:title>
    <c:autoTitleDeleted val="0"/>
    <c:view3D>
      <c:rotX val="15"/>
      <c:rotY val="20"/>
      <c:rAngAx val="1"/>
    </c:view3D>
    <c:floor>
      <c:thickness val="0"/>
      <c:spPr>
        <a:solidFill>
          <a:srgbClr val="AFABAB">
            <a:alpha val="27000"/>
          </a:srgbClr>
        </a:solidFill>
        <a:ln w="6480">
          <a:noFill/>
        </a:ln>
      </c:spPr>
    </c:floor>
    <c:sideWall>
      <c:thickness val="0"/>
      <c:spPr>
        <a:noFill/>
        <a:ln w="6480">
          <a:noFill/>
        </a:ln>
      </c:spPr>
    </c:sideWall>
    <c:backWall>
      <c:thickness val="0"/>
      <c:spPr>
        <a:noFill/>
        <a:ln w="6480">
          <a:noFill/>
        </a:ln>
      </c:spPr>
    </c:backWall>
    <c:plotArea>
      <c:layout>
        <c:manualLayout>
          <c:layoutTarget val="inner"/>
          <c:xMode val="edge"/>
          <c:yMode val="edge"/>
          <c:x val="3.2052061541793637E-2"/>
          <c:y val="0.30125412541254126"/>
          <c:w val="0.96503411468167966"/>
          <c:h val="0.49342116888854237"/>
        </c:manualLayout>
      </c:layout>
      <c:bar3DChart>
        <c:barDir val="col"/>
        <c:grouping val="clustered"/>
        <c:varyColors val="0"/>
        <c:ser>
          <c:idx val="0"/>
          <c:order val="0"/>
          <c:tx>
            <c:strRef>
              <c:f>[7]OCT!$C$6</c:f>
              <c:strCache>
                <c:ptCount val="1"/>
                <c:pt idx="0">
                  <c:v>PRODUCCIÓN Kg.</c:v>
                </c:pt>
              </c:strCache>
            </c:strRef>
          </c:tx>
          <c:spPr>
            <a:solidFill>
              <a:srgbClr val="00B050">
                <a:alpha val="88000"/>
              </a:srgbClr>
            </a:solidFill>
            <a:ln w="0">
              <a:solidFill>
                <a:srgbClr val="1F4E79"/>
              </a:solidFill>
            </a:ln>
          </c:spPr>
          <c:invertIfNegative val="0"/>
          <c:dLbls>
            <c:spPr>
              <a:solidFill>
                <a:srgbClr val="5B9BD5"/>
              </a:solidFill>
            </c:spPr>
            <c:txPr>
              <a:bodyPr wrap="square"/>
              <a:lstStyle/>
              <a:p>
                <a:pPr>
                  <a:defRPr sz="900" b="1" strike="noStrike" spc="-1">
                    <a:solidFill>
                      <a:srgbClr val="FFFFFF"/>
                    </a:solidFill>
                    <a:latin typeface="Calibri"/>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[7]OCT!$B$7:$B$11</c:f>
              <c:strCache>
                <c:ptCount val="5"/>
                <c:pt idx="0">
                  <c:v>01 OCT - 08 OCT</c:v>
                </c:pt>
                <c:pt idx="1">
                  <c:v>09 OCT – 15 OCT</c:v>
                </c:pt>
                <c:pt idx="2">
                  <c:v>16 OCT – 22 OCT</c:v>
                </c:pt>
                <c:pt idx="3">
                  <c:v>23 OCT – 29 OCT</c:v>
                </c:pt>
                <c:pt idx="4">
                  <c:v>30 OCT - 31 OCT</c:v>
                </c:pt>
              </c:strCache>
            </c:strRef>
          </c:cat>
          <c:val>
            <c:numRef>
              <c:f>[7]OCT!$C$7:$C$11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AF84-49E8-A487-20738CA719C8}"/>
            </c:ext>
          </c:extLst>
        </c:ser>
        <c:dLbls>
          <c:showLegendKey val="0"/>
          <c:showVal val="0"/>
          <c:showCatName val="0"/>
          <c:showSerName val="0"/>
          <c:showPercent val="0"/>
          <c:showBubbleSize val="0"/>
        </c:dLbls>
        <c:gapWidth val="84"/>
        <c:shape val="box"/>
        <c:axId val="1166993088"/>
        <c:axId val="1166992000"/>
        <c:axId val="0"/>
      </c:bar3DChart>
      <c:catAx>
        <c:axId val="1166993088"/>
        <c:scaling>
          <c:orientation val="minMax"/>
        </c:scaling>
        <c:delete val="0"/>
        <c:axPos val="b"/>
        <c:numFmt formatCode="General" sourceLinked="0"/>
        <c:majorTickMark val="none"/>
        <c:minorTickMark val="none"/>
        <c:tickLblPos val="nextTo"/>
        <c:spPr>
          <a:ln w="6480">
            <a:noFill/>
          </a:ln>
        </c:spPr>
        <c:txPr>
          <a:bodyPr/>
          <a:lstStyle/>
          <a:p>
            <a:pPr>
              <a:defRPr sz="800" b="0" strike="noStrike" spc="-1">
                <a:solidFill>
                  <a:srgbClr val="BFBFBF"/>
                </a:solidFill>
                <a:latin typeface="Calibri"/>
              </a:defRPr>
            </a:pPr>
            <a:endParaRPr lang="es-BO"/>
          </a:p>
        </c:txPr>
        <c:crossAx val="1166992000"/>
        <c:crosses val="autoZero"/>
        <c:auto val="1"/>
        <c:lblAlgn val="ctr"/>
        <c:lblOffset val="100"/>
        <c:noMultiLvlLbl val="0"/>
      </c:catAx>
      <c:valAx>
        <c:axId val="1166992000"/>
        <c:scaling>
          <c:orientation val="minMax"/>
        </c:scaling>
        <c:delete val="1"/>
        <c:axPos val="l"/>
        <c:numFmt formatCode="General" sourceLinked="1"/>
        <c:majorTickMark val="out"/>
        <c:minorTickMark val="none"/>
        <c:tickLblPos val="nextTo"/>
        <c:crossAx val="1166993088"/>
        <c:crosses val="autoZero"/>
        <c:crossBetween val="between"/>
      </c:valAx>
    </c:plotArea>
    <c:plotVisOnly val="1"/>
    <c:dispBlanksAs val="gap"/>
    <c:showDLblsOverMax val="1"/>
  </c:chart>
  <c:spPr>
    <a:solidFill>
      <a:srgbClr val="404040"/>
    </a:solidFill>
    <a:ln w="6480">
      <a:solidFill>
        <a:srgbClr val="8B8B8B"/>
      </a:solidFill>
      <a:round/>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FFFFFF"/>
                </a:solidFill>
                <a:latin typeface="Calibri"/>
              </a:defRPr>
            </a:pPr>
            <a:r>
              <a:rPr lang="es-ES" sz="1100" b="0" strike="noStrike" spc="-1">
                <a:solidFill>
                  <a:srgbClr val="FFFFFF"/>
                </a:solidFill>
                <a:latin typeface="Calibri"/>
              </a:rPr>
              <a:t>COMERCIALIZACION OCTUBRE
IMPORTE EN BS.</a:t>
            </a:r>
          </a:p>
        </c:rich>
      </c:tx>
      <c:overlay val="0"/>
      <c:spPr>
        <a:noFill/>
        <a:ln w="0">
          <a:noFill/>
        </a:ln>
      </c:spPr>
    </c:title>
    <c:autoTitleDeleted val="0"/>
    <c:view3D>
      <c:rotX val="15"/>
      <c:rotY val="20"/>
      <c:rAngAx val="1"/>
    </c:view3D>
    <c:floor>
      <c:thickness val="0"/>
      <c:spPr>
        <a:solidFill>
          <a:srgbClr val="AFABAB">
            <a:alpha val="27000"/>
          </a:srgbClr>
        </a:solidFill>
        <a:ln w="6480">
          <a:noFill/>
        </a:ln>
      </c:spPr>
    </c:floor>
    <c:sideWall>
      <c:thickness val="0"/>
      <c:spPr>
        <a:noFill/>
        <a:ln w="6480">
          <a:noFill/>
        </a:ln>
      </c:spPr>
    </c:sideWall>
    <c:backWall>
      <c:thickness val="0"/>
      <c:spPr>
        <a:noFill/>
        <a:ln w="6480">
          <a:noFill/>
        </a:ln>
      </c:spPr>
    </c:backWall>
    <c:plotArea>
      <c:layout/>
      <c:bar3DChart>
        <c:barDir val="col"/>
        <c:grouping val="clustered"/>
        <c:varyColors val="0"/>
        <c:ser>
          <c:idx val="0"/>
          <c:order val="0"/>
          <c:tx>
            <c:strRef>
              <c:f>[7]OCT!$E$6</c:f>
              <c:strCache>
                <c:ptCount val="1"/>
                <c:pt idx="0">
                  <c:v>COMERCIALIZACIÓN Bs</c:v>
                </c:pt>
              </c:strCache>
            </c:strRef>
          </c:tx>
          <c:spPr>
            <a:solidFill>
              <a:srgbClr val="C55A11">
                <a:alpha val="88000"/>
              </a:srgbClr>
            </a:solidFill>
            <a:ln w="0">
              <a:solidFill>
                <a:srgbClr val="1F4E79"/>
              </a:solidFill>
            </a:ln>
          </c:spPr>
          <c:invertIfNegative val="0"/>
          <c:dLbls>
            <c:spPr>
              <a:solidFill>
                <a:srgbClr val="5B9BD5"/>
              </a:solidFill>
            </c:spPr>
            <c:txPr>
              <a:bodyPr wrap="square"/>
              <a:lstStyle/>
              <a:p>
                <a:pPr>
                  <a:defRPr sz="800" b="1" strike="noStrike" spc="-1">
                    <a:solidFill>
                      <a:srgbClr val="FFFFFF"/>
                    </a:solidFill>
                    <a:latin typeface="Calibri"/>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[7]OCT!$B$7:$B$11</c:f>
              <c:strCache>
                <c:ptCount val="5"/>
                <c:pt idx="0">
                  <c:v>01 OCT - 08 OCT</c:v>
                </c:pt>
                <c:pt idx="1">
                  <c:v>09 OCT – 15 OCT</c:v>
                </c:pt>
                <c:pt idx="2">
                  <c:v>16 OCT – 22 OCT</c:v>
                </c:pt>
                <c:pt idx="3">
                  <c:v>23 OCT – 29 OCT</c:v>
                </c:pt>
                <c:pt idx="4">
                  <c:v>30 OCT - 31 OCT</c:v>
                </c:pt>
              </c:strCache>
            </c:strRef>
          </c:cat>
          <c:val>
            <c:numRef>
              <c:f>[7]OCT!$E$7:$E$11</c:f>
              <c:numCache>
                <c:formatCode>General</c:formatCode>
                <c:ptCount val="5"/>
                <c:pt idx="0">
                  <c:v>709995.6</c:v>
                </c:pt>
                <c:pt idx="1">
                  <c:v>648504</c:v>
                </c:pt>
                <c:pt idx="2">
                  <c:v>871502.39999999991</c:v>
                </c:pt>
                <c:pt idx="3">
                  <c:v>290620.79999999999</c:v>
                </c:pt>
                <c:pt idx="4">
                  <c:v>257874</c:v>
                </c:pt>
              </c:numCache>
            </c:numRef>
          </c:val>
          <c:extLst>
            <c:ext xmlns:c16="http://schemas.microsoft.com/office/drawing/2014/chart" uri="{C3380CC4-5D6E-409C-BE32-E72D297353CC}">
              <c16:uniqueId val="{00000000-67A4-4F97-B37F-B4F55A441F78}"/>
            </c:ext>
          </c:extLst>
        </c:ser>
        <c:dLbls>
          <c:showLegendKey val="0"/>
          <c:showVal val="0"/>
          <c:showCatName val="0"/>
          <c:showSerName val="0"/>
          <c:showPercent val="0"/>
          <c:showBubbleSize val="0"/>
        </c:dLbls>
        <c:gapWidth val="84"/>
        <c:shape val="box"/>
        <c:axId val="1166987648"/>
        <c:axId val="1166995264"/>
        <c:axId val="0"/>
      </c:bar3DChart>
      <c:catAx>
        <c:axId val="1166987648"/>
        <c:scaling>
          <c:orientation val="minMax"/>
        </c:scaling>
        <c:delete val="0"/>
        <c:axPos val="b"/>
        <c:numFmt formatCode="General" sourceLinked="0"/>
        <c:majorTickMark val="none"/>
        <c:minorTickMark val="none"/>
        <c:tickLblPos val="nextTo"/>
        <c:spPr>
          <a:ln w="6480">
            <a:noFill/>
          </a:ln>
        </c:spPr>
        <c:txPr>
          <a:bodyPr/>
          <a:lstStyle/>
          <a:p>
            <a:pPr>
              <a:defRPr sz="800" b="0" strike="noStrike" spc="-1">
                <a:solidFill>
                  <a:srgbClr val="BFBFBF"/>
                </a:solidFill>
                <a:latin typeface="Calibri"/>
              </a:defRPr>
            </a:pPr>
            <a:endParaRPr lang="es-BO"/>
          </a:p>
        </c:txPr>
        <c:crossAx val="1166995264"/>
        <c:crosses val="autoZero"/>
        <c:auto val="1"/>
        <c:lblAlgn val="ctr"/>
        <c:lblOffset val="100"/>
        <c:noMultiLvlLbl val="0"/>
      </c:catAx>
      <c:valAx>
        <c:axId val="1166995264"/>
        <c:scaling>
          <c:orientation val="minMax"/>
        </c:scaling>
        <c:delete val="1"/>
        <c:axPos val="l"/>
        <c:numFmt formatCode="General" sourceLinked="1"/>
        <c:majorTickMark val="out"/>
        <c:minorTickMark val="none"/>
        <c:tickLblPos val="nextTo"/>
        <c:crossAx val="1166987648"/>
        <c:crosses val="autoZero"/>
        <c:crossBetween val="between"/>
      </c:valAx>
    </c:plotArea>
    <c:plotVisOnly val="1"/>
    <c:dispBlanksAs val="gap"/>
    <c:showDLblsOverMax val="1"/>
  </c:chart>
  <c:spPr>
    <a:solidFill>
      <a:srgbClr val="404040"/>
    </a:solidFill>
    <a:ln w="6480">
      <a:solidFill>
        <a:srgbClr val="8B8B8B"/>
      </a:solidFill>
      <a:round/>
    </a:ln>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FFFFFF"/>
                </a:solidFill>
                <a:latin typeface="Calibri"/>
              </a:defRPr>
            </a:pPr>
            <a:r>
              <a:rPr lang="es-ES" sz="1100" b="0" strike="noStrike" spc="-1">
                <a:solidFill>
                  <a:srgbClr val="FFFFFF"/>
                </a:solidFill>
                <a:latin typeface="Calibri"/>
              </a:rPr>
              <a:t>COMERCIALIZACION OCTUBRE
CANTIDAD EN Kg.</a:t>
            </a:r>
          </a:p>
        </c:rich>
      </c:tx>
      <c:layout>
        <c:manualLayout>
          <c:xMode val="edge"/>
          <c:yMode val="edge"/>
          <c:x val="0.28284210317702224"/>
          <c:y val="3.9916352807217302E-2"/>
        </c:manualLayout>
      </c:layout>
      <c:overlay val="0"/>
      <c:spPr>
        <a:noFill/>
        <a:ln w="0">
          <a:noFill/>
        </a:ln>
      </c:spPr>
    </c:title>
    <c:autoTitleDeleted val="0"/>
    <c:view3D>
      <c:rotX val="15"/>
      <c:rotY val="20"/>
      <c:rAngAx val="1"/>
    </c:view3D>
    <c:floor>
      <c:thickness val="0"/>
      <c:spPr>
        <a:solidFill>
          <a:srgbClr val="AFABAB">
            <a:alpha val="27000"/>
          </a:srgbClr>
        </a:solidFill>
        <a:ln w="6480">
          <a:noFill/>
        </a:ln>
      </c:spPr>
    </c:floor>
    <c:sideWall>
      <c:thickness val="0"/>
      <c:spPr>
        <a:noFill/>
        <a:ln w="6480">
          <a:noFill/>
        </a:ln>
      </c:spPr>
    </c:sideWall>
    <c:backWall>
      <c:thickness val="0"/>
      <c:spPr>
        <a:noFill/>
        <a:ln w="6480">
          <a:noFill/>
        </a:ln>
      </c:spPr>
    </c:backWall>
    <c:plotArea>
      <c:layout/>
      <c:bar3DChart>
        <c:barDir val="col"/>
        <c:grouping val="clustered"/>
        <c:varyColors val="0"/>
        <c:ser>
          <c:idx val="0"/>
          <c:order val="0"/>
          <c:tx>
            <c:strRef>
              <c:f>[7]OCT!$D$6</c:f>
              <c:strCache>
                <c:ptCount val="1"/>
                <c:pt idx="0">
                  <c:v>COMERCIALIZACIÓN Kg.</c:v>
                </c:pt>
              </c:strCache>
            </c:strRef>
          </c:tx>
          <c:spPr>
            <a:solidFill>
              <a:srgbClr val="0070C0">
                <a:alpha val="88000"/>
              </a:srgbClr>
            </a:solidFill>
            <a:ln w="0">
              <a:solidFill>
                <a:srgbClr val="1F4E79"/>
              </a:solidFill>
            </a:ln>
          </c:spPr>
          <c:invertIfNegative val="0"/>
          <c:dLbls>
            <c:spPr>
              <a:solidFill>
                <a:srgbClr val="5B9BD5"/>
              </a:solidFill>
            </c:spPr>
            <c:txPr>
              <a:bodyPr wrap="square"/>
              <a:lstStyle/>
              <a:p>
                <a:pPr>
                  <a:defRPr sz="800" b="1" strike="noStrike" spc="-1">
                    <a:solidFill>
                      <a:srgbClr val="FFFFFF"/>
                    </a:solidFill>
                    <a:latin typeface="Calibri"/>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[7]OCT!$B$7:$B$11</c:f>
              <c:strCache>
                <c:ptCount val="5"/>
                <c:pt idx="0">
                  <c:v>01 OCT - 08 OCT</c:v>
                </c:pt>
                <c:pt idx="1">
                  <c:v>09 OCT – 15 OCT</c:v>
                </c:pt>
                <c:pt idx="2">
                  <c:v>16 OCT – 22 OCT</c:v>
                </c:pt>
                <c:pt idx="3">
                  <c:v>23 OCT – 29 OCT</c:v>
                </c:pt>
                <c:pt idx="4">
                  <c:v>30 OCT - 31 OCT</c:v>
                </c:pt>
              </c:strCache>
            </c:strRef>
          </c:cat>
          <c:val>
            <c:numRef>
              <c:f>[7]OCT!$D$7:$D$11</c:f>
              <c:numCache>
                <c:formatCode>General</c:formatCode>
                <c:ptCount val="5"/>
                <c:pt idx="0">
                  <c:v>216470</c:v>
                </c:pt>
                <c:pt idx="1">
                  <c:v>198800</c:v>
                </c:pt>
                <c:pt idx="2">
                  <c:v>262880</c:v>
                </c:pt>
                <c:pt idx="3">
                  <c:v>95960</c:v>
                </c:pt>
                <c:pt idx="4">
                  <c:v>86550</c:v>
                </c:pt>
              </c:numCache>
            </c:numRef>
          </c:val>
          <c:extLst>
            <c:ext xmlns:c16="http://schemas.microsoft.com/office/drawing/2014/chart" uri="{C3380CC4-5D6E-409C-BE32-E72D297353CC}">
              <c16:uniqueId val="{00000000-EE72-40E9-A2F6-68FD0AB1414D}"/>
            </c:ext>
          </c:extLst>
        </c:ser>
        <c:dLbls>
          <c:showLegendKey val="0"/>
          <c:showVal val="0"/>
          <c:showCatName val="0"/>
          <c:showSerName val="0"/>
          <c:showPercent val="0"/>
          <c:showBubbleSize val="0"/>
        </c:dLbls>
        <c:gapWidth val="84"/>
        <c:shape val="box"/>
        <c:axId val="1166986016"/>
        <c:axId val="1166988192"/>
        <c:axId val="0"/>
      </c:bar3DChart>
      <c:catAx>
        <c:axId val="1166986016"/>
        <c:scaling>
          <c:orientation val="minMax"/>
        </c:scaling>
        <c:delete val="0"/>
        <c:axPos val="b"/>
        <c:numFmt formatCode="General" sourceLinked="0"/>
        <c:majorTickMark val="none"/>
        <c:minorTickMark val="none"/>
        <c:tickLblPos val="nextTo"/>
        <c:spPr>
          <a:ln w="6480">
            <a:noFill/>
          </a:ln>
        </c:spPr>
        <c:txPr>
          <a:bodyPr/>
          <a:lstStyle/>
          <a:p>
            <a:pPr>
              <a:defRPr sz="800" b="0" strike="noStrike" spc="-1">
                <a:solidFill>
                  <a:srgbClr val="BFBFBF"/>
                </a:solidFill>
                <a:latin typeface="Calibri"/>
              </a:defRPr>
            </a:pPr>
            <a:endParaRPr lang="es-BO"/>
          </a:p>
        </c:txPr>
        <c:crossAx val="1166988192"/>
        <c:crosses val="autoZero"/>
        <c:auto val="1"/>
        <c:lblAlgn val="ctr"/>
        <c:lblOffset val="100"/>
        <c:noMultiLvlLbl val="0"/>
      </c:catAx>
      <c:valAx>
        <c:axId val="1166988192"/>
        <c:scaling>
          <c:orientation val="minMax"/>
        </c:scaling>
        <c:delete val="1"/>
        <c:axPos val="l"/>
        <c:numFmt formatCode="General" sourceLinked="1"/>
        <c:majorTickMark val="out"/>
        <c:minorTickMark val="none"/>
        <c:tickLblPos val="nextTo"/>
        <c:crossAx val="1166986016"/>
        <c:crosses val="autoZero"/>
        <c:crossBetween val="between"/>
      </c:valAx>
    </c:plotArea>
    <c:plotVisOnly val="1"/>
    <c:dispBlanksAs val="gap"/>
    <c:showDLblsOverMax val="1"/>
  </c:chart>
  <c:spPr>
    <a:solidFill>
      <a:srgbClr val="404040"/>
    </a:solidFill>
    <a:ln w="6480">
      <a:solidFill>
        <a:srgbClr val="8B8B8B"/>
      </a:solidFill>
      <a:round/>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INGRESOS - EGRESOS OCTUBRE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B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RESUMEN!$B$449</c:f>
              <c:strCache>
                <c:ptCount val="1"/>
                <c:pt idx="0">
                  <c:v>INGRESOS</c:v>
                </c:pt>
              </c:strCache>
            </c:strRef>
          </c:tx>
          <c:spPr>
            <a:solidFill>
              <a:schemeClr val="accent1"/>
            </a:solidFill>
            <a:ln>
              <a:noFill/>
            </a:ln>
            <a:effectLst/>
            <a:sp3d/>
          </c:spPr>
          <c:invertIfNegative val="0"/>
          <c:cat>
            <c:strRef>
              <c:f>RESUMEN!$A$450:$A$454</c:f>
              <c:strCache>
                <c:ptCount val="5"/>
                <c:pt idx="0">
                  <c:v>SEMANA 1</c:v>
                </c:pt>
                <c:pt idx="1">
                  <c:v>SEMANA 2</c:v>
                </c:pt>
                <c:pt idx="2">
                  <c:v>SEMANA 3</c:v>
                </c:pt>
                <c:pt idx="3">
                  <c:v>SEMANA 4</c:v>
                </c:pt>
                <c:pt idx="4">
                  <c:v>SEMANA 5</c:v>
                </c:pt>
              </c:strCache>
            </c:strRef>
          </c:cat>
          <c:val>
            <c:numRef>
              <c:f>RESUMEN!$B$450:$B$454</c:f>
              <c:numCache>
                <c:formatCode>#,##0.00</c:formatCode>
                <c:ptCount val="5"/>
                <c:pt idx="0">
                  <c:v>709995.6</c:v>
                </c:pt>
                <c:pt idx="1">
                  <c:v>648504</c:v>
                </c:pt>
                <c:pt idx="2">
                  <c:v>871502.39999999991</c:v>
                </c:pt>
                <c:pt idx="3">
                  <c:v>290620.79999999999</c:v>
                </c:pt>
                <c:pt idx="4">
                  <c:v>257874</c:v>
                </c:pt>
              </c:numCache>
            </c:numRef>
          </c:val>
          <c:extLst>
            <c:ext xmlns:c16="http://schemas.microsoft.com/office/drawing/2014/chart" uri="{C3380CC4-5D6E-409C-BE32-E72D297353CC}">
              <c16:uniqueId val="{00000000-6B81-4FBA-919A-5E5463E635DF}"/>
            </c:ext>
          </c:extLst>
        </c:ser>
        <c:ser>
          <c:idx val="1"/>
          <c:order val="1"/>
          <c:tx>
            <c:strRef>
              <c:f>RESUMEN!$C$449</c:f>
              <c:strCache>
                <c:ptCount val="1"/>
                <c:pt idx="0">
                  <c:v>GASTOS</c:v>
                </c:pt>
              </c:strCache>
            </c:strRef>
          </c:tx>
          <c:spPr>
            <a:solidFill>
              <a:schemeClr val="accent3"/>
            </a:solidFill>
            <a:ln>
              <a:noFill/>
            </a:ln>
            <a:effectLst/>
            <a:sp3d/>
          </c:spPr>
          <c:invertIfNegative val="0"/>
          <c:cat>
            <c:strRef>
              <c:f>RESUMEN!$A$450:$A$454</c:f>
              <c:strCache>
                <c:ptCount val="5"/>
                <c:pt idx="0">
                  <c:v>SEMANA 1</c:v>
                </c:pt>
                <c:pt idx="1">
                  <c:v>SEMANA 2</c:v>
                </c:pt>
                <c:pt idx="2">
                  <c:v>SEMANA 3</c:v>
                </c:pt>
                <c:pt idx="3">
                  <c:v>SEMANA 4</c:v>
                </c:pt>
                <c:pt idx="4">
                  <c:v>SEMANA 5</c:v>
                </c:pt>
              </c:strCache>
            </c:strRef>
          </c:cat>
          <c:val>
            <c:numRef>
              <c:f>RESUMEN!$C$450:$C$454</c:f>
              <c:numCache>
                <c:formatCode>#,##0.00</c:formatCode>
                <c:ptCount val="5"/>
                <c:pt idx="0">
                  <c:v>3365641.23</c:v>
                </c:pt>
                <c:pt idx="1">
                  <c:v>180671.69</c:v>
                </c:pt>
                <c:pt idx="2">
                  <c:v>3909303.4499999997</c:v>
                </c:pt>
                <c:pt idx="3">
                  <c:v>20873.11</c:v>
                </c:pt>
                <c:pt idx="4">
                  <c:v>630282.75</c:v>
                </c:pt>
              </c:numCache>
            </c:numRef>
          </c:val>
          <c:extLst>
            <c:ext xmlns:c16="http://schemas.microsoft.com/office/drawing/2014/chart" uri="{C3380CC4-5D6E-409C-BE32-E72D297353CC}">
              <c16:uniqueId val="{00000001-6B81-4FBA-919A-5E5463E635DF}"/>
            </c:ext>
          </c:extLst>
        </c:ser>
        <c:dLbls>
          <c:showLegendKey val="0"/>
          <c:showVal val="0"/>
          <c:showCatName val="0"/>
          <c:showSerName val="0"/>
          <c:showPercent val="0"/>
          <c:showBubbleSize val="0"/>
        </c:dLbls>
        <c:gapWidth val="150"/>
        <c:shape val="box"/>
        <c:axId val="1166997984"/>
        <c:axId val="1166985472"/>
        <c:axId val="0"/>
      </c:bar3DChart>
      <c:catAx>
        <c:axId val="116699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6985472"/>
        <c:crosses val="autoZero"/>
        <c:auto val="1"/>
        <c:lblAlgn val="ctr"/>
        <c:lblOffset val="100"/>
        <c:noMultiLvlLbl val="0"/>
      </c:catAx>
      <c:valAx>
        <c:axId val="11669854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6997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es-BO"/>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595959"/>
                </a:solidFill>
                <a:latin typeface="Calibri"/>
              </a:defRPr>
            </a:pPr>
            <a:r>
              <a:rPr lang="es-ES" sz="1100" b="0" strike="noStrike" spc="-1">
                <a:solidFill>
                  <a:srgbClr val="595959"/>
                </a:solidFill>
                <a:latin typeface="Calibri"/>
              </a:rPr>
              <a:t>MOVIMIENTO DE ALMACENES
OCTUBRE</a:t>
            </a:r>
          </a:p>
        </c:rich>
      </c:tx>
      <c:overlay val="0"/>
      <c:spPr>
        <a:noFill/>
        <a:ln w="0">
          <a:noFill/>
        </a:ln>
      </c:spPr>
    </c:title>
    <c:autoTitleDeleted val="0"/>
    <c:plotArea>
      <c:layout/>
      <c:barChart>
        <c:barDir val="col"/>
        <c:grouping val="clustered"/>
        <c:varyColors val="0"/>
        <c:ser>
          <c:idx val="0"/>
          <c:order val="0"/>
          <c:tx>
            <c:strRef>
              <c:f>[7]OCT!$U$8</c:f>
              <c:strCache>
                <c:ptCount val="1"/>
                <c:pt idx="0">
                  <c:v>SALDO ANTERIOR (Kg)</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[7]OCT!$V$7:$Z$7</c:f>
              <c:strCache>
                <c:ptCount val="5"/>
                <c:pt idx="0">
                  <c:v>01 OCT - 08 OCT</c:v>
                </c:pt>
                <c:pt idx="1">
                  <c:v>09 OCT – 15 OCT</c:v>
                </c:pt>
                <c:pt idx="2">
                  <c:v>16 OCT – 22 OCT</c:v>
                </c:pt>
                <c:pt idx="3">
                  <c:v>23 OCT – 29 OCT</c:v>
                </c:pt>
                <c:pt idx="4">
                  <c:v>30 OCT - 31 OCT</c:v>
                </c:pt>
              </c:strCache>
            </c:strRef>
          </c:cat>
          <c:val>
            <c:numRef>
              <c:f>[7]OCT!$V$8:$Z$8</c:f>
              <c:numCache>
                <c:formatCode>General</c:formatCode>
                <c:ptCount val="5"/>
                <c:pt idx="0">
                  <c:v>2523830</c:v>
                </c:pt>
                <c:pt idx="1">
                  <c:v>2307360</c:v>
                </c:pt>
                <c:pt idx="2">
                  <c:v>2108560</c:v>
                </c:pt>
                <c:pt idx="3">
                  <c:v>1845680</c:v>
                </c:pt>
                <c:pt idx="4">
                  <c:v>1749720</c:v>
                </c:pt>
              </c:numCache>
            </c:numRef>
          </c:val>
          <c:extLst>
            <c:ext xmlns:c16="http://schemas.microsoft.com/office/drawing/2014/chart" uri="{C3380CC4-5D6E-409C-BE32-E72D297353CC}">
              <c16:uniqueId val="{00000000-B863-458D-8FAE-61D29D24DB28}"/>
            </c:ext>
          </c:extLst>
        </c:ser>
        <c:ser>
          <c:idx val="1"/>
          <c:order val="1"/>
          <c:tx>
            <c:strRef>
              <c:f>[7]OCT!$U$9</c:f>
              <c:strCache>
                <c:ptCount val="1"/>
                <c:pt idx="0">
                  <c:v>PRODUCCIÓN (Kg)</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[7]OCT!$V$7:$Z$7</c:f>
              <c:strCache>
                <c:ptCount val="5"/>
                <c:pt idx="0">
                  <c:v>01 OCT - 08 OCT</c:v>
                </c:pt>
                <c:pt idx="1">
                  <c:v>09 OCT – 15 OCT</c:v>
                </c:pt>
                <c:pt idx="2">
                  <c:v>16 OCT – 22 OCT</c:v>
                </c:pt>
                <c:pt idx="3">
                  <c:v>23 OCT – 29 OCT</c:v>
                </c:pt>
                <c:pt idx="4">
                  <c:v>30 OCT - 31 OCT</c:v>
                </c:pt>
              </c:strCache>
            </c:strRef>
          </c:cat>
          <c:val>
            <c:numRef>
              <c:f>[7]OCT!$V$9:$Z$9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B863-458D-8FAE-61D29D24DB28}"/>
            </c:ext>
          </c:extLst>
        </c:ser>
        <c:ser>
          <c:idx val="2"/>
          <c:order val="2"/>
          <c:tx>
            <c:strRef>
              <c:f>[7]OCT!$U$10</c:f>
              <c:strCache>
                <c:ptCount val="1"/>
                <c:pt idx="0">
                  <c:v>COMERCIALIZACIÓN</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[7]OCT!$V$7:$Z$7</c:f>
              <c:strCache>
                <c:ptCount val="5"/>
                <c:pt idx="0">
                  <c:v>01 OCT - 08 OCT</c:v>
                </c:pt>
                <c:pt idx="1">
                  <c:v>09 OCT – 15 OCT</c:v>
                </c:pt>
                <c:pt idx="2">
                  <c:v>16 OCT – 22 OCT</c:v>
                </c:pt>
                <c:pt idx="3">
                  <c:v>23 OCT – 29 OCT</c:v>
                </c:pt>
                <c:pt idx="4">
                  <c:v>30 OCT - 31 OCT</c:v>
                </c:pt>
              </c:strCache>
            </c:strRef>
          </c:cat>
          <c:val>
            <c:numRef>
              <c:f>[7]OCT!$V$10:$Z$10</c:f>
              <c:numCache>
                <c:formatCode>General</c:formatCode>
                <c:ptCount val="5"/>
                <c:pt idx="0">
                  <c:v>216470</c:v>
                </c:pt>
                <c:pt idx="1">
                  <c:v>198800</c:v>
                </c:pt>
                <c:pt idx="2">
                  <c:v>262880</c:v>
                </c:pt>
                <c:pt idx="3">
                  <c:v>95960</c:v>
                </c:pt>
                <c:pt idx="4">
                  <c:v>86550</c:v>
                </c:pt>
              </c:numCache>
            </c:numRef>
          </c:val>
          <c:extLst>
            <c:ext xmlns:c16="http://schemas.microsoft.com/office/drawing/2014/chart" uri="{C3380CC4-5D6E-409C-BE32-E72D297353CC}">
              <c16:uniqueId val="{00000002-B863-458D-8FAE-61D29D24DB28}"/>
            </c:ext>
          </c:extLst>
        </c:ser>
        <c:dLbls>
          <c:showLegendKey val="0"/>
          <c:showVal val="0"/>
          <c:showCatName val="0"/>
          <c:showSerName val="0"/>
          <c:showPercent val="0"/>
          <c:showBubbleSize val="0"/>
        </c:dLbls>
        <c:gapWidth val="219"/>
        <c:overlap val="-27"/>
        <c:axId val="1166997440"/>
        <c:axId val="1166990912"/>
      </c:barChart>
      <c:catAx>
        <c:axId val="1166997440"/>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s-BO"/>
          </a:p>
        </c:txPr>
        <c:crossAx val="1166990912"/>
        <c:crosses val="autoZero"/>
        <c:auto val="1"/>
        <c:lblAlgn val="ctr"/>
        <c:lblOffset val="100"/>
        <c:noMultiLvlLbl val="0"/>
      </c:catAx>
      <c:valAx>
        <c:axId val="1166990912"/>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s-BO"/>
          </a:p>
        </c:txPr>
        <c:crossAx val="1166997440"/>
        <c:crosses val="autoZero"/>
        <c:crossBetween val="between"/>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s-BO"/>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FFFFFF"/>
                </a:solidFill>
                <a:latin typeface="Calibri"/>
              </a:defRPr>
            </a:pPr>
            <a:r>
              <a:rPr lang="es-ES" sz="1100" b="0" strike="noStrike" spc="-1">
                <a:solidFill>
                  <a:srgbClr val="FFFFFF"/>
                </a:solidFill>
                <a:latin typeface="Calibri"/>
              </a:rPr>
              <a:t>PRODUCCIÓN NOVIEMBRE
CANTIDAD EN Kg.</a:t>
            </a:r>
          </a:p>
        </c:rich>
      </c:tx>
      <c:overlay val="0"/>
      <c:spPr>
        <a:noFill/>
        <a:ln w="0">
          <a:noFill/>
        </a:ln>
      </c:spPr>
    </c:title>
    <c:autoTitleDeleted val="0"/>
    <c:view3D>
      <c:rotX val="15"/>
      <c:rotY val="20"/>
      <c:rAngAx val="1"/>
    </c:view3D>
    <c:floor>
      <c:thickness val="0"/>
      <c:spPr>
        <a:solidFill>
          <a:srgbClr val="AFABAB">
            <a:alpha val="27000"/>
          </a:srgbClr>
        </a:solidFill>
        <a:ln w="6480">
          <a:noFill/>
        </a:ln>
      </c:spPr>
    </c:floor>
    <c:sideWall>
      <c:thickness val="0"/>
      <c:spPr>
        <a:noFill/>
        <a:ln w="6480">
          <a:noFill/>
        </a:ln>
      </c:spPr>
    </c:sideWall>
    <c:backWall>
      <c:thickness val="0"/>
      <c:spPr>
        <a:noFill/>
        <a:ln w="6480">
          <a:noFill/>
        </a:ln>
      </c:spPr>
    </c:backWall>
    <c:plotArea>
      <c:layout/>
      <c:bar3DChart>
        <c:barDir val="col"/>
        <c:grouping val="clustered"/>
        <c:varyColors val="0"/>
        <c:ser>
          <c:idx val="0"/>
          <c:order val="0"/>
          <c:tx>
            <c:strRef>
              <c:f>[8]NOV!$C$6</c:f>
              <c:strCache>
                <c:ptCount val="1"/>
                <c:pt idx="0">
                  <c:v>PRODUCCIÓN Kg.</c:v>
                </c:pt>
              </c:strCache>
            </c:strRef>
          </c:tx>
          <c:spPr>
            <a:solidFill>
              <a:srgbClr val="00B050">
                <a:alpha val="88000"/>
              </a:srgbClr>
            </a:solidFill>
            <a:ln w="0">
              <a:solidFill>
                <a:srgbClr val="1F4E79"/>
              </a:solidFill>
            </a:ln>
          </c:spPr>
          <c:invertIfNegative val="0"/>
          <c:dLbls>
            <c:spPr>
              <a:solidFill>
                <a:srgbClr val="5B9BD5"/>
              </a:solidFill>
            </c:spPr>
            <c:txPr>
              <a:bodyPr wrap="square"/>
              <a:lstStyle/>
              <a:p>
                <a:pPr>
                  <a:defRPr sz="900" b="1" strike="noStrike" spc="-1">
                    <a:solidFill>
                      <a:srgbClr val="FFFFFF"/>
                    </a:solidFill>
                    <a:latin typeface="Calibri"/>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[8]NOV!$B$7:$B$11</c:f>
              <c:strCache>
                <c:ptCount val="5"/>
                <c:pt idx="0">
                  <c:v>01 NOV - 05 NOV</c:v>
                </c:pt>
                <c:pt idx="1">
                  <c:v>06 NOV – 12 NOV</c:v>
                </c:pt>
                <c:pt idx="2">
                  <c:v>13 NOV – 19 NOV</c:v>
                </c:pt>
                <c:pt idx="3">
                  <c:v>20 NOV – 26 NOV</c:v>
                </c:pt>
                <c:pt idx="4">
                  <c:v>27 NOV – 30 NOV</c:v>
                </c:pt>
              </c:strCache>
            </c:strRef>
          </c:cat>
          <c:val>
            <c:numRef>
              <c:f>[8]NOV!$C$7:$C$11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8EDC-4AFD-BD91-12106C8791F9}"/>
            </c:ext>
          </c:extLst>
        </c:ser>
        <c:dLbls>
          <c:showLegendKey val="0"/>
          <c:showVal val="0"/>
          <c:showCatName val="0"/>
          <c:showSerName val="0"/>
          <c:showPercent val="0"/>
          <c:showBubbleSize val="0"/>
        </c:dLbls>
        <c:gapWidth val="84"/>
        <c:shape val="box"/>
        <c:axId val="1166986560"/>
        <c:axId val="1166820416"/>
        <c:axId val="0"/>
      </c:bar3DChart>
      <c:catAx>
        <c:axId val="1166986560"/>
        <c:scaling>
          <c:orientation val="minMax"/>
        </c:scaling>
        <c:delete val="0"/>
        <c:axPos val="b"/>
        <c:numFmt formatCode="General" sourceLinked="0"/>
        <c:majorTickMark val="none"/>
        <c:minorTickMark val="none"/>
        <c:tickLblPos val="nextTo"/>
        <c:spPr>
          <a:ln w="6480">
            <a:noFill/>
          </a:ln>
        </c:spPr>
        <c:txPr>
          <a:bodyPr/>
          <a:lstStyle/>
          <a:p>
            <a:pPr>
              <a:defRPr sz="700" b="0" strike="noStrike" spc="-1">
                <a:solidFill>
                  <a:srgbClr val="BFBFBF"/>
                </a:solidFill>
                <a:latin typeface="Calibri"/>
              </a:defRPr>
            </a:pPr>
            <a:endParaRPr lang="es-BO"/>
          </a:p>
        </c:txPr>
        <c:crossAx val="1166820416"/>
        <c:crosses val="autoZero"/>
        <c:auto val="1"/>
        <c:lblAlgn val="ctr"/>
        <c:lblOffset val="100"/>
        <c:noMultiLvlLbl val="0"/>
      </c:catAx>
      <c:valAx>
        <c:axId val="1166820416"/>
        <c:scaling>
          <c:orientation val="minMax"/>
        </c:scaling>
        <c:delete val="1"/>
        <c:axPos val="l"/>
        <c:numFmt formatCode="General" sourceLinked="1"/>
        <c:majorTickMark val="out"/>
        <c:minorTickMark val="none"/>
        <c:tickLblPos val="nextTo"/>
        <c:crossAx val="1166986560"/>
        <c:crosses val="autoZero"/>
        <c:crossBetween val="between"/>
      </c:valAx>
    </c:plotArea>
    <c:plotVisOnly val="1"/>
    <c:dispBlanksAs val="gap"/>
    <c:showDLblsOverMax val="1"/>
  </c:chart>
  <c:spPr>
    <a:solidFill>
      <a:srgbClr val="404040"/>
    </a:solidFill>
    <a:ln w="6480">
      <a:solidFill>
        <a:srgbClr val="8B8B8B"/>
      </a:solidFill>
      <a:round/>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FFFFFF"/>
                </a:solidFill>
                <a:latin typeface="Calibri"/>
              </a:defRPr>
            </a:pPr>
            <a:r>
              <a:rPr lang="es-ES" sz="1100" b="0" strike="noStrike" spc="-1">
                <a:solidFill>
                  <a:srgbClr val="FFFFFF"/>
                </a:solidFill>
                <a:latin typeface="Calibri"/>
              </a:rPr>
              <a:t>COMERCIALIZACION NOVIEMBRE
IMPORTE EN BS.</a:t>
            </a:r>
          </a:p>
        </c:rich>
      </c:tx>
      <c:overlay val="0"/>
      <c:spPr>
        <a:noFill/>
        <a:ln w="0">
          <a:noFill/>
        </a:ln>
      </c:spPr>
    </c:title>
    <c:autoTitleDeleted val="0"/>
    <c:view3D>
      <c:rotX val="15"/>
      <c:rotY val="20"/>
      <c:rAngAx val="1"/>
    </c:view3D>
    <c:floor>
      <c:thickness val="0"/>
      <c:spPr>
        <a:solidFill>
          <a:srgbClr val="AFABAB">
            <a:alpha val="27000"/>
          </a:srgbClr>
        </a:solidFill>
        <a:ln w="6480">
          <a:noFill/>
        </a:ln>
      </c:spPr>
    </c:floor>
    <c:sideWall>
      <c:thickness val="0"/>
      <c:spPr>
        <a:noFill/>
        <a:ln w="6480">
          <a:noFill/>
        </a:ln>
      </c:spPr>
    </c:sideWall>
    <c:backWall>
      <c:thickness val="0"/>
      <c:spPr>
        <a:noFill/>
        <a:ln w="6480">
          <a:noFill/>
        </a:ln>
      </c:spPr>
    </c:backWall>
    <c:plotArea>
      <c:layout/>
      <c:bar3DChart>
        <c:barDir val="col"/>
        <c:grouping val="clustered"/>
        <c:varyColors val="0"/>
        <c:ser>
          <c:idx val="0"/>
          <c:order val="0"/>
          <c:tx>
            <c:strRef>
              <c:f>[8]NOV!$E$6</c:f>
              <c:strCache>
                <c:ptCount val="1"/>
                <c:pt idx="0">
                  <c:v>COMERCIALIZACIÓN Bs</c:v>
                </c:pt>
              </c:strCache>
            </c:strRef>
          </c:tx>
          <c:spPr>
            <a:solidFill>
              <a:srgbClr val="C55A11">
                <a:alpha val="88000"/>
              </a:srgbClr>
            </a:solidFill>
            <a:ln w="0">
              <a:solidFill>
                <a:srgbClr val="1F4E79"/>
              </a:solidFill>
            </a:ln>
          </c:spPr>
          <c:invertIfNegative val="0"/>
          <c:dLbls>
            <c:spPr>
              <a:solidFill>
                <a:srgbClr val="5B9BD5"/>
              </a:solidFill>
            </c:spPr>
            <c:txPr>
              <a:bodyPr wrap="square"/>
              <a:lstStyle/>
              <a:p>
                <a:pPr>
                  <a:defRPr sz="800" b="1" strike="noStrike" spc="-1">
                    <a:solidFill>
                      <a:srgbClr val="FFFFFF"/>
                    </a:solidFill>
                    <a:latin typeface="Calibri"/>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[8]NOV!$B$7:$B$11</c:f>
              <c:strCache>
                <c:ptCount val="5"/>
                <c:pt idx="0">
                  <c:v>01 NOV - 05 NOV</c:v>
                </c:pt>
                <c:pt idx="1">
                  <c:v>06 NOV – 12 NOV</c:v>
                </c:pt>
                <c:pt idx="2">
                  <c:v>13 NOV – 19 NOV</c:v>
                </c:pt>
                <c:pt idx="3">
                  <c:v>20 NOV – 26 NOV</c:v>
                </c:pt>
                <c:pt idx="4">
                  <c:v>27 NOV – 30 NOV</c:v>
                </c:pt>
              </c:strCache>
            </c:strRef>
          </c:cat>
          <c:val>
            <c:numRef>
              <c:f>[8]NOV!$E$7:$E$11</c:f>
              <c:numCache>
                <c:formatCode>General</c:formatCode>
                <c:ptCount val="5"/>
                <c:pt idx="0">
                  <c:v>265036.79999999999</c:v>
                </c:pt>
                <c:pt idx="1">
                  <c:v>391199.76</c:v>
                </c:pt>
                <c:pt idx="2">
                  <c:v>612938.4</c:v>
                </c:pt>
                <c:pt idx="3">
                  <c:v>986377.2</c:v>
                </c:pt>
                <c:pt idx="4">
                  <c:v>466389.6</c:v>
                </c:pt>
              </c:numCache>
            </c:numRef>
          </c:val>
          <c:extLst>
            <c:ext xmlns:c16="http://schemas.microsoft.com/office/drawing/2014/chart" uri="{C3380CC4-5D6E-409C-BE32-E72D297353CC}">
              <c16:uniqueId val="{00000000-F7C0-4C78-8C93-505E38185912}"/>
            </c:ext>
          </c:extLst>
        </c:ser>
        <c:dLbls>
          <c:showLegendKey val="0"/>
          <c:showVal val="0"/>
          <c:showCatName val="0"/>
          <c:showSerName val="0"/>
          <c:showPercent val="0"/>
          <c:showBubbleSize val="0"/>
        </c:dLbls>
        <c:gapWidth val="84"/>
        <c:shape val="box"/>
        <c:axId val="1166814976"/>
        <c:axId val="1166810080"/>
        <c:axId val="0"/>
      </c:bar3DChart>
      <c:catAx>
        <c:axId val="1166814976"/>
        <c:scaling>
          <c:orientation val="minMax"/>
        </c:scaling>
        <c:delete val="0"/>
        <c:axPos val="b"/>
        <c:numFmt formatCode="General" sourceLinked="0"/>
        <c:majorTickMark val="none"/>
        <c:minorTickMark val="none"/>
        <c:tickLblPos val="nextTo"/>
        <c:spPr>
          <a:ln w="6480">
            <a:noFill/>
          </a:ln>
        </c:spPr>
        <c:txPr>
          <a:bodyPr/>
          <a:lstStyle/>
          <a:p>
            <a:pPr>
              <a:defRPr sz="800" b="0" strike="noStrike" spc="-1">
                <a:solidFill>
                  <a:srgbClr val="BFBFBF"/>
                </a:solidFill>
                <a:latin typeface="Calibri"/>
              </a:defRPr>
            </a:pPr>
            <a:endParaRPr lang="es-BO"/>
          </a:p>
        </c:txPr>
        <c:crossAx val="1166810080"/>
        <c:crosses val="autoZero"/>
        <c:auto val="1"/>
        <c:lblAlgn val="ctr"/>
        <c:lblOffset val="100"/>
        <c:noMultiLvlLbl val="0"/>
      </c:catAx>
      <c:valAx>
        <c:axId val="1166810080"/>
        <c:scaling>
          <c:orientation val="minMax"/>
        </c:scaling>
        <c:delete val="1"/>
        <c:axPos val="l"/>
        <c:numFmt formatCode="General" sourceLinked="1"/>
        <c:majorTickMark val="out"/>
        <c:minorTickMark val="none"/>
        <c:tickLblPos val="nextTo"/>
        <c:crossAx val="1166814976"/>
        <c:crosses val="autoZero"/>
        <c:crossBetween val="between"/>
      </c:valAx>
    </c:plotArea>
    <c:plotVisOnly val="1"/>
    <c:dispBlanksAs val="gap"/>
    <c:showDLblsOverMax val="1"/>
  </c:chart>
  <c:spPr>
    <a:solidFill>
      <a:srgbClr val="404040"/>
    </a:solidFill>
    <a:ln w="6480">
      <a:solidFill>
        <a:srgbClr val="8B8B8B"/>
      </a:solidFill>
      <a:round/>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FFFFFF"/>
                </a:solidFill>
                <a:latin typeface="Calibri"/>
              </a:defRPr>
            </a:pPr>
            <a:r>
              <a:rPr lang="es-ES" sz="1100" b="0" strike="noStrike" spc="-1">
                <a:solidFill>
                  <a:srgbClr val="FFFFFF"/>
                </a:solidFill>
                <a:latin typeface="Calibri"/>
              </a:rPr>
              <a:t>COMERCIALIZACION NOVIEMBRE
CANTIDAD EN Kg.</a:t>
            </a:r>
          </a:p>
        </c:rich>
      </c:tx>
      <c:layout>
        <c:manualLayout>
          <c:xMode val="edge"/>
          <c:yMode val="edge"/>
          <c:x val="0.1267291770618609"/>
          <c:y val="3.5281451636448573E-2"/>
        </c:manualLayout>
      </c:layout>
      <c:overlay val="0"/>
      <c:spPr>
        <a:noFill/>
        <a:ln w="0">
          <a:noFill/>
        </a:ln>
      </c:spPr>
    </c:title>
    <c:autoTitleDeleted val="0"/>
    <c:view3D>
      <c:rotX val="15"/>
      <c:rotY val="20"/>
      <c:rAngAx val="1"/>
    </c:view3D>
    <c:floor>
      <c:thickness val="0"/>
      <c:spPr>
        <a:solidFill>
          <a:srgbClr val="AFABAB">
            <a:alpha val="27000"/>
          </a:srgbClr>
        </a:solidFill>
        <a:ln w="6480">
          <a:noFill/>
        </a:ln>
      </c:spPr>
    </c:floor>
    <c:sideWall>
      <c:thickness val="0"/>
      <c:spPr>
        <a:noFill/>
        <a:ln w="6480">
          <a:noFill/>
        </a:ln>
      </c:spPr>
    </c:sideWall>
    <c:backWall>
      <c:thickness val="0"/>
      <c:spPr>
        <a:noFill/>
        <a:ln w="6480">
          <a:noFill/>
        </a:ln>
      </c:spPr>
    </c:backWall>
    <c:plotArea>
      <c:layout/>
      <c:bar3DChart>
        <c:barDir val="col"/>
        <c:grouping val="clustered"/>
        <c:varyColors val="0"/>
        <c:ser>
          <c:idx val="0"/>
          <c:order val="0"/>
          <c:tx>
            <c:strRef>
              <c:f>[8]NOV!$D$6</c:f>
              <c:strCache>
                <c:ptCount val="1"/>
                <c:pt idx="0">
                  <c:v>COMERCIALIZACIÓN Kg.</c:v>
                </c:pt>
              </c:strCache>
            </c:strRef>
          </c:tx>
          <c:spPr>
            <a:solidFill>
              <a:srgbClr val="0070C0">
                <a:alpha val="88000"/>
              </a:srgbClr>
            </a:solidFill>
            <a:ln w="0">
              <a:solidFill>
                <a:srgbClr val="1F4E79"/>
              </a:solidFill>
            </a:ln>
          </c:spPr>
          <c:invertIfNegative val="0"/>
          <c:dLbls>
            <c:spPr>
              <a:solidFill>
                <a:srgbClr val="5B9BD5"/>
              </a:solidFill>
            </c:spPr>
            <c:txPr>
              <a:bodyPr wrap="square"/>
              <a:lstStyle/>
              <a:p>
                <a:pPr>
                  <a:defRPr sz="800" b="1" strike="noStrike" spc="-1">
                    <a:solidFill>
                      <a:srgbClr val="FFFFFF"/>
                    </a:solidFill>
                    <a:latin typeface="Calibri"/>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[8]NOV!$B$7:$B$11</c:f>
              <c:strCache>
                <c:ptCount val="5"/>
                <c:pt idx="0">
                  <c:v>01 NOV - 05 NOV</c:v>
                </c:pt>
                <c:pt idx="1">
                  <c:v>06 NOV – 12 NOV</c:v>
                </c:pt>
                <c:pt idx="2">
                  <c:v>13 NOV – 19 NOV</c:v>
                </c:pt>
                <c:pt idx="3">
                  <c:v>20 NOV – 26 NOV</c:v>
                </c:pt>
                <c:pt idx="4">
                  <c:v>27 NOV – 30 NOV</c:v>
                </c:pt>
              </c:strCache>
            </c:strRef>
          </c:cat>
          <c:val>
            <c:numRef>
              <c:f>[8]NOV!$D$7:$D$11</c:f>
              <c:numCache>
                <c:formatCode>General</c:formatCode>
                <c:ptCount val="5"/>
                <c:pt idx="0">
                  <c:v>76160</c:v>
                </c:pt>
                <c:pt idx="1">
                  <c:v>124862</c:v>
                </c:pt>
                <c:pt idx="2">
                  <c:v>188580</c:v>
                </c:pt>
                <c:pt idx="3">
                  <c:v>295890</c:v>
                </c:pt>
                <c:pt idx="4">
                  <c:v>134020</c:v>
                </c:pt>
              </c:numCache>
            </c:numRef>
          </c:val>
          <c:extLst>
            <c:ext xmlns:c16="http://schemas.microsoft.com/office/drawing/2014/chart" uri="{C3380CC4-5D6E-409C-BE32-E72D297353CC}">
              <c16:uniqueId val="{00000000-D534-48DF-8134-7EB264F7EC88}"/>
            </c:ext>
          </c:extLst>
        </c:ser>
        <c:dLbls>
          <c:showLegendKey val="0"/>
          <c:showVal val="0"/>
          <c:showCatName val="0"/>
          <c:showSerName val="0"/>
          <c:showPercent val="0"/>
          <c:showBubbleSize val="0"/>
        </c:dLbls>
        <c:gapWidth val="84"/>
        <c:shape val="box"/>
        <c:axId val="1166816064"/>
        <c:axId val="1166818240"/>
        <c:axId val="0"/>
      </c:bar3DChart>
      <c:catAx>
        <c:axId val="1166816064"/>
        <c:scaling>
          <c:orientation val="minMax"/>
        </c:scaling>
        <c:delete val="0"/>
        <c:axPos val="b"/>
        <c:numFmt formatCode="General" sourceLinked="0"/>
        <c:majorTickMark val="none"/>
        <c:minorTickMark val="none"/>
        <c:tickLblPos val="nextTo"/>
        <c:spPr>
          <a:ln w="6480">
            <a:noFill/>
          </a:ln>
        </c:spPr>
        <c:txPr>
          <a:bodyPr/>
          <a:lstStyle/>
          <a:p>
            <a:pPr>
              <a:defRPr sz="800" b="0" strike="noStrike" spc="-1">
                <a:solidFill>
                  <a:srgbClr val="BFBFBF"/>
                </a:solidFill>
                <a:latin typeface="Calibri"/>
              </a:defRPr>
            </a:pPr>
            <a:endParaRPr lang="es-BO"/>
          </a:p>
        </c:txPr>
        <c:crossAx val="1166818240"/>
        <c:crosses val="autoZero"/>
        <c:auto val="1"/>
        <c:lblAlgn val="ctr"/>
        <c:lblOffset val="100"/>
        <c:noMultiLvlLbl val="0"/>
      </c:catAx>
      <c:valAx>
        <c:axId val="1166818240"/>
        <c:scaling>
          <c:orientation val="minMax"/>
        </c:scaling>
        <c:delete val="1"/>
        <c:axPos val="l"/>
        <c:numFmt formatCode="General" sourceLinked="1"/>
        <c:majorTickMark val="out"/>
        <c:minorTickMark val="none"/>
        <c:tickLblPos val="nextTo"/>
        <c:crossAx val="1166816064"/>
        <c:crosses val="autoZero"/>
        <c:crossBetween val="between"/>
      </c:valAx>
    </c:plotArea>
    <c:plotVisOnly val="1"/>
    <c:dispBlanksAs val="gap"/>
    <c:showDLblsOverMax val="1"/>
  </c:chart>
  <c:spPr>
    <a:solidFill>
      <a:srgbClr val="404040"/>
    </a:solidFill>
    <a:ln w="6480">
      <a:solidFill>
        <a:srgbClr val="8B8B8B"/>
      </a:solidFill>
      <a:round/>
    </a:ln>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INGRESOS - EGRESOS NOVIEMBRE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B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RESUMEN!$B$516</c:f>
              <c:strCache>
                <c:ptCount val="1"/>
                <c:pt idx="0">
                  <c:v>INGRESOS</c:v>
                </c:pt>
              </c:strCache>
            </c:strRef>
          </c:tx>
          <c:spPr>
            <a:solidFill>
              <a:schemeClr val="accent1"/>
            </a:solidFill>
            <a:ln>
              <a:noFill/>
            </a:ln>
            <a:effectLst/>
            <a:sp3d/>
          </c:spPr>
          <c:invertIfNegative val="0"/>
          <c:cat>
            <c:strRef>
              <c:f>RESUMEN!$A$517:$A$521</c:f>
              <c:strCache>
                <c:ptCount val="5"/>
                <c:pt idx="0">
                  <c:v>SEMANA 1</c:v>
                </c:pt>
                <c:pt idx="1">
                  <c:v>SEMANA 2</c:v>
                </c:pt>
                <c:pt idx="2">
                  <c:v>SEMANA 3</c:v>
                </c:pt>
                <c:pt idx="3">
                  <c:v>SEMANA 4</c:v>
                </c:pt>
                <c:pt idx="4">
                  <c:v>SEMANA 5</c:v>
                </c:pt>
              </c:strCache>
            </c:strRef>
          </c:cat>
          <c:val>
            <c:numRef>
              <c:f>RESUMEN!$B$517:$B$521</c:f>
              <c:numCache>
                <c:formatCode>#,##0.00</c:formatCode>
                <c:ptCount val="5"/>
                <c:pt idx="0">
                  <c:v>265036.79999999999</c:v>
                </c:pt>
                <c:pt idx="1">
                  <c:v>391199.76</c:v>
                </c:pt>
                <c:pt idx="2">
                  <c:v>612938.4</c:v>
                </c:pt>
                <c:pt idx="3">
                  <c:v>986377.2</c:v>
                </c:pt>
                <c:pt idx="4">
                  <c:v>466389.6</c:v>
                </c:pt>
              </c:numCache>
            </c:numRef>
          </c:val>
          <c:extLst>
            <c:ext xmlns:c16="http://schemas.microsoft.com/office/drawing/2014/chart" uri="{C3380CC4-5D6E-409C-BE32-E72D297353CC}">
              <c16:uniqueId val="{00000000-0B78-4214-B0ED-31BAF58DDD77}"/>
            </c:ext>
          </c:extLst>
        </c:ser>
        <c:ser>
          <c:idx val="1"/>
          <c:order val="1"/>
          <c:tx>
            <c:strRef>
              <c:f>RESUMEN!$C$516</c:f>
              <c:strCache>
                <c:ptCount val="1"/>
                <c:pt idx="0">
                  <c:v>GASTOS</c:v>
                </c:pt>
              </c:strCache>
            </c:strRef>
          </c:tx>
          <c:spPr>
            <a:solidFill>
              <a:schemeClr val="accent3"/>
            </a:solidFill>
            <a:ln>
              <a:noFill/>
            </a:ln>
            <a:effectLst/>
            <a:sp3d/>
          </c:spPr>
          <c:invertIfNegative val="0"/>
          <c:cat>
            <c:strRef>
              <c:f>RESUMEN!$A$517:$A$521</c:f>
              <c:strCache>
                <c:ptCount val="5"/>
                <c:pt idx="0">
                  <c:v>SEMANA 1</c:v>
                </c:pt>
                <c:pt idx="1">
                  <c:v>SEMANA 2</c:v>
                </c:pt>
                <c:pt idx="2">
                  <c:v>SEMANA 3</c:v>
                </c:pt>
                <c:pt idx="3">
                  <c:v>SEMANA 4</c:v>
                </c:pt>
                <c:pt idx="4">
                  <c:v>SEMANA 5</c:v>
                </c:pt>
              </c:strCache>
            </c:strRef>
          </c:cat>
          <c:val>
            <c:numRef>
              <c:f>RESUMEN!$C$517:$C$521</c:f>
              <c:numCache>
                <c:formatCode>#,##0.00</c:formatCode>
                <c:ptCount val="5"/>
                <c:pt idx="0">
                  <c:v>87779.95</c:v>
                </c:pt>
                <c:pt idx="1">
                  <c:v>8092188.8700000001</c:v>
                </c:pt>
                <c:pt idx="2">
                  <c:v>26098.079999999998</c:v>
                </c:pt>
                <c:pt idx="3">
                  <c:v>654736.29</c:v>
                </c:pt>
                <c:pt idx="4">
                  <c:v>5660878.3900000006</c:v>
                </c:pt>
              </c:numCache>
            </c:numRef>
          </c:val>
          <c:extLst>
            <c:ext xmlns:c16="http://schemas.microsoft.com/office/drawing/2014/chart" uri="{C3380CC4-5D6E-409C-BE32-E72D297353CC}">
              <c16:uniqueId val="{00000001-0B78-4214-B0ED-31BAF58DDD77}"/>
            </c:ext>
          </c:extLst>
        </c:ser>
        <c:dLbls>
          <c:showLegendKey val="0"/>
          <c:showVal val="0"/>
          <c:showCatName val="0"/>
          <c:showSerName val="0"/>
          <c:showPercent val="0"/>
          <c:showBubbleSize val="0"/>
        </c:dLbls>
        <c:gapWidth val="150"/>
        <c:shape val="box"/>
        <c:axId val="1166810624"/>
        <c:axId val="1166811168"/>
        <c:axId val="0"/>
      </c:bar3DChart>
      <c:catAx>
        <c:axId val="1166810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6811168"/>
        <c:crosses val="autoZero"/>
        <c:auto val="1"/>
        <c:lblAlgn val="ctr"/>
        <c:lblOffset val="100"/>
        <c:noMultiLvlLbl val="0"/>
      </c:catAx>
      <c:valAx>
        <c:axId val="1166811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6810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BO"/>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r>
              <a:rPr lang="es-ES" sz="1100"/>
              <a:t>COMERCIALIZACION ABRIL</a:t>
            </a:r>
          </a:p>
          <a:p>
            <a:pPr>
              <a:defRPr sz="1100"/>
            </a:pPr>
            <a:r>
              <a:rPr lang="es-ES" sz="1100"/>
              <a:t>IMPORTE EN BS.</a:t>
            </a:r>
          </a:p>
        </c:rich>
      </c:tx>
      <c:overlay val="0"/>
      <c:spPr>
        <a:noFill/>
        <a:ln>
          <a:noFill/>
        </a:ln>
        <a:effectLst/>
      </c:spPr>
      <c:txPr>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endParaRPr lang="es-BO"/>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[1]ABRIL!$E$6</c:f>
              <c:strCache>
                <c:ptCount val="1"/>
                <c:pt idx="0">
                  <c:v>COMERCIALIZACIÓN Bs</c:v>
                </c:pt>
              </c:strCache>
            </c:strRef>
          </c:tx>
          <c:spPr>
            <a:solidFill>
              <a:schemeClr val="accent2">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[1]ABRIL!$B$7:$B$11</c:f>
              <c:strCache>
                <c:ptCount val="5"/>
                <c:pt idx="0">
                  <c:v>01 ABRIL - 02 ABRIL</c:v>
                </c:pt>
                <c:pt idx="1">
                  <c:v>03 ABRIL - 09 ABRIL</c:v>
                </c:pt>
                <c:pt idx="2">
                  <c:v>10 ABRIL - 16 ABRIL</c:v>
                </c:pt>
                <c:pt idx="3">
                  <c:v>17 ABRIL - 23 ABRIL</c:v>
                </c:pt>
                <c:pt idx="4">
                  <c:v>24 ABRIL - 30 ABRIL</c:v>
                </c:pt>
              </c:strCache>
            </c:strRef>
          </c:cat>
          <c:val>
            <c:numRef>
              <c:f>[1]ABRIL!$E$7:$E$11</c:f>
              <c:numCache>
                <c:formatCode>General</c:formatCode>
                <c:ptCount val="5"/>
                <c:pt idx="0">
                  <c:v>0</c:v>
                </c:pt>
                <c:pt idx="1">
                  <c:v>516753.6</c:v>
                </c:pt>
                <c:pt idx="2">
                  <c:v>1075959.3599999999</c:v>
                </c:pt>
                <c:pt idx="3">
                  <c:v>759000</c:v>
                </c:pt>
                <c:pt idx="4">
                  <c:v>761992.8</c:v>
                </c:pt>
              </c:numCache>
            </c:numRef>
          </c:val>
          <c:extLst>
            <c:ext xmlns:c16="http://schemas.microsoft.com/office/drawing/2014/chart" uri="{C3380CC4-5D6E-409C-BE32-E72D297353CC}">
              <c16:uniqueId val="{00000000-AE10-49BD-A485-EAE447231862}"/>
            </c:ext>
          </c:extLst>
        </c:ser>
        <c:dLbls>
          <c:showLegendKey val="0"/>
          <c:showVal val="1"/>
          <c:showCatName val="0"/>
          <c:showSerName val="0"/>
          <c:showPercent val="0"/>
          <c:showBubbleSize val="0"/>
        </c:dLbls>
        <c:gapWidth val="84"/>
        <c:gapDepth val="53"/>
        <c:shape val="box"/>
        <c:axId val="1161326976"/>
        <c:axId val="1161327520"/>
        <c:axId val="0"/>
      </c:bar3DChart>
      <c:catAx>
        <c:axId val="1161326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BO"/>
          </a:p>
        </c:txPr>
        <c:crossAx val="1161327520"/>
        <c:crosses val="autoZero"/>
        <c:auto val="1"/>
        <c:lblAlgn val="ctr"/>
        <c:lblOffset val="100"/>
        <c:noMultiLvlLbl val="0"/>
      </c:catAx>
      <c:valAx>
        <c:axId val="1161327520"/>
        <c:scaling>
          <c:orientation val="minMax"/>
        </c:scaling>
        <c:delete val="1"/>
        <c:axPos val="l"/>
        <c:numFmt formatCode="General" sourceLinked="1"/>
        <c:majorTickMark val="out"/>
        <c:minorTickMark val="none"/>
        <c:tickLblPos val="nextTo"/>
        <c:crossAx val="1161326976"/>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BO"/>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595959"/>
                </a:solidFill>
                <a:latin typeface="Calibri"/>
              </a:defRPr>
            </a:pPr>
            <a:r>
              <a:rPr lang="es-ES" sz="1100" b="0" strike="noStrike" spc="-1">
                <a:solidFill>
                  <a:srgbClr val="595959"/>
                </a:solidFill>
                <a:latin typeface="Calibri"/>
              </a:rPr>
              <a:t>MOVIMIENTO DE ALMACENES
NOVIEMBRE</a:t>
            </a:r>
          </a:p>
        </c:rich>
      </c:tx>
      <c:overlay val="0"/>
      <c:spPr>
        <a:noFill/>
        <a:ln w="0">
          <a:noFill/>
        </a:ln>
      </c:spPr>
    </c:title>
    <c:autoTitleDeleted val="0"/>
    <c:plotArea>
      <c:layout/>
      <c:barChart>
        <c:barDir val="col"/>
        <c:grouping val="clustered"/>
        <c:varyColors val="0"/>
        <c:ser>
          <c:idx val="0"/>
          <c:order val="0"/>
          <c:tx>
            <c:strRef>
              <c:f>[8]NOV!$U$8</c:f>
              <c:strCache>
                <c:ptCount val="1"/>
                <c:pt idx="0">
                  <c:v>SALDO ANTERIOR (Kg)</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[8]NOV!$V$7:$Z$7</c:f>
              <c:strCache>
                <c:ptCount val="5"/>
                <c:pt idx="0">
                  <c:v>01 NOV - 05 NOV</c:v>
                </c:pt>
                <c:pt idx="1">
                  <c:v>06 NOV – 12 NOV</c:v>
                </c:pt>
                <c:pt idx="2">
                  <c:v>13 NOV – 19 NOV</c:v>
                </c:pt>
                <c:pt idx="3">
                  <c:v>20 NOV – 26 NOV</c:v>
                </c:pt>
                <c:pt idx="4">
                  <c:v>27 NOV – 30 NOV</c:v>
                </c:pt>
              </c:strCache>
            </c:strRef>
          </c:cat>
          <c:val>
            <c:numRef>
              <c:f>[8]NOV!$V$8:$Z$8</c:f>
              <c:numCache>
                <c:formatCode>General</c:formatCode>
                <c:ptCount val="5"/>
                <c:pt idx="0">
                  <c:v>1663170</c:v>
                </c:pt>
                <c:pt idx="1">
                  <c:v>1587010</c:v>
                </c:pt>
                <c:pt idx="2">
                  <c:v>1462148</c:v>
                </c:pt>
                <c:pt idx="3">
                  <c:v>1273568</c:v>
                </c:pt>
                <c:pt idx="4">
                  <c:v>977678</c:v>
                </c:pt>
              </c:numCache>
            </c:numRef>
          </c:val>
          <c:extLst>
            <c:ext xmlns:c16="http://schemas.microsoft.com/office/drawing/2014/chart" uri="{C3380CC4-5D6E-409C-BE32-E72D297353CC}">
              <c16:uniqueId val="{00000000-E006-48C1-BEFC-7E02ABA9F550}"/>
            </c:ext>
          </c:extLst>
        </c:ser>
        <c:ser>
          <c:idx val="1"/>
          <c:order val="1"/>
          <c:tx>
            <c:strRef>
              <c:f>[8]NOV!$U$9</c:f>
              <c:strCache>
                <c:ptCount val="1"/>
                <c:pt idx="0">
                  <c:v>PRODUCCIÓN (Kg)</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[8]NOV!$V$7:$Z$7</c:f>
              <c:strCache>
                <c:ptCount val="5"/>
                <c:pt idx="0">
                  <c:v>01 NOV - 05 NOV</c:v>
                </c:pt>
                <c:pt idx="1">
                  <c:v>06 NOV – 12 NOV</c:v>
                </c:pt>
                <c:pt idx="2">
                  <c:v>13 NOV – 19 NOV</c:v>
                </c:pt>
                <c:pt idx="3">
                  <c:v>20 NOV – 26 NOV</c:v>
                </c:pt>
                <c:pt idx="4">
                  <c:v>27 NOV – 30 NOV</c:v>
                </c:pt>
              </c:strCache>
            </c:strRef>
          </c:cat>
          <c:val>
            <c:numRef>
              <c:f>[8]NOV!$V$9:$Z$9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E006-48C1-BEFC-7E02ABA9F550}"/>
            </c:ext>
          </c:extLst>
        </c:ser>
        <c:ser>
          <c:idx val="2"/>
          <c:order val="2"/>
          <c:tx>
            <c:strRef>
              <c:f>[8]NOV!$U$10</c:f>
              <c:strCache>
                <c:ptCount val="1"/>
                <c:pt idx="0">
                  <c:v>COMERCIALIZACIÓN</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[8]NOV!$V$7:$Z$7</c:f>
              <c:strCache>
                <c:ptCount val="5"/>
                <c:pt idx="0">
                  <c:v>01 NOV - 05 NOV</c:v>
                </c:pt>
                <c:pt idx="1">
                  <c:v>06 NOV – 12 NOV</c:v>
                </c:pt>
                <c:pt idx="2">
                  <c:v>13 NOV – 19 NOV</c:v>
                </c:pt>
                <c:pt idx="3">
                  <c:v>20 NOV – 26 NOV</c:v>
                </c:pt>
                <c:pt idx="4">
                  <c:v>27 NOV – 30 NOV</c:v>
                </c:pt>
              </c:strCache>
            </c:strRef>
          </c:cat>
          <c:val>
            <c:numRef>
              <c:f>[8]NOV!$V$10:$Z$10</c:f>
              <c:numCache>
                <c:formatCode>General</c:formatCode>
                <c:ptCount val="5"/>
                <c:pt idx="0">
                  <c:v>76160</c:v>
                </c:pt>
                <c:pt idx="1">
                  <c:v>124862</c:v>
                </c:pt>
                <c:pt idx="2">
                  <c:v>188580</c:v>
                </c:pt>
                <c:pt idx="3">
                  <c:v>295890</c:v>
                </c:pt>
                <c:pt idx="4">
                  <c:v>134020</c:v>
                </c:pt>
              </c:numCache>
            </c:numRef>
          </c:val>
          <c:extLst>
            <c:ext xmlns:c16="http://schemas.microsoft.com/office/drawing/2014/chart" uri="{C3380CC4-5D6E-409C-BE32-E72D297353CC}">
              <c16:uniqueId val="{00000002-E006-48C1-BEFC-7E02ABA9F550}"/>
            </c:ext>
          </c:extLst>
        </c:ser>
        <c:dLbls>
          <c:showLegendKey val="0"/>
          <c:showVal val="0"/>
          <c:showCatName val="0"/>
          <c:showSerName val="0"/>
          <c:showPercent val="0"/>
          <c:showBubbleSize val="0"/>
        </c:dLbls>
        <c:gapWidth val="219"/>
        <c:overlap val="-27"/>
        <c:axId val="1166806272"/>
        <c:axId val="1166817696"/>
      </c:barChart>
      <c:catAx>
        <c:axId val="1166806272"/>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800" b="0" strike="noStrike" spc="-1">
                <a:solidFill>
                  <a:srgbClr val="595959"/>
                </a:solidFill>
                <a:latin typeface="Calibri"/>
              </a:defRPr>
            </a:pPr>
            <a:endParaRPr lang="es-BO"/>
          </a:p>
        </c:txPr>
        <c:crossAx val="1166817696"/>
        <c:crosses val="autoZero"/>
        <c:auto val="1"/>
        <c:lblAlgn val="ctr"/>
        <c:lblOffset val="100"/>
        <c:noMultiLvlLbl val="0"/>
      </c:catAx>
      <c:valAx>
        <c:axId val="116681769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s-BO"/>
          </a:p>
        </c:txPr>
        <c:crossAx val="1166806272"/>
        <c:crosses val="autoZero"/>
        <c:crossBetween val="between"/>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s-BO"/>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595959"/>
                </a:solidFill>
                <a:latin typeface="Calibri"/>
              </a:defRPr>
            </a:pPr>
            <a:r>
              <a:rPr lang="es-ES" sz="1100" b="0" strike="noStrike" spc="-1">
                <a:solidFill>
                  <a:srgbClr val="595959"/>
                </a:solidFill>
                <a:latin typeface="Calibri"/>
              </a:rPr>
              <a:t>MOVIMIENTO DE ALMACENES
DICIEMBRE</a:t>
            </a:r>
          </a:p>
        </c:rich>
      </c:tx>
      <c:overlay val="0"/>
      <c:spPr>
        <a:noFill/>
        <a:ln w="0">
          <a:noFill/>
        </a:ln>
      </c:spPr>
    </c:title>
    <c:autoTitleDeleted val="0"/>
    <c:plotArea>
      <c:layout/>
      <c:barChart>
        <c:barDir val="col"/>
        <c:grouping val="clustered"/>
        <c:varyColors val="0"/>
        <c:ser>
          <c:idx val="0"/>
          <c:order val="0"/>
          <c:tx>
            <c:strRef>
              <c:f>[9]DIC!$U$8</c:f>
              <c:strCache>
                <c:ptCount val="1"/>
                <c:pt idx="0">
                  <c:v>SALDO ANTERIOR (Kg)</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[9]DIC!$V$7:$Z$7</c:f>
              <c:strCache>
                <c:ptCount val="5"/>
                <c:pt idx="0">
                  <c:v>01 DIC- 03 DIC</c:v>
                </c:pt>
                <c:pt idx="1">
                  <c:v>04 DIC – 10 DIC</c:v>
                </c:pt>
                <c:pt idx="2">
                  <c:v>11 DIC – 17 DIC</c:v>
                </c:pt>
                <c:pt idx="3">
                  <c:v>18 DIC – 24 DIC</c:v>
                </c:pt>
                <c:pt idx="4">
                  <c:v>25 DIC – 31 DIC</c:v>
                </c:pt>
              </c:strCache>
            </c:strRef>
          </c:cat>
          <c:val>
            <c:numRef>
              <c:f>[9]DIC!$V$8:$Z$8</c:f>
              <c:numCache>
                <c:formatCode>General</c:formatCode>
                <c:ptCount val="5"/>
                <c:pt idx="0">
                  <c:v>1663170</c:v>
                </c:pt>
                <c:pt idx="1">
                  <c:v>1620150</c:v>
                </c:pt>
                <c:pt idx="2">
                  <c:v>1470220</c:v>
                </c:pt>
                <c:pt idx="3">
                  <c:v>1277526</c:v>
                </c:pt>
                <c:pt idx="4">
                  <c:v>1172026</c:v>
                </c:pt>
              </c:numCache>
            </c:numRef>
          </c:val>
          <c:extLst>
            <c:ext xmlns:c16="http://schemas.microsoft.com/office/drawing/2014/chart" uri="{C3380CC4-5D6E-409C-BE32-E72D297353CC}">
              <c16:uniqueId val="{00000000-362F-4F65-8983-9D4F211BFB93}"/>
            </c:ext>
          </c:extLst>
        </c:ser>
        <c:ser>
          <c:idx val="1"/>
          <c:order val="1"/>
          <c:tx>
            <c:strRef>
              <c:f>[9]DIC!$U$9</c:f>
              <c:strCache>
                <c:ptCount val="1"/>
                <c:pt idx="0">
                  <c:v>PRODUCCIÓN (Kg)</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[9]DIC!$V$7:$Z$7</c:f>
              <c:strCache>
                <c:ptCount val="5"/>
                <c:pt idx="0">
                  <c:v>01 DIC- 03 DIC</c:v>
                </c:pt>
                <c:pt idx="1">
                  <c:v>04 DIC – 10 DIC</c:v>
                </c:pt>
                <c:pt idx="2">
                  <c:v>11 DIC – 17 DIC</c:v>
                </c:pt>
                <c:pt idx="3">
                  <c:v>18 DIC – 24 DIC</c:v>
                </c:pt>
                <c:pt idx="4">
                  <c:v>25 DIC – 31 DIC</c:v>
                </c:pt>
              </c:strCache>
            </c:strRef>
          </c:cat>
          <c:val>
            <c:numRef>
              <c:f>[9]DIC!$V$9:$Z$9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362F-4F65-8983-9D4F211BFB93}"/>
            </c:ext>
          </c:extLst>
        </c:ser>
        <c:ser>
          <c:idx val="2"/>
          <c:order val="2"/>
          <c:tx>
            <c:strRef>
              <c:f>[9]DIC!$U$10</c:f>
              <c:strCache>
                <c:ptCount val="1"/>
                <c:pt idx="0">
                  <c:v>COMERCIALIZACIÓN</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[9]DIC!$V$7:$Z$7</c:f>
              <c:strCache>
                <c:ptCount val="5"/>
                <c:pt idx="0">
                  <c:v>01 DIC- 03 DIC</c:v>
                </c:pt>
                <c:pt idx="1">
                  <c:v>04 DIC – 10 DIC</c:v>
                </c:pt>
                <c:pt idx="2">
                  <c:v>11 DIC – 17 DIC</c:v>
                </c:pt>
                <c:pt idx="3">
                  <c:v>18 DIC – 24 DIC</c:v>
                </c:pt>
                <c:pt idx="4">
                  <c:v>25 DIC – 31 DIC</c:v>
                </c:pt>
              </c:strCache>
            </c:strRef>
          </c:cat>
          <c:val>
            <c:numRef>
              <c:f>[9]DIC!$V$10:$Z$10</c:f>
              <c:numCache>
                <c:formatCode>General</c:formatCode>
                <c:ptCount val="5"/>
                <c:pt idx="0">
                  <c:v>43020</c:v>
                </c:pt>
                <c:pt idx="1">
                  <c:v>149930</c:v>
                </c:pt>
                <c:pt idx="2">
                  <c:v>192694</c:v>
                </c:pt>
                <c:pt idx="3">
                  <c:v>105500</c:v>
                </c:pt>
                <c:pt idx="4">
                  <c:v>254640</c:v>
                </c:pt>
              </c:numCache>
            </c:numRef>
          </c:val>
          <c:extLst>
            <c:ext xmlns:c16="http://schemas.microsoft.com/office/drawing/2014/chart" uri="{C3380CC4-5D6E-409C-BE32-E72D297353CC}">
              <c16:uniqueId val="{00000002-362F-4F65-8983-9D4F211BFB93}"/>
            </c:ext>
          </c:extLst>
        </c:ser>
        <c:dLbls>
          <c:showLegendKey val="0"/>
          <c:showVal val="0"/>
          <c:showCatName val="0"/>
          <c:showSerName val="0"/>
          <c:showPercent val="0"/>
          <c:showBubbleSize val="0"/>
        </c:dLbls>
        <c:gapWidth val="219"/>
        <c:overlap val="-27"/>
        <c:axId val="1166820960"/>
        <c:axId val="1166819328"/>
      </c:barChart>
      <c:catAx>
        <c:axId val="1166820960"/>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800" b="0" strike="noStrike" spc="-1">
                <a:solidFill>
                  <a:srgbClr val="595959"/>
                </a:solidFill>
                <a:latin typeface="Calibri"/>
              </a:defRPr>
            </a:pPr>
            <a:endParaRPr lang="es-BO"/>
          </a:p>
        </c:txPr>
        <c:crossAx val="1166819328"/>
        <c:crosses val="autoZero"/>
        <c:auto val="1"/>
        <c:lblAlgn val="ctr"/>
        <c:lblOffset val="100"/>
        <c:noMultiLvlLbl val="0"/>
      </c:catAx>
      <c:valAx>
        <c:axId val="1166819328"/>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s-BO"/>
          </a:p>
        </c:txPr>
        <c:crossAx val="1166820960"/>
        <c:crosses val="autoZero"/>
        <c:crossBetween val="between"/>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s-BO"/>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FFFFFF"/>
                </a:solidFill>
                <a:latin typeface="Calibri"/>
              </a:defRPr>
            </a:pPr>
            <a:r>
              <a:rPr lang="es-ES" sz="1100" b="0" strike="noStrike" spc="-1">
                <a:solidFill>
                  <a:srgbClr val="FFFFFF"/>
                </a:solidFill>
                <a:latin typeface="Calibri"/>
              </a:rPr>
              <a:t>COMERCIALIZACION DICIEMBRE
IMPORTE EN BS.</a:t>
            </a:r>
          </a:p>
        </c:rich>
      </c:tx>
      <c:overlay val="0"/>
      <c:spPr>
        <a:noFill/>
        <a:ln w="0">
          <a:noFill/>
        </a:ln>
      </c:spPr>
    </c:title>
    <c:autoTitleDeleted val="0"/>
    <c:view3D>
      <c:rotX val="15"/>
      <c:rotY val="20"/>
      <c:rAngAx val="1"/>
    </c:view3D>
    <c:floor>
      <c:thickness val="0"/>
      <c:spPr>
        <a:solidFill>
          <a:srgbClr val="AFABAB">
            <a:alpha val="27000"/>
          </a:srgbClr>
        </a:solidFill>
        <a:ln w="6480">
          <a:noFill/>
        </a:ln>
      </c:spPr>
    </c:floor>
    <c:sideWall>
      <c:thickness val="0"/>
      <c:spPr>
        <a:noFill/>
        <a:ln w="6480">
          <a:noFill/>
        </a:ln>
      </c:spPr>
    </c:sideWall>
    <c:backWall>
      <c:thickness val="0"/>
      <c:spPr>
        <a:noFill/>
        <a:ln w="6480">
          <a:noFill/>
        </a:ln>
      </c:spPr>
    </c:backWall>
    <c:plotArea>
      <c:layout/>
      <c:bar3DChart>
        <c:barDir val="col"/>
        <c:grouping val="clustered"/>
        <c:varyColors val="0"/>
        <c:ser>
          <c:idx val="0"/>
          <c:order val="0"/>
          <c:tx>
            <c:strRef>
              <c:f>[9]DIC!$E$6</c:f>
              <c:strCache>
                <c:ptCount val="1"/>
                <c:pt idx="0">
                  <c:v>COMERCIALIZACIÓN Bs</c:v>
                </c:pt>
              </c:strCache>
            </c:strRef>
          </c:tx>
          <c:spPr>
            <a:solidFill>
              <a:srgbClr val="C55A11">
                <a:alpha val="88000"/>
              </a:srgbClr>
            </a:solidFill>
            <a:ln w="0">
              <a:solidFill>
                <a:srgbClr val="1F4E79"/>
              </a:solidFill>
            </a:ln>
          </c:spPr>
          <c:invertIfNegative val="0"/>
          <c:dLbls>
            <c:spPr>
              <a:solidFill>
                <a:srgbClr val="5B9BD5"/>
              </a:solidFill>
            </c:spPr>
            <c:txPr>
              <a:bodyPr wrap="square"/>
              <a:lstStyle/>
              <a:p>
                <a:pPr>
                  <a:defRPr sz="800" b="1" strike="noStrike" spc="-1">
                    <a:solidFill>
                      <a:srgbClr val="FFFFFF"/>
                    </a:solidFill>
                    <a:latin typeface="Calibri"/>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[9]DIC!$B$7:$B$11</c:f>
              <c:strCache>
                <c:ptCount val="5"/>
                <c:pt idx="0">
                  <c:v>01 DIC- 03 DIC</c:v>
                </c:pt>
                <c:pt idx="1">
                  <c:v>04 DIC – 10 DIC</c:v>
                </c:pt>
                <c:pt idx="2">
                  <c:v>11 DIC – 17 DIC</c:v>
                </c:pt>
                <c:pt idx="3">
                  <c:v>18 DIC – 24 DIC</c:v>
                </c:pt>
                <c:pt idx="4">
                  <c:v>25 DIC – 31 DIC</c:v>
                </c:pt>
              </c:strCache>
            </c:strRef>
          </c:cat>
          <c:val>
            <c:numRef>
              <c:f>[9]DIC!$E$7:$E$11</c:f>
              <c:numCache>
                <c:formatCode>General</c:formatCode>
                <c:ptCount val="5"/>
                <c:pt idx="0">
                  <c:v>149709.6</c:v>
                </c:pt>
                <c:pt idx="1">
                  <c:v>435116.4</c:v>
                </c:pt>
                <c:pt idx="2">
                  <c:v>627255.11999999988</c:v>
                </c:pt>
                <c:pt idx="3">
                  <c:v>323820</c:v>
                </c:pt>
                <c:pt idx="4">
                  <c:v>799507.2</c:v>
                </c:pt>
              </c:numCache>
            </c:numRef>
          </c:val>
          <c:extLst>
            <c:ext xmlns:c16="http://schemas.microsoft.com/office/drawing/2014/chart" uri="{C3380CC4-5D6E-409C-BE32-E72D297353CC}">
              <c16:uniqueId val="{00000000-745D-4B99-9D53-F70E260C1427}"/>
            </c:ext>
          </c:extLst>
        </c:ser>
        <c:dLbls>
          <c:showLegendKey val="0"/>
          <c:showVal val="0"/>
          <c:showCatName val="0"/>
          <c:showSerName val="0"/>
          <c:showPercent val="0"/>
          <c:showBubbleSize val="0"/>
        </c:dLbls>
        <c:gapWidth val="84"/>
        <c:shape val="box"/>
        <c:axId val="1168020368"/>
        <c:axId val="1168012208"/>
        <c:axId val="0"/>
      </c:bar3DChart>
      <c:catAx>
        <c:axId val="1168020368"/>
        <c:scaling>
          <c:orientation val="minMax"/>
        </c:scaling>
        <c:delete val="0"/>
        <c:axPos val="b"/>
        <c:numFmt formatCode="General" sourceLinked="0"/>
        <c:majorTickMark val="none"/>
        <c:minorTickMark val="none"/>
        <c:tickLblPos val="nextTo"/>
        <c:spPr>
          <a:ln w="6480">
            <a:noFill/>
          </a:ln>
        </c:spPr>
        <c:txPr>
          <a:bodyPr/>
          <a:lstStyle/>
          <a:p>
            <a:pPr>
              <a:defRPr sz="900" b="0" strike="noStrike" spc="-1">
                <a:solidFill>
                  <a:srgbClr val="BFBFBF"/>
                </a:solidFill>
                <a:latin typeface="Calibri"/>
              </a:defRPr>
            </a:pPr>
            <a:endParaRPr lang="es-BO"/>
          </a:p>
        </c:txPr>
        <c:crossAx val="1168012208"/>
        <c:crosses val="autoZero"/>
        <c:auto val="1"/>
        <c:lblAlgn val="ctr"/>
        <c:lblOffset val="100"/>
        <c:noMultiLvlLbl val="0"/>
      </c:catAx>
      <c:valAx>
        <c:axId val="1168012208"/>
        <c:scaling>
          <c:orientation val="minMax"/>
        </c:scaling>
        <c:delete val="1"/>
        <c:axPos val="l"/>
        <c:numFmt formatCode="General" sourceLinked="1"/>
        <c:majorTickMark val="out"/>
        <c:minorTickMark val="none"/>
        <c:tickLblPos val="nextTo"/>
        <c:crossAx val="1168020368"/>
        <c:crosses val="autoZero"/>
        <c:crossBetween val="between"/>
      </c:valAx>
    </c:plotArea>
    <c:plotVisOnly val="1"/>
    <c:dispBlanksAs val="gap"/>
    <c:showDLblsOverMax val="1"/>
  </c:chart>
  <c:spPr>
    <a:solidFill>
      <a:srgbClr val="404040"/>
    </a:solidFill>
    <a:ln w="6480">
      <a:solidFill>
        <a:srgbClr val="8B8B8B"/>
      </a:solidFill>
      <a:round/>
    </a:ln>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FFFFFF"/>
                </a:solidFill>
                <a:latin typeface="Calibri"/>
              </a:defRPr>
            </a:pPr>
            <a:r>
              <a:rPr lang="es-ES" sz="1100" b="0" strike="noStrike" spc="-1">
                <a:solidFill>
                  <a:srgbClr val="FFFFFF"/>
                </a:solidFill>
                <a:latin typeface="Calibri"/>
              </a:rPr>
              <a:t>COMERCIALIZACION DICIEMBRE
CANTIDAD EN Kg.</a:t>
            </a:r>
          </a:p>
        </c:rich>
      </c:tx>
      <c:layout>
        <c:manualLayout>
          <c:xMode val="edge"/>
          <c:yMode val="edge"/>
          <c:x val="0.25098232233719336"/>
          <c:y val="5.3821056319523518E-2"/>
        </c:manualLayout>
      </c:layout>
      <c:overlay val="0"/>
      <c:spPr>
        <a:noFill/>
        <a:ln w="0">
          <a:noFill/>
        </a:ln>
      </c:spPr>
    </c:title>
    <c:autoTitleDeleted val="0"/>
    <c:view3D>
      <c:rotX val="15"/>
      <c:rotY val="20"/>
      <c:rAngAx val="1"/>
    </c:view3D>
    <c:floor>
      <c:thickness val="0"/>
      <c:spPr>
        <a:solidFill>
          <a:srgbClr val="AFABAB">
            <a:alpha val="27000"/>
          </a:srgbClr>
        </a:solidFill>
        <a:ln w="6480">
          <a:noFill/>
        </a:ln>
      </c:spPr>
    </c:floor>
    <c:sideWall>
      <c:thickness val="0"/>
      <c:spPr>
        <a:noFill/>
        <a:ln w="6480">
          <a:noFill/>
        </a:ln>
      </c:spPr>
    </c:sideWall>
    <c:backWall>
      <c:thickness val="0"/>
      <c:spPr>
        <a:noFill/>
        <a:ln w="6480">
          <a:noFill/>
        </a:ln>
      </c:spPr>
    </c:backWall>
    <c:plotArea>
      <c:layout/>
      <c:bar3DChart>
        <c:barDir val="col"/>
        <c:grouping val="clustered"/>
        <c:varyColors val="0"/>
        <c:ser>
          <c:idx val="0"/>
          <c:order val="0"/>
          <c:tx>
            <c:strRef>
              <c:f>[9]DIC!$D$6</c:f>
              <c:strCache>
                <c:ptCount val="1"/>
                <c:pt idx="0">
                  <c:v>COMERCIALIZACIÓN Kg.</c:v>
                </c:pt>
              </c:strCache>
            </c:strRef>
          </c:tx>
          <c:spPr>
            <a:solidFill>
              <a:srgbClr val="0070C0">
                <a:alpha val="88000"/>
              </a:srgbClr>
            </a:solidFill>
            <a:ln w="0">
              <a:solidFill>
                <a:srgbClr val="1F4E79"/>
              </a:solidFill>
            </a:ln>
          </c:spPr>
          <c:invertIfNegative val="0"/>
          <c:dLbls>
            <c:spPr>
              <a:solidFill>
                <a:srgbClr val="5B9BD5"/>
              </a:solidFill>
            </c:spPr>
            <c:txPr>
              <a:bodyPr wrap="square"/>
              <a:lstStyle/>
              <a:p>
                <a:pPr>
                  <a:defRPr sz="800" b="1" strike="noStrike" spc="-1">
                    <a:solidFill>
                      <a:srgbClr val="FFFFFF"/>
                    </a:solidFill>
                    <a:latin typeface="Calibri"/>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[9]DIC!$B$7:$B$11</c:f>
              <c:strCache>
                <c:ptCount val="5"/>
                <c:pt idx="0">
                  <c:v>01 DIC- 03 DIC</c:v>
                </c:pt>
                <c:pt idx="1">
                  <c:v>04 DIC – 10 DIC</c:v>
                </c:pt>
                <c:pt idx="2">
                  <c:v>11 DIC – 17 DIC</c:v>
                </c:pt>
                <c:pt idx="3">
                  <c:v>18 DIC – 24 DIC</c:v>
                </c:pt>
                <c:pt idx="4">
                  <c:v>25 DIC – 31 DIC</c:v>
                </c:pt>
              </c:strCache>
            </c:strRef>
          </c:cat>
          <c:val>
            <c:numRef>
              <c:f>[9]DIC!$D$7:$D$11</c:f>
              <c:numCache>
                <c:formatCode>General</c:formatCode>
                <c:ptCount val="5"/>
                <c:pt idx="0">
                  <c:v>43020</c:v>
                </c:pt>
                <c:pt idx="1">
                  <c:v>149930</c:v>
                </c:pt>
                <c:pt idx="2">
                  <c:v>192694</c:v>
                </c:pt>
                <c:pt idx="3">
                  <c:v>105500</c:v>
                </c:pt>
                <c:pt idx="4">
                  <c:v>254640</c:v>
                </c:pt>
              </c:numCache>
            </c:numRef>
          </c:val>
          <c:extLst>
            <c:ext xmlns:c16="http://schemas.microsoft.com/office/drawing/2014/chart" uri="{C3380CC4-5D6E-409C-BE32-E72D297353CC}">
              <c16:uniqueId val="{00000000-1BEF-43B6-8F2F-581AB813739E}"/>
            </c:ext>
          </c:extLst>
        </c:ser>
        <c:dLbls>
          <c:showLegendKey val="0"/>
          <c:showVal val="0"/>
          <c:showCatName val="0"/>
          <c:showSerName val="0"/>
          <c:showPercent val="0"/>
          <c:showBubbleSize val="0"/>
        </c:dLbls>
        <c:gapWidth val="84"/>
        <c:shape val="box"/>
        <c:axId val="1168013840"/>
        <c:axId val="1168017648"/>
        <c:axId val="0"/>
      </c:bar3DChart>
      <c:catAx>
        <c:axId val="1168013840"/>
        <c:scaling>
          <c:orientation val="minMax"/>
        </c:scaling>
        <c:delete val="0"/>
        <c:axPos val="b"/>
        <c:numFmt formatCode="General" sourceLinked="0"/>
        <c:majorTickMark val="none"/>
        <c:minorTickMark val="none"/>
        <c:tickLblPos val="nextTo"/>
        <c:spPr>
          <a:ln w="6480">
            <a:noFill/>
          </a:ln>
        </c:spPr>
        <c:txPr>
          <a:bodyPr/>
          <a:lstStyle/>
          <a:p>
            <a:pPr>
              <a:defRPr sz="800" b="0" strike="noStrike" spc="-1">
                <a:solidFill>
                  <a:srgbClr val="BFBFBF"/>
                </a:solidFill>
                <a:latin typeface="Calibri"/>
              </a:defRPr>
            </a:pPr>
            <a:endParaRPr lang="es-BO"/>
          </a:p>
        </c:txPr>
        <c:crossAx val="1168017648"/>
        <c:crosses val="autoZero"/>
        <c:auto val="1"/>
        <c:lblAlgn val="ctr"/>
        <c:lblOffset val="100"/>
        <c:noMultiLvlLbl val="0"/>
      </c:catAx>
      <c:valAx>
        <c:axId val="1168017648"/>
        <c:scaling>
          <c:orientation val="minMax"/>
        </c:scaling>
        <c:delete val="1"/>
        <c:axPos val="l"/>
        <c:numFmt formatCode="General" sourceLinked="1"/>
        <c:majorTickMark val="out"/>
        <c:minorTickMark val="none"/>
        <c:tickLblPos val="nextTo"/>
        <c:crossAx val="1168013840"/>
        <c:crosses val="autoZero"/>
        <c:crossBetween val="between"/>
      </c:valAx>
    </c:plotArea>
    <c:plotVisOnly val="1"/>
    <c:dispBlanksAs val="gap"/>
    <c:showDLblsOverMax val="1"/>
  </c:chart>
  <c:spPr>
    <a:solidFill>
      <a:srgbClr val="404040"/>
    </a:solidFill>
    <a:ln w="6480">
      <a:solidFill>
        <a:srgbClr val="8B8B8B"/>
      </a:solidFill>
      <a:round/>
    </a:ln>
  </c:sp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INGRESOS - EGRESOS DICIEMBRE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B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RESUMEN!$B$584</c:f>
              <c:strCache>
                <c:ptCount val="1"/>
                <c:pt idx="0">
                  <c:v>INGRESOS</c:v>
                </c:pt>
              </c:strCache>
            </c:strRef>
          </c:tx>
          <c:spPr>
            <a:solidFill>
              <a:schemeClr val="accent1"/>
            </a:solidFill>
            <a:ln>
              <a:noFill/>
            </a:ln>
            <a:effectLst/>
            <a:sp3d/>
          </c:spPr>
          <c:invertIfNegative val="0"/>
          <c:cat>
            <c:strRef>
              <c:f>RESUMEN!$A$585:$A$589</c:f>
              <c:strCache>
                <c:ptCount val="5"/>
                <c:pt idx="0">
                  <c:v>SEMANA 1</c:v>
                </c:pt>
                <c:pt idx="1">
                  <c:v>SEMANA 2</c:v>
                </c:pt>
                <c:pt idx="2">
                  <c:v>SEMANA 3</c:v>
                </c:pt>
                <c:pt idx="3">
                  <c:v>SEMANA 4</c:v>
                </c:pt>
                <c:pt idx="4">
                  <c:v>SEMANA 5</c:v>
                </c:pt>
              </c:strCache>
            </c:strRef>
          </c:cat>
          <c:val>
            <c:numRef>
              <c:f>RESUMEN!$B$585:$B$589</c:f>
              <c:numCache>
                <c:formatCode>#,##0.00</c:formatCode>
                <c:ptCount val="5"/>
                <c:pt idx="0">
                  <c:v>149709.6</c:v>
                </c:pt>
                <c:pt idx="1">
                  <c:v>435116.4</c:v>
                </c:pt>
                <c:pt idx="2">
                  <c:v>627255.12</c:v>
                </c:pt>
                <c:pt idx="3">
                  <c:v>323820</c:v>
                </c:pt>
                <c:pt idx="4">
                  <c:v>799507.2</c:v>
                </c:pt>
              </c:numCache>
            </c:numRef>
          </c:val>
          <c:extLst>
            <c:ext xmlns:c16="http://schemas.microsoft.com/office/drawing/2014/chart" uri="{C3380CC4-5D6E-409C-BE32-E72D297353CC}">
              <c16:uniqueId val="{00000000-7ECE-4056-AB2B-1A5C8B296A80}"/>
            </c:ext>
          </c:extLst>
        </c:ser>
        <c:ser>
          <c:idx val="1"/>
          <c:order val="1"/>
          <c:tx>
            <c:strRef>
              <c:f>RESUMEN!$C$584</c:f>
              <c:strCache>
                <c:ptCount val="1"/>
                <c:pt idx="0">
                  <c:v>GASTOS</c:v>
                </c:pt>
              </c:strCache>
            </c:strRef>
          </c:tx>
          <c:spPr>
            <a:solidFill>
              <a:schemeClr val="accent3"/>
            </a:solidFill>
            <a:ln>
              <a:noFill/>
            </a:ln>
            <a:effectLst/>
            <a:sp3d/>
          </c:spPr>
          <c:invertIfNegative val="0"/>
          <c:cat>
            <c:strRef>
              <c:f>RESUMEN!$A$585:$A$589</c:f>
              <c:strCache>
                <c:ptCount val="5"/>
                <c:pt idx="0">
                  <c:v>SEMANA 1</c:v>
                </c:pt>
                <c:pt idx="1">
                  <c:v>SEMANA 2</c:v>
                </c:pt>
                <c:pt idx="2">
                  <c:v>SEMANA 3</c:v>
                </c:pt>
                <c:pt idx="3">
                  <c:v>SEMANA 4</c:v>
                </c:pt>
                <c:pt idx="4">
                  <c:v>SEMANA 5</c:v>
                </c:pt>
              </c:strCache>
            </c:strRef>
          </c:cat>
          <c:val>
            <c:numRef>
              <c:f>RESUMEN!$C$585:$C$589</c:f>
              <c:numCache>
                <c:formatCode>#,##0.00</c:formatCode>
                <c:ptCount val="5"/>
                <c:pt idx="0">
                  <c:v>321890.25</c:v>
                </c:pt>
                <c:pt idx="1">
                  <c:v>2908091.35</c:v>
                </c:pt>
                <c:pt idx="2">
                  <c:v>60578.04</c:v>
                </c:pt>
                <c:pt idx="3">
                  <c:v>674557.11</c:v>
                </c:pt>
                <c:pt idx="4">
                  <c:v>2865.93</c:v>
                </c:pt>
              </c:numCache>
            </c:numRef>
          </c:val>
          <c:extLst>
            <c:ext xmlns:c16="http://schemas.microsoft.com/office/drawing/2014/chart" uri="{C3380CC4-5D6E-409C-BE32-E72D297353CC}">
              <c16:uniqueId val="{00000001-7ECE-4056-AB2B-1A5C8B296A80}"/>
            </c:ext>
          </c:extLst>
        </c:ser>
        <c:dLbls>
          <c:showLegendKey val="0"/>
          <c:showVal val="0"/>
          <c:showCatName val="0"/>
          <c:showSerName val="0"/>
          <c:showPercent val="0"/>
          <c:showBubbleSize val="0"/>
        </c:dLbls>
        <c:gapWidth val="150"/>
        <c:shape val="box"/>
        <c:axId val="1168019824"/>
        <c:axId val="1168018736"/>
        <c:axId val="0"/>
      </c:bar3DChart>
      <c:catAx>
        <c:axId val="116801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8018736"/>
        <c:crosses val="autoZero"/>
        <c:auto val="1"/>
        <c:lblAlgn val="ctr"/>
        <c:lblOffset val="100"/>
        <c:noMultiLvlLbl val="0"/>
      </c:catAx>
      <c:valAx>
        <c:axId val="1168018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801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BO"/>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INGRESOS - EGRESOS ENERO</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B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RESUMEN!$B$654</c:f>
              <c:strCache>
                <c:ptCount val="1"/>
                <c:pt idx="0">
                  <c:v>INGRESOS</c:v>
                </c:pt>
              </c:strCache>
            </c:strRef>
          </c:tx>
          <c:spPr>
            <a:solidFill>
              <a:schemeClr val="accent1"/>
            </a:solidFill>
            <a:ln>
              <a:noFill/>
            </a:ln>
            <a:effectLst/>
            <a:sp3d/>
          </c:spPr>
          <c:invertIfNegative val="0"/>
          <c:cat>
            <c:strRef>
              <c:f>RESUMEN!$A$655:$A$659</c:f>
              <c:strCache>
                <c:ptCount val="5"/>
                <c:pt idx="0">
                  <c:v>SEMANA 1</c:v>
                </c:pt>
                <c:pt idx="1">
                  <c:v>SEMANA 2</c:v>
                </c:pt>
                <c:pt idx="2">
                  <c:v>SEMANA 3</c:v>
                </c:pt>
                <c:pt idx="3">
                  <c:v>SEMANA 4</c:v>
                </c:pt>
                <c:pt idx="4">
                  <c:v>SEMANA 5</c:v>
                </c:pt>
              </c:strCache>
            </c:strRef>
          </c:cat>
          <c:val>
            <c:numRef>
              <c:f>RESUMEN!$B$655:$B$659</c:f>
              <c:numCache>
                <c:formatCode>#,##0.00</c:formatCode>
                <c:ptCount val="5"/>
                <c:pt idx="0">
                  <c:v>303288</c:v>
                </c:pt>
                <c:pt idx="1">
                  <c:v>423591.6</c:v>
                </c:pt>
                <c:pt idx="2">
                  <c:v>707287.2</c:v>
                </c:pt>
                <c:pt idx="3">
                  <c:v>566347.19999999995</c:v>
                </c:pt>
                <c:pt idx="4">
                  <c:v>400380</c:v>
                </c:pt>
              </c:numCache>
            </c:numRef>
          </c:val>
          <c:extLst>
            <c:ext xmlns:c16="http://schemas.microsoft.com/office/drawing/2014/chart" uri="{C3380CC4-5D6E-409C-BE32-E72D297353CC}">
              <c16:uniqueId val="{00000000-AF99-4F6D-BDC4-8925D639DE29}"/>
            </c:ext>
          </c:extLst>
        </c:ser>
        <c:ser>
          <c:idx val="1"/>
          <c:order val="1"/>
          <c:tx>
            <c:strRef>
              <c:f>RESUMEN!$C$654</c:f>
              <c:strCache>
                <c:ptCount val="1"/>
                <c:pt idx="0">
                  <c:v>GASTOS</c:v>
                </c:pt>
              </c:strCache>
            </c:strRef>
          </c:tx>
          <c:spPr>
            <a:solidFill>
              <a:schemeClr val="accent3"/>
            </a:solidFill>
            <a:ln>
              <a:noFill/>
            </a:ln>
            <a:effectLst/>
            <a:sp3d/>
          </c:spPr>
          <c:invertIfNegative val="0"/>
          <c:cat>
            <c:strRef>
              <c:f>RESUMEN!$A$655:$A$659</c:f>
              <c:strCache>
                <c:ptCount val="5"/>
                <c:pt idx="0">
                  <c:v>SEMANA 1</c:v>
                </c:pt>
                <c:pt idx="1">
                  <c:v>SEMANA 2</c:v>
                </c:pt>
                <c:pt idx="2">
                  <c:v>SEMANA 3</c:v>
                </c:pt>
                <c:pt idx="3">
                  <c:v>SEMANA 4</c:v>
                </c:pt>
                <c:pt idx="4">
                  <c:v>SEMANA 5</c:v>
                </c:pt>
              </c:strCache>
            </c:strRef>
          </c:cat>
          <c:val>
            <c:numRef>
              <c:f>RESUMEN!$C$655:$C$659</c:f>
              <c:numCache>
                <c:formatCode>#,##0.00</c:formatCode>
                <c:ptCount val="5"/>
                <c:pt idx="0">
                  <c:v>440396.55999999994</c:v>
                </c:pt>
                <c:pt idx="1">
                  <c:v>1863380.6500000001</c:v>
                </c:pt>
                <c:pt idx="2">
                  <c:v>5697.3</c:v>
                </c:pt>
                <c:pt idx="3">
                  <c:v>26400</c:v>
                </c:pt>
                <c:pt idx="4">
                  <c:v>306757.16000000003</c:v>
                </c:pt>
              </c:numCache>
            </c:numRef>
          </c:val>
          <c:extLst>
            <c:ext xmlns:c16="http://schemas.microsoft.com/office/drawing/2014/chart" uri="{C3380CC4-5D6E-409C-BE32-E72D297353CC}">
              <c16:uniqueId val="{00000001-AF99-4F6D-BDC4-8925D639DE29}"/>
            </c:ext>
          </c:extLst>
        </c:ser>
        <c:dLbls>
          <c:showLegendKey val="0"/>
          <c:showVal val="0"/>
          <c:showCatName val="0"/>
          <c:showSerName val="0"/>
          <c:showPercent val="0"/>
          <c:showBubbleSize val="0"/>
        </c:dLbls>
        <c:gapWidth val="150"/>
        <c:shape val="box"/>
        <c:axId val="1168018192"/>
        <c:axId val="1168022544"/>
        <c:axId val="0"/>
      </c:bar3DChart>
      <c:catAx>
        <c:axId val="1168018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8022544"/>
        <c:crosses val="autoZero"/>
        <c:auto val="1"/>
        <c:lblAlgn val="ctr"/>
        <c:lblOffset val="100"/>
        <c:noMultiLvlLbl val="0"/>
      </c:catAx>
      <c:valAx>
        <c:axId val="1168022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801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BO"/>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595959"/>
                </a:solidFill>
                <a:latin typeface="Calibri"/>
              </a:defRPr>
            </a:pPr>
            <a:r>
              <a:rPr lang="es-ES" sz="1100" b="0" strike="noStrike" spc="-1">
                <a:solidFill>
                  <a:srgbClr val="595959"/>
                </a:solidFill>
                <a:latin typeface="Calibri"/>
              </a:rPr>
              <a:t>MOVIMIENTO DE ALMACENES
ENERO</a:t>
            </a:r>
          </a:p>
        </c:rich>
      </c:tx>
      <c:overlay val="0"/>
      <c:spPr>
        <a:noFill/>
        <a:ln w="0">
          <a:noFill/>
        </a:ln>
      </c:spPr>
    </c:title>
    <c:autoTitleDeleted val="0"/>
    <c:plotArea>
      <c:layout/>
      <c:barChart>
        <c:barDir val="col"/>
        <c:grouping val="clustered"/>
        <c:varyColors val="0"/>
        <c:ser>
          <c:idx val="0"/>
          <c:order val="0"/>
          <c:tx>
            <c:strRef>
              <c:f>[10]ENERO!$U$8</c:f>
              <c:strCache>
                <c:ptCount val="1"/>
                <c:pt idx="0">
                  <c:v>SALDO ANTERIOR (Kg)</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[10]ENERO!$V$7:$Z$7</c:f>
              <c:strCache>
                <c:ptCount val="5"/>
                <c:pt idx="0">
                  <c:v>01 ENE - 07 ENE</c:v>
                </c:pt>
                <c:pt idx="1">
                  <c:v>08 ENE - 14 ENE</c:v>
                </c:pt>
                <c:pt idx="2">
                  <c:v>15 ENE - 21 ENE</c:v>
                </c:pt>
                <c:pt idx="3">
                  <c:v>22 ENE - 28 ENE</c:v>
                </c:pt>
                <c:pt idx="4">
                  <c:v>29 ENE - 31 ENE</c:v>
                </c:pt>
              </c:strCache>
            </c:strRef>
          </c:cat>
          <c:val>
            <c:numRef>
              <c:f>[10]ENERO!$V$8:$Z$8</c:f>
              <c:numCache>
                <c:formatCode>General</c:formatCode>
                <c:ptCount val="5"/>
                <c:pt idx="0">
                  <c:v>609133</c:v>
                </c:pt>
                <c:pt idx="1">
                  <c:v>861089</c:v>
                </c:pt>
                <c:pt idx="2">
                  <c:v>1080420</c:v>
                </c:pt>
                <c:pt idx="3">
                  <c:v>1191734</c:v>
                </c:pt>
                <c:pt idx="4">
                  <c:v>1340628</c:v>
                </c:pt>
              </c:numCache>
            </c:numRef>
          </c:val>
          <c:extLst>
            <c:ext xmlns:c16="http://schemas.microsoft.com/office/drawing/2014/chart" uri="{C3380CC4-5D6E-409C-BE32-E72D297353CC}">
              <c16:uniqueId val="{00000000-20CF-4710-B1B3-E2B5791E2DC9}"/>
            </c:ext>
          </c:extLst>
        </c:ser>
        <c:ser>
          <c:idx val="1"/>
          <c:order val="1"/>
          <c:tx>
            <c:strRef>
              <c:f>[10]ENERO!$U$9</c:f>
              <c:strCache>
                <c:ptCount val="1"/>
                <c:pt idx="0">
                  <c:v>PRODUCCIÓN (Kg)</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[10]ENERO!$V$7:$Z$7</c:f>
              <c:strCache>
                <c:ptCount val="5"/>
                <c:pt idx="0">
                  <c:v>01 ENE - 07 ENE</c:v>
                </c:pt>
                <c:pt idx="1">
                  <c:v>08 ENE - 14 ENE</c:v>
                </c:pt>
                <c:pt idx="2">
                  <c:v>15 ENE - 21 ENE</c:v>
                </c:pt>
                <c:pt idx="3">
                  <c:v>22 ENE - 28 ENE</c:v>
                </c:pt>
                <c:pt idx="4">
                  <c:v>29 ENE - 31 ENE</c:v>
                </c:pt>
              </c:strCache>
            </c:strRef>
          </c:cat>
          <c:val>
            <c:numRef>
              <c:f>[10]ENERO!$V$9:$Z$9</c:f>
              <c:numCache>
                <c:formatCode>General</c:formatCode>
                <c:ptCount val="5"/>
                <c:pt idx="0">
                  <c:v>351556</c:v>
                </c:pt>
                <c:pt idx="1">
                  <c:v>353501</c:v>
                </c:pt>
                <c:pt idx="2">
                  <c:v>339454</c:v>
                </c:pt>
                <c:pt idx="3">
                  <c:v>336534</c:v>
                </c:pt>
                <c:pt idx="4">
                  <c:v>139041</c:v>
                </c:pt>
              </c:numCache>
            </c:numRef>
          </c:val>
          <c:extLst>
            <c:ext xmlns:c16="http://schemas.microsoft.com/office/drawing/2014/chart" uri="{C3380CC4-5D6E-409C-BE32-E72D297353CC}">
              <c16:uniqueId val="{00000001-20CF-4710-B1B3-E2B5791E2DC9}"/>
            </c:ext>
          </c:extLst>
        </c:ser>
        <c:ser>
          <c:idx val="2"/>
          <c:order val="2"/>
          <c:tx>
            <c:strRef>
              <c:f>[10]ENERO!$U$10</c:f>
              <c:strCache>
                <c:ptCount val="1"/>
                <c:pt idx="0">
                  <c:v>COMERCIALIZACIÓN</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[10]ENERO!$V$7:$Z$7</c:f>
              <c:strCache>
                <c:ptCount val="5"/>
                <c:pt idx="0">
                  <c:v>01 ENE - 07 ENE</c:v>
                </c:pt>
                <c:pt idx="1">
                  <c:v>08 ENE - 14 ENE</c:v>
                </c:pt>
                <c:pt idx="2">
                  <c:v>15 ENE - 21 ENE</c:v>
                </c:pt>
                <c:pt idx="3">
                  <c:v>22 ENE - 28 ENE</c:v>
                </c:pt>
                <c:pt idx="4">
                  <c:v>29 ENE - 31 ENE</c:v>
                </c:pt>
              </c:strCache>
            </c:strRef>
          </c:cat>
          <c:val>
            <c:numRef>
              <c:f>[10]ENERO!$V$10:$Z$10</c:f>
              <c:numCache>
                <c:formatCode>General</c:formatCode>
                <c:ptCount val="5"/>
                <c:pt idx="0">
                  <c:v>99600</c:v>
                </c:pt>
                <c:pt idx="1">
                  <c:v>134170</c:v>
                </c:pt>
                <c:pt idx="2">
                  <c:v>228140</c:v>
                </c:pt>
                <c:pt idx="3">
                  <c:v>187640</c:v>
                </c:pt>
                <c:pt idx="4">
                  <c:v>127500</c:v>
                </c:pt>
              </c:numCache>
            </c:numRef>
          </c:val>
          <c:extLst>
            <c:ext xmlns:c16="http://schemas.microsoft.com/office/drawing/2014/chart" uri="{C3380CC4-5D6E-409C-BE32-E72D297353CC}">
              <c16:uniqueId val="{00000002-20CF-4710-B1B3-E2B5791E2DC9}"/>
            </c:ext>
          </c:extLst>
        </c:ser>
        <c:dLbls>
          <c:showLegendKey val="0"/>
          <c:showVal val="0"/>
          <c:showCatName val="0"/>
          <c:showSerName val="0"/>
          <c:showPercent val="0"/>
          <c:showBubbleSize val="0"/>
        </c:dLbls>
        <c:gapWidth val="219"/>
        <c:overlap val="-27"/>
        <c:axId val="1168022000"/>
        <c:axId val="1168012752"/>
      </c:barChart>
      <c:catAx>
        <c:axId val="1168022000"/>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s-BO"/>
          </a:p>
        </c:txPr>
        <c:crossAx val="1168012752"/>
        <c:crosses val="autoZero"/>
        <c:auto val="1"/>
        <c:lblAlgn val="ctr"/>
        <c:lblOffset val="100"/>
        <c:noMultiLvlLbl val="0"/>
      </c:catAx>
      <c:valAx>
        <c:axId val="1168012752"/>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s-BO"/>
          </a:p>
        </c:txPr>
        <c:crossAx val="1168022000"/>
        <c:crosses val="autoZero"/>
        <c:crossBetween val="between"/>
      </c:valAx>
      <c:spPr>
        <a:noFill/>
        <a:ln w="0">
          <a:noFill/>
        </a:ln>
      </c:spPr>
    </c:plotArea>
    <c:legend>
      <c:legendPos val="b"/>
      <c:layout>
        <c:manualLayout>
          <c:xMode val="edge"/>
          <c:yMode val="edge"/>
          <c:x val="6.2340418469300815E-2"/>
          <c:y val="0.88808721060912565"/>
          <c:w val="0.84721444615333552"/>
          <c:h val="7.2986779460144258E-2"/>
        </c:manualLayout>
      </c:layout>
      <c:overlay val="0"/>
      <c:spPr>
        <a:noFill/>
        <a:ln w="0">
          <a:noFill/>
        </a:ln>
      </c:spPr>
      <c:txPr>
        <a:bodyPr/>
        <a:lstStyle/>
        <a:p>
          <a:pPr>
            <a:defRPr sz="900" b="0" strike="noStrike" spc="-1">
              <a:solidFill>
                <a:srgbClr val="595959"/>
              </a:solidFill>
              <a:latin typeface="Calibri"/>
            </a:defRPr>
          </a:pPr>
          <a:endParaRPr lang="es-BO"/>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s-ES" sz="1100"/>
              <a:t>PRODUCCIÓN ENERO
CANTIDAD EN Kg.</a:t>
            </a:r>
          </a:p>
        </c:rich>
      </c:tx>
      <c:layout>
        <c:manualLayout>
          <c:xMode val="edge"/>
          <c:yMode val="edge"/>
          <c:x val="0.31841269841269842"/>
          <c:y val="1.8433179723502304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s-B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272007973323141"/>
          <c:y val="0.15922059437304026"/>
          <c:w val="0.79940021117192162"/>
          <c:h val="0.66146618769428012"/>
        </c:manualLayout>
      </c:layout>
      <c:bar3DChart>
        <c:barDir val="col"/>
        <c:grouping val="clustered"/>
        <c:varyColors val="0"/>
        <c:ser>
          <c:idx val="0"/>
          <c:order val="0"/>
          <c:tx>
            <c:strRef>
              <c:f>[10]ENERO!$C$6</c:f>
              <c:strCache>
                <c:ptCount val="1"/>
                <c:pt idx="0">
                  <c:v>PRODUCCIÓN Kg.</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[10]ENERO!$B$7:$B$11</c:f>
              <c:strCache>
                <c:ptCount val="5"/>
                <c:pt idx="0">
                  <c:v>01 ENE - 07 ENE</c:v>
                </c:pt>
                <c:pt idx="1">
                  <c:v>08 ENE - 14 ENE</c:v>
                </c:pt>
                <c:pt idx="2">
                  <c:v>15 ENE - 21 ENE</c:v>
                </c:pt>
                <c:pt idx="3">
                  <c:v>22 ENE - 28 ENE</c:v>
                </c:pt>
                <c:pt idx="4">
                  <c:v>29 ENE - 31 ENE</c:v>
                </c:pt>
              </c:strCache>
            </c:strRef>
          </c:cat>
          <c:val>
            <c:numRef>
              <c:f>[10]ENERO!$C$7:$C$11</c:f>
              <c:numCache>
                <c:formatCode>General</c:formatCode>
                <c:ptCount val="5"/>
                <c:pt idx="0">
                  <c:v>351556</c:v>
                </c:pt>
                <c:pt idx="1">
                  <c:v>353501</c:v>
                </c:pt>
                <c:pt idx="2">
                  <c:v>339454</c:v>
                </c:pt>
                <c:pt idx="3">
                  <c:v>336534</c:v>
                </c:pt>
                <c:pt idx="4">
                  <c:v>139041</c:v>
                </c:pt>
              </c:numCache>
            </c:numRef>
          </c:val>
          <c:extLst>
            <c:ext xmlns:c16="http://schemas.microsoft.com/office/drawing/2014/chart" uri="{C3380CC4-5D6E-409C-BE32-E72D297353CC}">
              <c16:uniqueId val="{00000000-773F-46C3-9E0F-80ABA7AEBFA6}"/>
            </c:ext>
          </c:extLst>
        </c:ser>
        <c:dLbls>
          <c:showLegendKey val="0"/>
          <c:showVal val="0"/>
          <c:showCatName val="0"/>
          <c:showSerName val="0"/>
          <c:showPercent val="0"/>
          <c:showBubbleSize val="0"/>
        </c:dLbls>
        <c:gapWidth val="65"/>
        <c:shape val="box"/>
        <c:axId val="1168011120"/>
        <c:axId val="1168011664"/>
        <c:axId val="0"/>
      </c:bar3DChart>
      <c:catAx>
        <c:axId val="1168011120"/>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BO"/>
          </a:p>
        </c:txPr>
        <c:crossAx val="1168011664"/>
        <c:crosses val="autoZero"/>
        <c:auto val="1"/>
        <c:lblAlgn val="ctr"/>
        <c:lblOffset val="100"/>
        <c:noMultiLvlLbl val="0"/>
      </c:catAx>
      <c:valAx>
        <c:axId val="11680116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BO"/>
          </a:p>
        </c:txPr>
        <c:crossAx val="1168011120"/>
        <c:crosses val="autoZero"/>
        <c:crossBetween val="between"/>
      </c:valAx>
      <c:spPr>
        <a:noFill/>
        <a:ln>
          <a:noFill/>
        </a:ln>
        <a:effectLst/>
      </c:spPr>
    </c:plotArea>
    <c:plotVisOnly val="1"/>
    <c:dispBlanksAs val="gap"/>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BO"/>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s-ES" sz="1100"/>
              <a:t>COMERCIALIZACION ENERO
IMPORTE EN BS.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s-B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[10]ENERO!$E$6</c:f>
              <c:strCache>
                <c:ptCount val="1"/>
                <c:pt idx="0">
                  <c:v>COMERCIALIZACIÓN Bs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[10]ENERO!$B$7:$B$11</c:f>
              <c:strCache>
                <c:ptCount val="5"/>
                <c:pt idx="0">
                  <c:v>01 ENE - 07 ENE</c:v>
                </c:pt>
                <c:pt idx="1">
                  <c:v>08 ENE - 14 ENE</c:v>
                </c:pt>
                <c:pt idx="2">
                  <c:v>15 ENE - 21 ENE</c:v>
                </c:pt>
                <c:pt idx="3">
                  <c:v>22 ENE - 28 ENE</c:v>
                </c:pt>
                <c:pt idx="4">
                  <c:v>29 ENE - 31 ENE</c:v>
                </c:pt>
              </c:strCache>
            </c:strRef>
          </c:cat>
          <c:val>
            <c:numRef>
              <c:f>[10]ENERO!$E$7:$E$11</c:f>
              <c:numCache>
                <c:formatCode>General</c:formatCode>
                <c:ptCount val="5"/>
                <c:pt idx="0">
                  <c:v>303288</c:v>
                </c:pt>
                <c:pt idx="1">
                  <c:v>423591.6</c:v>
                </c:pt>
                <c:pt idx="2">
                  <c:v>707287.2</c:v>
                </c:pt>
                <c:pt idx="3">
                  <c:v>566347.19999999995</c:v>
                </c:pt>
                <c:pt idx="4">
                  <c:v>400380</c:v>
                </c:pt>
              </c:numCache>
            </c:numRef>
          </c:val>
          <c:extLst>
            <c:ext xmlns:c16="http://schemas.microsoft.com/office/drawing/2014/chart" uri="{C3380CC4-5D6E-409C-BE32-E72D297353CC}">
              <c16:uniqueId val="{00000000-348E-40F6-A9B0-E1B27083C8B3}"/>
            </c:ext>
          </c:extLst>
        </c:ser>
        <c:dLbls>
          <c:showLegendKey val="0"/>
          <c:showVal val="0"/>
          <c:showCatName val="0"/>
          <c:showSerName val="0"/>
          <c:showPercent val="0"/>
          <c:showBubbleSize val="0"/>
        </c:dLbls>
        <c:gapWidth val="65"/>
        <c:shape val="box"/>
        <c:axId val="1168016016"/>
        <c:axId val="1168016560"/>
        <c:axId val="0"/>
      </c:bar3DChart>
      <c:catAx>
        <c:axId val="1168016016"/>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BO"/>
          </a:p>
        </c:txPr>
        <c:crossAx val="1168016560"/>
        <c:crosses val="autoZero"/>
        <c:auto val="1"/>
        <c:lblAlgn val="ctr"/>
        <c:lblOffset val="100"/>
        <c:noMultiLvlLbl val="0"/>
      </c:catAx>
      <c:valAx>
        <c:axId val="11680165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BO"/>
          </a:p>
        </c:txPr>
        <c:crossAx val="1168016016"/>
        <c:crosses val="autoZero"/>
        <c:crossBetween val="between"/>
      </c:valAx>
      <c:spPr>
        <a:noFill/>
        <a:ln>
          <a:noFill/>
        </a:ln>
        <a:effectLst/>
      </c:spPr>
    </c:plotArea>
    <c:plotVisOnly val="1"/>
    <c:dispBlanksAs val="gap"/>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BO"/>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s-ES" sz="1100"/>
              <a:t>COMERCIALIZACION ENERO
CANTIDAD EN Kg.</a:t>
            </a:r>
          </a:p>
        </c:rich>
      </c:tx>
      <c:layout>
        <c:manualLayout>
          <c:xMode val="edge"/>
          <c:yMode val="edge"/>
          <c:x val="0.1267291770618609"/>
          <c:y val="3.5281451636448573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s-B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[10]ENERO!$D$6</c:f>
              <c:strCache>
                <c:ptCount val="1"/>
                <c:pt idx="0">
                  <c:v>COMERCIALIZACIÓN Kg.</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[10]ENERO!$B$7:$B$11</c:f>
              <c:strCache>
                <c:ptCount val="5"/>
                <c:pt idx="0">
                  <c:v>01 ENE - 07 ENE</c:v>
                </c:pt>
                <c:pt idx="1">
                  <c:v>08 ENE - 14 ENE</c:v>
                </c:pt>
                <c:pt idx="2">
                  <c:v>15 ENE - 21 ENE</c:v>
                </c:pt>
                <c:pt idx="3">
                  <c:v>22 ENE - 28 ENE</c:v>
                </c:pt>
                <c:pt idx="4">
                  <c:v>29 ENE - 31 ENE</c:v>
                </c:pt>
              </c:strCache>
            </c:strRef>
          </c:cat>
          <c:val>
            <c:numRef>
              <c:f>[10]ENERO!$D$7:$D$11</c:f>
              <c:numCache>
                <c:formatCode>General</c:formatCode>
                <c:ptCount val="5"/>
                <c:pt idx="0">
                  <c:v>99600</c:v>
                </c:pt>
                <c:pt idx="1">
                  <c:v>134170</c:v>
                </c:pt>
                <c:pt idx="2">
                  <c:v>228140</c:v>
                </c:pt>
                <c:pt idx="3">
                  <c:v>187640</c:v>
                </c:pt>
                <c:pt idx="4">
                  <c:v>127500</c:v>
                </c:pt>
              </c:numCache>
            </c:numRef>
          </c:val>
          <c:extLst>
            <c:ext xmlns:c16="http://schemas.microsoft.com/office/drawing/2014/chart" uri="{C3380CC4-5D6E-409C-BE32-E72D297353CC}">
              <c16:uniqueId val="{00000000-230B-41EE-AFE7-8EF31CD0D1C1}"/>
            </c:ext>
          </c:extLst>
        </c:ser>
        <c:dLbls>
          <c:showLegendKey val="0"/>
          <c:showVal val="0"/>
          <c:showCatName val="0"/>
          <c:showSerName val="0"/>
          <c:showPercent val="0"/>
          <c:showBubbleSize val="0"/>
        </c:dLbls>
        <c:gapWidth val="65"/>
        <c:shape val="box"/>
        <c:axId val="1184869648"/>
        <c:axId val="1184870192"/>
        <c:axId val="0"/>
      </c:bar3DChart>
      <c:catAx>
        <c:axId val="1184869648"/>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0" i="0" u="none" strike="noStrike" kern="1200" cap="all" baseline="0">
                <a:solidFill>
                  <a:schemeClr val="dk1">
                    <a:lumMod val="75000"/>
                    <a:lumOff val="25000"/>
                  </a:schemeClr>
                </a:solidFill>
                <a:latin typeface="+mn-lt"/>
                <a:ea typeface="+mn-ea"/>
                <a:cs typeface="+mn-cs"/>
              </a:defRPr>
            </a:pPr>
            <a:endParaRPr lang="es-BO"/>
          </a:p>
        </c:txPr>
        <c:crossAx val="1184870192"/>
        <c:crosses val="autoZero"/>
        <c:auto val="1"/>
        <c:lblAlgn val="ctr"/>
        <c:lblOffset val="100"/>
        <c:noMultiLvlLbl val="0"/>
      </c:catAx>
      <c:valAx>
        <c:axId val="11848701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BO"/>
          </a:p>
        </c:txPr>
        <c:crossAx val="1184869648"/>
        <c:crosses val="autoZero"/>
        <c:crossBetween val="between"/>
      </c:valAx>
      <c:spPr>
        <a:noFill/>
        <a:ln>
          <a:noFill/>
        </a:ln>
        <a:effectLst/>
      </c:spPr>
    </c:plotArea>
    <c:plotVisOnly val="1"/>
    <c:dispBlanksAs val="gap"/>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B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cap="all" baseline="0">
                <a:solidFill>
                  <a:schemeClr val="lt1"/>
                </a:solidFill>
                <a:latin typeface="+mn-lt"/>
                <a:ea typeface="+mn-ea"/>
                <a:cs typeface="+mn-cs"/>
              </a:defRPr>
            </a:pPr>
            <a:r>
              <a:rPr lang="es-ES" sz="1200"/>
              <a:t>COMERCIALIZACION ABRIL</a:t>
            </a:r>
          </a:p>
          <a:p>
            <a:pPr>
              <a:defRPr sz="1200"/>
            </a:pPr>
            <a:r>
              <a:rPr lang="es-ES" sz="1200"/>
              <a:t>CANTIDAD EN Kg.</a:t>
            </a:r>
          </a:p>
        </c:rich>
      </c:tx>
      <c:overlay val="0"/>
      <c:spPr>
        <a:noFill/>
        <a:ln>
          <a:noFill/>
        </a:ln>
        <a:effectLst/>
      </c:spPr>
      <c:txPr>
        <a:bodyPr rot="0" spcFirstLastPara="1" vertOverflow="ellipsis" vert="horz" wrap="square" anchor="ctr" anchorCtr="1"/>
        <a:lstStyle/>
        <a:p>
          <a:pPr>
            <a:defRPr sz="1200" b="0" i="0" u="none" strike="noStrike" kern="1200" cap="all" baseline="0">
              <a:solidFill>
                <a:schemeClr val="lt1"/>
              </a:solidFill>
              <a:latin typeface="+mn-lt"/>
              <a:ea typeface="+mn-ea"/>
              <a:cs typeface="+mn-cs"/>
            </a:defRPr>
          </a:pPr>
          <a:endParaRPr lang="es-BO"/>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[1]ABRIL!$D$6</c:f>
              <c:strCache>
                <c:ptCount val="1"/>
                <c:pt idx="0">
                  <c:v>COMERCIALIZACIÓN Kg.</c:v>
                </c:pt>
              </c:strCache>
            </c:strRef>
          </c:tx>
          <c:spPr>
            <a:solidFill>
              <a:srgbClr val="0070C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[1]ABRIL!$B$7:$B$11</c:f>
              <c:strCache>
                <c:ptCount val="5"/>
                <c:pt idx="0">
                  <c:v>01 ABRIL - 02 ABRIL</c:v>
                </c:pt>
                <c:pt idx="1">
                  <c:v>03 ABRIL - 09 ABRIL</c:v>
                </c:pt>
                <c:pt idx="2">
                  <c:v>10 ABRIL - 16 ABRIL</c:v>
                </c:pt>
                <c:pt idx="3">
                  <c:v>17 ABRIL - 23 ABRIL</c:v>
                </c:pt>
                <c:pt idx="4">
                  <c:v>24 ABRIL - 30 ABRIL</c:v>
                </c:pt>
              </c:strCache>
            </c:strRef>
          </c:cat>
          <c:val>
            <c:numRef>
              <c:f>[1]ABRIL!$D$7:$D$11</c:f>
              <c:numCache>
                <c:formatCode>General</c:formatCode>
                <c:ptCount val="5"/>
                <c:pt idx="0">
                  <c:v>0</c:v>
                </c:pt>
                <c:pt idx="1">
                  <c:v>158320</c:v>
                </c:pt>
                <c:pt idx="2">
                  <c:v>321632</c:v>
                </c:pt>
                <c:pt idx="3">
                  <c:v>243000</c:v>
                </c:pt>
                <c:pt idx="4">
                  <c:v>243860</c:v>
                </c:pt>
              </c:numCache>
            </c:numRef>
          </c:val>
          <c:extLst>
            <c:ext xmlns:c16="http://schemas.microsoft.com/office/drawing/2014/chart" uri="{C3380CC4-5D6E-409C-BE32-E72D297353CC}">
              <c16:uniqueId val="{00000000-3A88-445A-95CD-EBC5B9847426}"/>
            </c:ext>
          </c:extLst>
        </c:ser>
        <c:dLbls>
          <c:showLegendKey val="0"/>
          <c:showVal val="1"/>
          <c:showCatName val="0"/>
          <c:showSerName val="0"/>
          <c:showPercent val="0"/>
          <c:showBubbleSize val="0"/>
        </c:dLbls>
        <c:gapWidth val="84"/>
        <c:gapDepth val="53"/>
        <c:shape val="box"/>
        <c:axId val="1161332960"/>
        <c:axId val="1164775088"/>
        <c:axId val="0"/>
      </c:bar3DChart>
      <c:catAx>
        <c:axId val="1161332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BO"/>
          </a:p>
        </c:txPr>
        <c:crossAx val="1164775088"/>
        <c:crosses val="autoZero"/>
        <c:auto val="1"/>
        <c:lblAlgn val="ctr"/>
        <c:lblOffset val="100"/>
        <c:noMultiLvlLbl val="0"/>
      </c:catAx>
      <c:valAx>
        <c:axId val="1164775088"/>
        <c:scaling>
          <c:orientation val="minMax"/>
        </c:scaling>
        <c:delete val="1"/>
        <c:axPos val="l"/>
        <c:numFmt formatCode="General" sourceLinked="1"/>
        <c:majorTickMark val="out"/>
        <c:minorTickMark val="none"/>
        <c:tickLblPos val="nextTo"/>
        <c:crossAx val="1161332960"/>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BO"/>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s-ES" sz="1100"/>
              <a:t>PRODUCCIÓN FEBRERO
CANTIDAD EN Kg.</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s-B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[11]FEBRERO!$C$6</c:f>
              <c:strCache>
                <c:ptCount val="1"/>
                <c:pt idx="0">
                  <c:v>PRODUCCIÓN Kg.</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[11]FEBRERO!$B$7:$B$11</c:f>
              <c:strCache>
                <c:ptCount val="5"/>
                <c:pt idx="0">
                  <c:v>01 FEB - 04 FEB</c:v>
                </c:pt>
                <c:pt idx="1">
                  <c:v>05 FEB - 11 FEB</c:v>
                </c:pt>
                <c:pt idx="2">
                  <c:v>12 FEB - 18 FEB</c:v>
                </c:pt>
                <c:pt idx="3">
                  <c:v>19 FEB - 25 FEB</c:v>
                </c:pt>
                <c:pt idx="4">
                  <c:v>26 FEB - 29 FEB</c:v>
                </c:pt>
              </c:strCache>
            </c:strRef>
          </c:cat>
          <c:val>
            <c:numRef>
              <c:f>[11]FEBRERO!$C$7:$C$11</c:f>
              <c:numCache>
                <c:formatCode>General</c:formatCode>
                <c:ptCount val="5"/>
                <c:pt idx="0">
                  <c:v>182837</c:v>
                </c:pt>
                <c:pt idx="1">
                  <c:v>333170</c:v>
                </c:pt>
                <c:pt idx="2">
                  <c:v>333009</c:v>
                </c:pt>
                <c:pt idx="3">
                  <c:v>331945</c:v>
                </c:pt>
                <c:pt idx="4">
                  <c:v>197864</c:v>
                </c:pt>
              </c:numCache>
            </c:numRef>
          </c:val>
          <c:extLst>
            <c:ext xmlns:c16="http://schemas.microsoft.com/office/drawing/2014/chart" uri="{C3380CC4-5D6E-409C-BE32-E72D297353CC}">
              <c16:uniqueId val="{00000000-773F-46C3-9E0F-80ABA7AEBFA6}"/>
            </c:ext>
          </c:extLst>
        </c:ser>
        <c:dLbls>
          <c:showLegendKey val="0"/>
          <c:showVal val="0"/>
          <c:showCatName val="0"/>
          <c:showSerName val="0"/>
          <c:showPercent val="0"/>
          <c:showBubbleSize val="0"/>
        </c:dLbls>
        <c:gapWidth val="65"/>
        <c:shape val="box"/>
        <c:axId val="1184859312"/>
        <c:axId val="1184865840"/>
        <c:axId val="0"/>
      </c:bar3DChart>
      <c:catAx>
        <c:axId val="1184859312"/>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0" i="0" u="none" strike="noStrike" kern="1200" cap="all" baseline="0">
                <a:solidFill>
                  <a:schemeClr val="dk1">
                    <a:lumMod val="75000"/>
                    <a:lumOff val="25000"/>
                  </a:schemeClr>
                </a:solidFill>
                <a:latin typeface="+mn-lt"/>
                <a:ea typeface="+mn-ea"/>
                <a:cs typeface="+mn-cs"/>
              </a:defRPr>
            </a:pPr>
            <a:endParaRPr lang="es-BO"/>
          </a:p>
        </c:txPr>
        <c:crossAx val="1184865840"/>
        <c:crosses val="autoZero"/>
        <c:auto val="1"/>
        <c:lblAlgn val="ctr"/>
        <c:lblOffset val="100"/>
        <c:noMultiLvlLbl val="0"/>
      </c:catAx>
      <c:valAx>
        <c:axId val="11848658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BO"/>
          </a:p>
        </c:txPr>
        <c:crossAx val="1184859312"/>
        <c:crosses val="autoZero"/>
        <c:crossBetween val="between"/>
      </c:valAx>
      <c:spPr>
        <a:noFill/>
        <a:ln>
          <a:noFill/>
        </a:ln>
        <a:effectLst/>
      </c:spPr>
    </c:plotArea>
    <c:plotVisOnly val="1"/>
    <c:dispBlanksAs val="gap"/>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BO"/>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s-ES" sz="1100"/>
              <a:t>COMERCIALIZACION FEBRERO
IMPORTE EN BS.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s-B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[11]FEBRERO!$E$6</c:f>
              <c:strCache>
                <c:ptCount val="1"/>
                <c:pt idx="0">
                  <c:v>COMERCIALIZACIÓN Bs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[11]FEBRERO!$B$7:$B$11</c:f>
              <c:strCache>
                <c:ptCount val="5"/>
                <c:pt idx="0">
                  <c:v>01 FEB - 04 FEB</c:v>
                </c:pt>
                <c:pt idx="1">
                  <c:v>05 FEB - 11 FEB</c:v>
                </c:pt>
                <c:pt idx="2">
                  <c:v>12 FEB - 18 FEB</c:v>
                </c:pt>
                <c:pt idx="3">
                  <c:v>19 FEB - 25 FEB</c:v>
                </c:pt>
                <c:pt idx="4">
                  <c:v>26 FEB - 29 FEB</c:v>
                </c:pt>
              </c:strCache>
            </c:strRef>
          </c:cat>
          <c:val>
            <c:numRef>
              <c:f>[11]FEBRERO!$E$7:$E$11</c:f>
              <c:numCache>
                <c:formatCode>General</c:formatCode>
                <c:ptCount val="5"/>
                <c:pt idx="0">
                  <c:v>294240</c:v>
                </c:pt>
                <c:pt idx="1">
                  <c:v>524059.19999999995</c:v>
                </c:pt>
                <c:pt idx="2">
                  <c:v>503332.16000000003</c:v>
                </c:pt>
                <c:pt idx="3">
                  <c:v>473780</c:v>
                </c:pt>
                <c:pt idx="4">
                  <c:v>393921.2</c:v>
                </c:pt>
              </c:numCache>
            </c:numRef>
          </c:val>
          <c:extLst>
            <c:ext xmlns:c16="http://schemas.microsoft.com/office/drawing/2014/chart" uri="{C3380CC4-5D6E-409C-BE32-E72D297353CC}">
              <c16:uniqueId val="{00000000-348E-40F6-A9B0-E1B27083C8B3}"/>
            </c:ext>
          </c:extLst>
        </c:ser>
        <c:dLbls>
          <c:showLegendKey val="0"/>
          <c:showVal val="0"/>
          <c:showCatName val="0"/>
          <c:showSerName val="0"/>
          <c:showPercent val="0"/>
          <c:showBubbleSize val="0"/>
        </c:dLbls>
        <c:gapWidth val="65"/>
        <c:shape val="box"/>
        <c:axId val="1184866928"/>
        <c:axId val="1184863664"/>
        <c:axId val="0"/>
      </c:bar3DChart>
      <c:catAx>
        <c:axId val="1184866928"/>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0" i="0" u="none" strike="noStrike" kern="1200" cap="all" baseline="0">
                <a:solidFill>
                  <a:schemeClr val="dk1">
                    <a:lumMod val="75000"/>
                    <a:lumOff val="25000"/>
                  </a:schemeClr>
                </a:solidFill>
                <a:latin typeface="+mn-lt"/>
                <a:ea typeface="+mn-ea"/>
                <a:cs typeface="+mn-cs"/>
              </a:defRPr>
            </a:pPr>
            <a:endParaRPr lang="es-BO"/>
          </a:p>
        </c:txPr>
        <c:crossAx val="1184863664"/>
        <c:crosses val="autoZero"/>
        <c:auto val="1"/>
        <c:lblAlgn val="ctr"/>
        <c:lblOffset val="100"/>
        <c:noMultiLvlLbl val="0"/>
      </c:catAx>
      <c:valAx>
        <c:axId val="11848636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BO"/>
          </a:p>
        </c:txPr>
        <c:crossAx val="1184866928"/>
        <c:crosses val="autoZero"/>
        <c:crossBetween val="between"/>
      </c:valAx>
      <c:spPr>
        <a:noFill/>
        <a:ln>
          <a:noFill/>
        </a:ln>
        <a:effectLst/>
      </c:spPr>
    </c:plotArea>
    <c:plotVisOnly val="1"/>
    <c:dispBlanksAs val="gap"/>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BO"/>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s-ES" sz="1100"/>
              <a:t>COMERCIALIZACION FEBRERO
CANTIDAD EN Kg.</a:t>
            </a:r>
          </a:p>
        </c:rich>
      </c:tx>
      <c:layout>
        <c:manualLayout>
          <c:xMode val="edge"/>
          <c:yMode val="edge"/>
          <c:x val="0.27009819084109071"/>
          <c:y val="3.9916352807217302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s-B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[11]FEBRERO!$D$6</c:f>
              <c:strCache>
                <c:ptCount val="1"/>
                <c:pt idx="0">
                  <c:v>COMERCIALIZACIÓN Kg.</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[11]FEBRERO!$B$7:$B$11</c:f>
              <c:strCache>
                <c:ptCount val="5"/>
                <c:pt idx="0">
                  <c:v>01 FEB - 04 FEB</c:v>
                </c:pt>
                <c:pt idx="1">
                  <c:v>05 FEB - 11 FEB</c:v>
                </c:pt>
                <c:pt idx="2">
                  <c:v>12 FEB - 18 FEB</c:v>
                </c:pt>
                <c:pt idx="3">
                  <c:v>19 FEB - 25 FEB</c:v>
                </c:pt>
                <c:pt idx="4">
                  <c:v>26 FEB - 29 FEB</c:v>
                </c:pt>
              </c:strCache>
            </c:strRef>
          </c:cat>
          <c:val>
            <c:numRef>
              <c:f>[11]FEBRERO!$D$7:$D$11</c:f>
              <c:numCache>
                <c:formatCode>General</c:formatCode>
                <c:ptCount val="5"/>
                <c:pt idx="0">
                  <c:v>97000</c:v>
                </c:pt>
                <c:pt idx="1">
                  <c:v>163040</c:v>
                </c:pt>
                <c:pt idx="2">
                  <c:v>155992</c:v>
                </c:pt>
                <c:pt idx="3">
                  <c:v>147500</c:v>
                </c:pt>
                <c:pt idx="4">
                  <c:v>116690</c:v>
                </c:pt>
              </c:numCache>
            </c:numRef>
          </c:val>
          <c:extLst>
            <c:ext xmlns:c16="http://schemas.microsoft.com/office/drawing/2014/chart" uri="{C3380CC4-5D6E-409C-BE32-E72D297353CC}">
              <c16:uniqueId val="{00000000-230B-41EE-AFE7-8EF31CD0D1C1}"/>
            </c:ext>
          </c:extLst>
        </c:ser>
        <c:dLbls>
          <c:showLegendKey val="0"/>
          <c:showVal val="0"/>
          <c:showCatName val="0"/>
          <c:showSerName val="0"/>
          <c:showPercent val="0"/>
          <c:showBubbleSize val="0"/>
        </c:dLbls>
        <c:gapWidth val="65"/>
        <c:shape val="box"/>
        <c:axId val="1184871280"/>
        <c:axId val="1184869104"/>
        <c:axId val="0"/>
      </c:bar3DChart>
      <c:catAx>
        <c:axId val="1184871280"/>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0" i="0" u="none" strike="noStrike" kern="1200" cap="all" baseline="0">
                <a:solidFill>
                  <a:schemeClr val="dk1">
                    <a:lumMod val="75000"/>
                    <a:lumOff val="25000"/>
                  </a:schemeClr>
                </a:solidFill>
                <a:latin typeface="+mn-lt"/>
                <a:ea typeface="+mn-ea"/>
                <a:cs typeface="+mn-cs"/>
              </a:defRPr>
            </a:pPr>
            <a:endParaRPr lang="es-BO"/>
          </a:p>
        </c:txPr>
        <c:crossAx val="1184869104"/>
        <c:crosses val="autoZero"/>
        <c:auto val="1"/>
        <c:lblAlgn val="ctr"/>
        <c:lblOffset val="100"/>
        <c:noMultiLvlLbl val="0"/>
      </c:catAx>
      <c:valAx>
        <c:axId val="11848691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BO"/>
          </a:p>
        </c:txPr>
        <c:crossAx val="1184871280"/>
        <c:crosses val="autoZero"/>
        <c:crossBetween val="between"/>
      </c:valAx>
      <c:spPr>
        <a:noFill/>
        <a:ln>
          <a:noFill/>
        </a:ln>
        <a:effectLst/>
      </c:spPr>
    </c:plotArea>
    <c:plotVisOnly val="1"/>
    <c:dispBlanksAs val="gap"/>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BO"/>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INGRESOS - EGRESOS FEBRERO</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B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RESUMEN!$B$722</c:f>
              <c:strCache>
                <c:ptCount val="1"/>
                <c:pt idx="0">
                  <c:v>INGRESOS</c:v>
                </c:pt>
              </c:strCache>
            </c:strRef>
          </c:tx>
          <c:spPr>
            <a:solidFill>
              <a:schemeClr val="accent1"/>
            </a:solidFill>
            <a:ln>
              <a:noFill/>
            </a:ln>
            <a:effectLst/>
            <a:sp3d/>
          </c:spPr>
          <c:invertIfNegative val="0"/>
          <c:cat>
            <c:strRef>
              <c:f>RESUMEN!$A$723:$A$727</c:f>
              <c:strCache>
                <c:ptCount val="5"/>
                <c:pt idx="0">
                  <c:v>SEMANA 1</c:v>
                </c:pt>
                <c:pt idx="1">
                  <c:v>SEMANA 2</c:v>
                </c:pt>
                <c:pt idx="2">
                  <c:v>SEMANA 3</c:v>
                </c:pt>
                <c:pt idx="3">
                  <c:v>SEMANA 4</c:v>
                </c:pt>
                <c:pt idx="4">
                  <c:v>SEMANA 5</c:v>
                </c:pt>
              </c:strCache>
            </c:strRef>
          </c:cat>
          <c:val>
            <c:numRef>
              <c:f>RESUMEN!$B$723:$B$727</c:f>
              <c:numCache>
                <c:formatCode>#,##0.00</c:formatCode>
                <c:ptCount val="5"/>
                <c:pt idx="0">
                  <c:v>294240</c:v>
                </c:pt>
                <c:pt idx="1">
                  <c:v>524059.19999999995</c:v>
                </c:pt>
                <c:pt idx="2">
                  <c:v>503332.16000000003</c:v>
                </c:pt>
                <c:pt idx="3">
                  <c:v>473780</c:v>
                </c:pt>
                <c:pt idx="4">
                  <c:v>393921.2</c:v>
                </c:pt>
              </c:numCache>
            </c:numRef>
          </c:val>
          <c:extLst>
            <c:ext xmlns:c16="http://schemas.microsoft.com/office/drawing/2014/chart" uri="{C3380CC4-5D6E-409C-BE32-E72D297353CC}">
              <c16:uniqueId val="{00000000-BF8A-49EC-B9FE-0558D28283A3}"/>
            </c:ext>
          </c:extLst>
        </c:ser>
        <c:ser>
          <c:idx val="1"/>
          <c:order val="1"/>
          <c:tx>
            <c:strRef>
              <c:f>RESUMEN!$C$722</c:f>
              <c:strCache>
                <c:ptCount val="1"/>
                <c:pt idx="0">
                  <c:v>GASTOS</c:v>
                </c:pt>
              </c:strCache>
            </c:strRef>
          </c:tx>
          <c:spPr>
            <a:solidFill>
              <a:schemeClr val="accent3"/>
            </a:solidFill>
            <a:ln>
              <a:noFill/>
            </a:ln>
            <a:effectLst/>
            <a:sp3d/>
          </c:spPr>
          <c:invertIfNegative val="0"/>
          <c:cat>
            <c:strRef>
              <c:f>RESUMEN!$A$723:$A$727</c:f>
              <c:strCache>
                <c:ptCount val="5"/>
                <c:pt idx="0">
                  <c:v>SEMANA 1</c:v>
                </c:pt>
                <c:pt idx="1">
                  <c:v>SEMANA 2</c:v>
                </c:pt>
                <c:pt idx="2">
                  <c:v>SEMANA 3</c:v>
                </c:pt>
                <c:pt idx="3">
                  <c:v>SEMANA 4</c:v>
                </c:pt>
                <c:pt idx="4">
                  <c:v>SEMANA 5</c:v>
                </c:pt>
              </c:strCache>
            </c:strRef>
          </c:cat>
          <c:val>
            <c:numRef>
              <c:f>RESUMEN!$C$723:$C$727</c:f>
              <c:numCache>
                <c:formatCode>#,##0.00</c:formatCode>
                <c:ptCount val="5"/>
                <c:pt idx="0">
                  <c:v>374583.86000000004</c:v>
                </c:pt>
                <c:pt idx="1">
                  <c:v>927113.46</c:v>
                </c:pt>
                <c:pt idx="2">
                  <c:v>16529.120000000003</c:v>
                </c:pt>
                <c:pt idx="3">
                  <c:v>1289940.03</c:v>
                </c:pt>
                <c:pt idx="4">
                  <c:v>266881.52</c:v>
                </c:pt>
              </c:numCache>
            </c:numRef>
          </c:val>
          <c:extLst>
            <c:ext xmlns:c16="http://schemas.microsoft.com/office/drawing/2014/chart" uri="{C3380CC4-5D6E-409C-BE32-E72D297353CC}">
              <c16:uniqueId val="{00000001-BF8A-49EC-B9FE-0558D28283A3}"/>
            </c:ext>
          </c:extLst>
        </c:ser>
        <c:dLbls>
          <c:showLegendKey val="0"/>
          <c:showVal val="0"/>
          <c:showCatName val="0"/>
          <c:showSerName val="0"/>
          <c:showPercent val="0"/>
          <c:showBubbleSize val="0"/>
        </c:dLbls>
        <c:gapWidth val="150"/>
        <c:shape val="box"/>
        <c:axId val="1184864208"/>
        <c:axId val="1184860944"/>
        <c:axId val="0"/>
      </c:bar3DChart>
      <c:catAx>
        <c:axId val="1184864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84860944"/>
        <c:crosses val="autoZero"/>
        <c:auto val="1"/>
        <c:lblAlgn val="ctr"/>
        <c:lblOffset val="100"/>
        <c:noMultiLvlLbl val="0"/>
      </c:catAx>
      <c:valAx>
        <c:axId val="11848609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84864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BO"/>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595959"/>
                </a:solidFill>
                <a:latin typeface="Calibri"/>
              </a:defRPr>
            </a:pPr>
            <a:r>
              <a:rPr lang="es-ES" sz="1100" b="0" strike="noStrike" spc="-1">
                <a:solidFill>
                  <a:srgbClr val="595959"/>
                </a:solidFill>
                <a:latin typeface="Calibri"/>
              </a:rPr>
              <a:t>MOVIMIENTO DE ALMACENES
FEBRERO</a:t>
            </a:r>
          </a:p>
        </c:rich>
      </c:tx>
      <c:overlay val="0"/>
      <c:spPr>
        <a:noFill/>
        <a:ln w="0">
          <a:noFill/>
        </a:ln>
      </c:spPr>
    </c:title>
    <c:autoTitleDeleted val="0"/>
    <c:plotArea>
      <c:layout/>
      <c:barChart>
        <c:barDir val="col"/>
        <c:grouping val="clustered"/>
        <c:varyColors val="0"/>
        <c:ser>
          <c:idx val="0"/>
          <c:order val="0"/>
          <c:tx>
            <c:strRef>
              <c:f>[11]FEBRERO!$U$8</c:f>
              <c:strCache>
                <c:ptCount val="1"/>
                <c:pt idx="0">
                  <c:v>SALDO ANTERIOR (Kg)</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[11]FEBRERO!$V$7:$Z$7</c:f>
              <c:strCache>
                <c:ptCount val="5"/>
                <c:pt idx="0">
                  <c:v>01 FEB - 04 FEB</c:v>
                </c:pt>
                <c:pt idx="1">
                  <c:v>05 FEB - 11 FEB</c:v>
                </c:pt>
                <c:pt idx="2">
                  <c:v>12 FEB - 18 FEB</c:v>
                </c:pt>
                <c:pt idx="3">
                  <c:v>19 FEB - 25 FEB</c:v>
                </c:pt>
                <c:pt idx="4">
                  <c:v>26 FEB - 29 FEB</c:v>
                </c:pt>
              </c:strCache>
            </c:strRef>
          </c:cat>
          <c:val>
            <c:numRef>
              <c:f>[11]FEBRERO!$V$8:$Z$8</c:f>
              <c:numCache>
                <c:formatCode>General</c:formatCode>
                <c:ptCount val="5"/>
                <c:pt idx="0">
                  <c:v>1352169</c:v>
                </c:pt>
                <c:pt idx="1">
                  <c:v>1438006</c:v>
                </c:pt>
                <c:pt idx="2">
                  <c:v>1608136</c:v>
                </c:pt>
                <c:pt idx="3">
                  <c:v>1785153</c:v>
                </c:pt>
                <c:pt idx="4">
                  <c:v>1969598</c:v>
                </c:pt>
              </c:numCache>
            </c:numRef>
          </c:val>
          <c:extLst>
            <c:ext xmlns:c16="http://schemas.microsoft.com/office/drawing/2014/chart" uri="{C3380CC4-5D6E-409C-BE32-E72D297353CC}">
              <c16:uniqueId val="{00000000-20CF-4710-B1B3-E2B5791E2DC9}"/>
            </c:ext>
          </c:extLst>
        </c:ser>
        <c:ser>
          <c:idx val="1"/>
          <c:order val="1"/>
          <c:tx>
            <c:strRef>
              <c:f>[11]FEBRERO!$U$9</c:f>
              <c:strCache>
                <c:ptCount val="1"/>
                <c:pt idx="0">
                  <c:v>PRODUCCIÓN (Kg)</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[11]FEBRERO!$V$7:$Z$7</c:f>
              <c:strCache>
                <c:ptCount val="5"/>
                <c:pt idx="0">
                  <c:v>01 FEB - 04 FEB</c:v>
                </c:pt>
                <c:pt idx="1">
                  <c:v>05 FEB - 11 FEB</c:v>
                </c:pt>
                <c:pt idx="2">
                  <c:v>12 FEB - 18 FEB</c:v>
                </c:pt>
                <c:pt idx="3">
                  <c:v>19 FEB - 25 FEB</c:v>
                </c:pt>
                <c:pt idx="4">
                  <c:v>26 FEB - 29 FEB</c:v>
                </c:pt>
              </c:strCache>
            </c:strRef>
          </c:cat>
          <c:val>
            <c:numRef>
              <c:f>[11]FEBRERO!$V$9:$Z$9</c:f>
              <c:numCache>
                <c:formatCode>General</c:formatCode>
                <c:ptCount val="5"/>
                <c:pt idx="0">
                  <c:v>182837</c:v>
                </c:pt>
                <c:pt idx="1">
                  <c:v>333170</c:v>
                </c:pt>
                <c:pt idx="2">
                  <c:v>333009</c:v>
                </c:pt>
                <c:pt idx="3">
                  <c:v>331945</c:v>
                </c:pt>
                <c:pt idx="4">
                  <c:v>197864</c:v>
                </c:pt>
              </c:numCache>
            </c:numRef>
          </c:val>
          <c:extLst>
            <c:ext xmlns:c16="http://schemas.microsoft.com/office/drawing/2014/chart" uri="{C3380CC4-5D6E-409C-BE32-E72D297353CC}">
              <c16:uniqueId val="{00000001-20CF-4710-B1B3-E2B5791E2DC9}"/>
            </c:ext>
          </c:extLst>
        </c:ser>
        <c:ser>
          <c:idx val="2"/>
          <c:order val="2"/>
          <c:tx>
            <c:strRef>
              <c:f>[11]FEBRERO!$U$10</c:f>
              <c:strCache>
                <c:ptCount val="1"/>
                <c:pt idx="0">
                  <c:v>COMERCIALIZACIÓN</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[11]FEBRERO!$V$7:$Z$7</c:f>
              <c:strCache>
                <c:ptCount val="5"/>
                <c:pt idx="0">
                  <c:v>01 FEB - 04 FEB</c:v>
                </c:pt>
                <c:pt idx="1">
                  <c:v>05 FEB - 11 FEB</c:v>
                </c:pt>
                <c:pt idx="2">
                  <c:v>12 FEB - 18 FEB</c:v>
                </c:pt>
                <c:pt idx="3">
                  <c:v>19 FEB - 25 FEB</c:v>
                </c:pt>
                <c:pt idx="4">
                  <c:v>26 FEB - 29 FEB</c:v>
                </c:pt>
              </c:strCache>
            </c:strRef>
          </c:cat>
          <c:val>
            <c:numRef>
              <c:f>[11]FEBRERO!$V$10:$Z$10</c:f>
              <c:numCache>
                <c:formatCode>General</c:formatCode>
                <c:ptCount val="5"/>
                <c:pt idx="0">
                  <c:v>97000</c:v>
                </c:pt>
                <c:pt idx="1">
                  <c:v>163040</c:v>
                </c:pt>
                <c:pt idx="2">
                  <c:v>155992</c:v>
                </c:pt>
                <c:pt idx="3">
                  <c:v>147500</c:v>
                </c:pt>
                <c:pt idx="4">
                  <c:v>116690</c:v>
                </c:pt>
              </c:numCache>
            </c:numRef>
          </c:val>
          <c:extLst>
            <c:ext xmlns:c16="http://schemas.microsoft.com/office/drawing/2014/chart" uri="{C3380CC4-5D6E-409C-BE32-E72D297353CC}">
              <c16:uniqueId val="{00000002-20CF-4710-B1B3-E2B5791E2DC9}"/>
            </c:ext>
          </c:extLst>
        </c:ser>
        <c:dLbls>
          <c:showLegendKey val="0"/>
          <c:showVal val="0"/>
          <c:showCatName val="0"/>
          <c:showSerName val="0"/>
          <c:showPercent val="0"/>
          <c:showBubbleSize val="0"/>
        </c:dLbls>
        <c:gapWidth val="219"/>
        <c:overlap val="-27"/>
        <c:axId val="1184858768"/>
        <c:axId val="1184858224"/>
      </c:barChart>
      <c:catAx>
        <c:axId val="1184858768"/>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s-BO"/>
          </a:p>
        </c:txPr>
        <c:crossAx val="1184858224"/>
        <c:crosses val="autoZero"/>
        <c:auto val="1"/>
        <c:lblAlgn val="ctr"/>
        <c:lblOffset val="100"/>
        <c:noMultiLvlLbl val="0"/>
      </c:catAx>
      <c:valAx>
        <c:axId val="1184858224"/>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s-BO"/>
          </a:p>
        </c:txPr>
        <c:crossAx val="1184858768"/>
        <c:crosses val="autoZero"/>
        <c:crossBetween val="between"/>
      </c:valAx>
      <c:spPr>
        <a:noFill/>
        <a:ln w="0">
          <a:noFill/>
        </a:ln>
      </c:spPr>
    </c:plotArea>
    <c:legend>
      <c:legendPos val="b"/>
      <c:layout>
        <c:manualLayout>
          <c:xMode val="edge"/>
          <c:yMode val="edge"/>
          <c:x val="6.2340418469300815E-2"/>
          <c:y val="0.88808721060912565"/>
          <c:w val="0.84721444615333552"/>
          <c:h val="7.2986779460144258E-2"/>
        </c:manualLayout>
      </c:layout>
      <c:overlay val="0"/>
      <c:spPr>
        <a:noFill/>
        <a:ln w="0">
          <a:noFill/>
        </a:ln>
      </c:spPr>
      <c:txPr>
        <a:bodyPr/>
        <a:lstStyle/>
        <a:p>
          <a:pPr>
            <a:defRPr sz="900" b="0" strike="noStrike" spc="-1">
              <a:solidFill>
                <a:srgbClr val="595959"/>
              </a:solidFill>
              <a:latin typeface="Calibri"/>
            </a:defRPr>
          </a:pPr>
          <a:endParaRPr lang="es-BO"/>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INGRESOS - EGRESOS MARZO</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B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RESUMEN!$B$793</c:f>
              <c:strCache>
                <c:ptCount val="1"/>
                <c:pt idx="0">
                  <c:v>INGRESOS</c:v>
                </c:pt>
              </c:strCache>
            </c:strRef>
          </c:tx>
          <c:spPr>
            <a:solidFill>
              <a:schemeClr val="accent1"/>
            </a:solidFill>
            <a:ln>
              <a:noFill/>
            </a:ln>
            <a:effectLst/>
            <a:sp3d/>
          </c:spPr>
          <c:invertIfNegative val="0"/>
          <c:cat>
            <c:strRef>
              <c:f>RESUMEN!$A$794:$A$798</c:f>
              <c:strCache>
                <c:ptCount val="5"/>
                <c:pt idx="0">
                  <c:v>SEMANA 1</c:v>
                </c:pt>
                <c:pt idx="1">
                  <c:v>SEMANA 2</c:v>
                </c:pt>
                <c:pt idx="2">
                  <c:v>SEMANA 3</c:v>
                </c:pt>
                <c:pt idx="3">
                  <c:v>SEMANA 4</c:v>
                </c:pt>
                <c:pt idx="4">
                  <c:v>SEMANA 5</c:v>
                </c:pt>
              </c:strCache>
            </c:strRef>
          </c:cat>
          <c:val>
            <c:numRef>
              <c:f>RESUMEN!$B$794:$B$798</c:f>
              <c:numCache>
                <c:formatCode>#,##0.00</c:formatCode>
                <c:ptCount val="5"/>
                <c:pt idx="0">
                  <c:v>76560</c:v>
                </c:pt>
                <c:pt idx="1">
                  <c:v>810973.2</c:v>
                </c:pt>
                <c:pt idx="2">
                  <c:v>933567.6</c:v>
                </c:pt>
                <c:pt idx="3">
                  <c:v>860492.4</c:v>
                </c:pt>
                <c:pt idx="4">
                  <c:v>508395.48</c:v>
                </c:pt>
              </c:numCache>
            </c:numRef>
          </c:val>
          <c:extLst>
            <c:ext xmlns:c16="http://schemas.microsoft.com/office/drawing/2014/chart" uri="{C3380CC4-5D6E-409C-BE32-E72D297353CC}">
              <c16:uniqueId val="{00000000-33EB-4F60-B0BD-1532001C9186}"/>
            </c:ext>
          </c:extLst>
        </c:ser>
        <c:ser>
          <c:idx val="1"/>
          <c:order val="1"/>
          <c:tx>
            <c:strRef>
              <c:f>RESUMEN!$C$793</c:f>
              <c:strCache>
                <c:ptCount val="1"/>
                <c:pt idx="0">
                  <c:v>GASTOS</c:v>
                </c:pt>
              </c:strCache>
            </c:strRef>
          </c:tx>
          <c:spPr>
            <a:solidFill>
              <a:schemeClr val="accent3"/>
            </a:solidFill>
            <a:ln>
              <a:noFill/>
            </a:ln>
            <a:effectLst/>
            <a:sp3d/>
          </c:spPr>
          <c:invertIfNegative val="0"/>
          <c:cat>
            <c:strRef>
              <c:f>RESUMEN!$A$794:$A$798</c:f>
              <c:strCache>
                <c:ptCount val="5"/>
                <c:pt idx="0">
                  <c:v>SEMANA 1</c:v>
                </c:pt>
                <c:pt idx="1">
                  <c:v>SEMANA 2</c:v>
                </c:pt>
                <c:pt idx="2">
                  <c:v>SEMANA 3</c:v>
                </c:pt>
                <c:pt idx="3">
                  <c:v>SEMANA 4</c:v>
                </c:pt>
                <c:pt idx="4">
                  <c:v>SEMANA 5</c:v>
                </c:pt>
              </c:strCache>
            </c:strRef>
          </c:cat>
          <c:val>
            <c:numRef>
              <c:f>RESUMEN!$C$794:$C$798</c:f>
              <c:numCache>
                <c:formatCode>#,##0.00</c:formatCode>
                <c:ptCount val="5"/>
                <c:pt idx="0">
                  <c:v>384986.29</c:v>
                </c:pt>
                <c:pt idx="1">
                  <c:v>1394564.81</c:v>
                </c:pt>
                <c:pt idx="2">
                  <c:v>575923.37</c:v>
                </c:pt>
                <c:pt idx="3">
                  <c:v>23429875.900000002</c:v>
                </c:pt>
                <c:pt idx="4">
                  <c:v>465570.20999999996</c:v>
                </c:pt>
              </c:numCache>
            </c:numRef>
          </c:val>
          <c:extLst>
            <c:ext xmlns:c16="http://schemas.microsoft.com/office/drawing/2014/chart" uri="{C3380CC4-5D6E-409C-BE32-E72D297353CC}">
              <c16:uniqueId val="{00000001-33EB-4F60-B0BD-1532001C9186}"/>
            </c:ext>
          </c:extLst>
        </c:ser>
        <c:dLbls>
          <c:showLegendKey val="0"/>
          <c:showVal val="0"/>
          <c:showCatName val="0"/>
          <c:showSerName val="0"/>
          <c:showPercent val="0"/>
          <c:showBubbleSize val="0"/>
        </c:dLbls>
        <c:gapWidth val="150"/>
        <c:shape val="box"/>
        <c:axId val="1184872912"/>
        <c:axId val="1184868016"/>
        <c:axId val="0"/>
      </c:bar3DChart>
      <c:catAx>
        <c:axId val="1184872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84868016"/>
        <c:crosses val="autoZero"/>
        <c:auto val="1"/>
        <c:lblAlgn val="ctr"/>
        <c:lblOffset val="100"/>
        <c:noMultiLvlLbl val="0"/>
      </c:catAx>
      <c:valAx>
        <c:axId val="1184868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8487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BO"/>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s-ES" sz="1100"/>
              <a:t>COMERCIALIZACION MARZO
IMPORTE EN BS.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s-B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[12]MARZO!$E$6</c:f>
              <c:strCache>
                <c:ptCount val="1"/>
                <c:pt idx="0">
                  <c:v>COMERCIALIZACIÓN Bs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[12]MARZO!$B$7:$B$11</c:f>
              <c:strCache>
                <c:ptCount val="5"/>
                <c:pt idx="0">
                  <c:v>01 MAR - 03 MAR</c:v>
                </c:pt>
                <c:pt idx="1">
                  <c:v>04 MAR - 10 MAR</c:v>
                </c:pt>
                <c:pt idx="2">
                  <c:v>11 MAR - 17 MAR</c:v>
                </c:pt>
                <c:pt idx="3">
                  <c:v>18 MAR - 24 MAR</c:v>
                </c:pt>
                <c:pt idx="4">
                  <c:v>25 MAR - 31 MAR</c:v>
                </c:pt>
              </c:strCache>
            </c:strRef>
          </c:cat>
          <c:val>
            <c:numRef>
              <c:f>[12]MARZO!$E$7:$E$11</c:f>
              <c:numCache>
                <c:formatCode>General</c:formatCode>
                <c:ptCount val="5"/>
                <c:pt idx="0">
                  <c:v>76560</c:v>
                </c:pt>
                <c:pt idx="1">
                  <c:v>810973.2</c:v>
                </c:pt>
                <c:pt idx="2">
                  <c:v>933567.6</c:v>
                </c:pt>
                <c:pt idx="3">
                  <c:v>860492.4</c:v>
                </c:pt>
                <c:pt idx="4">
                  <c:v>508395.48</c:v>
                </c:pt>
              </c:numCache>
            </c:numRef>
          </c:val>
          <c:extLst>
            <c:ext xmlns:c16="http://schemas.microsoft.com/office/drawing/2014/chart" uri="{C3380CC4-5D6E-409C-BE32-E72D297353CC}">
              <c16:uniqueId val="{00000000-348E-40F6-A9B0-E1B27083C8B3}"/>
            </c:ext>
          </c:extLst>
        </c:ser>
        <c:dLbls>
          <c:showLegendKey val="0"/>
          <c:showVal val="0"/>
          <c:showCatName val="0"/>
          <c:showSerName val="0"/>
          <c:showPercent val="0"/>
          <c:showBubbleSize val="0"/>
        </c:dLbls>
        <c:gapWidth val="65"/>
        <c:shape val="box"/>
        <c:axId val="1184670896"/>
        <c:axId val="1184681776"/>
        <c:axId val="0"/>
      </c:bar3DChart>
      <c:catAx>
        <c:axId val="1184670896"/>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BO"/>
          </a:p>
        </c:txPr>
        <c:crossAx val="1184681776"/>
        <c:crosses val="autoZero"/>
        <c:auto val="1"/>
        <c:lblAlgn val="ctr"/>
        <c:lblOffset val="100"/>
        <c:noMultiLvlLbl val="0"/>
      </c:catAx>
      <c:valAx>
        <c:axId val="11846817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BO"/>
          </a:p>
        </c:txPr>
        <c:crossAx val="1184670896"/>
        <c:crosses val="autoZero"/>
        <c:crossBetween val="between"/>
      </c:valAx>
      <c:spPr>
        <a:noFill/>
        <a:ln>
          <a:noFill/>
        </a:ln>
        <a:effectLst/>
      </c:spPr>
    </c:plotArea>
    <c:plotVisOnly val="1"/>
    <c:dispBlanksAs val="gap"/>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BO"/>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es-ES" sz="1050"/>
              <a:t>COMERCIALIZACION MARZO
CANTIDAD EN Kg.</a:t>
            </a:r>
          </a:p>
        </c:rich>
      </c:tx>
      <c:layout>
        <c:manualLayout>
          <c:xMode val="edge"/>
          <c:yMode val="edge"/>
          <c:x val="0.30514394976490239"/>
          <c:y val="4.4551253977986038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s-B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[12]MARZO!$D$6</c:f>
              <c:strCache>
                <c:ptCount val="1"/>
                <c:pt idx="0">
                  <c:v>COMERCIALIZACIÓN Kg.</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[12]MARZO!$B$7:$B$11</c:f>
              <c:strCache>
                <c:ptCount val="5"/>
                <c:pt idx="0">
                  <c:v>01 MAR - 03 MAR</c:v>
                </c:pt>
                <c:pt idx="1">
                  <c:v>04 MAR - 10 MAR</c:v>
                </c:pt>
                <c:pt idx="2">
                  <c:v>11 MAR - 17 MAR</c:v>
                </c:pt>
                <c:pt idx="3">
                  <c:v>18 MAR - 24 MAR</c:v>
                </c:pt>
                <c:pt idx="4">
                  <c:v>25 MAR - 31 MAR</c:v>
                </c:pt>
              </c:strCache>
            </c:strRef>
          </c:cat>
          <c:val>
            <c:numRef>
              <c:f>[12]MARZO!$D$7:$D$11</c:f>
              <c:numCache>
                <c:formatCode>General</c:formatCode>
                <c:ptCount val="5"/>
                <c:pt idx="0">
                  <c:v>22000</c:v>
                </c:pt>
                <c:pt idx="1">
                  <c:v>244340</c:v>
                </c:pt>
                <c:pt idx="2">
                  <c:v>290870</c:v>
                </c:pt>
                <c:pt idx="3">
                  <c:v>268880</c:v>
                </c:pt>
                <c:pt idx="4">
                  <c:v>156401</c:v>
                </c:pt>
              </c:numCache>
            </c:numRef>
          </c:val>
          <c:extLst>
            <c:ext xmlns:c16="http://schemas.microsoft.com/office/drawing/2014/chart" uri="{C3380CC4-5D6E-409C-BE32-E72D297353CC}">
              <c16:uniqueId val="{00000000-230B-41EE-AFE7-8EF31CD0D1C1}"/>
            </c:ext>
          </c:extLst>
        </c:ser>
        <c:dLbls>
          <c:showLegendKey val="0"/>
          <c:showVal val="0"/>
          <c:showCatName val="0"/>
          <c:showSerName val="0"/>
          <c:showPercent val="0"/>
          <c:showBubbleSize val="0"/>
        </c:dLbls>
        <c:gapWidth val="65"/>
        <c:shape val="box"/>
        <c:axId val="1184678512"/>
        <c:axId val="1184682320"/>
        <c:axId val="0"/>
      </c:bar3DChart>
      <c:catAx>
        <c:axId val="1184678512"/>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BO"/>
          </a:p>
        </c:txPr>
        <c:crossAx val="1184682320"/>
        <c:crosses val="autoZero"/>
        <c:auto val="1"/>
        <c:lblAlgn val="ctr"/>
        <c:lblOffset val="100"/>
        <c:noMultiLvlLbl val="0"/>
      </c:catAx>
      <c:valAx>
        <c:axId val="118468232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BO"/>
          </a:p>
        </c:txPr>
        <c:crossAx val="1184678512"/>
        <c:crosses val="autoZero"/>
        <c:crossBetween val="between"/>
      </c:valAx>
      <c:spPr>
        <a:noFill/>
        <a:ln>
          <a:noFill/>
        </a:ln>
        <a:effectLst/>
      </c:spPr>
    </c:plotArea>
    <c:plotVisOnly val="1"/>
    <c:dispBlanksAs val="gap"/>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BO"/>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s-ES" sz="1100"/>
              <a:t>PRODUCCIÓN MARZO
CANTIDAD EN Kg.</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s-B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[12]MARZO!$C$6</c:f>
              <c:strCache>
                <c:ptCount val="1"/>
                <c:pt idx="0">
                  <c:v>PRODUCCIÓN Kg.</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s-BO"/>
              </a:p>
            </c:txP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[12]MARZO!$B$7:$B$11</c:f>
              <c:strCache>
                <c:ptCount val="5"/>
                <c:pt idx="0">
                  <c:v>01 MAR - 03 MAR</c:v>
                </c:pt>
                <c:pt idx="1">
                  <c:v>04 MAR - 10 MAR</c:v>
                </c:pt>
                <c:pt idx="2">
                  <c:v>11 MAR - 17 MAR</c:v>
                </c:pt>
                <c:pt idx="3">
                  <c:v>18 MAR - 24 MAR</c:v>
                </c:pt>
                <c:pt idx="4">
                  <c:v>25 MAR - 31 MAR</c:v>
                </c:pt>
              </c:strCache>
            </c:strRef>
          </c:cat>
          <c:val>
            <c:numRef>
              <c:f>[12]MARZO!$C$7:$C$11</c:f>
              <c:numCache>
                <c:formatCode>General</c:formatCode>
                <c:ptCount val="5"/>
                <c:pt idx="0">
                  <c:v>148623</c:v>
                </c:pt>
                <c:pt idx="1">
                  <c:v>338066</c:v>
                </c:pt>
                <c:pt idx="2">
                  <c:v>384300</c:v>
                </c:pt>
                <c:pt idx="3">
                  <c:v>406076</c:v>
                </c:pt>
                <c:pt idx="4">
                  <c:v>406370</c:v>
                </c:pt>
              </c:numCache>
            </c:numRef>
          </c:val>
          <c:extLst>
            <c:ext xmlns:c16="http://schemas.microsoft.com/office/drawing/2014/chart" uri="{C3380CC4-5D6E-409C-BE32-E72D297353CC}">
              <c16:uniqueId val="{00000000-773F-46C3-9E0F-80ABA7AEBFA6}"/>
            </c:ext>
          </c:extLst>
        </c:ser>
        <c:dLbls>
          <c:showLegendKey val="0"/>
          <c:showVal val="0"/>
          <c:showCatName val="0"/>
          <c:showSerName val="0"/>
          <c:showPercent val="0"/>
          <c:showBubbleSize val="0"/>
        </c:dLbls>
        <c:gapWidth val="65"/>
        <c:shape val="box"/>
        <c:axId val="1184673072"/>
        <c:axId val="1184673616"/>
        <c:axId val="0"/>
      </c:bar3DChart>
      <c:catAx>
        <c:axId val="1184673072"/>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0" i="0" u="none" strike="noStrike" kern="1200" cap="all" baseline="0">
                <a:solidFill>
                  <a:schemeClr val="dk1">
                    <a:lumMod val="75000"/>
                    <a:lumOff val="25000"/>
                  </a:schemeClr>
                </a:solidFill>
                <a:latin typeface="+mn-lt"/>
                <a:ea typeface="+mn-ea"/>
                <a:cs typeface="+mn-cs"/>
              </a:defRPr>
            </a:pPr>
            <a:endParaRPr lang="es-BO"/>
          </a:p>
        </c:txPr>
        <c:crossAx val="1184673616"/>
        <c:crosses val="autoZero"/>
        <c:auto val="1"/>
        <c:lblAlgn val="ctr"/>
        <c:lblOffset val="100"/>
        <c:noMultiLvlLbl val="0"/>
      </c:catAx>
      <c:valAx>
        <c:axId val="118467361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BO"/>
          </a:p>
        </c:txPr>
        <c:crossAx val="1184673072"/>
        <c:crosses val="autoZero"/>
        <c:crossBetween val="between"/>
      </c:valAx>
      <c:spPr>
        <a:noFill/>
        <a:ln>
          <a:noFill/>
        </a:ln>
        <a:effectLst/>
      </c:spPr>
    </c:plotArea>
    <c:plotVisOnly val="1"/>
    <c:dispBlanksAs val="gap"/>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BO"/>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s-ES" sz="1100" b="0" strike="noStrike" spc="-1">
                <a:solidFill>
                  <a:srgbClr val="595959"/>
                </a:solidFill>
                <a:latin typeface="Calibri"/>
              </a:defRPr>
            </a:pPr>
            <a:r>
              <a:rPr lang="es-ES" sz="1100" b="0" strike="noStrike" spc="-1">
                <a:solidFill>
                  <a:srgbClr val="595959"/>
                </a:solidFill>
                <a:latin typeface="Calibri"/>
              </a:rPr>
              <a:t>MOVIMIENTO DE ALMACENES
MARZO</a:t>
            </a:r>
          </a:p>
        </c:rich>
      </c:tx>
      <c:overlay val="0"/>
      <c:spPr>
        <a:noFill/>
        <a:ln w="0">
          <a:noFill/>
        </a:ln>
      </c:spPr>
    </c:title>
    <c:autoTitleDeleted val="0"/>
    <c:plotArea>
      <c:layout/>
      <c:barChart>
        <c:barDir val="col"/>
        <c:grouping val="clustered"/>
        <c:varyColors val="0"/>
        <c:ser>
          <c:idx val="0"/>
          <c:order val="0"/>
          <c:tx>
            <c:strRef>
              <c:f>[12]MARZO!$U$8</c:f>
              <c:strCache>
                <c:ptCount val="1"/>
                <c:pt idx="0">
                  <c:v>SALDO ANTERIOR (Kg)</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[12]MARZO!$V$7:$Z$7</c:f>
              <c:strCache>
                <c:ptCount val="5"/>
                <c:pt idx="0">
                  <c:v>01 MAR - 03 MAR</c:v>
                </c:pt>
                <c:pt idx="1">
                  <c:v>04 MAR - 10 MAR</c:v>
                </c:pt>
                <c:pt idx="2">
                  <c:v>11 MAR - 17 MAR</c:v>
                </c:pt>
                <c:pt idx="3">
                  <c:v>18 MAR - 24 MAR</c:v>
                </c:pt>
                <c:pt idx="4">
                  <c:v>25 MAR - 31 MAR</c:v>
                </c:pt>
              </c:strCache>
            </c:strRef>
          </c:cat>
          <c:val>
            <c:numRef>
              <c:f>[12]MARZO!$V$8:$Z$8</c:f>
              <c:numCache>
                <c:formatCode>General</c:formatCode>
                <c:ptCount val="5"/>
                <c:pt idx="0">
                  <c:v>2050772</c:v>
                </c:pt>
                <c:pt idx="1">
                  <c:v>2177395</c:v>
                </c:pt>
                <c:pt idx="2">
                  <c:v>2271121</c:v>
                </c:pt>
                <c:pt idx="3">
                  <c:v>2364551</c:v>
                </c:pt>
                <c:pt idx="4">
                  <c:v>2501747</c:v>
                </c:pt>
              </c:numCache>
            </c:numRef>
          </c:val>
          <c:extLst>
            <c:ext xmlns:c16="http://schemas.microsoft.com/office/drawing/2014/chart" uri="{C3380CC4-5D6E-409C-BE32-E72D297353CC}">
              <c16:uniqueId val="{00000000-20CF-4710-B1B3-E2B5791E2DC9}"/>
            </c:ext>
          </c:extLst>
        </c:ser>
        <c:ser>
          <c:idx val="1"/>
          <c:order val="1"/>
          <c:tx>
            <c:strRef>
              <c:f>[12]MARZO!$U$9</c:f>
              <c:strCache>
                <c:ptCount val="1"/>
                <c:pt idx="0">
                  <c:v>PRODUCCIÓN (Kg)</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[12]MARZO!$V$7:$Z$7</c:f>
              <c:strCache>
                <c:ptCount val="5"/>
                <c:pt idx="0">
                  <c:v>01 MAR - 03 MAR</c:v>
                </c:pt>
                <c:pt idx="1">
                  <c:v>04 MAR - 10 MAR</c:v>
                </c:pt>
                <c:pt idx="2">
                  <c:v>11 MAR - 17 MAR</c:v>
                </c:pt>
                <c:pt idx="3">
                  <c:v>18 MAR - 24 MAR</c:v>
                </c:pt>
                <c:pt idx="4">
                  <c:v>25 MAR - 31 MAR</c:v>
                </c:pt>
              </c:strCache>
            </c:strRef>
          </c:cat>
          <c:val>
            <c:numRef>
              <c:f>[12]MARZO!$V$9:$Z$9</c:f>
              <c:numCache>
                <c:formatCode>General</c:formatCode>
                <c:ptCount val="5"/>
                <c:pt idx="0">
                  <c:v>148623</c:v>
                </c:pt>
                <c:pt idx="1">
                  <c:v>338066</c:v>
                </c:pt>
                <c:pt idx="2">
                  <c:v>384300</c:v>
                </c:pt>
                <c:pt idx="3">
                  <c:v>406076</c:v>
                </c:pt>
                <c:pt idx="4">
                  <c:v>406370</c:v>
                </c:pt>
              </c:numCache>
            </c:numRef>
          </c:val>
          <c:extLst>
            <c:ext xmlns:c16="http://schemas.microsoft.com/office/drawing/2014/chart" uri="{C3380CC4-5D6E-409C-BE32-E72D297353CC}">
              <c16:uniqueId val="{00000001-20CF-4710-B1B3-E2B5791E2DC9}"/>
            </c:ext>
          </c:extLst>
        </c:ser>
        <c:ser>
          <c:idx val="2"/>
          <c:order val="2"/>
          <c:tx>
            <c:strRef>
              <c:f>[12]MARZO!$U$10</c:f>
              <c:strCache>
                <c:ptCount val="1"/>
                <c:pt idx="0">
                  <c:v>COMERCIALIZACIÓN</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s-BO"/>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[12]MARZO!$V$7:$Z$7</c:f>
              <c:strCache>
                <c:ptCount val="5"/>
                <c:pt idx="0">
                  <c:v>01 MAR - 03 MAR</c:v>
                </c:pt>
                <c:pt idx="1">
                  <c:v>04 MAR - 10 MAR</c:v>
                </c:pt>
                <c:pt idx="2">
                  <c:v>11 MAR - 17 MAR</c:v>
                </c:pt>
                <c:pt idx="3">
                  <c:v>18 MAR - 24 MAR</c:v>
                </c:pt>
                <c:pt idx="4">
                  <c:v>25 MAR - 31 MAR</c:v>
                </c:pt>
              </c:strCache>
            </c:strRef>
          </c:cat>
          <c:val>
            <c:numRef>
              <c:f>[12]MARZO!$V$10:$Z$10</c:f>
              <c:numCache>
                <c:formatCode>General</c:formatCode>
                <c:ptCount val="5"/>
                <c:pt idx="0">
                  <c:v>22000</c:v>
                </c:pt>
                <c:pt idx="1">
                  <c:v>244340</c:v>
                </c:pt>
                <c:pt idx="2">
                  <c:v>290870</c:v>
                </c:pt>
                <c:pt idx="3">
                  <c:v>268880</c:v>
                </c:pt>
                <c:pt idx="4">
                  <c:v>156401</c:v>
                </c:pt>
              </c:numCache>
            </c:numRef>
          </c:val>
          <c:extLst>
            <c:ext xmlns:c16="http://schemas.microsoft.com/office/drawing/2014/chart" uri="{C3380CC4-5D6E-409C-BE32-E72D297353CC}">
              <c16:uniqueId val="{00000002-20CF-4710-B1B3-E2B5791E2DC9}"/>
            </c:ext>
          </c:extLst>
        </c:ser>
        <c:dLbls>
          <c:showLegendKey val="0"/>
          <c:showVal val="0"/>
          <c:showCatName val="0"/>
          <c:showSerName val="0"/>
          <c:showPercent val="0"/>
          <c:showBubbleSize val="0"/>
        </c:dLbls>
        <c:gapWidth val="219"/>
        <c:overlap val="-27"/>
        <c:axId val="1184676336"/>
        <c:axId val="1184682864"/>
      </c:barChart>
      <c:catAx>
        <c:axId val="1184676336"/>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800" b="0" strike="noStrike" spc="-1">
                <a:solidFill>
                  <a:srgbClr val="595959"/>
                </a:solidFill>
                <a:latin typeface="Calibri"/>
              </a:defRPr>
            </a:pPr>
            <a:endParaRPr lang="es-BO"/>
          </a:p>
        </c:txPr>
        <c:crossAx val="1184682864"/>
        <c:crosses val="autoZero"/>
        <c:auto val="1"/>
        <c:lblAlgn val="ctr"/>
        <c:lblOffset val="100"/>
        <c:noMultiLvlLbl val="0"/>
      </c:catAx>
      <c:valAx>
        <c:axId val="1184682864"/>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s-BO"/>
          </a:p>
        </c:txPr>
        <c:crossAx val="1184676336"/>
        <c:crosses val="autoZero"/>
        <c:crossBetween val="between"/>
      </c:valAx>
      <c:spPr>
        <a:noFill/>
        <a:ln w="0">
          <a:noFill/>
        </a:ln>
      </c:spPr>
    </c:plotArea>
    <c:legend>
      <c:legendPos val="b"/>
      <c:layout>
        <c:manualLayout>
          <c:xMode val="edge"/>
          <c:yMode val="edge"/>
          <c:x val="6.2340418469300815E-2"/>
          <c:y val="0.88808721060912565"/>
          <c:w val="0.84721444615333552"/>
          <c:h val="7.2986779460144258E-2"/>
        </c:manualLayout>
      </c:layout>
      <c:overlay val="0"/>
      <c:spPr>
        <a:noFill/>
        <a:ln w="0">
          <a:noFill/>
        </a:ln>
      </c:spPr>
      <c:txPr>
        <a:bodyPr/>
        <a:lstStyle/>
        <a:p>
          <a:pPr>
            <a:defRPr sz="900" b="0" strike="noStrike" spc="-1">
              <a:solidFill>
                <a:srgbClr val="595959"/>
              </a:solidFill>
              <a:latin typeface="Calibri"/>
            </a:defRPr>
          </a:pPr>
          <a:endParaRPr lang="es-BO"/>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r>
              <a:rPr lang="es-ES" sz="1100"/>
              <a:t>PRODUCCIÓN MAYO</a:t>
            </a:r>
          </a:p>
          <a:p>
            <a:pPr>
              <a:defRPr sz="1100"/>
            </a:pPr>
            <a:r>
              <a:rPr lang="es-ES" sz="1100"/>
              <a:t>CANTIDAD EN Kg.</a:t>
            </a:r>
          </a:p>
        </c:rich>
      </c:tx>
      <c:overlay val="0"/>
      <c:spPr>
        <a:noFill/>
        <a:ln>
          <a:noFill/>
        </a:ln>
        <a:effectLst/>
      </c:spPr>
      <c:txPr>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endParaRPr lang="es-BO"/>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[2]mayo!$C$6</c:f>
              <c:strCache>
                <c:ptCount val="1"/>
                <c:pt idx="0">
                  <c:v>PRODUCCIÓN Kg.</c:v>
                </c:pt>
              </c:strCache>
            </c:strRef>
          </c:tx>
          <c:spPr>
            <a:solidFill>
              <a:srgbClr val="00B05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[2]mayo!$B$7:$B$11</c:f>
              <c:strCache>
                <c:ptCount val="5"/>
                <c:pt idx="0">
                  <c:v>01 MAYO - 07 MAYO</c:v>
                </c:pt>
                <c:pt idx="1">
                  <c:v>08 MAYO - 14 MAYO</c:v>
                </c:pt>
                <c:pt idx="2">
                  <c:v>15 MAYO - 21 MAYO</c:v>
                </c:pt>
                <c:pt idx="3">
                  <c:v>22 MAYO - 28 MAYO</c:v>
                </c:pt>
                <c:pt idx="4">
                  <c:v>29 MAYO - 31 MAYO</c:v>
                </c:pt>
              </c:strCache>
            </c:strRef>
          </c:cat>
          <c:val>
            <c:numRef>
              <c:f>[2]mayo!$C$7:$C$11</c:f>
              <c:numCache>
                <c:formatCode>General</c:formatCode>
                <c:ptCount val="5"/>
                <c:pt idx="0">
                  <c:v>409481</c:v>
                </c:pt>
                <c:pt idx="1">
                  <c:v>423019</c:v>
                </c:pt>
                <c:pt idx="2">
                  <c:v>411473</c:v>
                </c:pt>
                <c:pt idx="3">
                  <c:v>413662</c:v>
                </c:pt>
                <c:pt idx="4">
                  <c:v>177106</c:v>
                </c:pt>
              </c:numCache>
            </c:numRef>
          </c:val>
          <c:extLst>
            <c:ext xmlns:c16="http://schemas.microsoft.com/office/drawing/2014/chart" uri="{C3380CC4-5D6E-409C-BE32-E72D297353CC}">
              <c16:uniqueId val="{00000000-B959-4B4F-A5B1-6CD626BC1117}"/>
            </c:ext>
          </c:extLst>
        </c:ser>
        <c:dLbls>
          <c:showLegendKey val="0"/>
          <c:showVal val="1"/>
          <c:showCatName val="0"/>
          <c:showSerName val="0"/>
          <c:showPercent val="0"/>
          <c:showBubbleSize val="0"/>
        </c:dLbls>
        <c:gapWidth val="84"/>
        <c:gapDepth val="53"/>
        <c:shape val="box"/>
        <c:axId val="1164773456"/>
        <c:axId val="1164774000"/>
        <c:axId val="0"/>
      </c:bar3DChart>
      <c:catAx>
        <c:axId val="1164773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BO"/>
          </a:p>
        </c:txPr>
        <c:crossAx val="1164774000"/>
        <c:crosses val="autoZero"/>
        <c:auto val="1"/>
        <c:lblAlgn val="ctr"/>
        <c:lblOffset val="100"/>
        <c:noMultiLvlLbl val="0"/>
      </c:catAx>
      <c:valAx>
        <c:axId val="1164774000"/>
        <c:scaling>
          <c:orientation val="minMax"/>
        </c:scaling>
        <c:delete val="1"/>
        <c:axPos val="l"/>
        <c:numFmt formatCode="General" sourceLinked="1"/>
        <c:majorTickMark val="out"/>
        <c:minorTickMark val="none"/>
        <c:tickLblPos val="nextTo"/>
        <c:crossAx val="1164773456"/>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BO"/>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635449682713713"/>
          <c:y val="6.9264069264069264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s-BO"/>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RESUMEN!$B$563</c:f>
              <c:strCache>
                <c:ptCount val="1"/>
                <c:pt idx="0">
                  <c:v>PRODUCCIÓN Kg.</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RESUMEN!$A$564:$A$568</c:f>
              <c:strCache>
                <c:ptCount val="5"/>
                <c:pt idx="0">
                  <c:v>01 DIC- 03 DIC</c:v>
                </c:pt>
                <c:pt idx="1">
                  <c:v>04 DIC – 10 DIC</c:v>
                </c:pt>
                <c:pt idx="2">
                  <c:v>11 DIC – 17 DIC</c:v>
                </c:pt>
                <c:pt idx="3">
                  <c:v>18 DIC – 24 DIC</c:v>
                </c:pt>
                <c:pt idx="4">
                  <c:v>25 DIC – 31 DIC</c:v>
                </c:pt>
              </c:strCache>
            </c:strRef>
          </c:cat>
          <c:val>
            <c:numRef>
              <c:f>RESUMEN!$B$564:$B$568</c:f>
              <c:numCache>
                <c:formatCode>#,##0.00</c:formatCode>
                <c:ptCount val="5"/>
                <c:pt idx="0">
                  <c:v>0</c:v>
                </c:pt>
                <c:pt idx="1">
                  <c:v>0</c:v>
                </c:pt>
                <c:pt idx="2">
                  <c:v>0</c:v>
                </c:pt>
                <c:pt idx="3">
                  <c:v>153635</c:v>
                </c:pt>
                <c:pt idx="4">
                  <c:v>357624</c:v>
                </c:pt>
              </c:numCache>
            </c:numRef>
          </c:val>
          <c:extLst>
            <c:ext xmlns:c16="http://schemas.microsoft.com/office/drawing/2014/chart" uri="{C3380CC4-5D6E-409C-BE32-E72D297353CC}">
              <c16:uniqueId val="{00000000-7756-4549-96A6-6C5DAE667173}"/>
            </c:ext>
          </c:extLst>
        </c:ser>
        <c:dLbls>
          <c:showLegendKey val="0"/>
          <c:showVal val="1"/>
          <c:showCatName val="0"/>
          <c:showSerName val="0"/>
          <c:showPercent val="0"/>
          <c:showBubbleSize val="0"/>
        </c:dLbls>
        <c:gapWidth val="84"/>
        <c:gapDepth val="53"/>
        <c:shape val="box"/>
        <c:axId val="1184690480"/>
        <c:axId val="1184674704"/>
        <c:axId val="0"/>
      </c:bar3DChart>
      <c:catAx>
        <c:axId val="1184690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BO"/>
          </a:p>
        </c:txPr>
        <c:crossAx val="1184674704"/>
        <c:crosses val="autoZero"/>
        <c:auto val="1"/>
        <c:lblAlgn val="ctr"/>
        <c:lblOffset val="100"/>
        <c:noMultiLvlLbl val="0"/>
      </c:catAx>
      <c:valAx>
        <c:axId val="1184674704"/>
        <c:scaling>
          <c:orientation val="minMax"/>
        </c:scaling>
        <c:delete val="1"/>
        <c:axPos val="l"/>
        <c:numFmt formatCode="#,##0.00" sourceLinked="1"/>
        <c:majorTickMark val="out"/>
        <c:minorTickMark val="none"/>
        <c:tickLblPos val="nextTo"/>
        <c:crossAx val="1184690480"/>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B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cap="all" baseline="0">
                <a:solidFill>
                  <a:schemeClr val="lt1"/>
                </a:solidFill>
                <a:latin typeface="+mn-lt"/>
                <a:ea typeface="+mn-ea"/>
                <a:cs typeface="+mn-cs"/>
              </a:defRPr>
            </a:pPr>
            <a:r>
              <a:rPr lang="es-ES" sz="1050"/>
              <a:t>COMERCIALIZACION MAYO</a:t>
            </a:r>
          </a:p>
          <a:p>
            <a:pPr>
              <a:defRPr sz="1050"/>
            </a:pPr>
            <a:r>
              <a:rPr lang="es-ES" sz="1050"/>
              <a:t>IMPORTE EN BS.</a:t>
            </a:r>
          </a:p>
        </c:rich>
      </c:tx>
      <c:overlay val="0"/>
      <c:spPr>
        <a:noFill/>
        <a:ln>
          <a:noFill/>
        </a:ln>
        <a:effectLst/>
      </c:spPr>
      <c:txPr>
        <a:bodyPr rot="0" spcFirstLastPara="1" vertOverflow="ellipsis" vert="horz" wrap="square" anchor="ctr" anchorCtr="1"/>
        <a:lstStyle/>
        <a:p>
          <a:pPr>
            <a:defRPr sz="1050" b="0" i="0" u="none" strike="noStrike" kern="1200" cap="all" baseline="0">
              <a:solidFill>
                <a:schemeClr val="lt1"/>
              </a:solidFill>
              <a:latin typeface="+mn-lt"/>
              <a:ea typeface="+mn-ea"/>
              <a:cs typeface="+mn-cs"/>
            </a:defRPr>
          </a:pPr>
          <a:endParaRPr lang="es-BO"/>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[2]mayo!$E$6</c:f>
              <c:strCache>
                <c:ptCount val="1"/>
                <c:pt idx="0">
                  <c:v>COMERCIALIZACIÓN Bs</c:v>
                </c:pt>
              </c:strCache>
            </c:strRef>
          </c:tx>
          <c:spPr>
            <a:solidFill>
              <a:schemeClr val="accent2">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[2]mayo!$B$7:$B$11</c:f>
              <c:strCache>
                <c:ptCount val="5"/>
                <c:pt idx="0">
                  <c:v>01 MAYO - 07 MAYO</c:v>
                </c:pt>
                <c:pt idx="1">
                  <c:v>08 MAYO - 14 MAYO</c:v>
                </c:pt>
                <c:pt idx="2">
                  <c:v>15 MAYO - 21 MAYO</c:v>
                </c:pt>
                <c:pt idx="3">
                  <c:v>22 MAYO - 28 MAYO</c:v>
                </c:pt>
                <c:pt idx="4">
                  <c:v>29 MAYO - 31 MAYO</c:v>
                </c:pt>
              </c:strCache>
            </c:strRef>
          </c:cat>
          <c:val>
            <c:numRef>
              <c:f>[2]mayo!$E$7:$E$11</c:f>
              <c:numCache>
                <c:formatCode>General</c:formatCode>
                <c:ptCount val="5"/>
                <c:pt idx="0">
                  <c:v>434692.8</c:v>
                </c:pt>
                <c:pt idx="1">
                  <c:v>240335.76</c:v>
                </c:pt>
                <c:pt idx="2">
                  <c:v>1122138</c:v>
                </c:pt>
                <c:pt idx="3">
                  <c:v>642964.80000000005</c:v>
                </c:pt>
                <c:pt idx="4">
                  <c:v>252126</c:v>
                </c:pt>
              </c:numCache>
            </c:numRef>
          </c:val>
          <c:extLst>
            <c:ext xmlns:c16="http://schemas.microsoft.com/office/drawing/2014/chart" uri="{C3380CC4-5D6E-409C-BE32-E72D297353CC}">
              <c16:uniqueId val="{00000000-AE10-49BD-A485-EAE447231862}"/>
            </c:ext>
          </c:extLst>
        </c:ser>
        <c:dLbls>
          <c:showLegendKey val="0"/>
          <c:showVal val="1"/>
          <c:showCatName val="0"/>
          <c:showSerName val="0"/>
          <c:showPercent val="0"/>
          <c:showBubbleSize val="0"/>
        </c:dLbls>
        <c:gapWidth val="84"/>
        <c:gapDepth val="53"/>
        <c:shape val="box"/>
        <c:axId val="1164772912"/>
        <c:axId val="1164769104"/>
        <c:axId val="0"/>
      </c:bar3DChart>
      <c:catAx>
        <c:axId val="1164772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s-BO"/>
          </a:p>
        </c:txPr>
        <c:crossAx val="1164769104"/>
        <c:crosses val="autoZero"/>
        <c:auto val="1"/>
        <c:lblAlgn val="ctr"/>
        <c:lblOffset val="100"/>
        <c:noMultiLvlLbl val="0"/>
      </c:catAx>
      <c:valAx>
        <c:axId val="1164769104"/>
        <c:scaling>
          <c:orientation val="minMax"/>
        </c:scaling>
        <c:delete val="1"/>
        <c:axPos val="l"/>
        <c:numFmt formatCode="General" sourceLinked="1"/>
        <c:majorTickMark val="out"/>
        <c:minorTickMark val="none"/>
        <c:tickLblPos val="nextTo"/>
        <c:crossAx val="1164772912"/>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B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r>
              <a:rPr lang="es-ES" sz="1100"/>
              <a:t>COMERCIALIZACION MAYO</a:t>
            </a:r>
          </a:p>
          <a:p>
            <a:pPr>
              <a:defRPr sz="1100"/>
            </a:pPr>
            <a:r>
              <a:rPr lang="es-ES" sz="1100"/>
              <a:t>CANTIDAD EN Kg.</a:t>
            </a:r>
          </a:p>
        </c:rich>
      </c:tx>
      <c:overlay val="0"/>
      <c:spPr>
        <a:noFill/>
        <a:ln>
          <a:noFill/>
        </a:ln>
        <a:effectLst/>
      </c:spPr>
      <c:txPr>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endParaRPr lang="es-BO"/>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[2]mayo!$D$6</c:f>
              <c:strCache>
                <c:ptCount val="1"/>
                <c:pt idx="0">
                  <c:v>COMERCIALIZACIÓN Kg.</c:v>
                </c:pt>
              </c:strCache>
            </c:strRef>
          </c:tx>
          <c:spPr>
            <a:solidFill>
              <a:srgbClr val="0070C0">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[2]mayo!$B$7:$B$11</c:f>
              <c:strCache>
                <c:ptCount val="5"/>
                <c:pt idx="0">
                  <c:v>01 MAYO - 07 MAYO</c:v>
                </c:pt>
                <c:pt idx="1">
                  <c:v>08 MAYO - 14 MAYO</c:v>
                </c:pt>
                <c:pt idx="2">
                  <c:v>15 MAYO - 21 MAYO</c:v>
                </c:pt>
                <c:pt idx="3">
                  <c:v>22 MAYO - 28 MAYO</c:v>
                </c:pt>
                <c:pt idx="4">
                  <c:v>29 MAYO - 31 MAYO</c:v>
                </c:pt>
              </c:strCache>
            </c:strRef>
          </c:cat>
          <c:val>
            <c:numRef>
              <c:f>[2]mayo!$D$7:$D$11</c:f>
              <c:numCache>
                <c:formatCode>General</c:formatCode>
                <c:ptCount val="5"/>
                <c:pt idx="0">
                  <c:v>137360</c:v>
                </c:pt>
                <c:pt idx="1">
                  <c:v>69062</c:v>
                </c:pt>
                <c:pt idx="2">
                  <c:v>347350</c:v>
                </c:pt>
                <c:pt idx="3">
                  <c:v>184760</c:v>
                </c:pt>
                <c:pt idx="4">
                  <c:v>72450</c:v>
                </c:pt>
              </c:numCache>
            </c:numRef>
          </c:val>
          <c:extLst>
            <c:ext xmlns:c16="http://schemas.microsoft.com/office/drawing/2014/chart" uri="{C3380CC4-5D6E-409C-BE32-E72D297353CC}">
              <c16:uniqueId val="{00000000-3A88-445A-95CD-EBC5B9847426}"/>
            </c:ext>
          </c:extLst>
        </c:ser>
        <c:dLbls>
          <c:showLegendKey val="0"/>
          <c:showVal val="1"/>
          <c:showCatName val="0"/>
          <c:showSerName val="0"/>
          <c:showPercent val="0"/>
          <c:showBubbleSize val="0"/>
        </c:dLbls>
        <c:gapWidth val="84"/>
        <c:gapDepth val="53"/>
        <c:shape val="box"/>
        <c:axId val="1164775632"/>
        <c:axId val="1164771280"/>
        <c:axId val="0"/>
      </c:bar3DChart>
      <c:catAx>
        <c:axId val="1164775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s-BO"/>
          </a:p>
        </c:txPr>
        <c:crossAx val="1164771280"/>
        <c:crosses val="autoZero"/>
        <c:auto val="1"/>
        <c:lblAlgn val="ctr"/>
        <c:lblOffset val="100"/>
        <c:noMultiLvlLbl val="0"/>
      </c:catAx>
      <c:valAx>
        <c:axId val="1164771280"/>
        <c:scaling>
          <c:orientation val="minMax"/>
        </c:scaling>
        <c:delete val="1"/>
        <c:axPos val="l"/>
        <c:numFmt formatCode="General" sourceLinked="1"/>
        <c:majorTickMark val="out"/>
        <c:minorTickMark val="none"/>
        <c:tickLblPos val="nextTo"/>
        <c:crossAx val="1164775632"/>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B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INGRESOS - GASTOS MAYO</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B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RESUMEN!$B$104</c:f>
              <c:strCache>
                <c:ptCount val="1"/>
                <c:pt idx="0">
                  <c:v>INGRESOS</c:v>
                </c:pt>
              </c:strCache>
            </c:strRef>
          </c:tx>
          <c:spPr>
            <a:solidFill>
              <a:schemeClr val="accent1"/>
            </a:solidFill>
            <a:ln>
              <a:noFill/>
            </a:ln>
            <a:effectLst/>
            <a:sp3d/>
          </c:spPr>
          <c:invertIfNegative val="0"/>
          <c:cat>
            <c:strRef>
              <c:f>RESUMEN!$A$105:$A$109</c:f>
              <c:strCache>
                <c:ptCount val="5"/>
                <c:pt idx="0">
                  <c:v>SEMANA 1</c:v>
                </c:pt>
                <c:pt idx="1">
                  <c:v>SEMANA 2</c:v>
                </c:pt>
                <c:pt idx="2">
                  <c:v>SEMANA 3</c:v>
                </c:pt>
                <c:pt idx="3">
                  <c:v>SEMANA 4</c:v>
                </c:pt>
                <c:pt idx="4">
                  <c:v>SEMANA 5</c:v>
                </c:pt>
              </c:strCache>
            </c:strRef>
          </c:cat>
          <c:val>
            <c:numRef>
              <c:f>RESUMEN!$B$105:$B$109</c:f>
              <c:numCache>
                <c:formatCode>#,##0.00</c:formatCode>
                <c:ptCount val="5"/>
                <c:pt idx="0">
                  <c:v>434692.8</c:v>
                </c:pt>
                <c:pt idx="1">
                  <c:v>240335.76</c:v>
                </c:pt>
                <c:pt idx="2">
                  <c:v>1122138</c:v>
                </c:pt>
                <c:pt idx="3">
                  <c:v>642964.80000000005</c:v>
                </c:pt>
                <c:pt idx="4">
                  <c:v>252126</c:v>
                </c:pt>
              </c:numCache>
            </c:numRef>
          </c:val>
          <c:extLst>
            <c:ext xmlns:c16="http://schemas.microsoft.com/office/drawing/2014/chart" uri="{C3380CC4-5D6E-409C-BE32-E72D297353CC}">
              <c16:uniqueId val="{00000000-6E5D-45EE-A75B-5756B69F4B2B}"/>
            </c:ext>
          </c:extLst>
        </c:ser>
        <c:ser>
          <c:idx val="1"/>
          <c:order val="1"/>
          <c:tx>
            <c:strRef>
              <c:f>RESUMEN!$C$104</c:f>
              <c:strCache>
                <c:ptCount val="1"/>
                <c:pt idx="0">
                  <c:v>GASTOS</c:v>
                </c:pt>
              </c:strCache>
            </c:strRef>
          </c:tx>
          <c:spPr>
            <a:solidFill>
              <a:schemeClr val="accent3"/>
            </a:solidFill>
            <a:ln>
              <a:noFill/>
            </a:ln>
            <a:effectLst/>
            <a:sp3d/>
          </c:spPr>
          <c:invertIfNegative val="0"/>
          <c:cat>
            <c:strRef>
              <c:f>RESUMEN!$A$105:$A$109</c:f>
              <c:strCache>
                <c:ptCount val="5"/>
                <c:pt idx="0">
                  <c:v>SEMANA 1</c:v>
                </c:pt>
                <c:pt idx="1">
                  <c:v>SEMANA 2</c:v>
                </c:pt>
                <c:pt idx="2">
                  <c:v>SEMANA 3</c:v>
                </c:pt>
                <c:pt idx="3">
                  <c:v>SEMANA 4</c:v>
                </c:pt>
                <c:pt idx="4">
                  <c:v>SEMANA 5</c:v>
                </c:pt>
              </c:strCache>
            </c:strRef>
          </c:cat>
          <c:val>
            <c:numRef>
              <c:f>RESUMEN!$C$105:$C$109</c:f>
              <c:numCache>
                <c:formatCode>#,##0.00</c:formatCode>
                <c:ptCount val="5"/>
                <c:pt idx="0">
                  <c:v>289213.80000000005</c:v>
                </c:pt>
                <c:pt idx="1">
                  <c:v>352379.78</c:v>
                </c:pt>
                <c:pt idx="2">
                  <c:v>109668.25</c:v>
                </c:pt>
                <c:pt idx="3">
                  <c:v>82680.52</c:v>
                </c:pt>
                <c:pt idx="4">
                  <c:v>310360.83999999997</c:v>
                </c:pt>
              </c:numCache>
            </c:numRef>
          </c:val>
          <c:extLst>
            <c:ext xmlns:c16="http://schemas.microsoft.com/office/drawing/2014/chart" uri="{C3380CC4-5D6E-409C-BE32-E72D297353CC}">
              <c16:uniqueId val="{00000001-6E5D-45EE-A75B-5756B69F4B2B}"/>
            </c:ext>
          </c:extLst>
        </c:ser>
        <c:dLbls>
          <c:showLegendKey val="0"/>
          <c:showVal val="0"/>
          <c:showCatName val="0"/>
          <c:showSerName val="0"/>
          <c:showPercent val="0"/>
          <c:showBubbleSize val="0"/>
        </c:dLbls>
        <c:gapWidth val="150"/>
        <c:shape val="box"/>
        <c:axId val="1164768560"/>
        <c:axId val="1164769648"/>
        <c:axId val="0"/>
      </c:bar3DChart>
      <c:catAx>
        <c:axId val="1164768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4769648"/>
        <c:crosses val="autoZero"/>
        <c:auto val="1"/>
        <c:lblAlgn val="ctr"/>
        <c:lblOffset val="100"/>
        <c:noMultiLvlLbl val="0"/>
      </c:catAx>
      <c:valAx>
        <c:axId val="1164769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164768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BO"/>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50" Type="http://schemas.openxmlformats.org/officeDocument/2006/relationships/chart" Target="../charts/chart50.xml"/><Relationship Id="rId55" Type="http://schemas.openxmlformats.org/officeDocument/2006/relationships/chart" Target="../charts/chart55.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54" Type="http://schemas.openxmlformats.org/officeDocument/2006/relationships/chart" Target="../charts/chart54.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8" Type="http://schemas.openxmlformats.org/officeDocument/2006/relationships/chart" Target="../charts/chart58.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8" Type="http://schemas.openxmlformats.org/officeDocument/2006/relationships/chart" Target="../charts/chart8.xml"/><Relationship Id="rId51" Type="http://schemas.openxmlformats.org/officeDocument/2006/relationships/chart" Target="../charts/chart51.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95250</xdr:colOff>
      <xdr:row>61</xdr:row>
      <xdr:rowOff>0</xdr:rowOff>
    </xdr:from>
    <xdr:to>
      <xdr:col>5</xdr:col>
      <xdr:colOff>495300</xdr:colOff>
      <xdr:row>75</xdr:row>
      <xdr:rowOff>76200</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104773</xdr:colOff>
      <xdr:row>37</xdr:row>
      <xdr:rowOff>180975</xdr:rowOff>
    </xdr:from>
    <xdr:to>
      <xdr:col>6</xdr:col>
      <xdr:colOff>200024</xdr:colOff>
      <xdr:row>48</xdr:row>
      <xdr:rowOff>180974</xdr:rowOff>
    </xdr:to>
    <xdr:graphicFrame macro="">
      <xdr:nvGraphicFramePr>
        <xdr:cNvPr id="5" name="Gráfico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609600</xdr:colOff>
      <xdr:row>2</xdr:row>
      <xdr:rowOff>171450</xdr:rowOff>
    </xdr:from>
    <xdr:to>
      <xdr:col>13</xdr:col>
      <xdr:colOff>19050</xdr:colOff>
      <xdr:row>11</xdr:row>
      <xdr:rowOff>123825</xdr:rowOff>
    </xdr:to>
    <xdr:graphicFrame macro="">
      <xdr:nvGraphicFramePr>
        <xdr:cNvPr id="9" name="Gráfico 8">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200025</xdr:colOff>
      <xdr:row>13</xdr:row>
      <xdr:rowOff>123825</xdr:rowOff>
    </xdr:from>
    <xdr:to>
      <xdr:col>8</xdr:col>
      <xdr:colOff>342900</xdr:colOff>
      <xdr:row>25</xdr:row>
      <xdr:rowOff>171450</xdr:rowOff>
    </xdr:to>
    <xdr:graphicFrame macro="">
      <xdr:nvGraphicFramePr>
        <xdr:cNvPr id="10" name="Gráfico 9">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438148</xdr:colOff>
      <xdr:row>13</xdr:row>
      <xdr:rowOff>133350</xdr:rowOff>
    </xdr:from>
    <xdr:to>
      <xdr:col>13</xdr:col>
      <xdr:colOff>647699</xdr:colOff>
      <xdr:row>25</xdr:row>
      <xdr:rowOff>104775</xdr:rowOff>
    </xdr:to>
    <xdr:graphicFrame macro="">
      <xdr:nvGraphicFramePr>
        <xdr:cNvPr id="11" name="Gráfico 10">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79</xdr:row>
      <xdr:rowOff>1</xdr:rowOff>
    </xdr:from>
    <xdr:to>
      <xdr:col>12</xdr:col>
      <xdr:colOff>714375</xdr:colOff>
      <xdr:row>88</xdr:row>
      <xdr:rowOff>123825</xdr:rowOff>
    </xdr:to>
    <xdr:graphicFrame macro="">
      <xdr:nvGraphicFramePr>
        <xdr:cNvPr id="12" name="Gráfico 1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171450</xdr:colOff>
      <xdr:row>89</xdr:row>
      <xdr:rowOff>76200</xdr:rowOff>
    </xdr:from>
    <xdr:to>
      <xdr:col>7</xdr:col>
      <xdr:colOff>657225</xdr:colOff>
      <xdr:row>99</xdr:row>
      <xdr:rowOff>104775</xdr:rowOff>
    </xdr:to>
    <xdr:graphicFrame macro="">
      <xdr:nvGraphicFramePr>
        <xdr:cNvPr id="13" name="Gráfico 12">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9526</xdr:colOff>
      <xdr:row>89</xdr:row>
      <xdr:rowOff>142875</xdr:rowOff>
    </xdr:from>
    <xdr:to>
      <xdr:col>12</xdr:col>
      <xdr:colOff>447675</xdr:colOff>
      <xdr:row>99</xdr:row>
      <xdr:rowOff>57150</xdr:rowOff>
    </xdr:to>
    <xdr:graphicFrame macro="">
      <xdr:nvGraphicFramePr>
        <xdr:cNvPr id="14" name="Gráfico 13">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110</xdr:row>
      <xdr:rowOff>161925</xdr:rowOff>
    </xdr:from>
    <xdr:to>
      <xdr:col>5</xdr:col>
      <xdr:colOff>400050</xdr:colOff>
      <xdr:row>123</xdr:row>
      <xdr:rowOff>57150</xdr:rowOff>
    </xdr:to>
    <xdr:graphicFrame macro="">
      <xdr:nvGraphicFramePr>
        <xdr:cNvPr id="17" name="Gráfico 16">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133</xdr:row>
      <xdr:rowOff>1</xdr:rowOff>
    </xdr:from>
    <xdr:to>
      <xdr:col>5</xdr:col>
      <xdr:colOff>344302</xdr:colOff>
      <xdr:row>145</xdr:row>
      <xdr:rowOff>57150</xdr:rowOff>
    </xdr:to>
    <xdr:graphicFrame macro="">
      <xdr:nvGraphicFramePr>
        <xdr:cNvPr id="18" name="Gráfico 17">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152400</xdr:colOff>
      <xdr:row>147</xdr:row>
      <xdr:rowOff>152402</xdr:rowOff>
    </xdr:from>
    <xdr:to>
      <xdr:col>12</xdr:col>
      <xdr:colOff>179854</xdr:colOff>
      <xdr:row>156</xdr:row>
      <xdr:rowOff>180976</xdr:rowOff>
    </xdr:to>
    <xdr:graphicFrame macro="">
      <xdr:nvGraphicFramePr>
        <xdr:cNvPr id="19" name="Gráfico 18">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238125</xdr:colOff>
      <xdr:row>157</xdr:row>
      <xdr:rowOff>171451</xdr:rowOff>
    </xdr:from>
    <xdr:to>
      <xdr:col>7</xdr:col>
      <xdr:colOff>676275</xdr:colOff>
      <xdr:row>168</xdr:row>
      <xdr:rowOff>152401</xdr:rowOff>
    </xdr:to>
    <xdr:graphicFrame macro="">
      <xdr:nvGraphicFramePr>
        <xdr:cNvPr id="20" name="Gráfico 19">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158</xdr:row>
      <xdr:rowOff>0</xdr:rowOff>
    </xdr:from>
    <xdr:to>
      <xdr:col>12</xdr:col>
      <xdr:colOff>295275</xdr:colOff>
      <xdr:row>168</xdr:row>
      <xdr:rowOff>180975</xdr:rowOff>
    </xdr:to>
    <xdr:graphicFrame macro="">
      <xdr:nvGraphicFramePr>
        <xdr:cNvPr id="21" name="Gráfico 20">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114300</xdr:colOff>
      <xdr:row>179</xdr:row>
      <xdr:rowOff>142875</xdr:rowOff>
    </xdr:from>
    <xdr:to>
      <xdr:col>5</xdr:col>
      <xdr:colOff>390525</xdr:colOff>
      <xdr:row>193</xdr:row>
      <xdr:rowOff>76200</xdr:rowOff>
    </xdr:to>
    <xdr:graphicFrame macro="">
      <xdr:nvGraphicFramePr>
        <xdr:cNvPr id="22" name="Gráfico 21">
          <a:extLst>
            <a:ext uri="{FF2B5EF4-FFF2-40B4-BE49-F238E27FC236}">
              <a16:creationId xmlns:a16="http://schemas.microsoft.com/office/drawing/2014/main" id="{00000000-0008-0000-01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204</xdr:row>
      <xdr:rowOff>0</xdr:rowOff>
    </xdr:from>
    <xdr:to>
      <xdr:col>5</xdr:col>
      <xdr:colOff>344302</xdr:colOff>
      <xdr:row>216</xdr:row>
      <xdr:rowOff>28575</xdr:rowOff>
    </xdr:to>
    <xdr:graphicFrame macro="">
      <xdr:nvGraphicFramePr>
        <xdr:cNvPr id="23" name="Gráfico 22">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285751</xdr:colOff>
      <xdr:row>218</xdr:row>
      <xdr:rowOff>161925</xdr:rowOff>
    </xdr:from>
    <xdr:to>
      <xdr:col>12</xdr:col>
      <xdr:colOff>266701</xdr:colOff>
      <xdr:row>227</xdr:row>
      <xdr:rowOff>95250</xdr:rowOff>
    </xdr:to>
    <xdr:graphicFrame macro="">
      <xdr:nvGraphicFramePr>
        <xdr:cNvPr id="24" name="Gráfico 2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323850</xdr:colOff>
      <xdr:row>230</xdr:row>
      <xdr:rowOff>9525</xdr:rowOff>
    </xdr:from>
    <xdr:to>
      <xdr:col>8</xdr:col>
      <xdr:colOff>323849</xdr:colOff>
      <xdr:row>239</xdr:row>
      <xdr:rowOff>171450</xdr:rowOff>
    </xdr:to>
    <xdr:graphicFrame macro="">
      <xdr:nvGraphicFramePr>
        <xdr:cNvPr id="25" name="Gráfico 24">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495300</xdr:colOff>
      <xdr:row>230</xdr:row>
      <xdr:rowOff>19050</xdr:rowOff>
    </xdr:from>
    <xdr:to>
      <xdr:col>13</xdr:col>
      <xdr:colOff>571500</xdr:colOff>
      <xdr:row>240</xdr:row>
      <xdr:rowOff>9525</xdr:rowOff>
    </xdr:to>
    <xdr:graphicFrame macro="">
      <xdr:nvGraphicFramePr>
        <xdr:cNvPr id="26" name="Gráfico 25">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57150</xdr:colOff>
      <xdr:row>253</xdr:row>
      <xdr:rowOff>9526</xdr:rowOff>
    </xdr:from>
    <xdr:to>
      <xdr:col>5</xdr:col>
      <xdr:colOff>457200</xdr:colOff>
      <xdr:row>265</xdr:row>
      <xdr:rowOff>180976</xdr:rowOff>
    </xdr:to>
    <xdr:graphicFrame macro="">
      <xdr:nvGraphicFramePr>
        <xdr:cNvPr id="27" name="Gráfico 26">
          <a:extLst>
            <a:ext uri="{FF2B5EF4-FFF2-40B4-BE49-F238E27FC236}">
              <a16:creationId xmlns:a16="http://schemas.microsoft.com/office/drawing/2014/main" id="{00000000-0008-0000-01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0</xdr:colOff>
      <xdr:row>276</xdr:row>
      <xdr:rowOff>0</xdr:rowOff>
    </xdr:from>
    <xdr:to>
      <xdr:col>5</xdr:col>
      <xdr:colOff>76200</xdr:colOff>
      <xdr:row>287</xdr:row>
      <xdr:rowOff>180975</xdr:rowOff>
    </xdr:to>
    <xdr:graphicFrame macro="">
      <xdr:nvGraphicFramePr>
        <xdr:cNvPr id="28" name="Gráfico 27">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304800</xdr:colOff>
      <xdr:row>291</xdr:row>
      <xdr:rowOff>0</xdr:rowOff>
    </xdr:from>
    <xdr:to>
      <xdr:col>12</xdr:col>
      <xdr:colOff>342899</xdr:colOff>
      <xdr:row>300</xdr:row>
      <xdr:rowOff>104775</xdr:rowOff>
    </xdr:to>
    <xdr:graphicFrame macro="">
      <xdr:nvGraphicFramePr>
        <xdr:cNvPr id="29" name="Gráfico 28">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228601</xdr:colOff>
      <xdr:row>301</xdr:row>
      <xdr:rowOff>85726</xdr:rowOff>
    </xdr:from>
    <xdr:to>
      <xdr:col>8</xdr:col>
      <xdr:colOff>133351</xdr:colOff>
      <xdr:row>311</xdr:row>
      <xdr:rowOff>9525</xdr:rowOff>
    </xdr:to>
    <xdr:graphicFrame macro="">
      <xdr:nvGraphicFramePr>
        <xdr:cNvPr id="30" name="Gráfico 29">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xdr:col>
      <xdr:colOff>238125</xdr:colOff>
      <xdr:row>301</xdr:row>
      <xdr:rowOff>95250</xdr:rowOff>
    </xdr:from>
    <xdr:to>
      <xdr:col>13</xdr:col>
      <xdr:colOff>57150</xdr:colOff>
      <xdr:row>311</xdr:row>
      <xdr:rowOff>66675</xdr:rowOff>
    </xdr:to>
    <xdr:graphicFrame macro="">
      <xdr:nvGraphicFramePr>
        <xdr:cNvPr id="31" name="Gráfico 30">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104775</xdr:colOff>
      <xdr:row>321</xdr:row>
      <xdr:rowOff>123825</xdr:rowOff>
    </xdr:from>
    <xdr:to>
      <xdr:col>5</xdr:col>
      <xdr:colOff>228600</xdr:colOff>
      <xdr:row>332</xdr:row>
      <xdr:rowOff>171450</xdr:rowOff>
    </xdr:to>
    <xdr:graphicFrame macro="">
      <xdr:nvGraphicFramePr>
        <xdr:cNvPr id="32" name="Gráfico 31">
          <a:extLst>
            <a:ext uri="{FF2B5EF4-FFF2-40B4-BE49-F238E27FC236}">
              <a16:creationId xmlns:a16="http://schemas.microsoft.com/office/drawing/2014/main" id="{00000000-0008-0000-01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342901</xdr:colOff>
      <xdr:row>342</xdr:row>
      <xdr:rowOff>95251</xdr:rowOff>
    </xdr:from>
    <xdr:to>
      <xdr:col>5</xdr:col>
      <xdr:colOff>228601</xdr:colOff>
      <xdr:row>354</xdr:row>
      <xdr:rowOff>57151</xdr:rowOff>
    </xdr:to>
    <xdr:graphicFrame macro="">
      <xdr:nvGraphicFramePr>
        <xdr:cNvPr id="33" name="Gráfico 32">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7</xdr:col>
      <xdr:colOff>333375</xdr:colOff>
      <xdr:row>357</xdr:row>
      <xdr:rowOff>19050</xdr:rowOff>
    </xdr:from>
    <xdr:to>
      <xdr:col>12</xdr:col>
      <xdr:colOff>419100</xdr:colOff>
      <xdr:row>366</xdr:row>
      <xdr:rowOff>0</xdr:rowOff>
    </xdr:to>
    <xdr:graphicFrame macro="">
      <xdr:nvGraphicFramePr>
        <xdr:cNvPr id="34" name="Gráfico 1">
          <a:extLst>
            <a:ext uri="{FF2B5EF4-FFF2-40B4-BE49-F238E27FC236}">
              <a16:creationId xmlns:a16="http://schemas.microsoft.com/office/drawing/2014/main" id="{00000000-0008-0000-01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3</xdr:col>
      <xdr:colOff>228599</xdr:colOff>
      <xdr:row>366</xdr:row>
      <xdr:rowOff>142875</xdr:rowOff>
    </xdr:from>
    <xdr:to>
      <xdr:col>7</xdr:col>
      <xdr:colOff>457199</xdr:colOff>
      <xdr:row>376</xdr:row>
      <xdr:rowOff>47625</xdr:rowOff>
    </xdr:to>
    <xdr:graphicFrame macro="">
      <xdr:nvGraphicFramePr>
        <xdr:cNvPr id="35" name="Gráfico 3">
          <a:extLst>
            <a:ext uri="{FF2B5EF4-FFF2-40B4-BE49-F238E27FC236}">
              <a16:creationId xmlns:a16="http://schemas.microsoft.com/office/drawing/2014/main" id="{00000000-0008-0000-01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8</xdr:col>
      <xdr:colOff>0</xdr:colOff>
      <xdr:row>367</xdr:row>
      <xdr:rowOff>0</xdr:rowOff>
    </xdr:from>
    <xdr:to>
      <xdr:col>12</xdr:col>
      <xdr:colOff>666750</xdr:colOff>
      <xdr:row>376</xdr:row>
      <xdr:rowOff>85725</xdr:rowOff>
    </xdr:to>
    <xdr:graphicFrame macro="">
      <xdr:nvGraphicFramePr>
        <xdr:cNvPr id="36" name="Gráfico 2">
          <a:extLst>
            <a:ext uri="{FF2B5EF4-FFF2-40B4-BE49-F238E27FC236}">
              <a16:creationId xmlns:a16="http://schemas.microsoft.com/office/drawing/2014/main" id="{00000000-0008-0000-01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114300</xdr:colOff>
      <xdr:row>387</xdr:row>
      <xdr:rowOff>152400</xdr:rowOff>
    </xdr:from>
    <xdr:to>
      <xdr:col>5</xdr:col>
      <xdr:colOff>190500</xdr:colOff>
      <xdr:row>400</xdr:row>
      <xdr:rowOff>47625</xdr:rowOff>
    </xdr:to>
    <xdr:graphicFrame macro="">
      <xdr:nvGraphicFramePr>
        <xdr:cNvPr id="37" name="Gráfico 36">
          <a:extLst>
            <a:ext uri="{FF2B5EF4-FFF2-40B4-BE49-F238E27FC236}">
              <a16:creationId xmlns:a16="http://schemas.microsoft.com/office/drawing/2014/main" id="{00000000-0008-0000-01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0</xdr:col>
      <xdr:colOff>180975</xdr:colOff>
      <xdr:row>410</xdr:row>
      <xdr:rowOff>47625</xdr:rowOff>
    </xdr:from>
    <xdr:to>
      <xdr:col>5</xdr:col>
      <xdr:colOff>451675</xdr:colOff>
      <xdr:row>422</xdr:row>
      <xdr:rowOff>107415</xdr:rowOff>
    </xdr:to>
    <xdr:graphicFrame macro="">
      <xdr:nvGraphicFramePr>
        <xdr:cNvPr id="38" name="Gráfico 4">
          <a:extLst>
            <a:ext uri="{FF2B5EF4-FFF2-40B4-BE49-F238E27FC236}">
              <a16:creationId xmlns:a16="http://schemas.microsoft.com/office/drawing/2014/main" id="{00000000-0008-0000-01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7</xdr:col>
      <xdr:colOff>180975</xdr:colOff>
      <xdr:row>424</xdr:row>
      <xdr:rowOff>142875</xdr:rowOff>
    </xdr:from>
    <xdr:to>
      <xdr:col>12</xdr:col>
      <xdr:colOff>266700</xdr:colOff>
      <xdr:row>434</xdr:row>
      <xdr:rowOff>47625</xdr:rowOff>
    </xdr:to>
    <xdr:graphicFrame macro="">
      <xdr:nvGraphicFramePr>
        <xdr:cNvPr id="39" name="Gráfico 1">
          <a:extLst>
            <a:ext uri="{FF2B5EF4-FFF2-40B4-BE49-F238E27FC236}">
              <a16:creationId xmlns:a16="http://schemas.microsoft.com/office/drawing/2014/main" id="{00000000-0008-0000-01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3</xdr:col>
      <xdr:colOff>276225</xdr:colOff>
      <xdr:row>435</xdr:row>
      <xdr:rowOff>114301</xdr:rowOff>
    </xdr:from>
    <xdr:to>
      <xdr:col>7</xdr:col>
      <xdr:colOff>666750</xdr:colOff>
      <xdr:row>445</xdr:row>
      <xdr:rowOff>1</xdr:rowOff>
    </xdr:to>
    <xdr:graphicFrame macro="">
      <xdr:nvGraphicFramePr>
        <xdr:cNvPr id="40" name="Gráfico 3">
          <a:extLst>
            <a:ext uri="{FF2B5EF4-FFF2-40B4-BE49-F238E27FC236}">
              <a16:creationId xmlns:a16="http://schemas.microsoft.com/office/drawing/2014/main" id="{00000000-0008-0000-01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8</xdr:col>
      <xdr:colOff>228600</xdr:colOff>
      <xdr:row>435</xdr:row>
      <xdr:rowOff>85725</xdr:rowOff>
    </xdr:from>
    <xdr:to>
      <xdr:col>13</xdr:col>
      <xdr:colOff>114301</xdr:colOff>
      <xdr:row>445</xdr:row>
      <xdr:rowOff>0</xdr:rowOff>
    </xdr:to>
    <xdr:graphicFrame macro="">
      <xdr:nvGraphicFramePr>
        <xdr:cNvPr id="41" name="Gráfico 2">
          <a:extLst>
            <a:ext uri="{FF2B5EF4-FFF2-40B4-BE49-F238E27FC236}">
              <a16:creationId xmlns:a16="http://schemas.microsoft.com/office/drawing/2014/main" id="{00000000-0008-0000-01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85725</xdr:colOff>
      <xdr:row>455</xdr:row>
      <xdr:rowOff>95250</xdr:rowOff>
    </xdr:from>
    <xdr:to>
      <xdr:col>5</xdr:col>
      <xdr:colOff>76200</xdr:colOff>
      <xdr:row>467</xdr:row>
      <xdr:rowOff>85725</xdr:rowOff>
    </xdr:to>
    <xdr:graphicFrame macro="">
      <xdr:nvGraphicFramePr>
        <xdr:cNvPr id="42" name="Gráfico 41">
          <a:extLst>
            <a:ext uri="{FF2B5EF4-FFF2-40B4-BE49-F238E27FC236}">
              <a16:creationId xmlns:a16="http://schemas.microsoft.com/office/drawing/2014/main" id="{00000000-0008-0000-01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0</xdr:col>
      <xdr:colOff>266700</xdr:colOff>
      <xdr:row>476</xdr:row>
      <xdr:rowOff>133350</xdr:rowOff>
    </xdr:from>
    <xdr:to>
      <xdr:col>5</xdr:col>
      <xdr:colOff>537400</xdr:colOff>
      <xdr:row>488</xdr:row>
      <xdr:rowOff>28575</xdr:rowOff>
    </xdr:to>
    <xdr:graphicFrame macro="">
      <xdr:nvGraphicFramePr>
        <xdr:cNvPr id="43" name="Gráfico 4">
          <a:extLst>
            <a:ext uri="{FF2B5EF4-FFF2-40B4-BE49-F238E27FC236}">
              <a16:creationId xmlns:a16="http://schemas.microsoft.com/office/drawing/2014/main" id="{00000000-0008-0000-01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editAs="oneCell">
    <xdr:from>
      <xdr:col>7</xdr:col>
      <xdr:colOff>285750</xdr:colOff>
      <xdr:row>490</xdr:row>
      <xdr:rowOff>152401</xdr:rowOff>
    </xdr:from>
    <xdr:to>
      <xdr:col>12</xdr:col>
      <xdr:colOff>152400</xdr:colOff>
      <xdr:row>499</xdr:row>
      <xdr:rowOff>171450</xdr:rowOff>
    </xdr:to>
    <xdr:graphicFrame macro="">
      <xdr:nvGraphicFramePr>
        <xdr:cNvPr id="44" name="Gráfico 1">
          <a:extLst>
            <a:ext uri="{FF2B5EF4-FFF2-40B4-BE49-F238E27FC236}">
              <a16:creationId xmlns:a16="http://schemas.microsoft.com/office/drawing/2014/main" id="{00000000-0008-0000-01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editAs="oneCell">
    <xdr:from>
      <xdr:col>3</xdr:col>
      <xdr:colOff>219075</xdr:colOff>
      <xdr:row>501</xdr:row>
      <xdr:rowOff>57150</xdr:rowOff>
    </xdr:from>
    <xdr:to>
      <xdr:col>8</xdr:col>
      <xdr:colOff>85725</xdr:colOff>
      <xdr:row>511</xdr:row>
      <xdr:rowOff>133350</xdr:rowOff>
    </xdr:to>
    <xdr:graphicFrame macro="">
      <xdr:nvGraphicFramePr>
        <xdr:cNvPr id="45" name="Gráfico 3">
          <a:extLst>
            <a:ext uri="{FF2B5EF4-FFF2-40B4-BE49-F238E27FC236}">
              <a16:creationId xmlns:a16="http://schemas.microsoft.com/office/drawing/2014/main" id="{00000000-0008-0000-01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8</xdr:col>
      <xdr:colOff>400050</xdr:colOff>
      <xdr:row>501</xdr:row>
      <xdr:rowOff>38100</xdr:rowOff>
    </xdr:from>
    <xdr:to>
      <xdr:col>12</xdr:col>
      <xdr:colOff>619125</xdr:colOff>
      <xdr:row>511</xdr:row>
      <xdr:rowOff>152400</xdr:rowOff>
    </xdr:to>
    <xdr:graphicFrame macro="">
      <xdr:nvGraphicFramePr>
        <xdr:cNvPr id="46" name="Gráfico 2">
          <a:extLst>
            <a:ext uri="{FF2B5EF4-FFF2-40B4-BE49-F238E27FC236}">
              <a16:creationId xmlns:a16="http://schemas.microsoft.com/office/drawing/2014/main" id="{00000000-0008-0000-01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104774</xdr:colOff>
      <xdr:row>523</xdr:row>
      <xdr:rowOff>19050</xdr:rowOff>
    </xdr:from>
    <xdr:to>
      <xdr:col>6</xdr:col>
      <xdr:colOff>38100</xdr:colOff>
      <xdr:row>535</xdr:row>
      <xdr:rowOff>95250</xdr:rowOff>
    </xdr:to>
    <xdr:graphicFrame macro="">
      <xdr:nvGraphicFramePr>
        <xdr:cNvPr id="47" name="Gráfico 46">
          <a:extLst>
            <a:ext uri="{FF2B5EF4-FFF2-40B4-BE49-F238E27FC236}">
              <a16:creationId xmlns:a16="http://schemas.microsoft.com/office/drawing/2014/main" id="{00000000-0008-0000-01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0</xdr:col>
      <xdr:colOff>228600</xdr:colOff>
      <xdr:row>544</xdr:row>
      <xdr:rowOff>95251</xdr:rowOff>
    </xdr:from>
    <xdr:to>
      <xdr:col>5</xdr:col>
      <xdr:colOff>499300</xdr:colOff>
      <xdr:row>556</xdr:row>
      <xdr:rowOff>133351</xdr:rowOff>
    </xdr:to>
    <xdr:graphicFrame macro="">
      <xdr:nvGraphicFramePr>
        <xdr:cNvPr id="48" name="Gráfico 4">
          <a:extLst>
            <a:ext uri="{FF2B5EF4-FFF2-40B4-BE49-F238E27FC236}">
              <a16:creationId xmlns:a16="http://schemas.microsoft.com/office/drawing/2014/main" id="{00000000-0008-0000-01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editAs="oneCell">
    <xdr:from>
      <xdr:col>0</xdr:col>
      <xdr:colOff>371475</xdr:colOff>
      <xdr:row>615</xdr:row>
      <xdr:rowOff>9525</xdr:rowOff>
    </xdr:from>
    <xdr:to>
      <xdr:col>4</xdr:col>
      <xdr:colOff>561975</xdr:colOff>
      <xdr:row>626</xdr:row>
      <xdr:rowOff>66675</xdr:rowOff>
    </xdr:to>
    <xdr:graphicFrame macro="">
      <xdr:nvGraphicFramePr>
        <xdr:cNvPr id="49" name="Gráfico 4">
          <a:extLst>
            <a:ext uri="{FF2B5EF4-FFF2-40B4-BE49-F238E27FC236}">
              <a16:creationId xmlns:a16="http://schemas.microsoft.com/office/drawing/2014/main" id="{00000000-0008-0000-01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editAs="oneCell">
    <xdr:from>
      <xdr:col>3</xdr:col>
      <xdr:colOff>142875</xdr:colOff>
      <xdr:row>569</xdr:row>
      <xdr:rowOff>161925</xdr:rowOff>
    </xdr:from>
    <xdr:to>
      <xdr:col>7</xdr:col>
      <xdr:colOff>323850</xdr:colOff>
      <xdr:row>579</xdr:row>
      <xdr:rowOff>104775</xdr:rowOff>
    </xdr:to>
    <xdr:graphicFrame macro="">
      <xdr:nvGraphicFramePr>
        <xdr:cNvPr id="51" name="Gráfico 3">
          <a:extLst>
            <a:ext uri="{FF2B5EF4-FFF2-40B4-BE49-F238E27FC236}">
              <a16:creationId xmlns:a16="http://schemas.microsoft.com/office/drawing/2014/main" id="{00000000-0008-0000-01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editAs="oneCell">
    <xdr:from>
      <xdr:col>7</xdr:col>
      <xdr:colOff>561977</xdr:colOff>
      <xdr:row>569</xdr:row>
      <xdr:rowOff>142875</xdr:rowOff>
    </xdr:from>
    <xdr:to>
      <xdr:col>11</xdr:col>
      <xdr:colOff>742950</xdr:colOff>
      <xdr:row>579</xdr:row>
      <xdr:rowOff>104775</xdr:rowOff>
    </xdr:to>
    <xdr:graphicFrame macro="">
      <xdr:nvGraphicFramePr>
        <xdr:cNvPr id="52" name="Gráfico 2">
          <a:extLst>
            <a:ext uri="{FF2B5EF4-FFF2-40B4-BE49-F238E27FC236}">
              <a16:creationId xmlns:a16="http://schemas.microsoft.com/office/drawing/2014/main" id="{00000000-0008-0000-01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47625</xdr:colOff>
      <xdr:row>590</xdr:row>
      <xdr:rowOff>142875</xdr:rowOff>
    </xdr:from>
    <xdr:to>
      <xdr:col>5</xdr:col>
      <xdr:colOff>371475</xdr:colOff>
      <xdr:row>605</xdr:row>
      <xdr:rowOff>28575</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152400</xdr:colOff>
      <xdr:row>661</xdr:row>
      <xdr:rowOff>0</xdr:rowOff>
    </xdr:from>
    <xdr:to>
      <xdr:col>5</xdr:col>
      <xdr:colOff>457200</xdr:colOff>
      <xdr:row>673</xdr:row>
      <xdr:rowOff>28575</xdr:rowOff>
    </xdr:to>
    <xdr:graphicFrame macro="">
      <xdr:nvGraphicFramePr>
        <xdr:cNvPr id="6" name="Gráfico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editAs="oneCell">
    <xdr:from>
      <xdr:col>0</xdr:col>
      <xdr:colOff>371475</xdr:colOff>
      <xdr:row>683</xdr:row>
      <xdr:rowOff>1</xdr:rowOff>
    </xdr:from>
    <xdr:to>
      <xdr:col>5</xdr:col>
      <xdr:colOff>642175</xdr:colOff>
      <xdr:row>694</xdr:row>
      <xdr:rowOff>171451</xdr:rowOff>
    </xdr:to>
    <xdr:graphicFrame macro="">
      <xdr:nvGraphicFramePr>
        <xdr:cNvPr id="53" name="Gráfico 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editAs="oneCell">
    <xdr:from>
      <xdr:col>7</xdr:col>
      <xdr:colOff>400051</xdr:colOff>
      <xdr:row>627</xdr:row>
      <xdr:rowOff>57150</xdr:rowOff>
    </xdr:from>
    <xdr:to>
      <xdr:col>12</xdr:col>
      <xdr:colOff>190501</xdr:colOff>
      <xdr:row>638</xdr:row>
      <xdr:rowOff>66675</xdr:rowOff>
    </xdr:to>
    <xdr:graphicFrame macro="">
      <xdr:nvGraphicFramePr>
        <xdr:cNvPr id="54" name="Gráfico 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editAs="oneCell">
    <xdr:from>
      <xdr:col>3</xdr:col>
      <xdr:colOff>228600</xdr:colOff>
      <xdr:row>640</xdr:row>
      <xdr:rowOff>0</xdr:rowOff>
    </xdr:from>
    <xdr:to>
      <xdr:col>7</xdr:col>
      <xdr:colOff>352425</xdr:colOff>
      <xdr:row>649</xdr:row>
      <xdr:rowOff>76200</xdr:rowOff>
    </xdr:to>
    <xdr:graphicFrame macro="">
      <xdr:nvGraphicFramePr>
        <xdr:cNvPr id="55" name="Gráfico 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editAs="oneCell">
    <xdr:from>
      <xdr:col>8</xdr:col>
      <xdr:colOff>1</xdr:colOff>
      <xdr:row>639</xdr:row>
      <xdr:rowOff>190499</xdr:rowOff>
    </xdr:from>
    <xdr:to>
      <xdr:col>12</xdr:col>
      <xdr:colOff>238125</xdr:colOff>
      <xdr:row>649</xdr:row>
      <xdr:rowOff>85724</xdr:rowOff>
    </xdr:to>
    <xdr:graphicFrame macro="">
      <xdr:nvGraphicFramePr>
        <xdr:cNvPr id="56" name="Gráfico 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editAs="oneCell">
    <xdr:from>
      <xdr:col>7</xdr:col>
      <xdr:colOff>228600</xdr:colOff>
      <xdr:row>697</xdr:row>
      <xdr:rowOff>38100</xdr:rowOff>
    </xdr:from>
    <xdr:to>
      <xdr:col>12</xdr:col>
      <xdr:colOff>542925</xdr:colOff>
      <xdr:row>706</xdr:row>
      <xdr:rowOff>142875</xdr:rowOff>
    </xdr:to>
    <xdr:graphicFrame macro="">
      <xdr:nvGraphicFramePr>
        <xdr:cNvPr id="57" name="Gráfico 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editAs="oneCell">
    <xdr:from>
      <xdr:col>3</xdr:col>
      <xdr:colOff>161924</xdr:colOff>
      <xdr:row>708</xdr:row>
      <xdr:rowOff>9524</xdr:rowOff>
    </xdr:from>
    <xdr:to>
      <xdr:col>7</xdr:col>
      <xdr:colOff>647700</xdr:colOff>
      <xdr:row>717</xdr:row>
      <xdr:rowOff>152399</xdr:rowOff>
    </xdr:to>
    <xdr:graphicFrame macro="">
      <xdr:nvGraphicFramePr>
        <xdr:cNvPr id="58" name="Gráfico 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editAs="oneCell">
    <xdr:from>
      <xdr:col>8</xdr:col>
      <xdr:colOff>285751</xdr:colOff>
      <xdr:row>708</xdr:row>
      <xdr:rowOff>0</xdr:rowOff>
    </xdr:from>
    <xdr:to>
      <xdr:col>13</xdr:col>
      <xdr:colOff>228601</xdr:colOff>
      <xdr:row>717</xdr:row>
      <xdr:rowOff>142875</xdr:rowOff>
    </xdr:to>
    <xdr:graphicFrame macro="">
      <xdr:nvGraphicFramePr>
        <xdr:cNvPr id="59" name="Gráfico 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9525</xdr:colOff>
      <xdr:row>729</xdr:row>
      <xdr:rowOff>9525</xdr:rowOff>
    </xdr:from>
    <xdr:to>
      <xdr:col>5</xdr:col>
      <xdr:colOff>333375</xdr:colOff>
      <xdr:row>742</xdr:row>
      <xdr:rowOff>19050</xdr:rowOff>
    </xdr:to>
    <xdr:graphicFrame macro="">
      <xdr:nvGraphicFramePr>
        <xdr:cNvPr id="7" name="Gráfico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editAs="oneCell">
    <xdr:from>
      <xdr:col>0</xdr:col>
      <xdr:colOff>419100</xdr:colOff>
      <xdr:row>751</xdr:row>
      <xdr:rowOff>142875</xdr:rowOff>
    </xdr:from>
    <xdr:to>
      <xdr:col>4</xdr:col>
      <xdr:colOff>723900</xdr:colOff>
      <xdr:row>764</xdr:row>
      <xdr:rowOff>180975</xdr:rowOff>
    </xdr:to>
    <xdr:graphicFrame macro="">
      <xdr:nvGraphicFramePr>
        <xdr:cNvPr id="60" name="Gráfico 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142875</xdr:colOff>
      <xdr:row>799</xdr:row>
      <xdr:rowOff>152400</xdr:rowOff>
    </xdr:from>
    <xdr:to>
      <xdr:col>5</xdr:col>
      <xdr:colOff>247650</xdr:colOff>
      <xdr:row>812</xdr:row>
      <xdr:rowOff>28575</xdr:rowOff>
    </xdr:to>
    <xdr:graphicFrame macro="">
      <xdr:nvGraphicFramePr>
        <xdr:cNvPr id="8" name="Gráfico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editAs="oneCell">
    <xdr:from>
      <xdr:col>3</xdr:col>
      <xdr:colOff>295276</xdr:colOff>
      <xdr:row>779</xdr:row>
      <xdr:rowOff>0</xdr:rowOff>
    </xdr:from>
    <xdr:to>
      <xdr:col>8</xdr:col>
      <xdr:colOff>209550</xdr:colOff>
      <xdr:row>788</xdr:row>
      <xdr:rowOff>171450</xdr:rowOff>
    </xdr:to>
    <xdr:graphicFrame macro="">
      <xdr:nvGraphicFramePr>
        <xdr:cNvPr id="61" name="Gráfico 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editAs="oneCell">
    <xdr:from>
      <xdr:col>8</xdr:col>
      <xdr:colOff>552450</xdr:colOff>
      <xdr:row>778</xdr:row>
      <xdr:rowOff>123825</xdr:rowOff>
    </xdr:from>
    <xdr:to>
      <xdr:col>13</xdr:col>
      <xdr:colOff>314325</xdr:colOff>
      <xdr:row>789</xdr:row>
      <xdr:rowOff>0</xdr:rowOff>
    </xdr:to>
    <xdr:graphicFrame macro="">
      <xdr:nvGraphicFramePr>
        <xdr:cNvPr id="62" name="Gráfico 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editAs="oneCell">
    <xdr:from>
      <xdr:col>7</xdr:col>
      <xdr:colOff>219075</xdr:colOff>
      <xdr:row>767</xdr:row>
      <xdr:rowOff>38100</xdr:rowOff>
    </xdr:from>
    <xdr:to>
      <xdr:col>12</xdr:col>
      <xdr:colOff>399638</xdr:colOff>
      <xdr:row>777</xdr:row>
      <xdr:rowOff>123825</xdr:rowOff>
    </xdr:to>
    <xdr:graphicFrame macro="">
      <xdr:nvGraphicFramePr>
        <xdr:cNvPr id="63" name="Gráfico 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editAs="oneCell">
    <xdr:from>
      <xdr:col>0</xdr:col>
      <xdr:colOff>285750</xdr:colOff>
      <xdr:row>821</xdr:row>
      <xdr:rowOff>142875</xdr:rowOff>
    </xdr:from>
    <xdr:to>
      <xdr:col>5</xdr:col>
      <xdr:colOff>276225</xdr:colOff>
      <xdr:row>831</xdr:row>
      <xdr:rowOff>171450</xdr:rowOff>
    </xdr:to>
    <xdr:graphicFrame macro="">
      <xdr:nvGraphicFramePr>
        <xdr:cNvPr id="64" name="Gráfico 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7</xdr:col>
      <xdr:colOff>209549</xdr:colOff>
      <xdr:row>557</xdr:row>
      <xdr:rowOff>152399</xdr:rowOff>
    </xdr:from>
    <xdr:to>
      <xdr:col>12</xdr:col>
      <xdr:colOff>161924</xdr:colOff>
      <xdr:row>568</xdr:row>
      <xdr:rowOff>142874</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marenol\Desktop\2023\INFORMES%20EJECUTIVOS%20MENSUALES%20EIECOSS%20SRL\ABRIL\CONTROL%20AZUFRE%20EUCALIPTUS%20EIECOSS%20ABRIL%20202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lmarenol\Documents\INFORMES%20EIECOSS%202024\ENERO\CONTROL%20AZUFRE%20EUCALIPTUS%20EIECOSS%20enero%20202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lmarenol\Documents\INFORMES%20EIECOSS%202024\FEBRERO\CONTROL%20AZUFRE%20EUCALIPTUS%20EIECOSS%20FEBRERO202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lmarenol\Documents\INFORMES%20EIECOSS%202024\MARZO\CONTROL%20AZUFRE%20EUCALIPTUS%20EIECOSS%20MARZO%2020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marenol\Desktop\2023\INFORMES%20EJECUTIVOS%20MENSUALES%20EIECOSS%20SRL\MAYO\CONTROL%20AZUFRE%20EUCALIPTUS%20EIECOSS%20MAYO%2020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marenol\Desktop\2023\INFORMES%20EJECUTIVOS%20MENSUALES%20EIECOSS%20SRL\JUNIO\CONTROL%20AZUFRE%20EUCALIPTUS%20EIECOSS%20JUNIO%20202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lmarenol\Desktop\2023\INFORMES%20EJECUTIVOS%20MENSUALES%20EIECOSS%20SRL\JULIO\CONTROL%20AZUFRE%20EUCALIPTUS%20EIECOSS%20JULIO%20202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lmarenol\Desktop\2023\INFORMES%20EJECUTIVOS%20MENSUALES%20EIECOSS%20SRL\AGOSTO\CONTROL%20AZUFRE%20EUCALIPTUS%20EIECOSS%20AGOSTO%20202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lmarenol\Desktop\2023\INFORMES%20EJECUTIVOS%20MENSUALES%20EIECOSS%20SRL\SEPTIEMBRE\E%20CONTROL%20AZUFRE%20EUCALIPTUS%20EIECOSS%20SEPT%20202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lmarenol\Desktop\2023\INFORMES%20EJECUTIVOS%20MENSUALES%20EIECOSS%20SRL\octubre%20eiecoss\CONTROL%20AZUFRE%20EUCALIPTUS%20EIECOSS%20OCT%20202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lmarenol\Desktop\2023\INFORMES%20EJECUTIVOS%20MENSUALES%20EIECOSS%20SRL\NOVIEMBRE\CONTROL%20AZUFRE%20EUCALIPTUS%20EIECOSS%20NOV%202023.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marenol\Desktop\2023\INFORMES%20EJECUTIVOS%20MENSUALES%20EIECOSS%20SRL\DICIEMBRE\CONTROL%20AZUFRE%20EUCALIPTUS%20EIECOSS%20DIC%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
      <sheetName val="FEBRERO"/>
      <sheetName val="PRODUCCION - COMERCIALIZACION"/>
      <sheetName val="ABRIL"/>
      <sheetName val="DESGLOSE DE INGRESOS"/>
      <sheetName val="GASTOS "/>
      <sheetName val="SALDO CUENTA CORRIENTE"/>
    </sheetNames>
    <sheetDataSet>
      <sheetData sheetId="0"/>
      <sheetData sheetId="1"/>
      <sheetData sheetId="2"/>
      <sheetData sheetId="3">
        <row r="6">
          <cell r="C6" t="str">
            <v>PRODUCCIÓN Kg.</v>
          </cell>
          <cell r="D6" t="str">
            <v>COMERCIALIZACIÓN Kg.</v>
          </cell>
          <cell r="E6" t="str">
            <v>COMERCIALIZACIÓN Bs</v>
          </cell>
        </row>
        <row r="7">
          <cell r="B7" t="str">
            <v>01 ABRIL - 02 ABRIL</v>
          </cell>
          <cell r="C7">
            <v>117410</v>
          </cell>
          <cell r="D7">
            <v>0</v>
          </cell>
          <cell r="E7">
            <v>0</v>
          </cell>
        </row>
        <row r="8">
          <cell r="B8" t="str">
            <v>03 ABRIL - 09 ABRIL</v>
          </cell>
          <cell r="C8">
            <v>424306</v>
          </cell>
          <cell r="D8">
            <v>158320</v>
          </cell>
          <cell r="E8">
            <v>516753.6</v>
          </cell>
        </row>
        <row r="9">
          <cell r="B9" t="str">
            <v>10 ABRIL - 16 ABRIL</v>
          </cell>
          <cell r="C9">
            <v>416601</v>
          </cell>
          <cell r="D9">
            <v>321632</v>
          </cell>
          <cell r="E9">
            <v>1075959.3599999999</v>
          </cell>
        </row>
        <row r="10">
          <cell r="B10" t="str">
            <v>17 ABRIL - 23 ABRIL</v>
          </cell>
          <cell r="C10">
            <v>419187</v>
          </cell>
          <cell r="D10">
            <v>243000</v>
          </cell>
          <cell r="E10">
            <v>759000</v>
          </cell>
        </row>
        <row r="11">
          <cell r="B11" t="str">
            <v>24 ABRIL - 30 ABRIL</v>
          </cell>
          <cell r="C11">
            <v>419821</v>
          </cell>
          <cell r="D11">
            <v>243860</v>
          </cell>
          <cell r="E11">
            <v>761992.8</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CION - COMERCIALIZACION"/>
      <sheetName val="ENERO"/>
      <sheetName val="DESGLOSE DE INGRESOS"/>
      <sheetName val="GASTOS "/>
      <sheetName val="SALDO CUENTA CORRIENTE"/>
      <sheetName val="BUN"/>
      <sheetName val="FIE"/>
    </sheetNames>
    <sheetDataSet>
      <sheetData sheetId="0" refreshError="1"/>
      <sheetData sheetId="1">
        <row r="6">
          <cell r="C6" t="str">
            <v>PRODUCCIÓN Kg.</v>
          </cell>
          <cell r="D6" t="str">
            <v>COMERCIALIZACIÓN Kg.</v>
          </cell>
          <cell r="E6" t="str">
            <v>COMERCIALIZACIÓN Bs</v>
          </cell>
        </row>
        <row r="7">
          <cell r="B7" t="str">
            <v>01 ENE - 07 ENE</v>
          </cell>
          <cell r="C7">
            <v>351556</v>
          </cell>
          <cell r="D7">
            <v>99600</v>
          </cell>
          <cell r="E7">
            <v>303288</v>
          </cell>
          <cell r="V7" t="str">
            <v>01 ENE - 07 ENE</v>
          </cell>
          <cell r="W7" t="str">
            <v>08 ENE - 14 ENE</v>
          </cell>
          <cell r="X7" t="str">
            <v>15 ENE - 21 ENE</v>
          </cell>
          <cell r="Y7" t="str">
            <v>22 ENE - 28 ENE</v>
          </cell>
          <cell r="Z7" t="str">
            <v>29 ENE - 31 ENE</v>
          </cell>
        </row>
        <row r="8">
          <cell r="B8" t="str">
            <v>08 ENE - 14 ENE</v>
          </cell>
          <cell r="C8">
            <v>353501</v>
          </cell>
          <cell r="D8">
            <v>134170</v>
          </cell>
          <cell r="E8">
            <v>423591.6</v>
          </cell>
          <cell r="U8" t="str">
            <v>SALDO ANTERIOR (Kg)</v>
          </cell>
          <cell r="V8">
            <v>609133</v>
          </cell>
          <cell r="W8">
            <v>861089</v>
          </cell>
          <cell r="X8">
            <v>1080420</v>
          </cell>
          <cell r="Y8">
            <v>1191734</v>
          </cell>
          <cell r="Z8">
            <v>1340628</v>
          </cell>
        </row>
        <row r="9">
          <cell r="B9" t="str">
            <v>15 ENE - 21 ENE</v>
          </cell>
          <cell r="C9">
            <v>339454</v>
          </cell>
          <cell r="D9">
            <v>228140</v>
          </cell>
          <cell r="E9">
            <v>707287.2</v>
          </cell>
          <cell r="U9" t="str">
            <v>PRODUCCIÓN (Kg)</v>
          </cell>
          <cell r="V9">
            <v>351556</v>
          </cell>
          <cell r="W9">
            <v>353501</v>
          </cell>
          <cell r="X9">
            <v>339454</v>
          </cell>
          <cell r="Y9">
            <v>336534</v>
          </cell>
          <cell r="Z9">
            <v>139041</v>
          </cell>
        </row>
        <row r="10">
          <cell r="B10" t="str">
            <v>22 ENE - 28 ENE</v>
          </cell>
          <cell r="C10">
            <v>336534</v>
          </cell>
          <cell r="D10">
            <v>187640</v>
          </cell>
          <cell r="E10">
            <v>566347.19999999995</v>
          </cell>
          <cell r="U10" t="str">
            <v>COMERCIALIZACIÓN</v>
          </cell>
          <cell r="V10">
            <v>99600</v>
          </cell>
          <cell r="W10">
            <v>134170</v>
          </cell>
          <cell r="X10">
            <v>228140</v>
          </cell>
          <cell r="Y10">
            <v>187640</v>
          </cell>
          <cell r="Z10">
            <v>127500</v>
          </cell>
        </row>
        <row r="11">
          <cell r="B11" t="str">
            <v>29 ENE - 31 ENE</v>
          </cell>
          <cell r="C11">
            <v>139041</v>
          </cell>
          <cell r="D11">
            <v>127500</v>
          </cell>
          <cell r="E11">
            <v>400380</v>
          </cell>
        </row>
      </sheetData>
      <sheetData sheetId="2"/>
      <sheetData sheetId="3"/>
      <sheetData sheetId="4" refreshError="1"/>
      <sheetData sheetId="5" refreshError="1"/>
      <sheetData sheetId="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CION - COMERCIALIZACION"/>
      <sheetName val="FEBRERO"/>
      <sheetName val="DESGLOSE DE INGRESOS"/>
      <sheetName val="GASTOS "/>
      <sheetName val="SALDO CUENTA CORRIENTE"/>
      <sheetName val="BUN"/>
      <sheetName val="FIE"/>
    </sheetNames>
    <sheetDataSet>
      <sheetData sheetId="0" refreshError="1"/>
      <sheetData sheetId="1">
        <row r="6">
          <cell r="C6" t="str">
            <v>PRODUCCIÓN Kg.</v>
          </cell>
          <cell r="D6" t="str">
            <v>COMERCIALIZACIÓN Kg.</v>
          </cell>
          <cell r="E6" t="str">
            <v>COMERCIALIZACIÓN Bs</v>
          </cell>
        </row>
        <row r="7">
          <cell r="B7" t="str">
            <v>01 FEB - 04 FEB</v>
          </cell>
          <cell r="C7">
            <v>182837</v>
          </cell>
          <cell r="D7">
            <v>97000</v>
          </cell>
          <cell r="E7">
            <v>294240</v>
          </cell>
          <cell r="V7" t="str">
            <v>01 FEB - 04 FEB</v>
          </cell>
          <cell r="W7" t="str">
            <v>05 FEB - 11 FEB</v>
          </cell>
          <cell r="X7" t="str">
            <v>12 FEB - 18 FEB</v>
          </cell>
          <cell r="Y7" t="str">
            <v>19 FEB - 25 FEB</v>
          </cell>
          <cell r="Z7" t="str">
            <v>26 FEB - 29 FEB</v>
          </cell>
        </row>
        <row r="8">
          <cell r="B8" t="str">
            <v>05 FEB - 11 FEB</v>
          </cell>
          <cell r="C8">
            <v>333170</v>
          </cell>
          <cell r="D8">
            <v>163040</v>
          </cell>
          <cell r="E8">
            <v>524059.19999999995</v>
          </cell>
          <cell r="U8" t="str">
            <v>SALDO ANTERIOR (Kg)</v>
          </cell>
          <cell r="V8">
            <v>1352169</v>
          </cell>
          <cell r="W8">
            <v>1438006</v>
          </cell>
          <cell r="X8">
            <v>1608136</v>
          </cell>
          <cell r="Y8">
            <v>1785153</v>
          </cell>
          <cell r="Z8">
            <v>1969598</v>
          </cell>
        </row>
        <row r="9">
          <cell r="B9" t="str">
            <v>12 FEB - 18 FEB</v>
          </cell>
          <cell r="C9">
            <v>333009</v>
          </cell>
          <cell r="D9">
            <v>155992</v>
          </cell>
          <cell r="E9">
            <v>503332.16000000003</v>
          </cell>
          <cell r="U9" t="str">
            <v>PRODUCCIÓN (Kg)</v>
          </cell>
          <cell r="V9">
            <v>182837</v>
          </cell>
          <cell r="W9">
            <v>333170</v>
          </cell>
          <cell r="X9">
            <v>333009</v>
          </cell>
          <cell r="Y9">
            <v>331945</v>
          </cell>
          <cell r="Z9">
            <v>197864</v>
          </cell>
        </row>
        <row r="10">
          <cell r="B10" t="str">
            <v>19 FEB - 25 FEB</v>
          </cell>
          <cell r="C10">
            <v>331945</v>
          </cell>
          <cell r="D10">
            <v>147500</v>
          </cell>
          <cell r="E10">
            <v>473780</v>
          </cell>
          <cell r="U10" t="str">
            <v>COMERCIALIZACIÓN</v>
          </cell>
          <cell r="V10">
            <v>97000</v>
          </cell>
          <cell r="W10">
            <v>163040</v>
          </cell>
          <cell r="X10">
            <v>155992</v>
          </cell>
          <cell r="Y10">
            <v>147500</v>
          </cell>
          <cell r="Z10">
            <v>116690</v>
          </cell>
        </row>
        <row r="11">
          <cell r="B11" t="str">
            <v>26 FEB - 29 FEB</v>
          </cell>
          <cell r="C11">
            <v>197864</v>
          </cell>
          <cell r="D11">
            <v>116690</v>
          </cell>
          <cell r="E11">
            <v>393921.2</v>
          </cell>
        </row>
      </sheetData>
      <sheetData sheetId="2"/>
      <sheetData sheetId="3"/>
      <sheetData sheetId="4" refreshError="1"/>
      <sheetData sheetId="5" refreshError="1"/>
      <sheetData sheetId="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CION - COMERCIALIZACION"/>
      <sheetName val="MARZO"/>
      <sheetName val="DESGLOSE DE INGRESOS"/>
      <sheetName val="GASTOS "/>
      <sheetName val="SALDO CUENTA CORRIENTE"/>
      <sheetName val="BUN"/>
      <sheetName val="FIE"/>
    </sheetNames>
    <sheetDataSet>
      <sheetData sheetId="0"/>
      <sheetData sheetId="1">
        <row r="6">
          <cell r="C6" t="str">
            <v>PRODUCCIÓN Kg.</v>
          </cell>
          <cell r="D6" t="str">
            <v>COMERCIALIZACIÓN Kg.</v>
          </cell>
          <cell r="E6" t="str">
            <v>COMERCIALIZACIÓN Bs</v>
          </cell>
        </row>
        <row r="7">
          <cell r="B7" t="str">
            <v>01 MAR - 03 MAR</v>
          </cell>
          <cell r="C7">
            <v>148623</v>
          </cell>
          <cell r="D7">
            <v>22000</v>
          </cell>
          <cell r="E7">
            <v>76560</v>
          </cell>
          <cell r="V7" t="str">
            <v>01 MAR - 03 MAR</v>
          </cell>
          <cell r="W7" t="str">
            <v>04 MAR - 10 MAR</v>
          </cell>
          <cell r="X7" t="str">
            <v>11 MAR - 17 MAR</v>
          </cell>
          <cell r="Y7" t="str">
            <v>18 MAR - 24 MAR</v>
          </cell>
          <cell r="Z7" t="str">
            <v>25 MAR - 31 MAR</v>
          </cell>
        </row>
        <row r="8">
          <cell r="B8" t="str">
            <v>04 MAR - 10 MAR</v>
          </cell>
          <cell r="C8">
            <v>338066</v>
          </cell>
          <cell r="D8">
            <v>244340</v>
          </cell>
          <cell r="E8">
            <v>810973.2</v>
          </cell>
          <cell r="U8" t="str">
            <v>SALDO ANTERIOR (Kg)</v>
          </cell>
          <cell r="V8">
            <v>2050772</v>
          </cell>
          <cell r="W8">
            <v>2177395</v>
          </cell>
          <cell r="X8">
            <v>2271121</v>
          </cell>
          <cell r="Y8">
            <v>2364551</v>
          </cell>
          <cell r="Z8">
            <v>2501747</v>
          </cell>
        </row>
        <row r="9">
          <cell r="B9" t="str">
            <v>11 MAR - 17 MAR</v>
          </cell>
          <cell r="C9">
            <v>384300</v>
          </cell>
          <cell r="D9">
            <v>290870</v>
          </cell>
          <cell r="E9">
            <v>933567.6</v>
          </cell>
          <cell r="U9" t="str">
            <v>PRODUCCIÓN (Kg)</v>
          </cell>
          <cell r="V9">
            <v>148623</v>
          </cell>
          <cell r="W9">
            <v>338066</v>
          </cell>
          <cell r="X9">
            <v>384300</v>
          </cell>
          <cell r="Y9">
            <v>406076</v>
          </cell>
          <cell r="Z9">
            <v>406370</v>
          </cell>
        </row>
        <row r="10">
          <cell r="B10" t="str">
            <v>18 MAR - 24 MAR</v>
          </cell>
          <cell r="C10">
            <v>406076</v>
          </cell>
          <cell r="D10">
            <v>268880</v>
          </cell>
          <cell r="E10">
            <v>860492.4</v>
          </cell>
          <cell r="U10" t="str">
            <v>COMERCIALIZACIÓN</v>
          </cell>
          <cell r="V10">
            <v>22000</v>
          </cell>
          <cell r="W10">
            <v>244340</v>
          </cell>
          <cell r="X10">
            <v>290870</v>
          </cell>
          <cell r="Y10">
            <v>268880</v>
          </cell>
          <cell r="Z10">
            <v>156401</v>
          </cell>
        </row>
        <row r="11">
          <cell r="B11" t="str">
            <v>25 MAR - 31 MAR</v>
          </cell>
          <cell r="C11">
            <v>406370</v>
          </cell>
          <cell r="D11">
            <v>156401</v>
          </cell>
          <cell r="E11">
            <v>508395.48</v>
          </cell>
        </row>
      </sheetData>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
      <sheetName val="FEBRERO"/>
      <sheetName val="PRODUCCION - COMERCIALIZACION"/>
      <sheetName val="mayo"/>
      <sheetName val="DESGLOSE DE INGRESOS"/>
      <sheetName val="GASTOS "/>
      <sheetName val="SALDO CUENTA CORRIENTE"/>
    </sheetNames>
    <sheetDataSet>
      <sheetData sheetId="0"/>
      <sheetData sheetId="1"/>
      <sheetData sheetId="2"/>
      <sheetData sheetId="3">
        <row r="6">
          <cell r="C6" t="str">
            <v>PRODUCCIÓN Kg.</v>
          </cell>
          <cell r="D6" t="str">
            <v>COMERCIALIZACIÓN Kg.</v>
          </cell>
          <cell r="E6" t="str">
            <v>COMERCIALIZACIÓN Bs</v>
          </cell>
        </row>
        <row r="7">
          <cell r="B7" t="str">
            <v>01 MAYO - 07 MAYO</v>
          </cell>
          <cell r="C7">
            <v>409481</v>
          </cell>
          <cell r="D7">
            <v>137360</v>
          </cell>
          <cell r="E7">
            <v>434692.8</v>
          </cell>
          <cell r="V7" t="str">
            <v>01 MAYO - 07 MAYO</v>
          </cell>
          <cell r="W7" t="str">
            <v>08 MAYO - 14 MAYO</v>
          </cell>
          <cell r="X7" t="str">
            <v>15 MAYO - 21 MAYO</v>
          </cell>
          <cell r="Y7" t="str">
            <v>22 MAYO - 28 MAYO</v>
          </cell>
          <cell r="Z7" t="str">
            <v>29 MAYO - 31 MAYO</v>
          </cell>
        </row>
        <row r="8">
          <cell r="B8" t="str">
            <v>08 MAYO - 14 MAYO</v>
          </cell>
          <cell r="C8">
            <v>423019</v>
          </cell>
          <cell r="D8">
            <v>69062</v>
          </cell>
          <cell r="E8">
            <v>240335.76</v>
          </cell>
          <cell r="U8" t="str">
            <v>SALDO ANTERIOR (Kg)</v>
          </cell>
          <cell r="V8">
            <v>2074533</v>
          </cell>
          <cell r="W8">
            <v>2346654</v>
          </cell>
          <cell r="X8">
            <v>2700611</v>
          </cell>
          <cell r="Y8">
            <v>2764734</v>
          </cell>
          <cell r="Z8">
            <v>2993636</v>
          </cell>
        </row>
        <row r="9">
          <cell r="B9" t="str">
            <v>15 MAYO - 21 MAYO</v>
          </cell>
          <cell r="C9">
            <v>411473</v>
          </cell>
          <cell r="D9">
            <v>347350</v>
          </cell>
          <cell r="E9">
            <v>1122138</v>
          </cell>
          <cell r="U9" t="str">
            <v>PRODUCCIÓN (Kg)</v>
          </cell>
          <cell r="V9">
            <v>409481</v>
          </cell>
          <cell r="W9">
            <v>423019</v>
          </cell>
          <cell r="X9">
            <v>411473</v>
          </cell>
          <cell r="Y9">
            <v>413662</v>
          </cell>
          <cell r="Z9">
            <v>177106</v>
          </cell>
        </row>
        <row r="10">
          <cell r="B10" t="str">
            <v>22 MAYO - 28 MAYO</v>
          </cell>
          <cell r="C10">
            <v>413662</v>
          </cell>
          <cell r="D10">
            <v>184760</v>
          </cell>
          <cell r="E10">
            <v>642964.80000000005</v>
          </cell>
          <cell r="U10" t="str">
            <v>COMERCIALIZACIÓN</v>
          </cell>
          <cell r="V10">
            <v>137360</v>
          </cell>
          <cell r="W10">
            <v>69062</v>
          </cell>
          <cell r="X10">
            <v>347350</v>
          </cell>
          <cell r="Y10">
            <v>184760</v>
          </cell>
          <cell r="Z10">
            <v>72450</v>
          </cell>
        </row>
        <row r="11">
          <cell r="B11" t="str">
            <v>29 MAYO - 31 MAYO</v>
          </cell>
          <cell r="C11">
            <v>177106</v>
          </cell>
          <cell r="D11">
            <v>72450</v>
          </cell>
          <cell r="E11">
            <v>252126</v>
          </cell>
        </row>
      </sheetData>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
      <sheetName val="FEBRERO"/>
      <sheetName val="PRODUCCION - COMERCIALIZACION"/>
      <sheetName val="JUNIO"/>
      <sheetName val="DESGLOSE DE INGRESOS"/>
      <sheetName val="GASTOS "/>
      <sheetName val="SALDO CUENTA CORRIENTE"/>
    </sheetNames>
    <sheetDataSet>
      <sheetData sheetId="0"/>
      <sheetData sheetId="1"/>
      <sheetData sheetId="2"/>
      <sheetData sheetId="3">
        <row r="6">
          <cell r="C6" t="str">
            <v>PRODUCCIÓN Kg.</v>
          </cell>
          <cell r="D6" t="str">
            <v>COMERCIALIZACIÓN Kg.</v>
          </cell>
          <cell r="E6" t="str">
            <v>COMERCIALIZACIÓN Bs</v>
          </cell>
        </row>
        <row r="7">
          <cell r="B7" t="str">
            <v>01 JUNIO - 04 JUNIO</v>
          </cell>
          <cell r="C7">
            <v>235707</v>
          </cell>
          <cell r="D7">
            <v>159000</v>
          </cell>
          <cell r="E7">
            <v>510000</v>
          </cell>
          <cell r="V7" t="str">
            <v>01 JUNIO - 04 JUNIO</v>
          </cell>
          <cell r="W7" t="str">
            <v>05 JUNIO - 11 JUNIO</v>
          </cell>
          <cell r="X7" t="str">
            <v>12 JUNIO - 18 JUNIO</v>
          </cell>
          <cell r="Y7" t="str">
            <v>19 JUNIO - 25 JUNIO</v>
          </cell>
          <cell r="Z7" t="str">
            <v>26 JUNIO - 30 JUNIO</v>
          </cell>
        </row>
        <row r="8">
          <cell r="B8" t="str">
            <v>05 JUNIO - 11 JUNIO</v>
          </cell>
          <cell r="C8">
            <v>414755</v>
          </cell>
          <cell r="D8">
            <v>117062</v>
          </cell>
          <cell r="E8">
            <v>364055.76</v>
          </cell>
          <cell r="U8" t="str">
            <v>SALDO ANTERIOR (Kg)</v>
          </cell>
          <cell r="V8">
            <v>3098292</v>
          </cell>
          <cell r="W8">
            <v>3174999</v>
          </cell>
          <cell r="X8">
            <v>3472692</v>
          </cell>
          <cell r="Y8">
            <v>3731051</v>
          </cell>
          <cell r="Z8">
            <v>4004030</v>
          </cell>
        </row>
        <row r="9">
          <cell r="B9" t="str">
            <v>12 JUNIO - 18 JUNIO</v>
          </cell>
          <cell r="C9">
            <v>426999</v>
          </cell>
          <cell r="D9">
            <v>168640</v>
          </cell>
          <cell r="E9">
            <v>543547.19999999995</v>
          </cell>
          <cell r="U9" t="str">
            <v>PRODUCCIÓN (Kg)</v>
          </cell>
          <cell r="V9">
            <v>235707</v>
          </cell>
          <cell r="W9">
            <v>414755</v>
          </cell>
          <cell r="X9">
            <v>426999</v>
          </cell>
          <cell r="Y9">
            <v>400279</v>
          </cell>
          <cell r="Z9">
            <v>293499</v>
          </cell>
        </row>
        <row r="10">
          <cell r="B10" t="str">
            <v>19 JUNIO - 25 JUNIO</v>
          </cell>
          <cell r="C10">
            <v>400279</v>
          </cell>
          <cell r="D10">
            <v>127300</v>
          </cell>
          <cell r="E10">
            <v>356364</v>
          </cell>
          <cell r="U10" t="str">
            <v>COMERCIALIZACIÓN</v>
          </cell>
          <cell r="V10">
            <v>159000</v>
          </cell>
          <cell r="W10">
            <v>117062</v>
          </cell>
          <cell r="X10">
            <v>168640</v>
          </cell>
          <cell r="Y10">
            <v>127300</v>
          </cell>
          <cell r="Z10">
            <v>214570</v>
          </cell>
        </row>
        <row r="11">
          <cell r="B11" t="str">
            <v>26 JUNIO - 30 JUNIO</v>
          </cell>
          <cell r="C11">
            <v>293499</v>
          </cell>
          <cell r="D11">
            <v>214570</v>
          </cell>
          <cell r="E11">
            <v>703383.60000000009</v>
          </cell>
        </row>
      </sheetData>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
      <sheetName val="FEBRERO"/>
      <sheetName val="PRODUCCION - COMERCIALIZACION"/>
      <sheetName val="JULIO"/>
      <sheetName val="DESGLOSE DE INGRESOS"/>
      <sheetName val="GASTOS "/>
      <sheetName val="SALDO CUENTA CORRIENTE"/>
    </sheetNames>
    <sheetDataSet>
      <sheetData sheetId="0"/>
      <sheetData sheetId="1"/>
      <sheetData sheetId="2"/>
      <sheetData sheetId="3">
        <row r="6">
          <cell r="C6" t="str">
            <v>PRODUCCIÓN Kg.</v>
          </cell>
          <cell r="D6" t="str">
            <v>COMERCIALIZACIÓN Kg.</v>
          </cell>
          <cell r="E6" t="str">
            <v>COMERCIALIZACIÓN Bs</v>
          </cell>
        </row>
        <row r="7">
          <cell r="B7" t="str">
            <v>01 JULIO - 02 JULIO</v>
          </cell>
          <cell r="C7">
            <v>117439</v>
          </cell>
          <cell r="D7">
            <v>0</v>
          </cell>
          <cell r="E7">
            <v>0</v>
          </cell>
          <cell r="V7" t="str">
            <v>01 JULIO - 02 JULIO</v>
          </cell>
          <cell r="W7" t="str">
            <v>03 JULIO - 09 JULIO</v>
          </cell>
          <cell r="X7" t="str">
            <v>10 JULIO - 16 JULIO</v>
          </cell>
          <cell r="Y7" t="str">
            <v>17 JULIO - 23 JULIO</v>
          </cell>
          <cell r="Z7" t="str">
            <v>24 JULIO - 30 JULIO</v>
          </cell>
          <cell r="AA7" t="str">
            <v>31 DE JULIO</v>
          </cell>
        </row>
        <row r="8">
          <cell r="B8" t="str">
            <v>03 JULIO - 09 JULIO</v>
          </cell>
          <cell r="C8">
            <v>414029</v>
          </cell>
          <cell r="D8">
            <v>217770</v>
          </cell>
          <cell r="E8">
            <v>671199.6</v>
          </cell>
          <cell r="U8" t="str">
            <v>SALDO ANTERIOR (Kg)</v>
          </cell>
          <cell r="V8">
            <v>4082959</v>
          </cell>
          <cell r="W8">
            <v>4200398</v>
          </cell>
          <cell r="X8">
            <v>4396657</v>
          </cell>
          <cell r="Y8">
            <v>4519454</v>
          </cell>
          <cell r="Z8">
            <v>4413994</v>
          </cell>
          <cell r="AA8">
            <v>4250612</v>
          </cell>
        </row>
        <row r="9">
          <cell r="B9" t="str">
            <v>10 JULIO - 16 JULIO</v>
          </cell>
          <cell r="C9">
            <v>272737</v>
          </cell>
          <cell r="D9">
            <v>149940</v>
          </cell>
          <cell r="E9">
            <v>478471.2</v>
          </cell>
          <cell r="U9" t="str">
            <v>PRODUCCIÓN (Kg)</v>
          </cell>
          <cell r="V9">
            <v>117439</v>
          </cell>
          <cell r="W9">
            <v>414029</v>
          </cell>
          <cell r="X9">
            <v>272737</v>
          </cell>
          <cell r="Y9">
            <v>0</v>
          </cell>
          <cell r="Z9">
            <v>0</v>
          </cell>
        </row>
        <row r="10">
          <cell r="B10" t="str">
            <v>17 JULIO - 23 JULIO</v>
          </cell>
          <cell r="C10">
            <v>0</v>
          </cell>
          <cell r="D10">
            <v>105460</v>
          </cell>
          <cell r="E10">
            <v>323680.8</v>
          </cell>
          <cell r="U10" t="str">
            <v>COMERCIALIZACIÓN</v>
          </cell>
          <cell r="V10">
            <v>0</v>
          </cell>
          <cell r="W10">
            <v>217770</v>
          </cell>
          <cell r="X10">
            <v>149940</v>
          </cell>
          <cell r="Y10">
            <v>105460</v>
          </cell>
          <cell r="Z10">
            <v>163382</v>
          </cell>
          <cell r="AA10">
            <v>31980</v>
          </cell>
        </row>
        <row r="11">
          <cell r="B11" t="str">
            <v>24 JULIO - 30 JULIO</v>
          </cell>
          <cell r="C11">
            <v>0</v>
          </cell>
          <cell r="D11">
            <v>163382</v>
          </cell>
          <cell r="E11">
            <v>525249.36</v>
          </cell>
        </row>
        <row r="12">
          <cell r="B12" t="str">
            <v>31 DE JULIO</v>
          </cell>
          <cell r="C12">
            <v>0</v>
          </cell>
          <cell r="D12">
            <v>31980</v>
          </cell>
          <cell r="E12">
            <v>111290.4</v>
          </cell>
        </row>
      </sheetData>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CION - COMERCIALIZACION"/>
      <sheetName val="AGOSTO"/>
      <sheetName val="DESGLOSE DE INGRESOS"/>
      <sheetName val="GASTOS "/>
      <sheetName val="SALDO CUENTA CORRIENTE"/>
    </sheetNames>
    <sheetDataSet>
      <sheetData sheetId="0"/>
      <sheetData sheetId="1">
        <row r="6">
          <cell r="C6" t="str">
            <v>PRODUCCIÓN Kg.</v>
          </cell>
          <cell r="D6" t="str">
            <v>COMERCIALIZACIÓN Kg.</v>
          </cell>
          <cell r="E6" t="str">
            <v>COMERCIALIZACIÓN Bs</v>
          </cell>
        </row>
        <row r="7">
          <cell r="B7" t="str">
            <v>01 AGOSTO - 06 AGOSTO</v>
          </cell>
          <cell r="C7">
            <v>0</v>
          </cell>
          <cell r="D7">
            <v>31910</v>
          </cell>
          <cell r="E7">
            <v>111046.8</v>
          </cell>
          <cell r="V7" t="str">
            <v>01 AGOSTO - 06 AGOSTO</v>
          </cell>
          <cell r="W7" t="str">
            <v>07 AGOSTO - 13 AGOSTO</v>
          </cell>
          <cell r="X7" t="str">
            <v>14 AGOSTO - 20 AGOSTO</v>
          </cell>
          <cell r="Y7" t="str">
            <v>21 AGOSTO - 27 AGOSTO</v>
          </cell>
          <cell r="Z7" t="str">
            <v>28 AGOSTO - 31 AGOSTO</v>
          </cell>
        </row>
        <row r="8">
          <cell r="B8" t="str">
            <v>07 AGOSTO - 13 AGOSTO</v>
          </cell>
          <cell r="C8">
            <v>0</v>
          </cell>
          <cell r="D8">
            <v>198110</v>
          </cell>
          <cell r="E8">
            <v>646102.80000000005</v>
          </cell>
          <cell r="U8" t="str">
            <v>SALDO ANTERIOR (Kg)</v>
          </cell>
          <cell r="V8">
            <v>4218632</v>
          </cell>
          <cell r="W8">
            <v>4186722</v>
          </cell>
          <cell r="X8">
            <v>3988612</v>
          </cell>
          <cell r="Y8">
            <v>3768292</v>
          </cell>
          <cell r="Z8">
            <v>3637522</v>
          </cell>
        </row>
        <row r="9">
          <cell r="B9" t="str">
            <v>14 AGOSTO - 20 AGOSTO</v>
          </cell>
          <cell r="C9">
            <v>0</v>
          </cell>
          <cell r="D9">
            <v>220320</v>
          </cell>
          <cell r="E9">
            <v>723393.6</v>
          </cell>
          <cell r="U9" t="str">
            <v>PRODUCCIÓN (Kg)</v>
          </cell>
          <cell r="V9">
            <v>0</v>
          </cell>
          <cell r="W9">
            <v>0</v>
          </cell>
          <cell r="X9">
            <v>0</v>
          </cell>
          <cell r="Y9">
            <v>0</v>
          </cell>
          <cell r="Z9">
            <v>0</v>
          </cell>
        </row>
        <row r="10">
          <cell r="B10" t="str">
            <v>21 AGOSTO - 27 AGOSTO</v>
          </cell>
          <cell r="C10">
            <v>0</v>
          </cell>
          <cell r="D10">
            <v>130770</v>
          </cell>
          <cell r="E10">
            <v>411759.6</v>
          </cell>
          <cell r="U10" t="str">
            <v>COMERCIALIZACIÓN</v>
          </cell>
          <cell r="V10">
            <v>31910</v>
          </cell>
          <cell r="W10">
            <v>198110</v>
          </cell>
          <cell r="X10">
            <v>220320</v>
          </cell>
          <cell r="Y10">
            <v>130770</v>
          </cell>
          <cell r="Z10">
            <v>177480</v>
          </cell>
        </row>
        <row r="11">
          <cell r="B11" t="str">
            <v>28 AGOSTO - 31 AGOSTO</v>
          </cell>
          <cell r="C11">
            <v>0</v>
          </cell>
          <cell r="D11">
            <v>177480</v>
          </cell>
          <cell r="E11">
            <v>617630.4</v>
          </cell>
        </row>
      </sheetData>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CION - COMERCIALIZACION"/>
      <sheetName val="SEPT"/>
      <sheetName val="DESGLOSE DE INGRESOS"/>
      <sheetName val="GASTOS "/>
      <sheetName val="SALDO CUENTA CORRIENTE"/>
      <sheetName val="BUN"/>
    </sheetNames>
    <sheetDataSet>
      <sheetData sheetId="0"/>
      <sheetData sheetId="1">
        <row r="6">
          <cell r="C6" t="str">
            <v>PRODUCCIÓN Kg.</v>
          </cell>
          <cell r="D6" t="str">
            <v>COMERCIALIZACIÓN Kg.</v>
          </cell>
          <cell r="E6" t="str">
            <v>COMERCIALIZACIÓN Bs</v>
          </cell>
        </row>
        <row r="7">
          <cell r="B7" t="str">
            <v>01 SEPT - 03 SEPT</v>
          </cell>
          <cell r="C7">
            <v>0</v>
          </cell>
          <cell r="D7">
            <v>35600</v>
          </cell>
          <cell r="E7">
            <v>123888</v>
          </cell>
          <cell r="V7" t="str">
            <v>01 SEPT - 03 SEPT</v>
          </cell>
          <cell r="W7" t="str">
            <v>04 SEPT – 10 SEPT</v>
          </cell>
          <cell r="X7" t="str">
            <v>11 SEPT – 17 SEPT</v>
          </cell>
          <cell r="Y7" t="str">
            <v>18 SEPT – 24 SEPT</v>
          </cell>
          <cell r="Z7" t="str">
            <v>25 SEPT – 30 SEPT</v>
          </cell>
        </row>
        <row r="8">
          <cell r="B8" t="str">
            <v>04 SEPT – 10 SEPT</v>
          </cell>
          <cell r="C8">
            <v>0</v>
          </cell>
          <cell r="D8">
            <v>115870</v>
          </cell>
          <cell r="E8">
            <v>359907.6</v>
          </cell>
          <cell r="U8" t="str">
            <v>SALDO ANTERIOR (Kg)</v>
          </cell>
          <cell r="V8">
            <v>3460042</v>
          </cell>
          <cell r="W8">
            <v>3424442</v>
          </cell>
          <cell r="X8">
            <v>3308572</v>
          </cell>
          <cell r="Y8">
            <v>2994882</v>
          </cell>
          <cell r="Z8">
            <v>2812972</v>
          </cell>
        </row>
        <row r="9">
          <cell r="B9" t="str">
            <v>11 SEPT – 17 SEPT</v>
          </cell>
          <cell r="C9">
            <v>0</v>
          </cell>
          <cell r="D9">
            <v>313690</v>
          </cell>
          <cell r="E9">
            <v>1028181.2</v>
          </cell>
          <cell r="U9" t="str">
            <v>PRODUCCIÓN (Kg)</v>
          </cell>
          <cell r="V9">
            <v>0</v>
          </cell>
          <cell r="W9">
            <v>0</v>
          </cell>
          <cell r="X9">
            <v>0</v>
          </cell>
          <cell r="Y9">
            <v>0</v>
          </cell>
          <cell r="Z9">
            <v>0</v>
          </cell>
        </row>
        <row r="10">
          <cell r="B10" t="str">
            <v>18 SEPT – 24 SEPT</v>
          </cell>
          <cell r="C10">
            <v>0</v>
          </cell>
          <cell r="D10">
            <v>181910</v>
          </cell>
          <cell r="E10">
            <v>589726.80000000005</v>
          </cell>
          <cell r="U10" t="str">
            <v>COMERCIALIZACIÓN</v>
          </cell>
          <cell r="V10">
            <v>35600</v>
          </cell>
          <cell r="W10">
            <v>115870</v>
          </cell>
          <cell r="X10">
            <v>313690</v>
          </cell>
          <cell r="Y10">
            <v>181910</v>
          </cell>
          <cell r="Z10">
            <v>289142</v>
          </cell>
        </row>
        <row r="11">
          <cell r="B11" t="str">
            <v>25 SEPT – 30 SEPT</v>
          </cell>
          <cell r="C11">
            <v>0</v>
          </cell>
          <cell r="D11">
            <v>289142</v>
          </cell>
          <cell r="E11">
            <v>919574.15999999992</v>
          </cell>
        </row>
      </sheetData>
      <sheetData sheetId="2"/>
      <sheetData sheetId="3"/>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CION - COMERCIALIZACION"/>
      <sheetName val="OCT"/>
      <sheetName val="DESGLOSE DE INGRESOS"/>
      <sheetName val="GASTOS "/>
      <sheetName val="SALDO CUENTA CORRIENTE"/>
      <sheetName val="BUN"/>
    </sheetNames>
    <sheetDataSet>
      <sheetData sheetId="0"/>
      <sheetData sheetId="1">
        <row r="6">
          <cell r="C6" t="str">
            <v>PRODUCCIÓN Kg.</v>
          </cell>
          <cell r="D6" t="str">
            <v>COMERCIALIZACIÓN Kg.</v>
          </cell>
          <cell r="E6" t="str">
            <v>COMERCIALIZACIÓN Bs</v>
          </cell>
        </row>
        <row r="7">
          <cell r="B7" t="str">
            <v>01 OCT - 08 OCT</v>
          </cell>
          <cell r="C7">
            <v>0</v>
          </cell>
          <cell r="D7">
            <v>216470</v>
          </cell>
          <cell r="E7">
            <v>709995.6</v>
          </cell>
          <cell r="V7" t="str">
            <v>01 OCT - 08 OCT</v>
          </cell>
          <cell r="W7" t="str">
            <v>09 OCT – 15 OCT</v>
          </cell>
          <cell r="X7" t="str">
            <v>16 OCT – 22 OCT</v>
          </cell>
          <cell r="Y7" t="str">
            <v>23 OCT – 29 OCT</v>
          </cell>
          <cell r="Z7" t="str">
            <v>30 OCT - 31 OCT</v>
          </cell>
        </row>
        <row r="8">
          <cell r="B8" t="str">
            <v>09 OCT – 15 OCT</v>
          </cell>
          <cell r="C8">
            <v>0</v>
          </cell>
          <cell r="D8">
            <v>198800</v>
          </cell>
          <cell r="E8">
            <v>648504</v>
          </cell>
          <cell r="U8" t="str">
            <v>SALDO ANTERIOR (Kg)</v>
          </cell>
          <cell r="V8">
            <v>2523830</v>
          </cell>
          <cell r="W8">
            <v>2307360</v>
          </cell>
          <cell r="X8">
            <v>2108560</v>
          </cell>
          <cell r="Y8">
            <v>1845680</v>
          </cell>
          <cell r="Z8">
            <v>1749720</v>
          </cell>
        </row>
        <row r="9">
          <cell r="B9" t="str">
            <v>16 OCT – 22 OCT</v>
          </cell>
          <cell r="C9">
            <v>0</v>
          </cell>
          <cell r="D9">
            <v>262880</v>
          </cell>
          <cell r="E9">
            <v>871502.39999999991</v>
          </cell>
          <cell r="U9" t="str">
            <v>PRODUCCIÓN (Kg)</v>
          </cell>
          <cell r="V9">
            <v>0</v>
          </cell>
          <cell r="W9">
            <v>0</v>
          </cell>
          <cell r="X9">
            <v>0</v>
          </cell>
          <cell r="Y9">
            <v>0</v>
          </cell>
          <cell r="Z9">
            <v>0</v>
          </cell>
        </row>
        <row r="10">
          <cell r="B10" t="str">
            <v>23 OCT – 29 OCT</v>
          </cell>
          <cell r="C10">
            <v>0</v>
          </cell>
          <cell r="D10">
            <v>95960</v>
          </cell>
          <cell r="E10">
            <v>290620.79999999999</v>
          </cell>
          <cell r="U10" t="str">
            <v>COMERCIALIZACIÓN</v>
          </cell>
          <cell r="V10">
            <v>216470</v>
          </cell>
          <cell r="W10">
            <v>198800</v>
          </cell>
          <cell r="X10">
            <v>262880</v>
          </cell>
          <cell r="Y10">
            <v>95960</v>
          </cell>
          <cell r="Z10">
            <v>86550</v>
          </cell>
        </row>
        <row r="11">
          <cell r="B11" t="str">
            <v>30 OCT - 31 OCT</v>
          </cell>
          <cell r="C11">
            <v>0</v>
          </cell>
          <cell r="D11">
            <v>86550</v>
          </cell>
          <cell r="E11">
            <v>257874</v>
          </cell>
        </row>
      </sheetData>
      <sheetData sheetId="2"/>
      <sheetData sheetId="3"/>
      <sheetData sheetId="4"/>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CION - COMERCIALIZACION"/>
      <sheetName val="NOV"/>
      <sheetName val="DESGLOSE DE INGRESOS"/>
      <sheetName val="GASTOS "/>
      <sheetName val="SALDO CUENTA CORRIENTE"/>
      <sheetName val="BUN"/>
    </sheetNames>
    <sheetDataSet>
      <sheetData sheetId="0" refreshError="1"/>
      <sheetData sheetId="1">
        <row r="6">
          <cell r="C6" t="str">
            <v>PRODUCCIÓN Kg.</v>
          </cell>
          <cell r="D6" t="str">
            <v>COMERCIALIZACIÓN Kg.</v>
          </cell>
          <cell r="E6" t="str">
            <v>COMERCIALIZACIÓN Bs</v>
          </cell>
        </row>
        <row r="7">
          <cell r="B7" t="str">
            <v>01 NOV - 05 NOV</v>
          </cell>
          <cell r="C7">
            <v>0</v>
          </cell>
          <cell r="D7">
            <v>76160</v>
          </cell>
          <cell r="E7">
            <v>265036.79999999999</v>
          </cell>
          <cell r="V7" t="str">
            <v>01 NOV - 05 NOV</v>
          </cell>
          <cell r="W7" t="str">
            <v>06 NOV – 12 NOV</v>
          </cell>
          <cell r="X7" t="str">
            <v>13 NOV – 19 NOV</v>
          </cell>
          <cell r="Y7" t="str">
            <v>20 NOV – 26 NOV</v>
          </cell>
          <cell r="Z7" t="str">
            <v>27 NOV – 30 NOV</v>
          </cell>
        </row>
        <row r="8">
          <cell r="B8" t="str">
            <v>06 NOV – 12 NOV</v>
          </cell>
          <cell r="C8">
            <v>0</v>
          </cell>
          <cell r="D8">
            <v>124862</v>
          </cell>
          <cell r="E8">
            <v>391199.76</v>
          </cell>
          <cell r="U8" t="str">
            <v>SALDO ANTERIOR (Kg)</v>
          </cell>
          <cell r="V8">
            <v>1663170</v>
          </cell>
          <cell r="W8">
            <v>1587010</v>
          </cell>
          <cell r="X8">
            <v>1462148</v>
          </cell>
          <cell r="Y8">
            <v>1273568</v>
          </cell>
          <cell r="Z8">
            <v>977678</v>
          </cell>
        </row>
        <row r="9">
          <cell r="B9" t="str">
            <v>13 NOV – 19 NOV</v>
          </cell>
          <cell r="C9">
            <v>0</v>
          </cell>
          <cell r="D9">
            <v>188580</v>
          </cell>
          <cell r="E9">
            <v>612938.4</v>
          </cell>
          <cell r="U9" t="str">
            <v>PRODUCCIÓN (Kg)</v>
          </cell>
          <cell r="V9">
            <v>0</v>
          </cell>
          <cell r="W9">
            <v>0</v>
          </cell>
          <cell r="X9">
            <v>0</v>
          </cell>
          <cell r="Y9">
            <v>0</v>
          </cell>
          <cell r="Z9">
            <v>0</v>
          </cell>
        </row>
        <row r="10">
          <cell r="B10" t="str">
            <v>20 NOV – 26 NOV</v>
          </cell>
          <cell r="C10">
            <v>0</v>
          </cell>
          <cell r="D10">
            <v>295890</v>
          </cell>
          <cell r="E10">
            <v>986377.2</v>
          </cell>
          <cell r="U10" t="str">
            <v>COMERCIALIZACIÓN</v>
          </cell>
          <cell r="V10">
            <v>76160</v>
          </cell>
          <cell r="W10">
            <v>124862</v>
          </cell>
          <cell r="X10">
            <v>188580</v>
          </cell>
          <cell r="Y10">
            <v>295890</v>
          </cell>
          <cell r="Z10">
            <v>134020</v>
          </cell>
        </row>
        <row r="11">
          <cell r="B11" t="str">
            <v>27 NOV – 30 NOV</v>
          </cell>
          <cell r="C11">
            <v>0</v>
          </cell>
          <cell r="D11">
            <v>134020</v>
          </cell>
          <cell r="E11">
            <v>466389.6</v>
          </cell>
        </row>
      </sheetData>
      <sheetData sheetId="2" refreshError="1"/>
      <sheetData sheetId="3" refreshError="1"/>
      <sheetData sheetId="4" refreshError="1"/>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CION - COMERCIALIZACION"/>
      <sheetName val="DIC"/>
      <sheetName val="DESGLOSE DE INGRESOS"/>
      <sheetName val="GASTOS "/>
      <sheetName val="SALDO CUENTA CORRIENTE"/>
      <sheetName val="BUN"/>
      <sheetName val="DATOS PARA ABAD"/>
    </sheetNames>
    <sheetDataSet>
      <sheetData sheetId="0" refreshError="1"/>
      <sheetData sheetId="1">
        <row r="6">
          <cell r="C6" t="str">
            <v>PRODUCCIÓN Kg.</v>
          </cell>
          <cell r="D6" t="str">
            <v>COMERCIALIZACIÓN Kg.</v>
          </cell>
          <cell r="E6" t="str">
            <v>COMERCIALIZACIÓN Bs</v>
          </cell>
        </row>
        <row r="7">
          <cell r="B7" t="str">
            <v>01 DIC- 03 DIC</v>
          </cell>
          <cell r="D7">
            <v>43020</v>
          </cell>
          <cell r="E7">
            <v>149709.6</v>
          </cell>
          <cell r="V7" t="str">
            <v>01 DIC- 03 DIC</v>
          </cell>
          <cell r="W7" t="str">
            <v>04 DIC – 10 DIC</v>
          </cell>
          <cell r="X7" t="str">
            <v>11 DIC – 17 DIC</v>
          </cell>
          <cell r="Y7" t="str">
            <v>18 DIC – 24 DIC</v>
          </cell>
          <cell r="Z7" t="str">
            <v>25 DIC – 31 DIC</v>
          </cell>
        </row>
        <row r="8">
          <cell r="B8" t="str">
            <v>04 DIC – 10 DIC</v>
          </cell>
          <cell r="D8">
            <v>149930</v>
          </cell>
          <cell r="E8">
            <v>435116.4</v>
          </cell>
          <cell r="U8" t="str">
            <v>SALDO ANTERIOR (Kg)</v>
          </cell>
          <cell r="V8">
            <v>1663170</v>
          </cell>
          <cell r="W8">
            <v>1620150</v>
          </cell>
          <cell r="X8">
            <v>1470220</v>
          </cell>
          <cell r="Y8">
            <v>1277526</v>
          </cell>
          <cell r="Z8">
            <v>1172026</v>
          </cell>
        </row>
        <row r="9">
          <cell r="B9" t="str">
            <v>11 DIC – 17 DIC</v>
          </cell>
          <cell r="D9">
            <v>192694</v>
          </cell>
          <cell r="E9">
            <v>627255.11999999988</v>
          </cell>
          <cell r="U9" t="str">
            <v>PRODUCCIÓN (Kg)</v>
          </cell>
          <cell r="V9">
            <v>0</v>
          </cell>
          <cell r="W9">
            <v>0</v>
          </cell>
          <cell r="X9">
            <v>0</v>
          </cell>
          <cell r="Y9">
            <v>0</v>
          </cell>
          <cell r="Z9">
            <v>0</v>
          </cell>
        </row>
        <row r="10">
          <cell r="B10" t="str">
            <v>18 DIC – 24 DIC</v>
          </cell>
          <cell r="D10">
            <v>105500</v>
          </cell>
          <cell r="E10">
            <v>323820</v>
          </cell>
          <cell r="U10" t="str">
            <v>COMERCIALIZACIÓN</v>
          </cell>
          <cell r="V10">
            <v>43020</v>
          </cell>
          <cell r="W10">
            <v>149930</v>
          </cell>
          <cell r="X10">
            <v>192694</v>
          </cell>
          <cell r="Y10">
            <v>105500</v>
          </cell>
          <cell r="Z10">
            <v>254640</v>
          </cell>
        </row>
        <row r="11">
          <cell r="B11" t="str">
            <v>25 DIC – 31 DIC</v>
          </cell>
          <cell r="D11">
            <v>254640</v>
          </cell>
          <cell r="E11">
            <v>799507.2</v>
          </cell>
        </row>
      </sheetData>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25"/>
  <sheetViews>
    <sheetView workbookViewId="0">
      <selection activeCell="E4" sqref="E4"/>
    </sheetView>
  </sheetViews>
  <sheetFormatPr baseColWidth="10" defaultColWidth="9.109375" defaultRowHeight="14.4" x14ac:dyDescent="0.3"/>
  <cols>
    <col min="1" max="1" width="12.5546875" customWidth="1"/>
    <col min="2" max="2" width="12.6640625" bestFit="1" customWidth="1"/>
    <col min="3" max="3" width="15.44140625" customWidth="1"/>
    <col min="4" max="4" width="18.6640625" customWidth="1"/>
    <col min="5" max="5" width="14.5546875" bestFit="1" customWidth="1"/>
    <col min="6" max="6" width="12.6640625" bestFit="1" customWidth="1"/>
    <col min="7" max="7" width="17.5546875" customWidth="1"/>
  </cols>
  <sheetData>
    <row r="1" spans="1:7" x14ac:dyDescent="0.3">
      <c r="A1" s="23"/>
      <c r="B1" s="23"/>
    </row>
    <row r="2" spans="1:7" x14ac:dyDescent="0.3">
      <c r="A2" s="76" t="s">
        <v>43</v>
      </c>
      <c r="B2" s="54">
        <v>2023</v>
      </c>
    </row>
    <row r="3" spans="1:7" ht="41.25" customHeight="1" x14ac:dyDescent="0.3">
      <c r="A3" s="78" t="s">
        <v>129</v>
      </c>
      <c r="B3" s="79" t="s">
        <v>0</v>
      </c>
      <c r="C3" s="79" t="s">
        <v>1135</v>
      </c>
      <c r="D3" s="79" t="s">
        <v>1136</v>
      </c>
      <c r="E3" s="79" t="s">
        <v>1138</v>
      </c>
      <c r="F3" s="79" t="s">
        <v>3</v>
      </c>
      <c r="G3" s="79" t="s">
        <v>1137</v>
      </c>
    </row>
    <row r="4" spans="1:7" x14ac:dyDescent="0.3">
      <c r="A4" s="25" t="s">
        <v>10</v>
      </c>
      <c r="B4" s="77">
        <v>45017</v>
      </c>
      <c r="C4" s="2">
        <v>58800</v>
      </c>
      <c r="D4" s="2">
        <v>0</v>
      </c>
      <c r="E4" s="2">
        <v>1302820</v>
      </c>
      <c r="F4" s="2">
        <v>0</v>
      </c>
      <c r="G4" s="2">
        <f>F4</f>
        <v>0</v>
      </c>
    </row>
    <row r="5" spans="1:7" x14ac:dyDescent="0.3">
      <c r="A5" s="25" t="s">
        <v>4</v>
      </c>
      <c r="B5" s="77">
        <v>45018</v>
      </c>
      <c r="C5" s="2">
        <v>58610</v>
      </c>
      <c r="D5" s="2">
        <v>0</v>
      </c>
      <c r="E5" s="2">
        <v>1361430</v>
      </c>
      <c r="F5" s="2">
        <v>0</v>
      </c>
      <c r="G5" s="2">
        <f>G4+F5</f>
        <v>0</v>
      </c>
    </row>
    <row r="6" spans="1:7" x14ac:dyDescent="0.3">
      <c r="A6" s="25" t="s">
        <v>5</v>
      </c>
      <c r="B6" s="77">
        <v>45019</v>
      </c>
      <c r="C6" s="2">
        <v>58882</v>
      </c>
      <c r="D6" s="2">
        <v>13000</v>
      </c>
      <c r="E6" s="2">
        <v>1407312</v>
      </c>
      <c r="F6" s="2">
        <v>45240</v>
      </c>
      <c r="G6" s="2">
        <f>G5+F6</f>
        <v>45240</v>
      </c>
    </row>
    <row r="7" spans="1:7" x14ac:dyDescent="0.3">
      <c r="A7" s="25" t="s">
        <v>6</v>
      </c>
      <c r="B7" s="77">
        <v>45020</v>
      </c>
      <c r="C7" s="2">
        <v>59757</v>
      </c>
      <c r="D7" s="2">
        <v>10950</v>
      </c>
      <c r="E7" s="2">
        <v>1456119</v>
      </c>
      <c r="F7" s="2">
        <v>52026</v>
      </c>
      <c r="G7" s="2">
        <f t="shared" ref="G7:G33" si="0">G6+F7</f>
        <v>97266</v>
      </c>
    </row>
    <row r="8" spans="1:7" x14ac:dyDescent="0.3">
      <c r="A8" s="25" t="s">
        <v>694</v>
      </c>
      <c r="B8" s="77">
        <v>45021</v>
      </c>
      <c r="C8" s="2">
        <v>58785</v>
      </c>
      <c r="D8" s="2">
        <v>83500</v>
      </c>
      <c r="E8" s="2">
        <v>1431404</v>
      </c>
      <c r="F8" s="2">
        <v>276660</v>
      </c>
      <c r="G8" s="2">
        <f t="shared" si="0"/>
        <v>373926</v>
      </c>
    </row>
    <row r="9" spans="1:7" x14ac:dyDescent="0.3">
      <c r="A9" s="25" t="s">
        <v>7</v>
      </c>
      <c r="B9" s="77">
        <v>45022</v>
      </c>
      <c r="C9" s="2">
        <v>58841</v>
      </c>
      <c r="D9" s="2">
        <v>50870</v>
      </c>
      <c r="E9" s="2">
        <v>1439375</v>
      </c>
      <c r="F9" s="2">
        <v>142827.6</v>
      </c>
      <c r="G9" s="2">
        <f t="shared" si="0"/>
        <v>516753.6</v>
      </c>
    </row>
    <row r="10" spans="1:7" x14ac:dyDescent="0.3">
      <c r="A10" s="25" t="s">
        <v>8</v>
      </c>
      <c r="B10" s="77">
        <v>45023</v>
      </c>
      <c r="C10" s="2">
        <v>70196</v>
      </c>
      <c r="D10" s="2">
        <v>0</v>
      </c>
      <c r="E10" s="2">
        <v>1509571</v>
      </c>
      <c r="F10" s="2">
        <v>0</v>
      </c>
      <c r="G10" s="2">
        <f t="shared" si="0"/>
        <v>516753.6</v>
      </c>
    </row>
    <row r="11" spans="1:7" x14ac:dyDescent="0.3">
      <c r="A11" s="25" t="s">
        <v>9</v>
      </c>
      <c r="B11" s="77">
        <v>45024</v>
      </c>
      <c r="C11" s="2">
        <v>58891</v>
      </c>
      <c r="D11" s="2">
        <v>0</v>
      </c>
      <c r="E11" s="2">
        <v>1568462</v>
      </c>
      <c r="F11" s="2">
        <v>0</v>
      </c>
      <c r="G11" s="2">
        <f t="shared" si="0"/>
        <v>516753.6</v>
      </c>
    </row>
    <row r="12" spans="1:7" x14ac:dyDescent="0.3">
      <c r="A12" s="25" t="s">
        <v>4</v>
      </c>
      <c r="B12" s="77">
        <v>45025</v>
      </c>
      <c r="C12" s="2">
        <v>58954</v>
      </c>
      <c r="D12" s="2">
        <v>0</v>
      </c>
      <c r="E12" s="2">
        <v>1627416</v>
      </c>
      <c r="F12" s="2">
        <v>0</v>
      </c>
      <c r="G12" s="2">
        <f t="shared" si="0"/>
        <v>516753.6</v>
      </c>
    </row>
    <row r="13" spans="1:7" x14ac:dyDescent="0.3">
      <c r="A13" s="25" t="s">
        <v>5</v>
      </c>
      <c r="B13" s="77">
        <v>45026</v>
      </c>
      <c r="C13" s="2">
        <v>63558</v>
      </c>
      <c r="D13" s="2">
        <v>35000</v>
      </c>
      <c r="E13" s="2">
        <v>1655974</v>
      </c>
      <c r="F13" s="2">
        <v>121800</v>
      </c>
      <c r="G13" s="2">
        <f t="shared" si="0"/>
        <v>638553.59999999998</v>
      </c>
    </row>
    <row r="14" spans="1:7" x14ac:dyDescent="0.3">
      <c r="A14" s="25" t="s">
        <v>6</v>
      </c>
      <c r="B14" s="77">
        <v>45027</v>
      </c>
      <c r="C14" s="2">
        <v>59362</v>
      </c>
      <c r="D14" s="2">
        <v>87000</v>
      </c>
      <c r="E14" s="2">
        <v>1628336</v>
      </c>
      <c r="F14" s="2">
        <v>302760</v>
      </c>
      <c r="G14" s="2">
        <f t="shared" si="0"/>
        <v>941313.6</v>
      </c>
    </row>
    <row r="15" spans="1:7" x14ac:dyDescent="0.3">
      <c r="A15" s="25" t="s">
        <v>694</v>
      </c>
      <c r="B15" s="77">
        <v>45028</v>
      </c>
      <c r="C15" s="2">
        <v>58843</v>
      </c>
      <c r="D15" s="2">
        <v>53592</v>
      </c>
      <c r="E15" s="2">
        <v>1633587</v>
      </c>
      <c r="F15" s="2">
        <v>186500.16</v>
      </c>
      <c r="G15" s="2">
        <f t="shared" si="0"/>
        <v>1127813.76</v>
      </c>
    </row>
    <row r="16" spans="1:7" x14ac:dyDescent="0.3">
      <c r="A16" s="25" t="s">
        <v>7</v>
      </c>
      <c r="B16" s="77">
        <v>45029</v>
      </c>
      <c r="C16" s="2">
        <v>59446</v>
      </c>
      <c r="D16" s="2">
        <v>66940</v>
      </c>
      <c r="E16" s="2">
        <v>1626093</v>
      </c>
      <c r="F16" s="2">
        <v>232951.2</v>
      </c>
      <c r="G16" s="2">
        <f t="shared" si="0"/>
        <v>1360764.96</v>
      </c>
    </row>
    <row r="17" spans="1:16" x14ac:dyDescent="0.3">
      <c r="A17" s="25" t="s">
        <v>8</v>
      </c>
      <c r="B17" s="77">
        <v>45030</v>
      </c>
      <c r="C17" s="2">
        <v>58198</v>
      </c>
      <c r="D17" s="2">
        <v>79100</v>
      </c>
      <c r="E17" s="2">
        <v>1605191</v>
      </c>
      <c r="F17" s="2">
        <v>231948</v>
      </c>
      <c r="G17" s="2">
        <f t="shared" si="0"/>
        <v>1592712.96</v>
      </c>
    </row>
    <row r="18" spans="1:16" x14ac:dyDescent="0.3">
      <c r="A18" s="25" t="s">
        <v>9</v>
      </c>
      <c r="B18" s="77">
        <v>45031</v>
      </c>
      <c r="C18" s="2">
        <v>58800</v>
      </c>
      <c r="D18" s="2">
        <v>0</v>
      </c>
      <c r="E18" s="2">
        <v>1663991</v>
      </c>
      <c r="F18" s="2">
        <v>0</v>
      </c>
      <c r="G18" s="2">
        <f t="shared" si="0"/>
        <v>1592712.96</v>
      </c>
    </row>
    <row r="19" spans="1:16" x14ac:dyDescent="0.3">
      <c r="A19" s="25" t="s">
        <v>4</v>
      </c>
      <c r="B19" s="77">
        <v>45032</v>
      </c>
      <c r="C19" s="2">
        <v>58394</v>
      </c>
      <c r="D19" s="2">
        <v>0</v>
      </c>
      <c r="E19" s="2">
        <v>1722385</v>
      </c>
      <c r="F19" s="2">
        <v>0</v>
      </c>
      <c r="G19" s="2">
        <f t="shared" si="0"/>
        <v>1592712.96</v>
      </c>
      <c r="P19" s="203"/>
    </row>
    <row r="20" spans="1:16" x14ac:dyDescent="0.3">
      <c r="A20" s="25" t="s">
        <v>5</v>
      </c>
      <c r="B20" s="77">
        <v>45033</v>
      </c>
      <c r="C20" s="2">
        <v>69838</v>
      </c>
      <c r="D20" s="2">
        <v>52000</v>
      </c>
      <c r="E20" s="2">
        <v>1740223</v>
      </c>
      <c r="F20" s="2">
        <v>180960</v>
      </c>
      <c r="G20" s="2">
        <f t="shared" si="0"/>
        <v>1773672.96</v>
      </c>
    </row>
    <row r="21" spans="1:16" x14ac:dyDescent="0.3">
      <c r="A21" s="25" t="s">
        <v>6</v>
      </c>
      <c r="B21" s="77">
        <v>45034</v>
      </c>
      <c r="C21" s="2">
        <v>58705</v>
      </c>
      <c r="D21" s="2">
        <v>15800</v>
      </c>
      <c r="E21" s="2">
        <v>1783128</v>
      </c>
      <c r="F21" s="2">
        <v>54984</v>
      </c>
      <c r="G21" s="2">
        <f t="shared" si="0"/>
        <v>1828656.96</v>
      </c>
    </row>
    <row r="22" spans="1:16" x14ac:dyDescent="0.3">
      <c r="A22" s="25" t="s">
        <v>694</v>
      </c>
      <c r="B22" s="77">
        <v>45035</v>
      </c>
      <c r="C22" s="2">
        <v>58362</v>
      </c>
      <c r="D22" s="2">
        <v>58900</v>
      </c>
      <c r="E22" s="2">
        <v>1782590</v>
      </c>
      <c r="F22" s="2">
        <v>161652</v>
      </c>
      <c r="G22" s="2">
        <f t="shared" si="0"/>
        <v>1990308.96</v>
      </c>
    </row>
    <row r="23" spans="1:16" x14ac:dyDescent="0.3">
      <c r="A23" s="25" t="s">
        <v>7</v>
      </c>
      <c r="B23" s="77">
        <v>45036</v>
      </c>
      <c r="C23" s="2">
        <v>57225</v>
      </c>
      <c r="D23" s="2">
        <v>59300</v>
      </c>
      <c r="E23" s="2">
        <v>1780515</v>
      </c>
      <c r="F23" s="2">
        <v>206364</v>
      </c>
      <c r="G23" s="2">
        <f t="shared" si="0"/>
        <v>2196672.96</v>
      </c>
    </row>
    <row r="24" spans="1:16" x14ac:dyDescent="0.3">
      <c r="A24" s="25" t="s">
        <v>8</v>
      </c>
      <c r="B24" s="77">
        <v>45037</v>
      </c>
      <c r="C24" s="2">
        <v>57238</v>
      </c>
      <c r="D24" s="2">
        <v>57000</v>
      </c>
      <c r="E24" s="2">
        <v>1780753</v>
      </c>
      <c r="F24" s="2">
        <v>155040</v>
      </c>
      <c r="G24" s="2">
        <f t="shared" si="0"/>
        <v>2351712.96</v>
      </c>
    </row>
    <row r="25" spans="1:16" x14ac:dyDescent="0.3">
      <c r="A25" s="25" t="s">
        <v>9</v>
      </c>
      <c r="B25" s="77">
        <v>45038</v>
      </c>
      <c r="C25" s="2">
        <v>58736</v>
      </c>
      <c r="D25" s="2">
        <v>0</v>
      </c>
      <c r="E25" s="2">
        <v>1839489</v>
      </c>
      <c r="F25" s="2">
        <v>0</v>
      </c>
      <c r="G25" s="2">
        <f t="shared" si="0"/>
        <v>2351712.96</v>
      </c>
    </row>
    <row r="26" spans="1:16" x14ac:dyDescent="0.3">
      <c r="A26" s="25" t="s">
        <v>4</v>
      </c>
      <c r="B26" s="77">
        <v>45039</v>
      </c>
      <c r="C26" s="2">
        <v>59083</v>
      </c>
      <c r="D26" s="2">
        <v>0</v>
      </c>
      <c r="E26" s="2">
        <v>1898572</v>
      </c>
      <c r="F26" s="2">
        <v>0</v>
      </c>
      <c r="G26" s="2">
        <f t="shared" si="0"/>
        <v>2351712.96</v>
      </c>
    </row>
    <row r="27" spans="1:16" x14ac:dyDescent="0.3">
      <c r="A27" s="25" t="s">
        <v>5</v>
      </c>
      <c r="B27" s="77">
        <v>45040</v>
      </c>
      <c r="C27" s="2">
        <v>68968</v>
      </c>
      <c r="D27" s="2">
        <v>0</v>
      </c>
      <c r="E27" s="2">
        <v>1967540</v>
      </c>
      <c r="F27" s="2">
        <v>0</v>
      </c>
      <c r="G27" s="2">
        <f t="shared" si="0"/>
        <v>2351712.96</v>
      </c>
    </row>
    <row r="28" spans="1:16" x14ac:dyDescent="0.3">
      <c r="A28" s="25" t="s">
        <v>6</v>
      </c>
      <c r="B28" s="77">
        <v>45041</v>
      </c>
      <c r="C28" s="2">
        <v>58947</v>
      </c>
      <c r="D28" s="2">
        <v>13000</v>
      </c>
      <c r="E28" s="2">
        <v>2013487</v>
      </c>
      <c r="F28" s="2">
        <v>45240</v>
      </c>
      <c r="G28" s="2">
        <f t="shared" si="0"/>
        <v>2396952.96</v>
      </c>
    </row>
    <row r="29" spans="1:16" x14ac:dyDescent="0.3">
      <c r="A29" s="25" t="s">
        <v>694</v>
      </c>
      <c r="B29" s="77">
        <v>45042</v>
      </c>
      <c r="C29" s="2">
        <v>58869</v>
      </c>
      <c r="D29" s="2">
        <v>159760</v>
      </c>
      <c r="E29" s="2">
        <v>1912596</v>
      </c>
      <c r="F29" s="2">
        <v>512644.8</v>
      </c>
      <c r="G29" s="2">
        <f t="shared" si="0"/>
        <v>2909597.76</v>
      </c>
    </row>
    <row r="30" spans="1:16" x14ac:dyDescent="0.3">
      <c r="A30" s="25" t="s">
        <v>7</v>
      </c>
      <c r="B30" s="77">
        <v>45043</v>
      </c>
      <c r="C30" s="2">
        <v>58665</v>
      </c>
      <c r="D30" s="2">
        <v>14100</v>
      </c>
      <c r="E30" s="2">
        <v>1957161</v>
      </c>
      <c r="F30" s="2">
        <v>49068</v>
      </c>
      <c r="G30" s="2">
        <f t="shared" si="0"/>
        <v>2958665.76</v>
      </c>
    </row>
    <row r="31" spans="1:16" x14ac:dyDescent="0.3">
      <c r="A31" s="25" t="s">
        <v>8</v>
      </c>
      <c r="B31" s="77">
        <v>45044</v>
      </c>
      <c r="C31" s="2">
        <v>58341</v>
      </c>
      <c r="D31" s="2">
        <v>57000</v>
      </c>
      <c r="E31" s="2">
        <v>1958502</v>
      </c>
      <c r="F31" s="2">
        <v>155040</v>
      </c>
      <c r="G31" s="2">
        <f t="shared" si="0"/>
        <v>3113705.76</v>
      </c>
    </row>
    <row r="32" spans="1:16" x14ac:dyDescent="0.3">
      <c r="A32" s="25" t="s">
        <v>9</v>
      </c>
      <c r="B32" s="77">
        <v>45045</v>
      </c>
      <c r="C32" s="2">
        <v>57910</v>
      </c>
      <c r="D32" s="2">
        <v>0</v>
      </c>
      <c r="E32" s="2">
        <v>2016412</v>
      </c>
      <c r="F32" s="2">
        <v>0</v>
      </c>
      <c r="G32" s="2">
        <f t="shared" si="0"/>
        <v>3113705.76</v>
      </c>
    </row>
    <row r="33" spans="1:7" x14ac:dyDescent="0.3">
      <c r="A33" s="25" t="s">
        <v>4</v>
      </c>
      <c r="B33" s="77">
        <v>45046</v>
      </c>
      <c r="C33" s="2">
        <v>58121</v>
      </c>
      <c r="D33" s="2">
        <v>0</v>
      </c>
      <c r="E33" s="2">
        <v>2074533</v>
      </c>
      <c r="F33" s="2">
        <v>0</v>
      </c>
      <c r="G33" s="2">
        <f t="shared" si="0"/>
        <v>3113705.76</v>
      </c>
    </row>
    <row r="34" spans="1:7" x14ac:dyDescent="0.3">
      <c r="B34" s="80" t="s">
        <v>42</v>
      </c>
      <c r="C34" s="81">
        <f>SUM(C4:C33)</f>
        <v>1797325</v>
      </c>
      <c r="D34" s="81">
        <f>SUM(D4:D33)</f>
        <v>966812</v>
      </c>
      <c r="E34" s="81">
        <f>E33</f>
        <v>2074533</v>
      </c>
      <c r="F34" s="81">
        <f>SUM(F4:F33)</f>
        <v>3113705.76</v>
      </c>
    </row>
    <row r="36" spans="1:7" x14ac:dyDescent="0.3">
      <c r="A36" s="76" t="s">
        <v>88</v>
      </c>
      <c r="B36" s="54">
        <v>2023</v>
      </c>
    </row>
    <row r="38" spans="1:7" ht="43.2" x14ac:dyDescent="0.3">
      <c r="A38" s="78" t="s">
        <v>129</v>
      </c>
      <c r="B38" s="79" t="s">
        <v>0</v>
      </c>
      <c r="C38" s="79" t="s">
        <v>1</v>
      </c>
      <c r="D38" s="79" t="s">
        <v>2</v>
      </c>
      <c r="E38" s="79" t="s">
        <v>41</v>
      </c>
      <c r="F38" s="79" t="s">
        <v>3</v>
      </c>
      <c r="G38" s="79" t="s">
        <v>130</v>
      </c>
    </row>
    <row r="39" spans="1:7" x14ac:dyDescent="0.3">
      <c r="A39" s="25" t="s">
        <v>5</v>
      </c>
      <c r="B39" s="77">
        <v>45047</v>
      </c>
      <c r="C39" s="2">
        <v>57828</v>
      </c>
      <c r="D39" s="2">
        <v>0</v>
      </c>
      <c r="E39" s="2">
        <v>2132361</v>
      </c>
      <c r="F39" s="2">
        <v>0</v>
      </c>
      <c r="G39" s="2">
        <f>F39</f>
        <v>0</v>
      </c>
    </row>
    <row r="40" spans="1:7" x14ac:dyDescent="0.3">
      <c r="A40" s="25" t="s">
        <v>6</v>
      </c>
      <c r="B40" s="77">
        <v>45048</v>
      </c>
      <c r="C40" s="2">
        <v>58032</v>
      </c>
      <c r="D40" s="2">
        <v>6000</v>
      </c>
      <c r="E40" s="2">
        <v>2184393</v>
      </c>
      <c r="F40" s="2">
        <v>20880</v>
      </c>
      <c r="G40" s="2">
        <f>G39+F40</f>
        <v>20880</v>
      </c>
    </row>
    <row r="41" spans="1:7" x14ac:dyDescent="0.3">
      <c r="A41" s="25" t="s">
        <v>694</v>
      </c>
      <c r="B41" s="77">
        <v>45049</v>
      </c>
      <c r="C41" s="2">
        <v>59034</v>
      </c>
      <c r="D41" s="2">
        <v>65000</v>
      </c>
      <c r="E41" s="2">
        <v>2178427</v>
      </c>
      <c r="F41" s="2">
        <v>182880</v>
      </c>
      <c r="G41" s="2">
        <f>G40+F41</f>
        <v>203760</v>
      </c>
    </row>
    <row r="42" spans="1:7" x14ac:dyDescent="0.3">
      <c r="A42" s="25" t="s">
        <v>7</v>
      </c>
      <c r="B42" s="77">
        <v>45050</v>
      </c>
      <c r="C42" s="2">
        <v>58285</v>
      </c>
      <c r="D42" s="2">
        <v>2500</v>
      </c>
      <c r="E42" s="2">
        <v>2234212</v>
      </c>
      <c r="F42" s="2">
        <v>8700</v>
      </c>
      <c r="G42" s="2">
        <f t="shared" ref="G42:G69" si="1">G41+F42</f>
        <v>212460</v>
      </c>
    </row>
    <row r="43" spans="1:7" x14ac:dyDescent="0.3">
      <c r="A43" s="25" t="s">
        <v>8</v>
      </c>
      <c r="B43" s="77">
        <v>45051</v>
      </c>
      <c r="C43" s="2">
        <v>58986</v>
      </c>
      <c r="D43" s="2">
        <v>63860</v>
      </c>
      <c r="E43" s="2">
        <v>2229338</v>
      </c>
      <c r="F43" s="2">
        <v>222232.8</v>
      </c>
      <c r="G43" s="2">
        <f t="shared" si="1"/>
        <v>434692.8</v>
      </c>
    </row>
    <row r="44" spans="1:7" x14ac:dyDescent="0.3">
      <c r="A44" s="25" t="s">
        <v>9</v>
      </c>
      <c r="B44" s="77">
        <v>45052</v>
      </c>
      <c r="C44" s="2">
        <v>58457</v>
      </c>
      <c r="D44" s="2">
        <v>0</v>
      </c>
      <c r="E44" s="2">
        <v>2287795</v>
      </c>
      <c r="F44" s="2">
        <v>0</v>
      </c>
      <c r="G44" s="2">
        <f t="shared" si="1"/>
        <v>434692.8</v>
      </c>
    </row>
    <row r="45" spans="1:7" x14ac:dyDescent="0.3">
      <c r="A45" s="25" t="s">
        <v>4</v>
      </c>
      <c r="B45" s="77">
        <v>45053</v>
      </c>
      <c r="C45" s="2">
        <v>58859</v>
      </c>
      <c r="D45" s="2">
        <v>0</v>
      </c>
      <c r="E45" s="2">
        <v>2346654</v>
      </c>
      <c r="F45" s="2">
        <v>0</v>
      </c>
      <c r="G45" s="2">
        <f t="shared" si="1"/>
        <v>434692.8</v>
      </c>
    </row>
    <row r="46" spans="1:7" x14ac:dyDescent="0.3">
      <c r="A46" s="25" t="s">
        <v>5</v>
      </c>
      <c r="B46" s="77">
        <v>45054</v>
      </c>
      <c r="C46" s="2">
        <v>58832</v>
      </c>
      <c r="D46" s="2">
        <v>0</v>
      </c>
      <c r="E46" s="2">
        <v>2405486</v>
      </c>
      <c r="F46" s="2">
        <v>0</v>
      </c>
      <c r="G46" s="2">
        <f t="shared" si="1"/>
        <v>434692.8</v>
      </c>
    </row>
    <row r="47" spans="1:7" x14ac:dyDescent="0.3">
      <c r="A47" s="25" t="s">
        <v>6</v>
      </c>
      <c r="B47" s="77">
        <v>45055</v>
      </c>
      <c r="C47" s="2">
        <v>70146</v>
      </c>
      <c r="D47" s="2">
        <v>19870</v>
      </c>
      <c r="E47" s="2">
        <v>2455762</v>
      </c>
      <c r="F47" s="2">
        <v>69147.600000000006</v>
      </c>
      <c r="G47" s="2">
        <f t="shared" si="1"/>
        <v>503840.4</v>
      </c>
    </row>
    <row r="48" spans="1:7" x14ac:dyDescent="0.3">
      <c r="A48" s="25" t="s">
        <v>694</v>
      </c>
      <c r="B48" s="77">
        <v>45056</v>
      </c>
      <c r="C48" s="2">
        <v>58368</v>
      </c>
      <c r="D48" s="2">
        <v>8000</v>
      </c>
      <c r="E48" s="2">
        <v>2506130</v>
      </c>
      <c r="F48" s="2">
        <v>27840</v>
      </c>
      <c r="G48" s="2">
        <f t="shared" si="1"/>
        <v>531680.4</v>
      </c>
    </row>
    <row r="49" spans="1:7" x14ac:dyDescent="0.3">
      <c r="A49" s="25" t="s">
        <v>7</v>
      </c>
      <c r="B49" s="77">
        <v>45057</v>
      </c>
      <c r="C49" s="2">
        <v>59454</v>
      </c>
      <c r="D49" s="2">
        <v>32000</v>
      </c>
      <c r="E49" s="2">
        <v>2533584</v>
      </c>
      <c r="F49" s="2">
        <v>111360</v>
      </c>
      <c r="G49" s="2">
        <f t="shared" si="1"/>
        <v>643040.4</v>
      </c>
    </row>
    <row r="50" spans="1:7" x14ac:dyDescent="0.3">
      <c r="A50" s="25" t="s">
        <v>8</v>
      </c>
      <c r="B50" s="77">
        <v>45058</v>
      </c>
      <c r="C50" s="2">
        <v>58617</v>
      </c>
      <c r="D50" s="2">
        <v>9192</v>
      </c>
      <c r="E50" s="2">
        <v>2583009</v>
      </c>
      <c r="F50" s="2">
        <v>31988.16</v>
      </c>
      <c r="G50" s="2">
        <f t="shared" si="1"/>
        <v>675028.56</v>
      </c>
    </row>
    <row r="51" spans="1:7" x14ac:dyDescent="0.3">
      <c r="A51" s="25" t="s">
        <v>9</v>
      </c>
      <c r="B51" s="77">
        <v>45059</v>
      </c>
      <c r="C51" s="2">
        <v>58917</v>
      </c>
      <c r="D51" s="2">
        <v>0</v>
      </c>
      <c r="E51" s="2">
        <v>2641926</v>
      </c>
      <c r="F51" s="2">
        <v>0</v>
      </c>
      <c r="G51" s="2">
        <f t="shared" si="1"/>
        <v>675028.56</v>
      </c>
    </row>
    <row r="52" spans="1:7" x14ac:dyDescent="0.3">
      <c r="A52" s="25" t="s">
        <v>4</v>
      </c>
      <c r="B52" s="77">
        <v>45060</v>
      </c>
      <c r="C52" s="2">
        <v>58685</v>
      </c>
      <c r="D52" s="2">
        <v>0</v>
      </c>
      <c r="E52" s="2">
        <v>2700611</v>
      </c>
      <c r="F52" s="2">
        <v>0</v>
      </c>
      <c r="G52" s="2">
        <f t="shared" si="1"/>
        <v>675028.56</v>
      </c>
    </row>
    <row r="53" spans="1:7" x14ac:dyDescent="0.3">
      <c r="A53" s="25" t="s">
        <v>5</v>
      </c>
      <c r="B53" s="77">
        <v>45061</v>
      </c>
      <c r="C53" s="2">
        <v>58492</v>
      </c>
      <c r="D53" s="2">
        <v>47840</v>
      </c>
      <c r="E53" s="2">
        <v>2711263</v>
      </c>
      <c r="F53" s="2">
        <v>166483.20000000001</v>
      </c>
      <c r="G53" s="2">
        <f t="shared" si="1"/>
        <v>841511.76</v>
      </c>
    </row>
    <row r="54" spans="1:7" x14ac:dyDescent="0.3">
      <c r="A54" s="25" t="s">
        <v>6</v>
      </c>
      <c r="B54" s="77">
        <v>45062</v>
      </c>
      <c r="C54" s="2">
        <v>58549</v>
      </c>
      <c r="D54" s="2">
        <v>46880</v>
      </c>
      <c r="E54" s="2">
        <v>2722932</v>
      </c>
      <c r="F54" s="2">
        <v>163142.39999999999</v>
      </c>
      <c r="G54" s="2">
        <f t="shared" si="1"/>
        <v>1004654.16</v>
      </c>
    </row>
    <row r="55" spans="1:7" x14ac:dyDescent="0.3">
      <c r="A55" s="25" t="s">
        <v>694</v>
      </c>
      <c r="B55" s="77">
        <v>45063</v>
      </c>
      <c r="C55" s="2">
        <v>59243</v>
      </c>
      <c r="D55" s="2">
        <v>87350</v>
      </c>
      <c r="E55" s="2">
        <v>2694825</v>
      </c>
      <c r="F55" s="2">
        <v>260658</v>
      </c>
      <c r="G55" s="2">
        <f t="shared" si="1"/>
        <v>1265312.1600000001</v>
      </c>
    </row>
    <row r="56" spans="1:7" x14ac:dyDescent="0.3">
      <c r="A56" s="25" t="s">
        <v>7</v>
      </c>
      <c r="B56" s="77">
        <v>45064</v>
      </c>
      <c r="C56" s="2">
        <v>58440</v>
      </c>
      <c r="D56" s="2">
        <v>71900</v>
      </c>
      <c r="E56" s="2">
        <v>2681365</v>
      </c>
      <c r="F56" s="2">
        <v>250212</v>
      </c>
      <c r="G56" s="2">
        <f t="shared" si="1"/>
        <v>1515524.1600000001</v>
      </c>
    </row>
    <row r="57" spans="1:7" x14ac:dyDescent="0.3">
      <c r="A57" s="25" t="s">
        <v>8</v>
      </c>
      <c r="B57" s="77">
        <v>45065</v>
      </c>
      <c r="C57" s="2">
        <v>59100</v>
      </c>
      <c r="D57" s="2">
        <v>93380</v>
      </c>
      <c r="E57" s="2">
        <v>2647085</v>
      </c>
      <c r="F57" s="2">
        <v>281642.40000000002</v>
      </c>
      <c r="G57" s="2">
        <f t="shared" si="1"/>
        <v>1797166.56</v>
      </c>
    </row>
    <row r="58" spans="1:7" x14ac:dyDescent="0.3">
      <c r="A58" s="25" t="s">
        <v>9</v>
      </c>
      <c r="B58" s="77">
        <v>45066</v>
      </c>
      <c r="C58" s="2">
        <v>58853</v>
      </c>
      <c r="D58" s="2">
        <v>0</v>
      </c>
      <c r="E58" s="2">
        <v>2705938</v>
      </c>
      <c r="F58" s="2">
        <v>0</v>
      </c>
      <c r="G58" s="2">
        <f t="shared" si="1"/>
        <v>1797166.56</v>
      </c>
    </row>
    <row r="59" spans="1:7" x14ac:dyDescent="0.3">
      <c r="A59" s="25" t="s">
        <v>4</v>
      </c>
      <c r="B59" s="77">
        <v>45067</v>
      </c>
      <c r="C59" s="2">
        <v>58796</v>
      </c>
      <c r="D59" s="2">
        <v>0</v>
      </c>
      <c r="E59" s="2">
        <v>2764734</v>
      </c>
      <c r="F59" s="2">
        <v>0</v>
      </c>
      <c r="G59" s="2">
        <f t="shared" si="1"/>
        <v>1797166.56</v>
      </c>
    </row>
    <row r="60" spans="1:7" x14ac:dyDescent="0.3">
      <c r="A60" s="25" t="s">
        <v>5</v>
      </c>
      <c r="B60" s="77">
        <v>45068</v>
      </c>
      <c r="C60" s="2">
        <v>58563</v>
      </c>
      <c r="D60" s="2">
        <v>50000</v>
      </c>
      <c r="E60" s="2">
        <v>2773297</v>
      </c>
      <c r="F60" s="2">
        <v>174000</v>
      </c>
      <c r="G60" s="2">
        <f t="shared" si="1"/>
        <v>1971166.56</v>
      </c>
    </row>
    <row r="61" spans="1:7" x14ac:dyDescent="0.3">
      <c r="A61" s="25" t="s">
        <v>6</v>
      </c>
      <c r="B61" s="77">
        <v>45069</v>
      </c>
      <c r="C61" s="2">
        <v>58529</v>
      </c>
      <c r="D61" s="2">
        <v>33540</v>
      </c>
      <c r="E61" s="2">
        <v>2798286</v>
      </c>
      <c r="F61" s="2">
        <v>116719.2</v>
      </c>
      <c r="G61" s="2">
        <f t="shared" si="1"/>
        <v>2087885.76</v>
      </c>
    </row>
    <row r="62" spans="1:7" x14ac:dyDescent="0.3">
      <c r="A62" s="25" t="s">
        <v>694</v>
      </c>
      <c r="B62" s="77">
        <v>45070</v>
      </c>
      <c r="C62" s="2">
        <v>58107</v>
      </c>
      <c r="D62" s="2">
        <v>29100</v>
      </c>
      <c r="E62" s="2">
        <v>2827293</v>
      </c>
      <c r="F62" s="2">
        <v>101268</v>
      </c>
      <c r="G62" s="2">
        <f t="shared" si="1"/>
        <v>2189153.7599999998</v>
      </c>
    </row>
    <row r="63" spans="1:7" x14ac:dyDescent="0.3">
      <c r="A63" s="25" t="s">
        <v>7</v>
      </c>
      <c r="B63" s="77">
        <v>45071</v>
      </c>
      <c r="C63" s="2">
        <v>58710</v>
      </c>
      <c r="D63" s="2">
        <v>47120</v>
      </c>
      <c r="E63" s="2">
        <v>2838883</v>
      </c>
      <c r="F63" s="2">
        <v>163977.60000000001</v>
      </c>
      <c r="G63" s="2">
        <f t="shared" si="1"/>
        <v>2353131.36</v>
      </c>
    </row>
    <row r="64" spans="1:7" x14ac:dyDescent="0.3">
      <c r="A64" s="25" t="s">
        <v>8</v>
      </c>
      <c r="B64" s="77">
        <v>45072</v>
      </c>
      <c r="C64" s="2">
        <v>62205</v>
      </c>
      <c r="D64" s="2">
        <v>25000</v>
      </c>
      <c r="E64" s="2">
        <v>2876088</v>
      </c>
      <c r="F64" s="2">
        <v>87000</v>
      </c>
      <c r="G64" s="2">
        <f t="shared" si="1"/>
        <v>2440131.36</v>
      </c>
    </row>
    <row r="65" spans="1:7" x14ac:dyDescent="0.3">
      <c r="A65" s="25" t="s">
        <v>9</v>
      </c>
      <c r="B65" s="77">
        <v>45073</v>
      </c>
      <c r="C65" s="2">
        <v>58488</v>
      </c>
      <c r="D65" s="2">
        <v>0</v>
      </c>
      <c r="E65" s="2">
        <v>2934576</v>
      </c>
      <c r="F65" s="2">
        <v>0</v>
      </c>
      <c r="G65" s="2">
        <f t="shared" si="1"/>
        <v>2440131.36</v>
      </c>
    </row>
    <row r="66" spans="1:7" x14ac:dyDescent="0.3">
      <c r="A66" s="25" t="s">
        <v>4</v>
      </c>
      <c r="B66" s="77">
        <v>45074</v>
      </c>
      <c r="C66" s="2">
        <v>59060</v>
      </c>
      <c r="D66" s="2">
        <v>0</v>
      </c>
      <c r="E66" s="2">
        <v>2993636</v>
      </c>
      <c r="F66" s="2">
        <v>0</v>
      </c>
      <c r="G66" s="2">
        <f t="shared" si="1"/>
        <v>2440131.36</v>
      </c>
    </row>
    <row r="67" spans="1:7" x14ac:dyDescent="0.3">
      <c r="A67" s="25" t="s">
        <v>5</v>
      </c>
      <c r="B67" s="77">
        <v>45075</v>
      </c>
      <c r="C67" s="2">
        <v>58903</v>
      </c>
      <c r="D67" s="2">
        <v>0</v>
      </c>
      <c r="E67" s="2">
        <v>3052539</v>
      </c>
      <c r="F67" s="2">
        <v>0</v>
      </c>
      <c r="G67" s="2">
        <f t="shared" si="1"/>
        <v>2440131.36</v>
      </c>
    </row>
    <row r="68" spans="1:7" x14ac:dyDescent="0.3">
      <c r="A68" s="25" t="s">
        <v>6</v>
      </c>
      <c r="B68" s="77">
        <v>45076</v>
      </c>
      <c r="C68" s="2">
        <v>58801</v>
      </c>
      <c r="D68" s="2">
        <v>67950</v>
      </c>
      <c r="E68" s="2">
        <v>3043390</v>
      </c>
      <c r="F68" s="2">
        <v>236466</v>
      </c>
      <c r="G68" s="2">
        <f t="shared" si="1"/>
        <v>2676597.36</v>
      </c>
    </row>
    <row r="69" spans="1:7" x14ac:dyDescent="0.3">
      <c r="A69" s="25" t="s">
        <v>694</v>
      </c>
      <c r="B69" s="77">
        <v>45077</v>
      </c>
      <c r="C69" s="82">
        <v>59402</v>
      </c>
      <c r="D69" s="82">
        <v>4500</v>
      </c>
      <c r="E69" s="82">
        <v>3098292</v>
      </c>
      <c r="F69" s="82">
        <v>15660</v>
      </c>
      <c r="G69" s="2">
        <f t="shared" si="1"/>
        <v>2692257.36</v>
      </c>
    </row>
    <row r="70" spans="1:7" x14ac:dyDescent="0.3">
      <c r="B70" s="80" t="s">
        <v>42</v>
      </c>
      <c r="C70" s="81">
        <f>SUM(C39:C69)</f>
        <v>1834741</v>
      </c>
      <c r="D70" s="81">
        <f>SUM(D39:D69)</f>
        <v>810982</v>
      </c>
      <c r="E70" s="81">
        <f>E69</f>
        <v>3098292</v>
      </c>
      <c r="F70" s="81">
        <f>SUM(F39:F69)</f>
        <v>2692257.36</v>
      </c>
    </row>
    <row r="72" spans="1:7" x14ac:dyDescent="0.3">
      <c r="A72" s="76" t="s">
        <v>131</v>
      </c>
      <c r="B72" s="54">
        <v>2023</v>
      </c>
    </row>
    <row r="74" spans="1:7" ht="43.2" x14ac:dyDescent="0.3">
      <c r="A74" s="78" t="s">
        <v>129</v>
      </c>
      <c r="B74" s="79" t="s">
        <v>0</v>
      </c>
      <c r="C74" s="79" t="s">
        <v>1</v>
      </c>
      <c r="D74" s="79" t="s">
        <v>2</v>
      </c>
      <c r="E74" s="79" t="s">
        <v>41</v>
      </c>
      <c r="F74" s="79" t="s">
        <v>3</v>
      </c>
      <c r="G74" s="79" t="s">
        <v>299</v>
      </c>
    </row>
    <row r="75" spans="1:7" x14ac:dyDescent="0.3">
      <c r="A75" s="25" t="s">
        <v>7</v>
      </c>
      <c r="B75" s="77">
        <v>45078</v>
      </c>
      <c r="C75" s="2">
        <v>59339</v>
      </c>
      <c r="D75" s="2">
        <v>32500</v>
      </c>
      <c r="E75" s="2">
        <v>3125131</v>
      </c>
      <c r="F75" s="2">
        <v>113100</v>
      </c>
      <c r="G75" s="2">
        <f>F75</f>
        <v>113100</v>
      </c>
    </row>
    <row r="76" spans="1:7" x14ac:dyDescent="0.3">
      <c r="A76" s="25" t="s">
        <v>8</v>
      </c>
      <c r="B76" s="77">
        <v>45079</v>
      </c>
      <c r="C76" s="2">
        <v>58719</v>
      </c>
      <c r="D76" s="2">
        <v>126500</v>
      </c>
      <c r="E76" s="2">
        <v>3057350</v>
      </c>
      <c r="F76" s="2">
        <v>396900</v>
      </c>
      <c r="G76" s="2">
        <f>G75+F76</f>
        <v>510000</v>
      </c>
    </row>
    <row r="77" spans="1:7" x14ac:dyDescent="0.3">
      <c r="A77" s="25" t="s">
        <v>9</v>
      </c>
      <c r="B77" s="77">
        <v>45080</v>
      </c>
      <c r="C77" s="2">
        <v>58821</v>
      </c>
      <c r="D77" s="2">
        <v>0</v>
      </c>
      <c r="E77" s="2">
        <v>3116171</v>
      </c>
      <c r="F77" s="2">
        <v>0</v>
      </c>
      <c r="G77" s="2">
        <f>G76+F77</f>
        <v>510000</v>
      </c>
    </row>
    <row r="78" spans="1:7" x14ac:dyDescent="0.3">
      <c r="A78" s="25" t="s">
        <v>4</v>
      </c>
      <c r="B78" s="77">
        <v>45081</v>
      </c>
      <c r="C78" s="2">
        <v>58828</v>
      </c>
      <c r="D78" s="2">
        <v>0</v>
      </c>
      <c r="E78" s="2">
        <v>3174999</v>
      </c>
      <c r="F78" s="2">
        <v>0</v>
      </c>
      <c r="G78" s="2">
        <f t="shared" ref="G78:G104" si="2">G77+F78</f>
        <v>510000</v>
      </c>
    </row>
    <row r="79" spans="1:7" x14ac:dyDescent="0.3">
      <c r="A79" s="25" t="s">
        <v>5</v>
      </c>
      <c r="B79" s="77">
        <v>45082</v>
      </c>
      <c r="C79" s="2">
        <v>59407</v>
      </c>
      <c r="D79" s="2">
        <v>5000</v>
      </c>
      <c r="E79" s="2">
        <v>3229406</v>
      </c>
      <c r="F79" s="2">
        <v>17400</v>
      </c>
      <c r="G79" s="2">
        <f t="shared" si="2"/>
        <v>527400</v>
      </c>
    </row>
    <row r="80" spans="1:7" x14ac:dyDescent="0.3">
      <c r="A80" s="25" t="s">
        <v>6</v>
      </c>
      <c r="B80" s="77">
        <v>45083</v>
      </c>
      <c r="C80" s="2">
        <v>59107</v>
      </c>
      <c r="D80" s="2">
        <v>192</v>
      </c>
      <c r="E80" s="2">
        <v>3288321</v>
      </c>
      <c r="F80" s="2">
        <v>668.16</v>
      </c>
      <c r="G80" s="2">
        <f t="shared" si="2"/>
        <v>528068.16</v>
      </c>
    </row>
    <row r="81" spans="1:7" x14ac:dyDescent="0.3">
      <c r="A81" s="25" t="s">
        <v>694</v>
      </c>
      <c r="B81" s="77">
        <v>45084</v>
      </c>
      <c r="C81" s="2">
        <v>59531</v>
      </c>
      <c r="D81" s="2">
        <v>31870</v>
      </c>
      <c r="E81" s="2">
        <v>3315982</v>
      </c>
      <c r="F81" s="2">
        <v>110907.6</v>
      </c>
      <c r="G81" s="2">
        <f t="shared" si="2"/>
        <v>638975.76</v>
      </c>
    </row>
    <row r="82" spans="1:7" x14ac:dyDescent="0.3">
      <c r="A82" s="25" t="s">
        <v>7</v>
      </c>
      <c r="B82" s="77">
        <v>45085</v>
      </c>
      <c r="C82" s="2">
        <v>59820</v>
      </c>
      <c r="D82" s="2">
        <v>0</v>
      </c>
      <c r="E82" s="2">
        <v>3375802</v>
      </c>
      <c r="F82" s="2">
        <v>0</v>
      </c>
      <c r="G82" s="2">
        <f t="shared" si="2"/>
        <v>638975.76</v>
      </c>
    </row>
    <row r="83" spans="1:7" x14ac:dyDescent="0.3">
      <c r="A83" s="25" t="s">
        <v>8</v>
      </c>
      <c r="B83" s="77">
        <v>45086</v>
      </c>
      <c r="C83" s="2">
        <v>58562</v>
      </c>
      <c r="D83" s="2">
        <v>80000</v>
      </c>
      <c r="E83" s="2">
        <v>3354364</v>
      </c>
      <c r="F83" s="2">
        <v>235080</v>
      </c>
      <c r="G83" s="2">
        <f t="shared" si="2"/>
        <v>874055.76</v>
      </c>
    </row>
    <row r="84" spans="1:7" x14ac:dyDescent="0.3">
      <c r="A84" s="25" t="s">
        <v>9</v>
      </c>
      <c r="B84" s="77">
        <v>45087</v>
      </c>
      <c r="C84" s="2">
        <v>58664</v>
      </c>
      <c r="D84" s="2">
        <v>0</v>
      </c>
      <c r="E84" s="2">
        <v>3413028</v>
      </c>
      <c r="F84" s="2">
        <v>0</v>
      </c>
      <c r="G84" s="2">
        <f t="shared" si="2"/>
        <v>874055.76</v>
      </c>
    </row>
    <row r="85" spans="1:7" x14ac:dyDescent="0.3">
      <c r="A85" s="25" t="s">
        <v>4</v>
      </c>
      <c r="B85" s="77">
        <v>45088</v>
      </c>
      <c r="C85" s="2">
        <v>59664</v>
      </c>
      <c r="D85" s="2">
        <v>0</v>
      </c>
      <c r="E85" s="2">
        <v>3472692</v>
      </c>
      <c r="F85" s="2">
        <v>0</v>
      </c>
      <c r="G85" s="2">
        <f t="shared" si="2"/>
        <v>874055.76</v>
      </c>
    </row>
    <row r="86" spans="1:7" x14ac:dyDescent="0.3">
      <c r="A86" s="25" t="s">
        <v>5</v>
      </c>
      <c r="B86" s="77">
        <v>45089</v>
      </c>
      <c r="C86" s="2">
        <v>70925</v>
      </c>
      <c r="D86" s="2">
        <v>33000</v>
      </c>
      <c r="E86" s="2">
        <v>3510617</v>
      </c>
      <c r="F86" s="2">
        <v>114840</v>
      </c>
      <c r="G86" s="2">
        <f t="shared" si="2"/>
        <v>988895.76</v>
      </c>
    </row>
    <row r="87" spans="1:7" x14ac:dyDescent="0.3">
      <c r="A87" s="25" t="s">
        <v>6</v>
      </c>
      <c r="B87" s="77">
        <v>45090</v>
      </c>
      <c r="C87" s="2">
        <v>59842</v>
      </c>
      <c r="D87" s="2">
        <v>3000</v>
      </c>
      <c r="E87" s="2">
        <v>3567459</v>
      </c>
      <c r="F87" s="2">
        <v>10440</v>
      </c>
      <c r="G87" s="2">
        <f t="shared" si="2"/>
        <v>999335.76</v>
      </c>
    </row>
    <row r="88" spans="1:7" x14ac:dyDescent="0.3">
      <c r="A88" s="25" t="s">
        <v>694</v>
      </c>
      <c r="B88" s="77">
        <v>45091</v>
      </c>
      <c r="C88" s="2">
        <v>59446</v>
      </c>
      <c r="D88" s="2">
        <v>110040</v>
      </c>
      <c r="E88" s="2">
        <v>3516865</v>
      </c>
      <c r="F88" s="2">
        <v>339619.2</v>
      </c>
      <c r="G88" s="2">
        <f t="shared" si="2"/>
        <v>1338954.96</v>
      </c>
    </row>
    <row r="89" spans="1:7" x14ac:dyDescent="0.3">
      <c r="A89" s="25" t="s">
        <v>7</v>
      </c>
      <c r="B89" s="77">
        <v>45092</v>
      </c>
      <c r="C89" s="2">
        <v>59413</v>
      </c>
      <c r="D89" s="2">
        <v>15600</v>
      </c>
      <c r="E89" s="2">
        <v>3560678</v>
      </c>
      <c r="F89" s="2">
        <v>54288</v>
      </c>
      <c r="G89" s="2">
        <f t="shared" si="2"/>
        <v>1393242.96</v>
      </c>
    </row>
    <row r="90" spans="1:7" x14ac:dyDescent="0.3">
      <c r="A90" s="25" t="s">
        <v>8</v>
      </c>
      <c r="B90" s="77">
        <v>45093</v>
      </c>
      <c r="C90" s="2">
        <v>58984</v>
      </c>
      <c r="D90" s="2">
        <v>7000</v>
      </c>
      <c r="E90" s="2">
        <v>3612662</v>
      </c>
      <c r="F90" s="2">
        <v>24360</v>
      </c>
      <c r="G90" s="2">
        <f t="shared" si="2"/>
        <v>1417602.96</v>
      </c>
    </row>
    <row r="91" spans="1:7" x14ac:dyDescent="0.3">
      <c r="A91" s="25" t="s">
        <v>9</v>
      </c>
      <c r="B91" s="77">
        <v>45094</v>
      </c>
      <c r="C91" s="2">
        <v>59071</v>
      </c>
      <c r="D91" s="2">
        <v>0</v>
      </c>
      <c r="E91" s="2">
        <v>3671733</v>
      </c>
      <c r="F91" s="2">
        <v>0</v>
      </c>
      <c r="G91" s="2">
        <f t="shared" si="2"/>
        <v>1417602.96</v>
      </c>
    </row>
    <row r="92" spans="1:7" x14ac:dyDescent="0.3">
      <c r="A92" s="25" t="s">
        <v>4</v>
      </c>
      <c r="B92" s="77">
        <v>45095</v>
      </c>
      <c r="C92" s="2">
        <v>59318</v>
      </c>
      <c r="D92" s="2">
        <v>0</v>
      </c>
      <c r="E92" s="2">
        <v>3731051</v>
      </c>
      <c r="F92" s="2">
        <v>0</v>
      </c>
      <c r="G92" s="2">
        <f t="shared" si="2"/>
        <v>1417602.96</v>
      </c>
    </row>
    <row r="93" spans="1:7" x14ac:dyDescent="0.3">
      <c r="A93" s="25" t="s">
        <v>5</v>
      </c>
      <c r="B93" s="77">
        <v>45096</v>
      </c>
      <c r="C93" s="2">
        <v>58447</v>
      </c>
      <c r="D93" s="2">
        <v>0</v>
      </c>
      <c r="E93" s="2">
        <v>3789498</v>
      </c>
      <c r="F93" s="2">
        <v>0</v>
      </c>
      <c r="G93" s="2">
        <f t="shared" si="2"/>
        <v>1417602.96</v>
      </c>
    </row>
    <row r="94" spans="1:7" x14ac:dyDescent="0.3">
      <c r="A94" s="25" t="s">
        <v>6</v>
      </c>
      <c r="B94" s="77">
        <v>45097</v>
      </c>
      <c r="C94" s="2">
        <v>59311</v>
      </c>
      <c r="D94" s="2">
        <v>69300</v>
      </c>
      <c r="E94" s="2">
        <v>3779509</v>
      </c>
      <c r="F94" s="2">
        <v>197844</v>
      </c>
      <c r="G94" s="2">
        <f t="shared" si="2"/>
        <v>1615446.96</v>
      </c>
    </row>
    <row r="95" spans="1:7" x14ac:dyDescent="0.3">
      <c r="A95" s="25" t="s">
        <v>694</v>
      </c>
      <c r="B95" s="77">
        <v>45098</v>
      </c>
      <c r="C95" s="2">
        <v>47837</v>
      </c>
      <c r="D95" s="2">
        <v>0</v>
      </c>
      <c r="E95" s="2">
        <v>3827346</v>
      </c>
      <c r="F95" s="2">
        <v>0</v>
      </c>
      <c r="G95" s="2">
        <f t="shared" si="2"/>
        <v>1615446.96</v>
      </c>
    </row>
    <row r="96" spans="1:7" x14ac:dyDescent="0.3">
      <c r="A96" s="25" t="s">
        <v>7</v>
      </c>
      <c r="B96" s="77">
        <v>45099</v>
      </c>
      <c r="C96" s="2">
        <v>58587</v>
      </c>
      <c r="D96" s="2">
        <v>0</v>
      </c>
      <c r="E96" s="2">
        <v>3885933</v>
      </c>
      <c r="F96" s="2">
        <v>0</v>
      </c>
      <c r="G96" s="2">
        <f t="shared" si="2"/>
        <v>1615446.96</v>
      </c>
    </row>
    <row r="97" spans="1:7" x14ac:dyDescent="0.3">
      <c r="A97" s="25" t="s">
        <v>8</v>
      </c>
      <c r="B97" s="77">
        <v>45100</v>
      </c>
      <c r="C97" s="2">
        <v>58214</v>
      </c>
      <c r="D97" s="2">
        <v>58000</v>
      </c>
      <c r="E97" s="2">
        <v>3886147</v>
      </c>
      <c r="F97" s="2">
        <v>158520</v>
      </c>
      <c r="G97" s="2">
        <f t="shared" si="2"/>
        <v>1773966.96</v>
      </c>
    </row>
    <row r="98" spans="1:7" x14ac:dyDescent="0.3">
      <c r="A98" s="25" t="s">
        <v>9</v>
      </c>
      <c r="B98" s="77">
        <v>45101</v>
      </c>
      <c r="C98" s="2">
        <v>59261</v>
      </c>
      <c r="D98" s="2">
        <v>0</v>
      </c>
      <c r="E98" s="2">
        <v>3945408</v>
      </c>
      <c r="F98" s="2">
        <v>0</v>
      </c>
      <c r="G98" s="2">
        <f t="shared" si="2"/>
        <v>1773966.96</v>
      </c>
    </row>
    <row r="99" spans="1:7" x14ac:dyDescent="0.3">
      <c r="A99" s="25" t="s">
        <v>4</v>
      </c>
      <c r="B99" s="77">
        <v>45102</v>
      </c>
      <c r="C99" s="2">
        <v>58622</v>
      </c>
      <c r="D99" s="2">
        <v>0</v>
      </c>
      <c r="E99" s="2">
        <v>4004030</v>
      </c>
      <c r="F99" s="2">
        <v>0</v>
      </c>
      <c r="G99" s="2">
        <f t="shared" si="2"/>
        <v>1773966.96</v>
      </c>
    </row>
    <row r="100" spans="1:7" x14ac:dyDescent="0.3">
      <c r="A100" s="25" t="s">
        <v>5</v>
      </c>
      <c r="B100" s="77">
        <v>45103</v>
      </c>
      <c r="C100" s="2">
        <v>58772</v>
      </c>
      <c r="D100" s="2">
        <v>4000</v>
      </c>
      <c r="E100" s="2">
        <v>4058802</v>
      </c>
      <c r="F100" s="2">
        <v>13920</v>
      </c>
      <c r="G100" s="2">
        <f t="shared" si="2"/>
        <v>1787886.96</v>
      </c>
    </row>
    <row r="101" spans="1:7" x14ac:dyDescent="0.3">
      <c r="A101" s="25" t="s">
        <v>6</v>
      </c>
      <c r="B101" s="77">
        <v>45104</v>
      </c>
      <c r="C101" s="2">
        <v>58488</v>
      </c>
      <c r="D101" s="2">
        <v>6100</v>
      </c>
      <c r="E101" s="2">
        <v>4111190</v>
      </c>
      <c r="F101" s="2">
        <v>21228</v>
      </c>
      <c r="G101" s="2">
        <f t="shared" si="2"/>
        <v>1809114.96</v>
      </c>
    </row>
    <row r="102" spans="1:7" x14ac:dyDescent="0.3">
      <c r="A102" s="25" t="s">
        <v>694</v>
      </c>
      <c r="B102" s="77">
        <v>45105</v>
      </c>
      <c r="C102" s="2">
        <v>58923</v>
      </c>
      <c r="D102" s="2">
        <v>80160</v>
      </c>
      <c r="E102" s="2">
        <v>4089953</v>
      </c>
      <c r="F102" s="2">
        <v>278956.79999999999</v>
      </c>
      <c r="G102" s="2">
        <f t="shared" si="2"/>
        <v>2088071.76</v>
      </c>
    </row>
    <row r="103" spans="1:7" x14ac:dyDescent="0.3">
      <c r="A103" s="25" t="s">
        <v>7</v>
      </c>
      <c r="B103" s="77">
        <v>45106</v>
      </c>
      <c r="C103" s="2">
        <v>58529</v>
      </c>
      <c r="D103" s="2">
        <v>96450</v>
      </c>
      <c r="E103" s="2">
        <v>4052032</v>
      </c>
      <c r="F103" s="2">
        <v>292326</v>
      </c>
      <c r="G103" s="2">
        <f t="shared" si="2"/>
        <v>2380397.7599999998</v>
      </c>
    </row>
    <row r="104" spans="1:7" x14ac:dyDescent="0.3">
      <c r="A104" s="25" t="s">
        <v>8</v>
      </c>
      <c r="B104" s="77">
        <v>45107</v>
      </c>
      <c r="C104" s="2">
        <v>58787</v>
      </c>
      <c r="D104" s="2">
        <v>27860</v>
      </c>
      <c r="E104" s="2">
        <v>4082959</v>
      </c>
      <c r="F104" s="2">
        <v>96952.8</v>
      </c>
      <c r="G104" s="2">
        <f t="shared" si="2"/>
        <v>2477350.5599999996</v>
      </c>
    </row>
    <row r="105" spans="1:7" x14ac:dyDescent="0.3">
      <c r="B105" s="80" t="s">
        <v>42</v>
      </c>
      <c r="C105" s="81">
        <f>SUM(C75:C104)</f>
        <v>1771239</v>
      </c>
      <c r="D105" s="81">
        <f>SUM(D75:D104)</f>
        <v>786572</v>
      </c>
      <c r="E105" s="81">
        <f>E104</f>
        <v>4082959</v>
      </c>
      <c r="F105" s="81">
        <f>SUM(F75:F104)</f>
        <v>2477350.5599999996</v>
      </c>
    </row>
    <row r="107" spans="1:7" x14ac:dyDescent="0.3">
      <c r="A107" s="76" t="s">
        <v>234</v>
      </c>
      <c r="B107" s="54">
        <v>2023</v>
      </c>
    </row>
    <row r="109" spans="1:7" ht="43.2" x14ac:dyDescent="0.3">
      <c r="A109" s="78" t="s">
        <v>129</v>
      </c>
      <c r="B109" s="79" t="s">
        <v>0</v>
      </c>
      <c r="C109" s="79" t="s">
        <v>1</v>
      </c>
      <c r="D109" s="79" t="s">
        <v>2</v>
      </c>
      <c r="E109" s="79" t="s">
        <v>41</v>
      </c>
      <c r="F109" s="79" t="s">
        <v>3</v>
      </c>
      <c r="G109" s="79" t="s">
        <v>298</v>
      </c>
    </row>
    <row r="110" spans="1:7" x14ac:dyDescent="0.3">
      <c r="A110" s="25" t="s">
        <v>10</v>
      </c>
      <c r="B110" s="77">
        <v>45108</v>
      </c>
      <c r="C110" s="2">
        <v>58726</v>
      </c>
      <c r="D110" s="2">
        <v>0</v>
      </c>
      <c r="E110" s="2">
        <v>4141685</v>
      </c>
      <c r="F110" s="2">
        <v>0</v>
      </c>
      <c r="G110" s="2">
        <f>F110</f>
        <v>0</v>
      </c>
    </row>
    <row r="111" spans="1:7" x14ac:dyDescent="0.3">
      <c r="A111" s="25" t="s">
        <v>4</v>
      </c>
      <c r="B111" s="77">
        <v>45109</v>
      </c>
      <c r="C111" s="2">
        <v>58713</v>
      </c>
      <c r="D111" s="2">
        <v>0</v>
      </c>
      <c r="E111" s="2">
        <v>4200398</v>
      </c>
      <c r="F111" s="2">
        <v>0</v>
      </c>
      <c r="G111" s="2">
        <f>G110+F111</f>
        <v>0</v>
      </c>
    </row>
    <row r="112" spans="1:7" x14ac:dyDescent="0.3">
      <c r="A112" s="25" t="s">
        <v>5</v>
      </c>
      <c r="B112" s="77">
        <v>45110</v>
      </c>
      <c r="C112" s="2">
        <v>58862</v>
      </c>
      <c r="D112" s="2">
        <v>0</v>
      </c>
      <c r="E112" s="2">
        <v>4259260</v>
      </c>
      <c r="F112" s="2">
        <v>0</v>
      </c>
      <c r="G112" s="2">
        <f>G111+F112</f>
        <v>0</v>
      </c>
    </row>
    <row r="113" spans="1:7" x14ac:dyDescent="0.3">
      <c r="A113" s="25" t="s">
        <v>6</v>
      </c>
      <c r="B113" s="77">
        <v>45111</v>
      </c>
      <c r="C113" s="2">
        <v>58828</v>
      </c>
      <c r="D113" s="2">
        <v>59500</v>
      </c>
      <c r="E113" s="2">
        <v>4258588</v>
      </c>
      <c r="F113" s="2">
        <v>207060</v>
      </c>
      <c r="G113" s="2">
        <f t="shared" ref="G113:G140" si="3">G112+F113</f>
        <v>207060</v>
      </c>
    </row>
    <row r="114" spans="1:7" x14ac:dyDescent="0.3">
      <c r="A114" s="25" t="s">
        <v>694</v>
      </c>
      <c r="B114" s="77">
        <v>45112</v>
      </c>
      <c r="C114" s="2">
        <v>58610</v>
      </c>
      <c r="D114" s="2">
        <v>57000</v>
      </c>
      <c r="E114" s="2">
        <v>4260198</v>
      </c>
      <c r="F114" s="2">
        <v>155040</v>
      </c>
      <c r="G114" s="2">
        <f t="shared" si="3"/>
        <v>362100</v>
      </c>
    </row>
    <row r="115" spans="1:7" x14ac:dyDescent="0.3">
      <c r="A115" s="25" t="s">
        <v>7</v>
      </c>
      <c r="B115" s="77">
        <v>45113</v>
      </c>
      <c r="C115" s="2">
        <v>60087</v>
      </c>
      <c r="D115" s="2">
        <v>27670</v>
      </c>
      <c r="E115" s="2">
        <v>4292615</v>
      </c>
      <c r="F115" s="2">
        <v>96291.6</v>
      </c>
      <c r="G115" s="2">
        <f t="shared" si="3"/>
        <v>458391.6</v>
      </c>
    </row>
    <row r="116" spans="1:7" x14ac:dyDescent="0.3">
      <c r="A116" s="25" t="s">
        <v>8</v>
      </c>
      <c r="B116" s="77">
        <v>45114</v>
      </c>
      <c r="C116" s="2">
        <v>59060</v>
      </c>
      <c r="D116" s="2">
        <v>73600</v>
      </c>
      <c r="E116" s="2">
        <v>4278075</v>
      </c>
      <c r="F116" s="2">
        <v>212808</v>
      </c>
      <c r="G116" s="2">
        <f t="shared" si="3"/>
        <v>671199.6</v>
      </c>
    </row>
    <row r="117" spans="1:7" x14ac:dyDescent="0.3">
      <c r="A117" s="25" t="s">
        <v>9</v>
      </c>
      <c r="B117" s="77">
        <v>45115</v>
      </c>
      <c r="C117" s="2">
        <v>59420</v>
      </c>
      <c r="D117" s="2">
        <v>0</v>
      </c>
      <c r="E117" s="2">
        <v>4337495</v>
      </c>
      <c r="F117" s="2">
        <v>0</v>
      </c>
      <c r="G117" s="2">
        <f t="shared" si="3"/>
        <v>671199.6</v>
      </c>
    </row>
    <row r="118" spans="1:7" x14ac:dyDescent="0.3">
      <c r="A118" s="25" t="s">
        <v>4</v>
      </c>
      <c r="B118" s="77">
        <v>45116</v>
      </c>
      <c r="C118" s="2">
        <v>59162</v>
      </c>
      <c r="D118" s="2">
        <v>0</v>
      </c>
      <c r="E118" s="2">
        <v>4396657</v>
      </c>
      <c r="F118" s="2">
        <v>0</v>
      </c>
      <c r="G118" s="2">
        <f t="shared" si="3"/>
        <v>671199.6</v>
      </c>
    </row>
    <row r="119" spans="1:7" x14ac:dyDescent="0.3">
      <c r="A119" s="25" t="s">
        <v>5</v>
      </c>
      <c r="B119" s="77">
        <v>45117</v>
      </c>
      <c r="C119" s="2">
        <v>58930</v>
      </c>
      <c r="D119" s="2">
        <v>0</v>
      </c>
      <c r="E119" s="2">
        <v>4455587</v>
      </c>
      <c r="F119" s="2">
        <v>0</v>
      </c>
      <c r="G119" s="2">
        <f t="shared" si="3"/>
        <v>671199.6</v>
      </c>
    </row>
    <row r="120" spans="1:7" x14ac:dyDescent="0.3">
      <c r="A120" s="25" t="s">
        <v>6</v>
      </c>
      <c r="B120" s="77">
        <v>45118</v>
      </c>
      <c r="C120" s="2">
        <v>60189</v>
      </c>
      <c r="D120" s="2">
        <v>10500</v>
      </c>
      <c r="E120" s="2">
        <v>4505276</v>
      </c>
      <c r="F120" s="2">
        <v>36540</v>
      </c>
      <c r="G120" s="2">
        <f t="shared" si="3"/>
        <v>707739.6</v>
      </c>
    </row>
    <row r="121" spans="1:7" x14ac:dyDescent="0.3">
      <c r="A121" s="25" t="s">
        <v>694</v>
      </c>
      <c r="B121" s="77">
        <v>45119</v>
      </c>
      <c r="C121" s="2">
        <v>60706</v>
      </c>
      <c r="D121" s="2">
        <v>13500</v>
      </c>
      <c r="E121" s="2">
        <v>4552482</v>
      </c>
      <c r="F121" s="2">
        <v>46980</v>
      </c>
      <c r="G121" s="2">
        <f t="shared" si="3"/>
        <v>754719.6</v>
      </c>
    </row>
    <row r="122" spans="1:7" x14ac:dyDescent="0.3">
      <c r="A122" s="25" t="s">
        <v>7</v>
      </c>
      <c r="B122" s="77">
        <v>45120</v>
      </c>
      <c r="C122" s="2">
        <v>72602</v>
      </c>
      <c r="D122" s="2">
        <v>63440</v>
      </c>
      <c r="E122" s="2">
        <v>4561644</v>
      </c>
      <c r="F122" s="2">
        <v>220771.20000000001</v>
      </c>
      <c r="G122" s="2">
        <f t="shared" si="3"/>
        <v>975490.8</v>
      </c>
    </row>
    <row r="123" spans="1:7" x14ac:dyDescent="0.3">
      <c r="A123" s="25" t="s">
        <v>8</v>
      </c>
      <c r="B123" s="77">
        <v>45121</v>
      </c>
      <c r="C123" s="2">
        <v>20310</v>
      </c>
      <c r="D123" s="2">
        <v>62500</v>
      </c>
      <c r="E123" s="2">
        <v>4519454</v>
      </c>
      <c r="F123" s="2">
        <v>174180</v>
      </c>
      <c r="G123" s="2">
        <f t="shared" si="3"/>
        <v>1149670.8</v>
      </c>
    </row>
    <row r="124" spans="1:7" x14ac:dyDescent="0.3">
      <c r="A124" s="25" t="s">
        <v>9</v>
      </c>
      <c r="B124" s="77">
        <v>45122</v>
      </c>
      <c r="C124" s="2">
        <v>0</v>
      </c>
      <c r="D124" s="2">
        <v>0</v>
      </c>
      <c r="E124" s="2">
        <v>4519454</v>
      </c>
      <c r="F124" s="2">
        <v>0</v>
      </c>
      <c r="G124" s="2">
        <f t="shared" si="3"/>
        <v>1149670.8</v>
      </c>
    </row>
    <row r="125" spans="1:7" x14ac:dyDescent="0.3">
      <c r="A125" s="25" t="s">
        <v>4</v>
      </c>
      <c r="B125" s="77">
        <v>45123</v>
      </c>
      <c r="C125" s="2">
        <v>0</v>
      </c>
      <c r="D125" s="2">
        <v>0</v>
      </c>
      <c r="E125" s="2">
        <v>4519454</v>
      </c>
      <c r="F125" s="2">
        <v>0</v>
      </c>
      <c r="G125" s="2">
        <f t="shared" si="3"/>
        <v>1149670.8</v>
      </c>
    </row>
    <row r="126" spans="1:7" x14ac:dyDescent="0.3">
      <c r="A126" s="25" t="s">
        <v>5</v>
      </c>
      <c r="B126" s="77">
        <v>45124</v>
      </c>
      <c r="C126" s="2">
        <v>0</v>
      </c>
      <c r="D126" s="2">
        <v>4000</v>
      </c>
      <c r="E126" s="2">
        <v>4515454</v>
      </c>
      <c r="F126" s="2">
        <v>13920</v>
      </c>
      <c r="G126" s="2">
        <f t="shared" si="3"/>
        <v>1163590.8</v>
      </c>
    </row>
    <row r="127" spans="1:7" x14ac:dyDescent="0.3">
      <c r="A127" s="25" t="s">
        <v>6</v>
      </c>
      <c r="B127" s="77">
        <v>45125</v>
      </c>
      <c r="C127" s="2">
        <v>0</v>
      </c>
      <c r="D127" s="2">
        <v>13000</v>
      </c>
      <c r="E127" s="2">
        <v>4502454</v>
      </c>
      <c r="F127" s="2">
        <v>45240</v>
      </c>
      <c r="G127" s="2">
        <f t="shared" si="3"/>
        <v>1208830.8</v>
      </c>
    </row>
    <row r="128" spans="1:7" x14ac:dyDescent="0.3">
      <c r="A128" s="25" t="s">
        <v>694</v>
      </c>
      <c r="B128" s="77">
        <v>45126</v>
      </c>
      <c r="C128" s="2">
        <v>0</v>
      </c>
      <c r="D128" s="2">
        <v>76660</v>
      </c>
      <c r="E128" s="2">
        <v>4425794</v>
      </c>
      <c r="F128" s="2">
        <v>223456.8</v>
      </c>
      <c r="G128" s="2">
        <f t="shared" si="3"/>
        <v>1432287.6</v>
      </c>
    </row>
    <row r="129" spans="1:7" x14ac:dyDescent="0.3">
      <c r="A129" s="25" t="s">
        <v>7</v>
      </c>
      <c r="B129" s="77">
        <v>45127</v>
      </c>
      <c r="C129" s="2">
        <v>0</v>
      </c>
      <c r="D129" s="2">
        <v>11800</v>
      </c>
      <c r="E129" s="2">
        <v>4413994</v>
      </c>
      <c r="F129" s="2">
        <v>41064</v>
      </c>
      <c r="G129" s="2">
        <f t="shared" si="3"/>
        <v>1473351.6</v>
      </c>
    </row>
    <row r="130" spans="1:7" x14ac:dyDescent="0.3">
      <c r="A130" s="25" t="s">
        <v>8</v>
      </c>
      <c r="B130" s="77">
        <v>45128</v>
      </c>
      <c r="C130" s="2">
        <v>0</v>
      </c>
      <c r="D130" s="2">
        <v>0</v>
      </c>
      <c r="E130" s="2">
        <v>4413994</v>
      </c>
      <c r="F130" s="2">
        <v>0</v>
      </c>
      <c r="G130" s="2">
        <f t="shared" si="3"/>
        <v>1473351.6</v>
      </c>
    </row>
    <row r="131" spans="1:7" x14ac:dyDescent="0.3">
      <c r="A131" s="25" t="s">
        <v>9</v>
      </c>
      <c r="B131" s="77">
        <v>45129</v>
      </c>
      <c r="C131" s="2">
        <v>0</v>
      </c>
      <c r="D131" s="2">
        <v>0</v>
      </c>
      <c r="E131" s="2">
        <v>4413994</v>
      </c>
      <c r="F131" s="2">
        <v>0</v>
      </c>
      <c r="G131" s="2">
        <f t="shared" si="3"/>
        <v>1473351.6</v>
      </c>
    </row>
    <row r="132" spans="1:7" x14ac:dyDescent="0.3">
      <c r="A132" s="25" t="s">
        <v>4</v>
      </c>
      <c r="B132" s="77">
        <v>45130</v>
      </c>
      <c r="C132" s="2">
        <v>0</v>
      </c>
      <c r="D132" s="2">
        <v>0</v>
      </c>
      <c r="E132" s="2">
        <v>4413994</v>
      </c>
      <c r="F132" s="2">
        <v>0</v>
      </c>
      <c r="G132" s="2">
        <f t="shared" si="3"/>
        <v>1473351.6</v>
      </c>
    </row>
    <row r="133" spans="1:7" x14ac:dyDescent="0.3">
      <c r="A133" s="25" t="s">
        <v>5</v>
      </c>
      <c r="B133" s="77">
        <v>45131</v>
      </c>
      <c r="C133" s="2">
        <v>0</v>
      </c>
      <c r="D133" s="2">
        <v>0</v>
      </c>
      <c r="E133" s="2">
        <v>4413994</v>
      </c>
      <c r="F133" s="2">
        <v>0</v>
      </c>
      <c r="G133" s="2">
        <f t="shared" si="3"/>
        <v>1473351.6</v>
      </c>
    </row>
    <row r="134" spans="1:7" x14ac:dyDescent="0.3">
      <c r="A134" s="25" t="s">
        <v>6</v>
      </c>
      <c r="B134" s="77">
        <v>45132</v>
      </c>
      <c r="C134" s="2">
        <v>0</v>
      </c>
      <c r="D134" s="2">
        <v>25710</v>
      </c>
      <c r="E134" s="2">
        <v>4388284</v>
      </c>
      <c r="F134" s="2">
        <v>89470.8</v>
      </c>
      <c r="G134" s="2">
        <f t="shared" si="3"/>
        <v>1562822.4000000001</v>
      </c>
    </row>
    <row r="135" spans="1:7" x14ac:dyDescent="0.3">
      <c r="A135" s="25" t="s">
        <v>694</v>
      </c>
      <c r="B135" s="77">
        <v>45133</v>
      </c>
      <c r="C135" s="2">
        <v>0</v>
      </c>
      <c r="D135" s="2">
        <v>4980</v>
      </c>
      <c r="E135" s="2">
        <v>4383304</v>
      </c>
      <c r="F135" s="2">
        <v>17330.400000000001</v>
      </c>
      <c r="G135" s="2">
        <f t="shared" si="3"/>
        <v>1580152.8</v>
      </c>
    </row>
    <row r="136" spans="1:7" x14ac:dyDescent="0.3">
      <c r="A136" s="25" t="s">
        <v>7</v>
      </c>
      <c r="B136" s="77">
        <v>45134</v>
      </c>
      <c r="C136" s="2">
        <v>0</v>
      </c>
      <c r="D136" s="2">
        <v>14000</v>
      </c>
      <c r="E136" s="2">
        <v>4369304</v>
      </c>
      <c r="F136" s="2">
        <v>48720</v>
      </c>
      <c r="G136" s="2">
        <f t="shared" si="3"/>
        <v>1628872.8</v>
      </c>
    </row>
    <row r="137" spans="1:7" x14ac:dyDescent="0.3">
      <c r="A137" s="25" t="s">
        <v>8</v>
      </c>
      <c r="B137" s="77">
        <v>45135</v>
      </c>
      <c r="C137" s="2">
        <v>0</v>
      </c>
      <c r="D137" s="2">
        <v>118692</v>
      </c>
      <c r="E137" s="2">
        <v>4250612</v>
      </c>
      <c r="F137" s="2">
        <v>369728.16</v>
      </c>
      <c r="G137" s="2">
        <f t="shared" si="3"/>
        <v>1998600.96</v>
      </c>
    </row>
    <row r="138" spans="1:7" x14ac:dyDescent="0.3">
      <c r="A138" s="25" t="s">
        <v>9</v>
      </c>
      <c r="B138" s="77">
        <v>45136</v>
      </c>
      <c r="C138" s="2">
        <v>0</v>
      </c>
      <c r="D138" s="2">
        <v>0</v>
      </c>
      <c r="E138" s="2">
        <v>4250612</v>
      </c>
      <c r="F138" s="2">
        <v>0</v>
      </c>
      <c r="G138" s="2">
        <f t="shared" si="3"/>
        <v>1998600.96</v>
      </c>
    </row>
    <row r="139" spans="1:7" x14ac:dyDescent="0.3">
      <c r="A139" s="25" t="s">
        <v>4</v>
      </c>
      <c r="B139" s="77">
        <v>45137</v>
      </c>
      <c r="C139" s="2">
        <v>0</v>
      </c>
      <c r="D139" s="2">
        <v>0</v>
      </c>
      <c r="E139" s="2">
        <v>4250612</v>
      </c>
      <c r="F139" s="2">
        <v>0</v>
      </c>
      <c r="G139" s="2">
        <f t="shared" si="3"/>
        <v>1998600.96</v>
      </c>
    </row>
    <row r="140" spans="1:7" x14ac:dyDescent="0.3">
      <c r="A140" s="25" t="s">
        <v>5</v>
      </c>
      <c r="B140" s="77">
        <v>45138</v>
      </c>
      <c r="C140" s="2">
        <v>0</v>
      </c>
      <c r="D140" s="2">
        <v>31980</v>
      </c>
      <c r="E140" s="2">
        <v>4218632</v>
      </c>
      <c r="F140" s="82">
        <v>111290.4</v>
      </c>
      <c r="G140" s="2">
        <f t="shared" si="3"/>
        <v>2109891.36</v>
      </c>
    </row>
    <row r="141" spans="1:7" x14ac:dyDescent="0.3">
      <c r="B141" s="80" t="s">
        <v>42</v>
      </c>
      <c r="C141" s="81">
        <f>SUM(C110:C140)</f>
        <v>804205</v>
      </c>
      <c r="D141" s="81">
        <f>SUM(D110:D140)</f>
        <v>668532</v>
      </c>
      <c r="E141" s="81">
        <f>E140</f>
        <v>4218632</v>
      </c>
      <c r="F141" s="81">
        <f>SUM(F110:F140)</f>
        <v>2109891.36</v>
      </c>
    </row>
    <row r="143" spans="1:7" x14ac:dyDescent="0.3">
      <c r="A143" s="76" t="s">
        <v>122</v>
      </c>
      <c r="B143" s="54">
        <v>2023</v>
      </c>
    </row>
    <row r="145" spans="1:7" ht="43.2" x14ac:dyDescent="0.3">
      <c r="A145" s="78" t="s">
        <v>129</v>
      </c>
      <c r="B145" s="79" t="s">
        <v>0</v>
      </c>
      <c r="C145" s="79" t="s">
        <v>1</v>
      </c>
      <c r="D145" s="79" t="s">
        <v>2</v>
      </c>
      <c r="E145" s="79" t="s">
        <v>41</v>
      </c>
      <c r="F145" s="79" t="s">
        <v>3</v>
      </c>
      <c r="G145" s="79" t="s">
        <v>953</v>
      </c>
    </row>
    <row r="146" spans="1:7" x14ac:dyDescent="0.3">
      <c r="A146" s="25" t="s">
        <v>6</v>
      </c>
      <c r="B146" s="77">
        <v>45139</v>
      </c>
      <c r="C146" s="2">
        <v>0</v>
      </c>
      <c r="D146" s="2">
        <v>17500</v>
      </c>
      <c r="E146" s="2">
        <v>4201132</v>
      </c>
      <c r="F146" s="2">
        <v>60900</v>
      </c>
      <c r="G146" s="2">
        <f>F146</f>
        <v>60900</v>
      </c>
    </row>
    <row r="147" spans="1:7" x14ac:dyDescent="0.3">
      <c r="A147" s="25" t="s">
        <v>694</v>
      </c>
      <c r="B147" s="77">
        <v>45140</v>
      </c>
      <c r="C147" s="2">
        <v>0</v>
      </c>
      <c r="D147" s="2">
        <v>2000</v>
      </c>
      <c r="E147" s="2">
        <v>4199132</v>
      </c>
      <c r="F147" s="2">
        <v>6960</v>
      </c>
      <c r="G147" s="2">
        <f>G146+F147</f>
        <v>67860</v>
      </c>
    </row>
    <row r="148" spans="1:7" x14ac:dyDescent="0.3">
      <c r="A148" s="25" t="s">
        <v>7</v>
      </c>
      <c r="B148" s="77">
        <v>45141</v>
      </c>
      <c r="C148" s="2">
        <v>0</v>
      </c>
      <c r="D148" s="2">
        <v>8040</v>
      </c>
      <c r="E148" s="2">
        <v>4191092</v>
      </c>
      <c r="F148" s="2">
        <v>27979.200000000001</v>
      </c>
      <c r="G148" s="2">
        <f>G147+F148</f>
        <v>95839.2</v>
      </c>
    </row>
    <row r="149" spans="1:7" x14ac:dyDescent="0.3">
      <c r="A149" s="25" t="s">
        <v>8</v>
      </c>
      <c r="B149" s="77">
        <v>45142</v>
      </c>
      <c r="C149" s="2">
        <v>0</v>
      </c>
      <c r="D149" s="2">
        <v>4370</v>
      </c>
      <c r="E149" s="2">
        <v>4186722</v>
      </c>
      <c r="F149" s="2">
        <v>15207.6</v>
      </c>
      <c r="G149" s="2">
        <f t="shared" ref="G149:G176" si="4">G148+F149</f>
        <v>111046.8</v>
      </c>
    </row>
    <row r="150" spans="1:7" x14ac:dyDescent="0.3">
      <c r="A150" s="25" t="s">
        <v>9</v>
      </c>
      <c r="B150" s="77">
        <v>45143</v>
      </c>
      <c r="C150" s="2">
        <v>0</v>
      </c>
      <c r="D150" s="2">
        <v>0</v>
      </c>
      <c r="E150" s="2">
        <v>4186722</v>
      </c>
      <c r="F150" s="2">
        <v>0</v>
      </c>
      <c r="G150" s="2">
        <f t="shared" si="4"/>
        <v>111046.8</v>
      </c>
    </row>
    <row r="151" spans="1:7" x14ac:dyDescent="0.3">
      <c r="A151" s="25" t="s">
        <v>4</v>
      </c>
      <c r="B151" s="77">
        <v>45144</v>
      </c>
      <c r="C151" s="2">
        <v>0</v>
      </c>
      <c r="D151" s="2">
        <v>0</v>
      </c>
      <c r="E151" s="2">
        <v>4186722</v>
      </c>
      <c r="F151" s="2">
        <v>0</v>
      </c>
      <c r="G151" s="2">
        <f t="shared" si="4"/>
        <v>111046.8</v>
      </c>
    </row>
    <row r="152" spans="1:7" x14ac:dyDescent="0.3">
      <c r="A152" s="25" t="s">
        <v>5</v>
      </c>
      <c r="B152" s="77">
        <v>45145</v>
      </c>
      <c r="C152" s="2">
        <v>0</v>
      </c>
      <c r="D152" s="2">
        <v>0</v>
      </c>
      <c r="E152" s="2">
        <v>4186722</v>
      </c>
      <c r="F152" s="2">
        <v>0</v>
      </c>
      <c r="G152" s="2">
        <f t="shared" si="4"/>
        <v>111046.8</v>
      </c>
    </row>
    <row r="153" spans="1:7" x14ac:dyDescent="0.3">
      <c r="A153" s="25" t="s">
        <v>6</v>
      </c>
      <c r="B153" s="77">
        <v>45146</v>
      </c>
      <c r="C153" s="2">
        <v>0</v>
      </c>
      <c r="D153" s="2">
        <v>0</v>
      </c>
      <c r="E153" s="2">
        <v>4186722</v>
      </c>
      <c r="F153" s="2">
        <v>0</v>
      </c>
      <c r="G153" s="2">
        <f t="shared" si="4"/>
        <v>111046.8</v>
      </c>
    </row>
    <row r="154" spans="1:7" x14ac:dyDescent="0.3">
      <c r="A154" s="25" t="s">
        <v>694</v>
      </c>
      <c r="B154" s="77">
        <v>45147</v>
      </c>
      <c r="C154" s="2">
        <v>0</v>
      </c>
      <c r="D154" s="2">
        <v>5000</v>
      </c>
      <c r="E154" s="2">
        <v>4181722</v>
      </c>
      <c r="F154" s="2">
        <v>17400</v>
      </c>
      <c r="G154" s="2">
        <f t="shared" si="4"/>
        <v>128446.8</v>
      </c>
    </row>
    <row r="155" spans="1:7" x14ac:dyDescent="0.3">
      <c r="A155" s="25" t="s">
        <v>7</v>
      </c>
      <c r="B155" s="77">
        <v>45148</v>
      </c>
      <c r="C155" s="2">
        <v>0</v>
      </c>
      <c r="D155" s="2">
        <v>66530</v>
      </c>
      <c r="E155" s="2">
        <v>4115192</v>
      </c>
      <c r="F155" s="2">
        <v>231524.4</v>
      </c>
      <c r="G155" s="2">
        <f t="shared" si="4"/>
        <v>359971.2</v>
      </c>
    </row>
    <row r="156" spans="1:7" x14ac:dyDescent="0.3">
      <c r="A156" s="25" t="s">
        <v>8</v>
      </c>
      <c r="B156" s="77">
        <v>45149</v>
      </c>
      <c r="C156" s="2">
        <v>0</v>
      </c>
      <c r="D156" s="2">
        <v>126580</v>
      </c>
      <c r="E156" s="2">
        <v>3988612</v>
      </c>
      <c r="F156" s="2">
        <v>397178.4</v>
      </c>
      <c r="G156" s="2">
        <f t="shared" si="4"/>
        <v>757149.60000000009</v>
      </c>
    </row>
    <row r="157" spans="1:7" x14ac:dyDescent="0.3">
      <c r="A157" s="25" t="s">
        <v>9</v>
      </c>
      <c r="B157" s="77">
        <v>45150</v>
      </c>
      <c r="C157" s="2">
        <v>0</v>
      </c>
      <c r="D157" s="2">
        <v>0</v>
      </c>
      <c r="E157" s="2">
        <v>3988612</v>
      </c>
      <c r="F157" s="2">
        <v>0</v>
      </c>
      <c r="G157" s="2">
        <f t="shared" si="4"/>
        <v>757149.60000000009</v>
      </c>
    </row>
    <row r="158" spans="1:7" x14ac:dyDescent="0.3">
      <c r="A158" s="25" t="s">
        <v>4</v>
      </c>
      <c r="B158" s="77">
        <v>45151</v>
      </c>
      <c r="C158" s="2">
        <v>0</v>
      </c>
      <c r="D158" s="2">
        <v>0</v>
      </c>
      <c r="E158" s="2">
        <v>3988612</v>
      </c>
      <c r="F158" s="2">
        <v>0</v>
      </c>
      <c r="G158" s="2">
        <f t="shared" si="4"/>
        <v>757149.60000000009</v>
      </c>
    </row>
    <row r="159" spans="1:7" x14ac:dyDescent="0.3">
      <c r="A159" s="25" t="s">
        <v>5</v>
      </c>
      <c r="B159" s="77">
        <v>45152</v>
      </c>
      <c r="C159" s="2">
        <v>0</v>
      </c>
      <c r="D159" s="2">
        <v>9600</v>
      </c>
      <c r="E159" s="2">
        <v>3979012</v>
      </c>
      <c r="F159" s="2">
        <v>33408</v>
      </c>
      <c r="G159" s="2">
        <f t="shared" si="4"/>
        <v>790557.60000000009</v>
      </c>
    </row>
    <row r="160" spans="1:7" x14ac:dyDescent="0.3">
      <c r="A160" s="25" t="s">
        <v>6</v>
      </c>
      <c r="B160" s="77">
        <v>45153</v>
      </c>
      <c r="C160" s="2">
        <v>0</v>
      </c>
      <c r="D160" s="2">
        <v>27000</v>
      </c>
      <c r="E160" s="2">
        <v>3952012</v>
      </c>
      <c r="F160" s="2">
        <v>93960</v>
      </c>
      <c r="G160" s="2">
        <f t="shared" si="4"/>
        <v>884517.60000000009</v>
      </c>
    </row>
    <row r="161" spans="1:7" x14ac:dyDescent="0.3">
      <c r="A161" s="25" t="s">
        <v>694</v>
      </c>
      <c r="B161" s="77">
        <v>45154</v>
      </c>
      <c r="C161" s="2">
        <v>0</v>
      </c>
      <c r="D161" s="2">
        <v>53700</v>
      </c>
      <c r="E161" s="2">
        <v>3898312</v>
      </c>
      <c r="F161" s="2">
        <v>186876</v>
      </c>
      <c r="G161" s="2">
        <f t="shared" si="4"/>
        <v>1071393.6000000001</v>
      </c>
    </row>
    <row r="162" spans="1:7" x14ac:dyDescent="0.3">
      <c r="A162" s="25" t="s">
        <v>7</v>
      </c>
      <c r="B162" s="77">
        <v>45155</v>
      </c>
      <c r="C162" s="2">
        <v>0</v>
      </c>
      <c r="D162" s="2">
        <v>98400</v>
      </c>
      <c r="E162" s="2">
        <v>3799912</v>
      </c>
      <c r="F162" s="2">
        <v>299112</v>
      </c>
      <c r="G162" s="2">
        <f t="shared" si="4"/>
        <v>1370505.6</v>
      </c>
    </row>
    <row r="163" spans="1:7" x14ac:dyDescent="0.3">
      <c r="A163" s="25" t="s">
        <v>8</v>
      </c>
      <c r="B163" s="77">
        <v>45156</v>
      </c>
      <c r="C163" s="2">
        <v>0</v>
      </c>
      <c r="D163" s="2">
        <v>31620</v>
      </c>
      <c r="E163" s="2">
        <v>3768292</v>
      </c>
      <c r="F163" s="2">
        <v>110037.6</v>
      </c>
      <c r="G163" s="2">
        <f t="shared" si="4"/>
        <v>1480543.2000000002</v>
      </c>
    </row>
    <row r="164" spans="1:7" x14ac:dyDescent="0.3">
      <c r="A164" s="25" t="s">
        <v>9</v>
      </c>
      <c r="B164" s="77">
        <v>45157</v>
      </c>
      <c r="C164" s="2">
        <v>0</v>
      </c>
      <c r="D164" s="2">
        <v>0</v>
      </c>
      <c r="E164" s="2">
        <v>3768292</v>
      </c>
      <c r="F164" s="2">
        <v>0</v>
      </c>
      <c r="G164" s="2">
        <f t="shared" si="4"/>
        <v>1480543.2000000002</v>
      </c>
    </row>
    <row r="165" spans="1:7" x14ac:dyDescent="0.3">
      <c r="A165" s="25" t="s">
        <v>4</v>
      </c>
      <c r="B165" s="77">
        <v>45158</v>
      </c>
      <c r="C165" s="2">
        <v>0</v>
      </c>
      <c r="D165" s="2">
        <v>0</v>
      </c>
      <c r="E165" s="2">
        <v>3768292</v>
      </c>
      <c r="F165" s="2">
        <v>0</v>
      </c>
      <c r="G165" s="2">
        <f t="shared" si="4"/>
        <v>1480543.2000000002</v>
      </c>
    </row>
    <row r="166" spans="1:7" x14ac:dyDescent="0.3">
      <c r="A166" s="25" t="s">
        <v>5</v>
      </c>
      <c r="B166" s="77">
        <v>45159</v>
      </c>
      <c r="C166" s="2">
        <v>0</v>
      </c>
      <c r="D166" s="2">
        <v>15860</v>
      </c>
      <c r="E166" s="2">
        <v>3752432</v>
      </c>
      <c r="F166" s="2">
        <v>55192.800000000003</v>
      </c>
      <c r="G166" s="2">
        <f t="shared" si="4"/>
        <v>1535736.0000000002</v>
      </c>
    </row>
    <row r="167" spans="1:7" x14ac:dyDescent="0.3">
      <c r="A167" s="25" t="s">
        <v>6</v>
      </c>
      <c r="B167" s="77">
        <v>45160</v>
      </c>
      <c r="C167" s="2">
        <v>0</v>
      </c>
      <c r="D167" s="2">
        <v>30250</v>
      </c>
      <c r="E167" s="2">
        <v>3722182</v>
      </c>
      <c r="F167" s="2">
        <v>105270</v>
      </c>
      <c r="G167" s="2">
        <f t="shared" si="4"/>
        <v>1641006.0000000002</v>
      </c>
    </row>
    <row r="168" spans="1:7" x14ac:dyDescent="0.3">
      <c r="A168" s="25" t="s">
        <v>694</v>
      </c>
      <c r="B168" s="77">
        <v>45161</v>
      </c>
      <c r="C168" s="2">
        <v>0</v>
      </c>
      <c r="D168" s="2">
        <v>60</v>
      </c>
      <c r="E168" s="2">
        <v>3722122</v>
      </c>
      <c r="F168" s="2">
        <v>208.8</v>
      </c>
      <c r="G168" s="2">
        <f t="shared" si="4"/>
        <v>1641214.8000000003</v>
      </c>
    </row>
    <row r="169" spans="1:7" x14ac:dyDescent="0.3">
      <c r="A169" s="25" t="s">
        <v>7</v>
      </c>
      <c r="B169" s="77">
        <v>45162</v>
      </c>
      <c r="C169" s="2">
        <v>0</v>
      </c>
      <c r="D169" s="2">
        <v>84600</v>
      </c>
      <c r="E169" s="2">
        <v>3637522</v>
      </c>
      <c r="F169" s="2">
        <v>251088</v>
      </c>
      <c r="G169" s="2">
        <f t="shared" si="4"/>
        <v>1892302.8000000003</v>
      </c>
    </row>
    <row r="170" spans="1:7" x14ac:dyDescent="0.3">
      <c r="A170" s="25" t="s">
        <v>8</v>
      </c>
      <c r="B170" s="77">
        <v>45163</v>
      </c>
      <c r="C170" s="2">
        <v>0</v>
      </c>
      <c r="D170" s="2">
        <v>0</v>
      </c>
      <c r="E170" s="2">
        <v>3637522</v>
      </c>
      <c r="F170" s="2">
        <v>0</v>
      </c>
      <c r="G170" s="2">
        <f t="shared" si="4"/>
        <v>1892302.8000000003</v>
      </c>
    </row>
    <row r="171" spans="1:7" x14ac:dyDescent="0.3">
      <c r="A171" s="25" t="s">
        <v>9</v>
      </c>
      <c r="B171" s="77">
        <v>45164</v>
      </c>
      <c r="C171" s="2">
        <v>0</v>
      </c>
      <c r="D171" s="2">
        <v>0</v>
      </c>
      <c r="E171" s="2">
        <v>3637522</v>
      </c>
      <c r="F171" s="2">
        <v>0</v>
      </c>
      <c r="G171" s="2">
        <f t="shared" si="4"/>
        <v>1892302.8000000003</v>
      </c>
    </row>
    <row r="172" spans="1:7" x14ac:dyDescent="0.3">
      <c r="A172" s="25" t="s">
        <v>4</v>
      </c>
      <c r="B172" s="77">
        <v>45165</v>
      </c>
      <c r="C172" s="2">
        <v>0</v>
      </c>
      <c r="D172" s="2">
        <v>0</v>
      </c>
      <c r="E172" s="2">
        <v>3637522</v>
      </c>
      <c r="F172" s="2">
        <v>0</v>
      </c>
      <c r="G172" s="2">
        <f t="shared" si="4"/>
        <v>1892302.8000000003</v>
      </c>
    </row>
    <row r="173" spans="1:7" x14ac:dyDescent="0.3">
      <c r="A173" s="25" t="s">
        <v>5</v>
      </c>
      <c r="B173" s="77">
        <v>45166</v>
      </c>
      <c r="C173" s="2">
        <v>0</v>
      </c>
      <c r="D173" s="2">
        <v>74880</v>
      </c>
      <c r="E173" s="2">
        <v>3562642</v>
      </c>
      <c r="F173" s="2">
        <v>260582.39999999999</v>
      </c>
      <c r="G173" s="2">
        <f t="shared" si="4"/>
        <v>2152885.2000000002</v>
      </c>
    </row>
    <row r="174" spans="1:7" x14ac:dyDescent="0.3">
      <c r="A174" s="25" t="s">
        <v>6</v>
      </c>
      <c r="B174" s="77">
        <v>45167</v>
      </c>
      <c r="C174" s="2">
        <v>0</v>
      </c>
      <c r="D174" s="2">
        <v>76600</v>
      </c>
      <c r="E174" s="2">
        <v>3486042</v>
      </c>
      <c r="F174" s="2">
        <v>266568</v>
      </c>
      <c r="G174" s="2">
        <f t="shared" si="4"/>
        <v>2419453.2000000002</v>
      </c>
    </row>
    <row r="175" spans="1:7" x14ac:dyDescent="0.3">
      <c r="A175" s="25" t="s">
        <v>694</v>
      </c>
      <c r="B175" s="77">
        <v>45168</v>
      </c>
      <c r="C175" s="2">
        <v>0</v>
      </c>
      <c r="D175" s="2">
        <v>2500</v>
      </c>
      <c r="E175" s="2">
        <v>3483542</v>
      </c>
      <c r="F175" s="2">
        <v>8700</v>
      </c>
      <c r="G175" s="2">
        <f t="shared" si="4"/>
        <v>2428153.2000000002</v>
      </c>
    </row>
    <row r="176" spans="1:7" x14ac:dyDescent="0.3">
      <c r="A176" s="25" t="s">
        <v>7</v>
      </c>
      <c r="B176" s="77">
        <v>45169</v>
      </c>
      <c r="C176" s="2">
        <v>0</v>
      </c>
      <c r="D176" s="2">
        <v>23500</v>
      </c>
      <c r="E176" s="2">
        <v>3460042</v>
      </c>
      <c r="F176" s="82">
        <v>81780</v>
      </c>
      <c r="G176" s="2">
        <f t="shared" si="4"/>
        <v>2509933.2000000002</v>
      </c>
    </row>
    <row r="177" spans="1:7" x14ac:dyDescent="0.3">
      <c r="B177" s="80" t="s">
        <v>42</v>
      </c>
      <c r="C177" s="81">
        <f>SUM(C146:C176)</f>
        <v>0</v>
      </c>
      <c r="D177" s="81">
        <f>SUM(D146:D176)</f>
        <v>758590</v>
      </c>
      <c r="E177" s="81">
        <f>E176</f>
        <v>3460042</v>
      </c>
      <c r="F177" s="81">
        <f>SUM(F146:F176)</f>
        <v>2509933.2000000002</v>
      </c>
    </row>
    <row r="179" spans="1:7" x14ac:dyDescent="0.3">
      <c r="A179" s="76" t="s">
        <v>387</v>
      </c>
      <c r="B179" s="54">
        <v>2023</v>
      </c>
    </row>
    <row r="181" spans="1:7" ht="43.2" x14ac:dyDescent="0.3">
      <c r="A181" s="78" t="s">
        <v>129</v>
      </c>
      <c r="B181" s="79" t="s">
        <v>0</v>
      </c>
      <c r="C181" s="79" t="s">
        <v>1</v>
      </c>
      <c r="D181" s="79" t="s">
        <v>2</v>
      </c>
      <c r="E181" s="79" t="s">
        <v>41</v>
      </c>
      <c r="F181" s="79" t="s">
        <v>3</v>
      </c>
      <c r="G181" s="79" t="s">
        <v>952</v>
      </c>
    </row>
    <row r="182" spans="1:7" x14ac:dyDescent="0.3">
      <c r="A182" s="25" t="s">
        <v>8</v>
      </c>
      <c r="B182" s="77">
        <v>45170</v>
      </c>
      <c r="C182" s="2">
        <v>0</v>
      </c>
      <c r="D182" s="2">
        <v>35600</v>
      </c>
      <c r="E182" s="2">
        <v>3424442</v>
      </c>
      <c r="F182" s="2">
        <v>123888</v>
      </c>
      <c r="G182" s="2">
        <f>F182</f>
        <v>123888</v>
      </c>
    </row>
    <row r="183" spans="1:7" x14ac:dyDescent="0.3">
      <c r="A183" s="25" t="s">
        <v>9</v>
      </c>
      <c r="B183" s="77">
        <v>45171</v>
      </c>
      <c r="C183" s="2">
        <v>0</v>
      </c>
      <c r="D183" s="2">
        <v>0</v>
      </c>
      <c r="E183" s="2">
        <v>3424442</v>
      </c>
      <c r="F183" s="2">
        <v>0</v>
      </c>
      <c r="G183" s="2">
        <f>G182+F183</f>
        <v>123888</v>
      </c>
    </row>
    <row r="184" spans="1:7" x14ac:dyDescent="0.3">
      <c r="A184" s="25" t="s">
        <v>4</v>
      </c>
      <c r="B184" s="77">
        <v>45172</v>
      </c>
      <c r="C184" s="2">
        <v>0</v>
      </c>
      <c r="D184" s="2">
        <v>0</v>
      </c>
      <c r="E184" s="2">
        <v>3424442</v>
      </c>
      <c r="F184" s="2">
        <v>0</v>
      </c>
      <c r="G184" s="2">
        <f>G183+F184</f>
        <v>123888</v>
      </c>
    </row>
    <row r="185" spans="1:7" x14ac:dyDescent="0.3">
      <c r="A185" s="25" t="s">
        <v>5</v>
      </c>
      <c r="B185" s="77">
        <v>45173</v>
      </c>
      <c r="C185" s="2">
        <v>0</v>
      </c>
      <c r="D185" s="2">
        <v>25000</v>
      </c>
      <c r="E185" s="2">
        <v>3399442</v>
      </c>
      <c r="F185" s="2">
        <v>87000</v>
      </c>
      <c r="G185" s="2">
        <f t="shared" ref="G185:G211" si="5">G184+F185</f>
        <v>210888</v>
      </c>
    </row>
    <row r="186" spans="1:7" x14ac:dyDescent="0.3">
      <c r="A186" s="25" t="s">
        <v>6</v>
      </c>
      <c r="B186" s="77">
        <v>45174</v>
      </c>
      <c r="C186" s="2">
        <v>0</v>
      </c>
      <c r="D186" s="2">
        <v>5370</v>
      </c>
      <c r="E186" s="2">
        <v>3394072</v>
      </c>
      <c r="F186" s="2">
        <v>18687.599999999999</v>
      </c>
      <c r="G186" s="2">
        <f t="shared" si="5"/>
        <v>229575.6</v>
      </c>
    </row>
    <row r="187" spans="1:7" x14ac:dyDescent="0.3">
      <c r="A187" s="25" t="s">
        <v>694</v>
      </c>
      <c r="B187" s="77">
        <v>45175</v>
      </c>
      <c r="C187" s="2">
        <v>0</v>
      </c>
      <c r="D187" s="2">
        <v>9000</v>
      </c>
      <c r="E187" s="2">
        <v>3385072</v>
      </c>
      <c r="F187" s="2">
        <v>31320</v>
      </c>
      <c r="G187" s="2">
        <f t="shared" si="5"/>
        <v>260895.6</v>
      </c>
    </row>
    <row r="188" spans="1:7" x14ac:dyDescent="0.3">
      <c r="A188" s="25" t="s">
        <v>7</v>
      </c>
      <c r="B188" s="77">
        <v>45176</v>
      </c>
      <c r="C188" s="2">
        <v>0</v>
      </c>
      <c r="D188" s="2">
        <v>0</v>
      </c>
      <c r="E188" s="2">
        <v>3385072</v>
      </c>
      <c r="F188" s="2">
        <v>0</v>
      </c>
      <c r="G188" s="2">
        <f t="shared" si="5"/>
        <v>260895.6</v>
      </c>
    </row>
    <row r="189" spans="1:7" x14ac:dyDescent="0.3">
      <c r="A189" s="25" t="s">
        <v>8</v>
      </c>
      <c r="B189" s="77">
        <v>45177</v>
      </c>
      <c r="C189" s="2">
        <v>0</v>
      </c>
      <c r="D189" s="2">
        <v>76500</v>
      </c>
      <c r="E189" s="2">
        <v>3308572</v>
      </c>
      <c r="F189" s="2">
        <v>222900</v>
      </c>
      <c r="G189" s="2">
        <f t="shared" si="5"/>
        <v>483795.6</v>
      </c>
    </row>
    <row r="190" spans="1:7" x14ac:dyDescent="0.3">
      <c r="A190" s="25" t="s">
        <v>9</v>
      </c>
      <c r="B190" s="77">
        <v>45178</v>
      </c>
      <c r="C190" s="2">
        <v>0</v>
      </c>
      <c r="D190" s="2">
        <v>0</v>
      </c>
      <c r="E190" s="2">
        <v>3308572</v>
      </c>
      <c r="F190" s="2">
        <v>0</v>
      </c>
      <c r="G190" s="2">
        <f t="shared" si="5"/>
        <v>483795.6</v>
      </c>
    </row>
    <row r="191" spans="1:7" x14ac:dyDescent="0.3">
      <c r="A191" s="25" t="s">
        <v>4</v>
      </c>
      <c r="B191" s="77">
        <v>45179</v>
      </c>
      <c r="C191" s="2">
        <v>0</v>
      </c>
      <c r="D191" s="2">
        <v>0</v>
      </c>
      <c r="E191" s="2">
        <v>3308572</v>
      </c>
      <c r="F191" s="2">
        <v>0</v>
      </c>
      <c r="G191" s="2">
        <f t="shared" si="5"/>
        <v>483795.6</v>
      </c>
    </row>
    <row r="192" spans="1:7" x14ac:dyDescent="0.3">
      <c r="A192" s="25" t="s">
        <v>5</v>
      </c>
      <c r="B192" s="77">
        <v>45180</v>
      </c>
      <c r="C192" s="2">
        <v>0</v>
      </c>
      <c r="D192" s="2">
        <v>51500</v>
      </c>
      <c r="E192" s="2">
        <v>3257072</v>
      </c>
      <c r="F192" s="2">
        <v>159080</v>
      </c>
      <c r="G192" s="2">
        <f t="shared" si="5"/>
        <v>642875.6</v>
      </c>
    </row>
    <row r="193" spans="1:7" x14ac:dyDescent="0.3">
      <c r="A193" s="25" t="s">
        <v>6</v>
      </c>
      <c r="B193" s="77">
        <v>45181</v>
      </c>
      <c r="C193" s="2">
        <v>0</v>
      </c>
      <c r="D193" s="2">
        <v>55000</v>
      </c>
      <c r="E193" s="2">
        <v>3202072</v>
      </c>
      <c r="F193" s="2">
        <v>191400</v>
      </c>
      <c r="G193" s="2">
        <f t="shared" si="5"/>
        <v>834275.6</v>
      </c>
    </row>
    <row r="194" spans="1:7" x14ac:dyDescent="0.3">
      <c r="A194" s="25" t="s">
        <v>694</v>
      </c>
      <c r="B194" s="77">
        <v>45182</v>
      </c>
      <c r="C194" s="2">
        <v>0</v>
      </c>
      <c r="D194" s="2">
        <v>58290</v>
      </c>
      <c r="E194" s="2">
        <v>3143782</v>
      </c>
      <c r="F194" s="2">
        <v>202849.2</v>
      </c>
      <c r="G194" s="2">
        <f t="shared" si="5"/>
        <v>1037124.8</v>
      </c>
    </row>
    <row r="195" spans="1:7" x14ac:dyDescent="0.3">
      <c r="A195" s="25" t="s">
        <v>7</v>
      </c>
      <c r="B195" s="77">
        <v>45183</v>
      </c>
      <c r="C195" s="2">
        <v>0</v>
      </c>
      <c r="D195" s="2">
        <v>16700</v>
      </c>
      <c r="E195" s="2">
        <v>3127082</v>
      </c>
      <c r="F195" s="2">
        <v>58116</v>
      </c>
      <c r="G195" s="2">
        <f t="shared" si="5"/>
        <v>1095240.8</v>
      </c>
    </row>
    <row r="196" spans="1:7" x14ac:dyDescent="0.3">
      <c r="A196" s="25" t="s">
        <v>8</v>
      </c>
      <c r="B196" s="77">
        <v>45184</v>
      </c>
      <c r="C196" s="2">
        <v>0</v>
      </c>
      <c r="D196" s="2">
        <v>132200</v>
      </c>
      <c r="E196" s="2">
        <v>2994882</v>
      </c>
      <c r="F196" s="2">
        <v>416736</v>
      </c>
      <c r="G196" s="2">
        <f t="shared" si="5"/>
        <v>1511976.8</v>
      </c>
    </row>
    <row r="197" spans="1:7" x14ac:dyDescent="0.3">
      <c r="A197" s="25" t="s">
        <v>9</v>
      </c>
      <c r="B197" s="77">
        <v>45185</v>
      </c>
      <c r="C197" s="2">
        <v>0</v>
      </c>
      <c r="D197" s="2">
        <v>0</v>
      </c>
      <c r="E197" s="2">
        <v>2994882</v>
      </c>
      <c r="F197" s="2">
        <v>0</v>
      </c>
      <c r="G197" s="2">
        <f t="shared" si="5"/>
        <v>1511976.8</v>
      </c>
    </row>
    <row r="198" spans="1:7" x14ac:dyDescent="0.3">
      <c r="A198" s="25" t="s">
        <v>4</v>
      </c>
      <c r="B198" s="77">
        <v>45186</v>
      </c>
      <c r="C198" s="2">
        <v>0</v>
      </c>
      <c r="D198" s="2">
        <v>0</v>
      </c>
      <c r="E198" s="2">
        <v>2994882</v>
      </c>
      <c r="F198" s="2">
        <v>0</v>
      </c>
      <c r="G198" s="2">
        <f t="shared" si="5"/>
        <v>1511976.8</v>
      </c>
    </row>
    <row r="199" spans="1:7" x14ac:dyDescent="0.3">
      <c r="A199" s="25" t="s">
        <v>5</v>
      </c>
      <c r="B199" s="77">
        <v>45187</v>
      </c>
      <c r="C199" s="2">
        <v>0</v>
      </c>
      <c r="D199" s="2">
        <v>57860</v>
      </c>
      <c r="E199" s="2">
        <v>2937022</v>
      </c>
      <c r="F199" s="2">
        <v>201352.8</v>
      </c>
      <c r="G199" s="2">
        <f t="shared" si="5"/>
        <v>1713329.6</v>
      </c>
    </row>
    <row r="200" spans="1:7" x14ac:dyDescent="0.3">
      <c r="A200" s="25" t="s">
        <v>6</v>
      </c>
      <c r="B200" s="77">
        <v>45188</v>
      </c>
      <c r="C200" s="2">
        <v>0</v>
      </c>
      <c r="D200" s="2">
        <v>14500</v>
      </c>
      <c r="E200" s="2">
        <v>2922522</v>
      </c>
      <c r="F200" s="2">
        <v>50460</v>
      </c>
      <c r="G200" s="2">
        <f t="shared" si="5"/>
        <v>1763789.6</v>
      </c>
    </row>
    <row r="201" spans="1:7" x14ac:dyDescent="0.3">
      <c r="A201" s="25" t="s">
        <v>694</v>
      </c>
      <c r="B201" s="77">
        <v>45189</v>
      </c>
      <c r="C201" s="2">
        <v>0</v>
      </c>
      <c r="D201" s="2">
        <v>13750</v>
      </c>
      <c r="E201" s="2">
        <v>2908772</v>
      </c>
      <c r="F201" s="2">
        <v>47850</v>
      </c>
      <c r="G201" s="2">
        <f t="shared" si="5"/>
        <v>1811639.6</v>
      </c>
    </row>
    <row r="202" spans="1:7" x14ac:dyDescent="0.3">
      <c r="A202" s="25" t="s">
        <v>7</v>
      </c>
      <c r="B202" s="77">
        <v>45190</v>
      </c>
      <c r="C202" s="2">
        <v>0</v>
      </c>
      <c r="D202" s="2">
        <v>65300</v>
      </c>
      <c r="E202" s="2">
        <v>2843472</v>
      </c>
      <c r="F202" s="2">
        <v>183924</v>
      </c>
      <c r="G202" s="2">
        <f t="shared" si="5"/>
        <v>1995563.6</v>
      </c>
    </row>
    <row r="203" spans="1:7" x14ac:dyDescent="0.3">
      <c r="A203" s="25" t="s">
        <v>8</v>
      </c>
      <c r="B203" s="77">
        <v>45191</v>
      </c>
      <c r="C203" s="2">
        <v>0</v>
      </c>
      <c r="D203" s="2">
        <v>30500</v>
      </c>
      <c r="E203" s="2">
        <v>2812972</v>
      </c>
      <c r="F203" s="2">
        <v>106140</v>
      </c>
      <c r="G203" s="2">
        <f t="shared" si="5"/>
        <v>2101703.6</v>
      </c>
    </row>
    <row r="204" spans="1:7" x14ac:dyDescent="0.3">
      <c r="A204" s="25" t="s">
        <v>9</v>
      </c>
      <c r="B204" s="77">
        <v>45192</v>
      </c>
      <c r="C204" s="2">
        <v>0</v>
      </c>
      <c r="D204" s="2">
        <v>0</v>
      </c>
      <c r="E204" s="2">
        <v>2812972</v>
      </c>
      <c r="F204" s="2">
        <v>0</v>
      </c>
      <c r="G204" s="2">
        <f t="shared" si="5"/>
        <v>2101703.6</v>
      </c>
    </row>
    <row r="205" spans="1:7" x14ac:dyDescent="0.3">
      <c r="A205" s="25" t="s">
        <v>4</v>
      </c>
      <c r="B205" s="77">
        <v>45193</v>
      </c>
      <c r="C205" s="2">
        <v>0</v>
      </c>
      <c r="D205" s="2">
        <v>0</v>
      </c>
      <c r="E205" s="2">
        <v>2812972</v>
      </c>
      <c r="F205" s="2">
        <v>0</v>
      </c>
      <c r="G205" s="2">
        <f t="shared" si="5"/>
        <v>2101703.6</v>
      </c>
    </row>
    <row r="206" spans="1:7" x14ac:dyDescent="0.3">
      <c r="A206" s="25" t="s">
        <v>5</v>
      </c>
      <c r="B206" s="77">
        <v>45194</v>
      </c>
      <c r="C206" s="2">
        <v>0</v>
      </c>
      <c r="D206" s="2">
        <v>55000</v>
      </c>
      <c r="E206" s="2">
        <v>2757972</v>
      </c>
      <c r="F206" s="2">
        <v>191400</v>
      </c>
      <c r="G206" s="2">
        <f t="shared" si="5"/>
        <v>2293103.6</v>
      </c>
    </row>
    <row r="207" spans="1:7" x14ac:dyDescent="0.3">
      <c r="A207" s="25" t="s">
        <v>6</v>
      </c>
      <c r="B207" s="77">
        <v>45195</v>
      </c>
      <c r="C207" s="2">
        <v>0</v>
      </c>
      <c r="D207" s="2">
        <v>90292</v>
      </c>
      <c r="E207" s="2">
        <v>2667680</v>
      </c>
      <c r="F207" s="2">
        <v>270896.15999999997</v>
      </c>
      <c r="G207" s="2">
        <f t="shared" si="5"/>
        <v>2563999.7600000002</v>
      </c>
    </row>
    <row r="208" spans="1:7" x14ac:dyDescent="0.3">
      <c r="A208" s="25" t="s">
        <v>694</v>
      </c>
      <c r="B208" s="77">
        <v>45196</v>
      </c>
      <c r="C208" s="2">
        <v>0</v>
      </c>
      <c r="D208" s="2">
        <v>26100</v>
      </c>
      <c r="E208" s="2">
        <v>2641580</v>
      </c>
      <c r="F208" s="2">
        <v>90828</v>
      </c>
      <c r="G208" s="2">
        <f t="shared" si="5"/>
        <v>2654827.7600000002</v>
      </c>
    </row>
    <row r="209" spans="1:7" x14ac:dyDescent="0.3">
      <c r="A209" s="25" t="s">
        <v>7</v>
      </c>
      <c r="B209" s="77">
        <v>45197</v>
      </c>
      <c r="C209" s="2">
        <v>0</v>
      </c>
      <c r="D209" s="2">
        <v>950</v>
      </c>
      <c r="E209" s="2">
        <v>2640630</v>
      </c>
      <c r="F209" s="2">
        <v>3306</v>
      </c>
      <c r="G209" s="2">
        <f t="shared" si="5"/>
        <v>2658133.7600000002</v>
      </c>
    </row>
    <row r="210" spans="1:7" x14ac:dyDescent="0.3">
      <c r="A210" s="25" t="s">
        <v>8</v>
      </c>
      <c r="B210" s="77">
        <v>45198</v>
      </c>
      <c r="C210" s="2">
        <v>0</v>
      </c>
      <c r="D210" s="2">
        <v>116800</v>
      </c>
      <c r="E210" s="2">
        <v>2523830</v>
      </c>
      <c r="F210" s="2">
        <v>363144</v>
      </c>
      <c r="G210" s="2">
        <f t="shared" si="5"/>
        <v>3021277.7600000002</v>
      </c>
    </row>
    <row r="211" spans="1:7" x14ac:dyDescent="0.3">
      <c r="A211" s="25" t="s">
        <v>9</v>
      </c>
      <c r="B211" s="77">
        <v>45199</v>
      </c>
      <c r="C211" s="2">
        <v>0</v>
      </c>
      <c r="D211" s="2">
        <v>0</v>
      </c>
      <c r="E211" s="2">
        <v>2523830</v>
      </c>
      <c r="F211" s="2">
        <v>0</v>
      </c>
      <c r="G211" s="2">
        <f t="shared" si="5"/>
        <v>3021277.7600000002</v>
      </c>
    </row>
    <row r="212" spans="1:7" x14ac:dyDescent="0.3">
      <c r="B212" s="80" t="s">
        <v>42</v>
      </c>
      <c r="C212" s="81">
        <f>SUM(C182:C211)</f>
        <v>0</v>
      </c>
      <c r="D212" s="81">
        <f>SUM(D182:D211)</f>
        <v>936212</v>
      </c>
      <c r="E212" s="81">
        <f>E211</f>
        <v>2523830</v>
      </c>
      <c r="F212" s="81">
        <f>SUM(F182:F211)</f>
        <v>3021277.7600000002</v>
      </c>
    </row>
    <row r="214" spans="1:7" x14ac:dyDescent="0.3">
      <c r="A214" s="76" t="s">
        <v>511</v>
      </c>
      <c r="B214" s="54">
        <v>2023</v>
      </c>
    </row>
    <row r="216" spans="1:7" ht="43.2" x14ac:dyDescent="0.3">
      <c r="A216" s="78" t="s">
        <v>129</v>
      </c>
      <c r="B216" s="79" t="s">
        <v>0</v>
      </c>
      <c r="C216" s="79" t="s">
        <v>1</v>
      </c>
      <c r="D216" s="79" t="s">
        <v>2</v>
      </c>
      <c r="E216" s="79" t="s">
        <v>41</v>
      </c>
      <c r="F216" s="79" t="s">
        <v>3</v>
      </c>
      <c r="G216" s="79" t="s">
        <v>951</v>
      </c>
    </row>
    <row r="217" spans="1:7" x14ac:dyDescent="0.3">
      <c r="A217" s="25" t="s">
        <v>4</v>
      </c>
      <c r="B217" s="77">
        <v>45200</v>
      </c>
      <c r="C217" s="2">
        <v>0</v>
      </c>
      <c r="D217" s="2">
        <v>0</v>
      </c>
      <c r="E217" s="2">
        <v>2523830</v>
      </c>
      <c r="F217" s="2">
        <v>0</v>
      </c>
      <c r="G217" s="2">
        <f>F217</f>
        <v>0</v>
      </c>
    </row>
    <row r="218" spans="1:7" x14ac:dyDescent="0.3">
      <c r="A218" s="25" t="s">
        <v>5</v>
      </c>
      <c r="B218" s="77">
        <v>45201</v>
      </c>
      <c r="C218" s="2">
        <v>0</v>
      </c>
      <c r="D218" s="2">
        <v>25000</v>
      </c>
      <c r="E218" s="2">
        <v>2498830</v>
      </c>
      <c r="F218" s="2">
        <v>87000</v>
      </c>
      <c r="G218" s="2">
        <f>G217+F218</f>
        <v>87000</v>
      </c>
    </row>
    <row r="219" spans="1:7" x14ac:dyDescent="0.3">
      <c r="A219" s="25" t="s">
        <v>6</v>
      </c>
      <c r="B219" s="77">
        <v>45202</v>
      </c>
      <c r="C219" s="2">
        <v>0</v>
      </c>
      <c r="D219" s="2">
        <v>58000</v>
      </c>
      <c r="E219" s="2">
        <v>2440830</v>
      </c>
      <c r="F219" s="2">
        <v>201840</v>
      </c>
      <c r="G219" s="2">
        <f>G218+F219</f>
        <v>288840</v>
      </c>
    </row>
    <row r="220" spans="1:7" x14ac:dyDescent="0.3">
      <c r="A220" s="25" t="s">
        <v>694</v>
      </c>
      <c r="B220" s="77">
        <v>45203</v>
      </c>
      <c r="C220" s="2">
        <v>0</v>
      </c>
      <c r="D220" s="2">
        <v>6470</v>
      </c>
      <c r="E220" s="2">
        <v>2434360</v>
      </c>
      <c r="F220" s="2">
        <v>22515.599999999999</v>
      </c>
      <c r="G220" s="2">
        <f t="shared" ref="G220:G247" si="6">G219+F220</f>
        <v>311355.59999999998</v>
      </c>
    </row>
    <row r="221" spans="1:7" x14ac:dyDescent="0.3">
      <c r="A221" s="25" t="s">
        <v>7</v>
      </c>
      <c r="B221" s="77">
        <v>45204</v>
      </c>
      <c r="C221" s="2">
        <v>0</v>
      </c>
      <c r="D221" s="2">
        <v>7500</v>
      </c>
      <c r="E221" s="2">
        <v>2426860</v>
      </c>
      <c r="F221" s="2">
        <v>26100</v>
      </c>
      <c r="G221" s="2">
        <f t="shared" si="6"/>
        <v>337455.6</v>
      </c>
    </row>
    <row r="222" spans="1:7" x14ac:dyDescent="0.3">
      <c r="A222" s="25" t="s">
        <v>8</v>
      </c>
      <c r="B222" s="77">
        <v>45205</v>
      </c>
      <c r="C222" s="2">
        <v>0</v>
      </c>
      <c r="D222" s="2">
        <v>119500</v>
      </c>
      <c r="E222" s="2">
        <v>2307360</v>
      </c>
      <c r="F222" s="2">
        <v>372540</v>
      </c>
      <c r="G222" s="2">
        <f t="shared" si="6"/>
        <v>709995.6</v>
      </c>
    </row>
    <row r="223" spans="1:7" x14ac:dyDescent="0.3">
      <c r="A223" s="25" t="s">
        <v>9</v>
      </c>
      <c r="B223" s="77">
        <v>45206</v>
      </c>
      <c r="C223" s="2">
        <v>0</v>
      </c>
      <c r="D223" s="2">
        <v>0</v>
      </c>
      <c r="E223" s="2">
        <v>2307360</v>
      </c>
      <c r="F223" s="2">
        <v>0</v>
      </c>
      <c r="G223" s="2">
        <f t="shared" si="6"/>
        <v>709995.6</v>
      </c>
    </row>
    <row r="224" spans="1:7" x14ac:dyDescent="0.3">
      <c r="A224" s="25" t="s">
        <v>4</v>
      </c>
      <c r="B224" s="77">
        <v>45207</v>
      </c>
      <c r="C224" s="2">
        <v>0</v>
      </c>
      <c r="D224" s="2">
        <v>0</v>
      </c>
      <c r="E224" s="2">
        <v>2307360</v>
      </c>
      <c r="F224" s="2">
        <v>0</v>
      </c>
      <c r="G224" s="2">
        <f t="shared" si="6"/>
        <v>709995.6</v>
      </c>
    </row>
    <row r="225" spans="1:7" x14ac:dyDescent="0.3">
      <c r="A225" s="25" t="s">
        <v>5</v>
      </c>
      <c r="B225" s="77">
        <v>45208</v>
      </c>
      <c r="C225" s="2">
        <v>0</v>
      </c>
      <c r="D225" s="2">
        <v>0</v>
      </c>
      <c r="E225" s="2">
        <v>2307360</v>
      </c>
      <c r="F225" s="2">
        <v>0</v>
      </c>
      <c r="G225" s="2">
        <f t="shared" si="6"/>
        <v>709995.6</v>
      </c>
    </row>
    <row r="226" spans="1:7" x14ac:dyDescent="0.3">
      <c r="A226" s="25" t="s">
        <v>6</v>
      </c>
      <c r="B226" s="77">
        <v>45209</v>
      </c>
      <c r="C226" s="2">
        <v>0</v>
      </c>
      <c r="D226" s="2">
        <v>21300</v>
      </c>
      <c r="E226" s="2">
        <v>2286060</v>
      </c>
      <c r="F226" s="2">
        <v>74124</v>
      </c>
      <c r="G226" s="2">
        <f t="shared" si="6"/>
        <v>784119.6</v>
      </c>
    </row>
    <row r="227" spans="1:7" x14ac:dyDescent="0.3">
      <c r="A227" s="25" t="s">
        <v>694</v>
      </c>
      <c r="B227" s="77">
        <v>45210</v>
      </c>
      <c r="C227" s="2">
        <v>0</v>
      </c>
      <c r="D227" s="2">
        <v>28500</v>
      </c>
      <c r="E227" s="2">
        <v>2257560</v>
      </c>
      <c r="F227" s="2">
        <v>99180</v>
      </c>
      <c r="G227" s="2">
        <f t="shared" si="6"/>
        <v>883299.6</v>
      </c>
    </row>
    <row r="228" spans="1:7" x14ac:dyDescent="0.3">
      <c r="A228" s="25" t="s">
        <v>7</v>
      </c>
      <c r="B228" s="77">
        <v>45211</v>
      </c>
      <c r="C228" s="2">
        <v>0</v>
      </c>
      <c r="D228" s="2">
        <v>35000</v>
      </c>
      <c r="E228" s="2">
        <v>2222560</v>
      </c>
      <c r="F228" s="2">
        <v>121800</v>
      </c>
      <c r="G228" s="2">
        <f t="shared" si="6"/>
        <v>1005099.6</v>
      </c>
    </row>
    <row r="229" spans="1:7" x14ac:dyDescent="0.3">
      <c r="A229" s="25" t="s">
        <v>8</v>
      </c>
      <c r="B229" s="77">
        <v>45212</v>
      </c>
      <c r="C229" s="2">
        <v>0</v>
      </c>
      <c r="D229" s="2">
        <v>114000</v>
      </c>
      <c r="E229" s="2">
        <v>2108560</v>
      </c>
      <c r="F229" s="2">
        <v>353400</v>
      </c>
      <c r="G229" s="2">
        <f t="shared" si="6"/>
        <v>1358499.6</v>
      </c>
    </row>
    <row r="230" spans="1:7" x14ac:dyDescent="0.3">
      <c r="A230" s="25" t="s">
        <v>9</v>
      </c>
      <c r="B230" s="77">
        <v>45213</v>
      </c>
      <c r="C230" s="2">
        <v>0</v>
      </c>
      <c r="D230" s="2">
        <v>0</v>
      </c>
      <c r="E230" s="2">
        <v>2108560</v>
      </c>
      <c r="F230" s="2">
        <v>0</v>
      </c>
      <c r="G230" s="2">
        <f t="shared" si="6"/>
        <v>1358499.6</v>
      </c>
    </row>
    <row r="231" spans="1:7" x14ac:dyDescent="0.3">
      <c r="A231" s="25" t="s">
        <v>4</v>
      </c>
      <c r="B231" s="77">
        <v>45214</v>
      </c>
      <c r="C231" s="2">
        <v>0</v>
      </c>
      <c r="D231" s="2">
        <v>0</v>
      </c>
      <c r="E231" s="2">
        <v>2108560</v>
      </c>
      <c r="F231" s="2">
        <v>0</v>
      </c>
      <c r="G231" s="2">
        <f t="shared" si="6"/>
        <v>1358499.6</v>
      </c>
    </row>
    <row r="232" spans="1:7" x14ac:dyDescent="0.3">
      <c r="A232" s="25" t="s">
        <v>5</v>
      </c>
      <c r="B232" s="77">
        <v>45215</v>
      </c>
      <c r="C232" s="2">
        <v>0</v>
      </c>
      <c r="D232" s="2">
        <v>8500</v>
      </c>
      <c r="E232" s="2">
        <v>2100060</v>
      </c>
      <c r="F232" s="2">
        <v>29580</v>
      </c>
      <c r="G232" s="2">
        <f t="shared" si="6"/>
        <v>1388079.6</v>
      </c>
    </row>
    <row r="233" spans="1:7" x14ac:dyDescent="0.3">
      <c r="A233" s="25" t="s">
        <v>6</v>
      </c>
      <c r="B233" s="77">
        <v>45216</v>
      </c>
      <c r="C233" s="2">
        <v>0</v>
      </c>
      <c r="D233" s="2">
        <v>37400</v>
      </c>
      <c r="E233" s="2">
        <v>2062660</v>
      </c>
      <c r="F233" s="2">
        <v>130152</v>
      </c>
      <c r="G233" s="2">
        <f t="shared" si="6"/>
        <v>1518231.6</v>
      </c>
    </row>
    <row r="234" spans="1:7" x14ac:dyDescent="0.3">
      <c r="A234" s="25" t="s">
        <v>694</v>
      </c>
      <c r="B234" s="77">
        <v>45217</v>
      </c>
      <c r="C234" s="2">
        <v>0</v>
      </c>
      <c r="D234" s="2">
        <v>9300</v>
      </c>
      <c r="E234" s="2">
        <v>2053360</v>
      </c>
      <c r="F234" s="2">
        <v>32364</v>
      </c>
      <c r="G234" s="2">
        <f t="shared" si="6"/>
        <v>1550595.6</v>
      </c>
    </row>
    <row r="235" spans="1:7" x14ac:dyDescent="0.3">
      <c r="A235" s="25" t="s">
        <v>7</v>
      </c>
      <c r="B235" s="77">
        <v>45218</v>
      </c>
      <c r="C235" s="2">
        <v>0</v>
      </c>
      <c r="D235" s="2">
        <v>90840</v>
      </c>
      <c r="E235" s="2">
        <v>1962520</v>
      </c>
      <c r="F235" s="2">
        <v>316123.2</v>
      </c>
      <c r="G235" s="2">
        <f t="shared" si="6"/>
        <v>1866718.8</v>
      </c>
    </row>
    <row r="236" spans="1:7" x14ac:dyDescent="0.3">
      <c r="A236" s="25" t="s">
        <v>8</v>
      </c>
      <c r="B236" s="77">
        <v>45219</v>
      </c>
      <c r="C236" s="2">
        <v>0</v>
      </c>
      <c r="D236" s="2">
        <v>116840</v>
      </c>
      <c r="E236" s="2">
        <v>1845680</v>
      </c>
      <c r="F236" s="2">
        <v>363283.20000000001</v>
      </c>
      <c r="G236" s="2">
        <f t="shared" si="6"/>
        <v>2230002</v>
      </c>
    </row>
    <row r="237" spans="1:7" x14ac:dyDescent="0.3">
      <c r="A237" s="25" t="s">
        <v>9</v>
      </c>
      <c r="B237" s="77">
        <v>45220</v>
      </c>
      <c r="C237" s="2">
        <v>0</v>
      </c>
      <c r="D237" s="2">
        <v>0</v>
      </c>
      <c r="E237" s="2">
        <v>1845680</v>
      </c>
      <c r="F237" s="2">
        <v>0</v>
      </c>
      <c r="G237" s="2">
        <f t="shared" si="6"/>
        <v>2230002</v>
      </c>
    </row>
    <row r="238" spans="1:7" x14ac:dyDescent="0.3">
      <c r="A238" s="25" t="s">
        <v>4</v>
      </c>
      <c r="B238" s="77">
        <v>45221</v>
      </c>
      <c r="C238" s="2">
        <v>0</v>
      </c>
      <c r="D238" s="2">
        <v>0</v>
      </c>
      <c r="E238" s="2">
        <v>1845680</v>
      </c>
      <c r="F238" s="2">
        <v>0</v>
      </c>
      <c r="G238" s="2">
        <f t="shared" si="6"/>
        <v>2230002</v>
      </c>
    </row>
    <row r="239" spans="1:7" x14ac:dyDescent="0.3">
      <c r="A239" s="25" t="s">
        <v>5</v>
      </c>
      <c r="B239" s="77">
        <v>45222</v>
      </c>
      <c r="C239" s="2">
        <v>0</v>
      </c>
      <c r="D239" s="2">
        <v>5860</v>
      </c>
      <c r="E239" s="2">
        <v>1839820</v>
      </c>
      <c r="F239" s="2">
        <v>20392.8</v>
      </c>
      <c r="G239" s="2">
        <f t="shared" si="6"/>
        <v>2250394.7999999998</v>
      </c>
    </row>
    <row r="240" spans="1:7" x14ac:dyDescent="0.3">
      <c r="A240" s="25" t="s">
        <v>6</v>
      </c>
      <c r="B240" s="77">
        <v>45223</v>
      </c>
      <c r="C240" s="2">
        <v>0</v>
      </c>
      <c r="D240" s="2">
        <v>22500</v>
      </c>
      <c r="E240" s="2">
        <v>1817320</v>
      </c>
      <c r="F240" s="2">
        <v>78300</v>
      </c>
      <c r="G240" s="2">
        <f t="shared" si="6"/>
        <v>2328694.7999999998</v>
      </c>
    </row>
    <row r="241" spans="1:7" x14ac:dyDescent="0.3">
      <c r="A241" s="25" t="s">
        <v>694</v>
      </c>
      <c r="B241" s="77">
        <v>45224</v>
      </c>
      <c r="C241" s="2">
        <v>0</v>
      </c>
      <c r="D241" s="2">
        <v>0</v>
      </c>
      <c r="E241" s="2">
        <v>1817320</v>
      </c>
      <c r="F241" s="2">
        <v>0</v>
      </c>
      <c r="G241" s="2">
        <f t="shared" si="6"/>
        <v>2328694.7999999998</v>
      </c>
    </row>
    <row r="242" spans="1:7" x14ac:dyDescent="0.3">
      <c r="A242" s="25" t="s">
        <v>7</v>
      </c>
      <c r="B242" s="77">
        <v>45225</v>
      </c>
      <c r="C242" s="2">
        <v>0</v>
      </c>
      <c r="D242" s="2">
        <v>10500</v>
      </c>
      <c r="E242" s="2">
        <v>1806820</v>
      </c>
      <c r="F242" s="2">
        <v>36540</v>
      </c>
      <c r="G242" s="2">
        <f t="shared" si="6"/>
        <v>2365234.7999999998</v>
      </c>
    </row>
    <row r="243" spans="1:7" x14ac:dyDescent="0.3">
      <c r="A243" s="25" t="s">
        <v>8</v>
      </c>
      <c r="B243" s="77">
        <v>45226</v>
      </c>
      <c r="C243" s="2">
        <v>0</v>
      </c>
      <c r="D243" s="2">
        <v>57100</v>
      </c>
      <c r="E243" s="2">
        <v>1749720</v>
      </c>
      <c r="F243" s="2">
        <v>155388</v>
      </c>
      <c r="G243" s="2">
        <f t="shared" si="6"/>
        <v>2520622.7999999998</v>
      </c>
    </row>
    <row r="244" spans="1:7" x14ac:dyDescent="0.3">
      <c r="A244" s="25" t="s">
        <v>9</v>
      </c>
      <c r="B244" s="77">
        <v>45227</v>
      </c>
      <c r="C244" s="2">
        <v>0</v>
      </c>
      <c r="D244" s="2">
        <v>0</v>
      </c>
      <c r="E244" s="2">
        <v>1749720</v>
      </c>
      <c r="F244" s="2">
        <v>0</v>
      </c>
      <c r="G244" s="2">
        <f t="shared" si="6"/>
        <v>2520622.7999999998</v>
      </c>
    </row>
    <row r="245" spans="1:7" x14ac:dyDescent="0.3">
      <c r="A245" s="25" t="s">
        <v>4</v>
      </c>
      <c r="B245" s="77">
        <v>45228</v>
      </c>
      <c r="C245" s="2">
        <v>0</v>
      </c>
      <c r="D245" s="2">
        <v>0</v>
      </c>
      <c r="E245" s="2">
        <v>1749720</v>
      </c>
      <c r="F245" s="2">
        <v>0</v>
      </c>
      <c r="G245" s="2">
        <f t="shared" si="6"/>
        <v>2520622.7999999998</v>
      </c>
    </row>
    <row r="246" spans="1:7" x14ac:dyDescent="0.3">
      <c r="A246" s="25" t="s">
        <v>5</v>
      </c>
      <c r="B246" s="77">
        <v>45229</v>
      </c>
      <c r="C246" s="2">
        <v>0</v>
      </c>
      <c r="D246" s="2">
        <v>950</v>
      </c>
      <c r="E246" s="2">
        <v>1748770</v>
      </c>
      <c r="F246" s="2">
        <v>3306</v>
      </c>
      <c r="G246" s="2">
        <f t="shared" si="6"/>
        <v>2523928.7999999998</v>
      </c>
    </row>
    <row r="247" spans="1:7" x14ac:dyDescent="0.3">
      <c r="A247" s="25" t="s">
        <v>6</v>
      </c>
      <c r="B247" s="77">
        <v>45230</v>
      </c>
      <c r="C247" s="82">
        <v>0</v>
      </c>
      <c r="D247" s="82">
        <v>85600</v>
      </c>
      <c r="E247" s="82">
        <v>1663170</v>
      </c>
      <c r="F247" s="82">
        <v>254568</v>
      </c>
      <c r="G247" s="2">
        <f t="shared" si="6"/>
        <v>2778496.8</v>
      </c>
    </row>
    <row r="248" spans="1:7" x14ac:dyDescent="0.3">
      <c r="B248" s="80" t="s">
        <v>42</v>
      </c>
      <c r="C248" s="81">
        <f>SUM(C217:C247)</f>
        <v>0</v>
      </c>
      <c r="D248" s="81">
        <f>SUM(D217:D247)</f>
        <v>860660</v>
      </c>
      <c r="E248" s="81">
        <f>E247</f>
        <v>1663170</v>
      </c>
      <c r="F248" s="81">
        <f>SUM(F217:F247)</f>
        <v>2778496.8</v>
      </c>
    </row>
    <row r="250" spans="1:7" x14ac:dyDescent="0.3">
      <c r="A250" s="76" t="s">
        <v>598</v>
      </c>
      <c r="B250" s="54">
        <v>2023</v>
      </c>
    </row>
    <row r="252" spans="1:7" ht="43.2" x14ac:dyDescent="0.3">
      <c r="A252" s="78" t="s">
        <v>129</v>
      </c>
      <c r="B252" s="79" t="s">
        <v>0</v>
      </c>
      <c r="C252" s="79" t="s">
        <v>1</v>
      </c>
      <c r="D252" s="79" t="s">
        <v>2</v>
      </c>
      <c r="E252" s="79" t="s">
        <v>41</v>
      </c>
      <c r="F252" s="79" t="s">
        <v>3</v>
      </c>
      <c r="G252" s="79" t="s">
        <v>950</v>
      </c>
    </row>
    <row r="253" spans="1:7" x14ac:dyDescent="0.3">
      <c r="A253" s="25" t="s">
        <v>694</v>
      </c>
      <c r="B253" s="77">
        <v>45231</v>
      </c>
      <c r="C253" s="2">
        <v>0</v>
      </c>
      <c r="D253" s="2">
        <v>49160</v>
      </c>
      <c r="E253" s="2">
        <v>1614010</v>
      </c>
      <c r="F253" s="2">
        <v>171076.8</v>
      </c>
      <c r="G253" s="2">
        <f>F253</f>
        <v>171076.8</v>
      </c>
    </row>
    <row r="254" spans="1:7" x14ac:dyDescent="0.3">
      <c r="A254" s="25" t="s">
        <v>7</v>
      </c>
      <c r="B254" s="77">
        <v>45232</v>
      </c>
      <c r="C254" s="2">
        <v>0</v>
      </c>
      <c r="D254" s="2">
        <v>0</v>
      </c>
      <c r="E254" s="2">
        <v>1614010</v>
      </c>
      <c r="F254" s="2">
        <v>0</v>
      </c>
      <c r="G254" s="2">
        <f>G253+F254</f>
        <v>171076.8</v>
      </c>
    </row>
    <row r="255" spans="1:7" x14ac:dyDescent="0.3">
      <c r="A255" s="25" t="s">
        <v>8</v>
      </c>
      <c r="B255" s="77">
        <v>45233</v>
      </c>
      <c r="C255" s="2">
        <v>0</v>
      </c>
      <c r="D255" s="2">
        <v>27000</v>
      </c>
      <c r="E255" s="2">
        <v>1587010</v>
      </c>
      <c r="F255" s="2">
        <v>93960</v>
      </c>
      <c r="G255" s="2">
        <f>G254+F255</f>
        <v>265036.79999999999</v>
      </c>
    </row>
    <row r="256" spans="1:7" x14ac:dyDescent="0.3">
      <c r="A256" s="25" t="s">
        <v>9</v>
      </c>
      <c r="B256" s="77">
        <v>45234</v>
      </c>
      <c r="C256" s="2">
        <v>0</v>
      </c>
      <c r="D256" s="2">
        <v>0</v>
      </c>
      <c r="E256" s="2">
        <v>1587010</v>
      </c>
      <c r="F256" s="2">
        <v>0</v>
      </c>
      <c r="G256" s="2">
        <f t="shared" ref="G256:G282" si="7">G255+F256</f>
        <v>265036.79999999999</v>
      </c>
    </row>
    <row r="257" spans="1:7" x14ac:dyDescent="0.3">
      <c r="A257" s="25" t="s">
        <v>4</v>
      </c>
      <c r="B257" s="77">
        <v>45235</v>
      </c>
      <c r="C257" s="2">
        <v>0</v>
      </c>
      <c r="D257" s="2">
        <v>0</v>
      </c>
      <c r="E257" s="2">
        <v>1587010</v>
      </c>
      <c r="F257" s="2">
        <v>0</v>
      </c>
      <c r="G257" s="2">
        <f t="shared" si="7"/>
        <v>265036.79999999999</v>
      </c>
    </row>
    <row r="258" spans="1:7" x14ac:dyDescent="0.3">
      <c r="A258" s="25" t="s">
        <v>5</v>
      </c>
      <c r="B258" s="77">
        <v>45236</v>
      </c>
      <c r="C258" s="2">
        <v>0</v>
      </c>
      <c r="D258" s="2">
        <v>15000</v>
      </c>
      <c r="E258" s="2">
        <v>1572010</v>
      </c>
      <c r="F258" s="2">
        <v>52200</v>
      </c>
      <c r="G258" s="2">
        <f t="shared" si="7"/>
        <v>317236.8</v>
      </c>
    </row>
    <row r="259" spans="1:7" x14ac:dyDescent="0.3">
      <c r="A259" s="25" t="s">
        <v>6</v>
      </c>
      <c r="B259" s="77">
        <v>45237</v>
      </c>
      <c r="C259" s="2">
        <v>0</v>
      </c>
      <c r="D259" s="2">
        <v>8870</v>
      </c>
      <c r="E259" s="2">
        <v>1563140</v>
      </c>
      <c r="F259" s="2">
        <v>30867.599999999999</v>
      </c>
      <c r="G259" s="2">
        <f t="shared" si="7"/>
        <v>348104.39999999997</v>
      </c>
    </row>
    <row r="260" spans="1:7" x14ac:dyDescent="0.3">
      <c r="A260" s="25" t="s">
        <v>694</v>
      </c>
      <c r="B260" s="77">
        <v>45238</v>
      </c>
      <c r="C260" s="2">
        <v>0</v>
      </c>
      <c r="D260" s="2">
        <v>192</v>
      </c>
      <c r="E260" s="2">
        <v>1562948</v>
      </c>
      <c r="F260" s="2">
        <v>668.16</v>
      </c>
      <c r="G260" s="2">
        <f t="shared" si="7"/>
        <v>348772.55999999994</v>
      </c>
    </row>
    <row r="261" spans="1:7" x14ac:dyDescent="0.3">
      <c r="A261" s="25" t="s">
        <v>7</v>
      </c>
      <c r="B261" s="77">
        <v>45239</v>
      </c>
      <c r="C261" s="2">
        <v>0</v>
      </c>
      <c r="D261" s="2">
        <v>75800</v>
      </c>
      <c r="E261" s="2">
        <v>1487148</v>
      </c>
      <c r="F261" s="2">
        <v>220464</v>
      </c>
      <c r="G261" s="2">
        <f t="shared" si="7"/>
        <v>569236.55999999994</v>
      </c>
    </row>
    <row r="262" spans="1:7" x14ac:dyDescent="0.3">
      <c r="A262" s="25" t="s">
        <v>8</v>
      </c>
      <c r="B262" s="77">
        <v>45240</v>
      </c>
      <c r="C262" s="2">
        <v>0</v>
      </c>
      <c r="D262" s="2">
        <v>25000</v>
      </c>
      <c r="E262" s="2">
        <v>1462148</v>
      </c>
      <c r="F262" s="2">
        <v>87000</v>
      </c>
      <c r="G262" s="2">
        <f t="shared" si="7"/>
        <v>656236.55999999994</v>
      </c>
    </row>
    <row r="263" spans="1:7" x14ac:dyDescent="0.3">
      <c r="A263" s="25" t="s">
        <v>9</v>
      </c>
      <c r="B263" s="77">
        <v>45241</v>
      </c>
      <c r="C263" s="2">
        <v>0</v>
      </c>
      <c r="D263" s="2">
        <v>0</v>
      </c>
      <c r="E263" s="2">
        <v>1462148</v>
      </c>
      <c r="F263" s="2">
        <v>0</v>
      </c>
      <c r="G263" s="2">
        <f t="shared" si="7"/>
        <v>656236.55999999994</v>
      </c>
    </row>
    <row r="264" spans="1:7" x14ac:dyDescent="0.3">
      <c r="A264" s="25" t="s">
        <v>4</v>
      </c>
      <c r="B264" s="77">
        <v>45242</v>
      </c>
      <c r="C264" s="2">
        <v>0</v>
      </c>
      <c r="D264" s="2">
        <v>0</v>
      </c>
      <c r="E264" s="2">
        <v>1462148</v>
      </c>
      <c r="F264" s="2">
        <v>0</v>
      </c>
      <c r="G264" s="2">
        <f t="shared" si="7"/>
        <v>656236.55999999994</v>
      </c>
    </row>
    <row r="265" spans="1:7" x14ac:dyDescent="0.3">
      <c r="A265" s="25" t="s">
        <v>5</v>
      </c>
      <c r="B265" s="77">
        <v>45243</v>
      </c>
      <c r="C265" s="2">
        <v>0</v>
      </c>
      <c r="D265" s="2">
        <v>0</v>
      </c>
      <c r="E265" s="2">
        <v>1462148</v>
      </c>
      <c r="F265" s="2">
        <v>0</v>
      </c>
      <c r="G265" s="2">
        <f t="shared" si="7"/>
        <v>656236.55999999994</v>
      </c>
    </row>
    <row r="266" spans="1:7" x14ac:dyDescent="0.3">
      <c r="A266" s="25" t="s">
        <v>6</v>
      </c>
      <c r="B266" s="77">
        <v>45244</v>
      </c>
      <c r="C266" s="2">
        <v>0</v>
      </c>
      <c r="D266" s="2">
        <v>16100</v>
      </c>
      <c r="E266" s="2">
        <v>1446048</v>
      </c>
      <c r="F266" s="2">
        <v>56028</v>
      </c>
      <c r="G266" s="2">
        <f t="shared" si="7"/>
        <v>712264.55999999994</v>
      </c>
    </row>
    <row r="267" spans="1:7" x14ac:dyDescent="0.3">
      <c r="A267" s="25" t="s">
        <v>694</v>
      </c>
      <c r="B267" s="77">
        <v>45245</v>
      </c>
      <c r="C267" s="2">
        <v>0</v>
      </c>
      <c r="D267" s="2">
        <v>45000</v>
      </c>
      <c r="E267" s="2">
        <v>1401048</v>
      </c>
      <c r="F267" s="2">
        <v>156600</v>
      </c>
      <c r="G267" s="2">
        <f t="shared" si="7"/>
        <v>868864.55999999994</v>
      </c>
    </row>
    <row r="268" spans="1:7" x14ac:dyDescent="0.3">
      <c r="A268" s="25" t="s">
        <v>7</v>
      </c>
      <c r="B268" s="77">
        <v>45246</v>
      </c>
      <c r="C268" s="2">
        <v>0</v>
      </c>
      <c r="D268" s="2">
        <v>65000</v>
      </c>
      <c r="E268" s="2">
        <v>1336048</v>
      </c>
      <c r="F268" s="2">
        <v>182880</v>
      </c>
      <c r="G268" s="2">
        <f t="shared" si="7"/>
        <v>1051744.56</v>
      </c>
    </row>
    <row r="269" spans="1:7" x14ac:dyDescent="0.3">
      <c r="A269" s="25" t="s">
        <v>8</v>
      </c>
      <c r="B269" s="77">
        <v>45247</v>
      </c>
      <c r="C269" s="2">
        <v>0</v>
      </c>
      <c r="D269" s="2">
        <v>62480</v>
      </c>
      <c r="E269" s="2">
        <v>1273568</v>
      </c>
      <c r="F269" s="2">
        <v>217430.39999999999</v>
      </c>
      <c r="G269" s="2">
        <f t="shared" si="7"/>
        <v>1269174.96</v>
      </c>
    </row>
    <row r="270" spans="1:7" x14ac:dyDescent="0.3">
      <c r="A270" s="25" t="s">
        <v>9</v>
      </c>
      <c r="B270" s="77">
        <v>45248</v>
      </c>
      <c r="C270" s="2">
        <v>0</v>
      </c>
      <c r="D270" s="2">
        <v>0</v>
      </c>
      <c r="E270" s="2">
        <v>1273568</v>
      </c>
      <c r="F270" s="2">
        <v>0</v>
      </c>
      <c r="G270" s="2">
        <f t="shared" si="7"/>
        <v>1269174.96</v>
      </c>
    </row>
    <row r="271" spans="1:7" x14ac:dyDescent="0.3">
      <c r="A271" s="25" t="s">
        <v>4</v>
      </c>
      <c r="B271" s="77">
        <v>45249</v>
      </c>
      <c r="C271" s="2">
        <v>0</v>
      </c>
      <c r="D271" s="2">
        <v>0</v>
      </c>
      <c r="E271" s="2">
        <v>1273568</v>
      </c>
      <c r="F271" s="2">
        <v>0</v>
      </c>
      <c r="G271" s="2">
        <f t="shared" si="7"/>
        <v>1269174.96</v>
      </c>
    </row>
    <row r="272" spans="1:7" x14ac:dyDescent="0.3">
      <c r="A272" s="25" t="s">
        <v>5</v>
      </c>
      <c r="B272" s="77">
        <v>45250</v>
      </c>
      <c r="C272" s="2">
        <v>0</v>
      </c>
      <c r="D272" s="2">
        <v>40900</v>
      </c>
      <c r="E272" s="2">
        <v>1232668</v>
      </c>
      <c r="F272" s="2">
        <v>142332</v>
      </c>
      <c r="G272" s="2">
        <f t="shared" si="7"/>
        <v>1411506.96</v>
      </c>
    </row>
    <row r="273" spans="1:7" x14ac:dyDescent="0.3">
      <c r="A273" s="25" t="s">
        <v>6</v>
      </c>
      <c r="B273" s="77">
        <v>45251</v>
      </c>
      <c r="C273" s="2">
        <v>0</v>
      </c>
      <c r="D273" s="2">
        <v>41550</v>
      </c>
      <c r="E273" s="2">
        <v>1191118</v>
      </c>
      <c r="F273" s="2">
        <v>144594</v>
      </c>
      <c r="G273" s="2">
        <f t="shared" si="7"/>
        <v>1556100.96</v>
      </c>
    </row>
    <row r="274" spans="1:7" x14ac:dyDescent="0.3">
      <c r="A274" s="25" t="s">
        <v>694</v>
      </c>
      <c r="B274" s="77">
        <v>45252</v>
      </c>
      <c r="C274" s="2">
        <v>0</v>
      </c>
      <c r="D274" s="2">
        <v>49840</v>
      </c>
      <c r="E274" s="2">
        <v>1141278</v>
      </c>
      <c r="F274" s="2">
        <v>173443.20000000001</v>
      </c>
      <c r="G274" s="2">
        <f t="shared" si="7"/>
        <v>1729544.16</v>
      </c>
    </row>
    <row r="275" spans="1:7" x14ac:dyDescent="0.3">
      <c r="A275" s="25" t="s">
        <v>7</v>
      </c>
      <c r="B275" s="77">
        <v>45253</v>
      </c>
      <c r="C275" s="2">
        <v>0</v>
      </c>
      <c r="D275" s="2">
        <v>42000</v>
      </c>
      <c r="E275" s="2">
        <v>1099278</v>
      </c>
      <c r="F275" s="2">
        <v>146160</v>
      </c>
      <c r="G275" s="2">
        <f t="shared" si="7"/>
        <v>1875704.16</v>
      </c>
    </row>
    <row r="276" spans="1:7" x14ac:dyDescent="0.3">
      <c r="A276" s="25" t="s">
        <v>8</v>
      </c>
      <c r="B276" s="77">
        <v>45254</v>
      </c>
      <c r="C276" s="2">
        <v>0</v>
      </c>
      <c r="D276" s="2">
        <v>121600</v>
      </c>
      <c r="E276" s="2">
        <v>977678</v>
      </c>
      <c r="F276" s="2">
        <v>379848</v>
      </c>
      <c r="G276" s="2">
        <f t="shared" si="7"/>
        <v>2255552.16</v>
      </c>
    </row>
    <row r="277" spans="1:7" x14ac:dyDescent="0.3">
      <c r="A277" s="25" t="s">
        <v>9</v>
      </c>
      <c r="B277" s="77">
        <v>45255</v>
      </c>
      <c r="C277" s="2">
        <v>0</v>
      </c>
      <c r="D277" s="2">
        <v>0</v>
      </c>
      <c r="E277" s="2">
        <v>977678</v>
      </c>
      <c r="F277" s="2">
        <v>0</v>
      </c>
      <c r="G277" s="2">
        <f t="shared" si="7"/>
        <v>2255552.16</v>
      </c>
    </row>
    <row r="278" spans="1:7" x14ac:dyDescent="0.3">
      <c r="A278" s="25" t="s">
        <v>4</v>
      </c>
      <c r="B278" s="77">
        <v>45256</v>
      </c>
      <c r="C278" s="2">
        <v>0</v>
      </c>
      <c r="D278" s="2">
        <v>0</v>
      </c>
      <c r="E278" s="2">
        <v>977678</v>
      </c>
      <c r="F278" s="2">
        <v>0</v>
      </c>
      <c r="G278" s="2">
        <f t="shared" si="7"/>
        <v>2255552.16</v>
      </c>
    </row>
    <row r="279" spans="1:7" x14ac:dyDescent="0.3">
      <c r="A279" s="25" t="s">
        <v>5</v>
      </c>
      <c r="B279" s="77">
        <v>45257</v>
      </c>
      <c r="C279" s="2">
        <v>0</v>
      </c>
      <c r="D279" s="2">
        <v>48920</v>
      </c>
      <c r="E279" s="2">
        <v>928758</v>
      </c>
      <c r="F279" s="2">
        <v>170241.6</v>
      </c>
      <c r="G279" s="2">
        <f t="shared" si="7"/>
        <v>2425793.7600000002</v>
      </c>
    </row>
    <row r="280" spans="1:7" x14ac:dyDescent="0.3">
      <c r="A280" s="25" t="s">
        <v>6</v>
      </c>
      <c r="B280" s="77">
        <v>45258</v>
      </c>
      <c r="C280" s="2">
        <v>0</v>
      </c>
      <c r="D280" s="2">
        <v>55100</v>
      </c>
      <c r="E280" s="2">
        <v>873658</v>
      </c>
      <c r="F280" s="2">
        <v>191748</v>
      </c>
      <c r="G280" s="2">
        <f t="shared" si="7"/>
        <v>2617541.7600000002</v>
      </c>
    </row>
    <row r="281" spans="1:7" x14ac:dyDescent="0.3">
      <c r="A281" s="25" t="s">
        <v>694</v>
      </c>
      <c r="B281" s="77">
        <v>45259</v>
      </c>
      <c r="C281" s="2">
        <v>0</v>
      </c>
      <c r="D281" s="2">
        <v>30000</v>
      </c>
      <c r="E281" s="2">
        <v>843658</v>
      </c>
      <c r="F281" s="2">
        <v>104400</v>
      </c>
      <c r="G281" s="2">
        <f t="shared" si="7"/>
        <v>2721941.7600000002</v>
      </c>
    </row>
    <row r="282" spans="1:7" x14ac:dyDescent="0.3">
      <c r="A282" s="25" t="s">
        <v>7</v>
      </c>
      <c r="B282" s="77">
        <v>45260</v>
      </c>
      <c r="C282" s="2">
        <v>0</v>
      </c>
      <c r="D282" s="2">
        <v>0</v>
      </c>
      <c r="E282" s="2">
        <v>843658</v>
      </c>
      <c r="F282" s="2">
        <v>0</v>
      </c>
      <c r="G282" s="2">
        <f t="shared" si="7"/>
        <v>2721941.7600000002</v>
      </c>
    </row>
    <row r="283" spans="1:7" x14ac:dyDescent="0.3">
      <c r="B283" s="80" t="s">
        <v>42</v>
      </c>
      <c r="C283" s="81">
        <f>SUM(C253:C282)</f>
        <v>0</v>
      </c>
      <c r="D283" s="81">
        <f>SUM(D253:D282)</f>
        <v>819512</v>
      </c>
      <c r="E283" s="81">
        <f>E282</f>
        <v>843658</v>
      </c>
      <c r="F283" s="81">
        <f>SUM(F253:F282)</f>
        <v>2721941.7600000002</v>
      </c>
    </row>
    <row r="285" spans="1:7" x14ac:dyDescent="0.3">
      <c r="A285" s="76" t="s">
        <v>32</v>
      </c>
      <c r="B285" s="54">
        <v>2023</v>
      </c>
    </row>
    <row r="287" spans="1:7" ht="43.2" x14ac:dyDescent="0.3">
      <c r="A287" s="78" t="s">
        <v>129</v>
      </c>
      <c r="B287" s="79" t="s">
        <v>0</v>
      </c>
      <c r="C287" s="79" t="s">
        <v>1</v>
      </c>
      <c r="D287" s="79" t="s">
        <v>2</v>
      </c>
      <c r="E287" s="79" t="s">
        <v>41</v>
      </c>
      <c r="F287" s="79" t="s">
        <v>3</v>
      </c>
      <c r="G287" s="79" t="s">
        <v>949</v>
      </c>
    </row>
    <row r="288" spans="1:7" x14ac:dyDescent="0.3">
      <c r="A288" s="25" t="s">
        <v>8</v>
      </c>
      <c r="B288" s="77">
        <v>45261</v>
      </c>
      <c r="C288" s="2">
        <v>0</v>
      </c>
      <c r="D288" s="2">
        <v>43020</v>
      </c>
      <c r="E288" s="2">
        <v>800638</v>
      </c>
      <c r="F288" s="2">
        <v>149709.6</v>
      </c>
      <c r="G288" s="2">
        <f>F288</f>
        <v>149709.6</v>
      </c>
    </row>
    <row r="289" spans="1:7" x14ac:dyDescent="0.3">
      <c r="A289" s="25" t="s">
        <v>9</v>
      </c>
      <c r="B289" s="77">
        <v>45262</v>
      </c>
      <c r="C289" s="2">
        <v>0</v>
      </c>
      <c r="D289" s="2">
        <v>0</v>
      </c>
      <c r="E289" s="2">
        <v>800638</v>
      </c>
      <c r="F289" s="2">
        <v>0</v>
      </c>
      <c r="G289" s="2">
        <f>G288+F289</f>
        <v>149709.6</v>
      </c>
    </row>
    <row r="290" spans="1:7" x14ac:dyDescent="0.3">
      <c r="A290" s="25" t="s">
        <v>4</v>
      </c>
      <c r="B290" s="77">
        <v>45263</v>
      </c>
      <c r="C290" s="2">
        <v>0</v>
      </c>
      <c r="D290" s="2">
        <v>0</v>
      </c>
      <c r="E290" s="2">
        <v>800638</v>
      </c>
      <c r="F290" s="2">
        <v>0</v>
      </c>
      <c r="G290" s="2">
        <f>G289+F290</f>
        <v>149709.6</v>
      </c>
    </row>
    <row r="291" spans="1:7" x14ac:dyDescent="0.3">
      <c r="A291" s="25" t="s">
        <v>5</v>
      </c>
      <c r="B291" s="77">
        <v>45264</v>
      </c>
      <c r="C291" s="2">
        <v>0</v>
      </c>
      <c r="D291" s="2">
        <v>0</v>
      </c>
      <c r="E291" s="2">
        <v>800638</v>
      </c>
      <c r="F291" s="2">
        <v>0</v>
      </c>
      <c r="G291" s="2">
        <f t="shared" ref="G291:G318" si="8">G290+F291</f>
        <v>149709.6</v>
      </c>
    </row>
    <row r="292" spans="1:7" x14ac:dyDescent="0.3">
      <c r="A292" s="25" t="s">
        <v>6</v>
      </c>
      <c r="B292" s="77">
        <v>45265</v>
      </c>
      <c r="C292" s="2">
        <v>0</v>
      </c>
      <c r="D292" s="2">
        <v>59930</v>
      </c>
      <c r="E292" s="2">
        <v>740708</v>
      </c>
      <c r="F292" s="2">
        <v>165236.4</v>
      </c>
      <c r="G292" s="2">
        <f t="shared" si="8"/>
        <v>314946</v>
      </c>
    </row>
    <row r="293" spans="1:7" x14ac:dyDescent="0.3">
      <c r="A293" s="25" t="s">
        <v>694</v>
      </c>
      <c r="B293" s="77">
        <v>45266</v>
      </c>
      <c r="C293" s="2">
        <v>0</v>
      </c>
      <c r="D293" s="2">
        <v>5500</v>
      </c>
      <c r="E293" s="2">
        <v>735208</v>
      </c>
      <c r="F293" s="2">
        <v>19140</v>
      </c>
      <c r="G293" s="2">
        <f t="shared" si="8"/>
        <v>334086</v>
      </c>
    </row>
    <row r="294" spans="1:7" x14ac:dyDescent="0.3">
      <c r="A294" s="25" t="s">
        <v>7</v>
      </c>
      <c r="B294" s="77">
        <v>45267</v>
      </c>
      <c r="C294" s="2">
        <v>0</v>
      </c>
      <c r="D294" s="2">
        <v>27500</v>
      </c>
      <c r="E294" s="2">
        <v>707708</v>
      </c>
      <c r="F294" s="2">
        <v>95700</v>
      </c>
      <c r="G294" s="2">
        <f t="shared" si="8"/>
        <v>429786</v>
      </c>
    </row>
    <row r="295" spans="1:7" x14ac:dyDescent="0.3">
      <c r="A295" s="25" t="s">
        <v>8</v>
      </c>
      <c r="B295" s="77">
        <v>45268</v>
      </c>
      <c r="C295" s="2">
        <v>0</v>
      </c>
      <c r="D295" s="2">
        <v>57000</v>
      </c>
      <c r="E295" s="2">
        <v>650708</v>
      </c>
      <c r="F295" s="2">
        <v>155040</v>
      </c>
      <c r="G295" s="2">
        <f t="shared" si="8"/>
        <v>584826</v>
      </c>
    </row>
    <row r="296" spans="1:7" x14ac:dyDescent="0.3">
      <c r="A296" s="25" t="s">
        <v>9</v>
      </c>
      <c r="B296" s="77">
        <v>45269</v>
      </c>
      <c r="C296" s="2">
        <v>0</v>
      </c>
      <c r="D296" s="2">
        <v>0</v>
      </c>
      <c r="E296" s="2">
        <v>650708</v>
      </c>
      <c r="F296" s="2">
        <v>0</v>
      </c>
      <c r="G296" s="2">
        <f t="shared" si="8"/>
        <v>584826</v>
      </c>
    </row>
    <row r="297" spans="1:7" x14ac:dyDescent="0.3">
      <c r="A297" s="25" t="s">
        <v>4</v>
      </c>
      <c r="B297" s="77">
        <v>45270</v>
      </c>
      <c r="C297" s="2">
        <v>0</v>
      </c>
      <c r="D297" s="2">
        <v>0</v>
      </c>
      <c r="E297" s="2">
        <v>650708</v>
      </c>
      <c r="F297" s="2">
        <v>0</v>
      </c>
      <c r="G297" s="2">
        <f t="shared" si="8"/>
        <v>584826</v>
      </c>
    </row>
    <row r="298" spans="1:7" x14ac:dyDescent="0.3">
      <c r="A298" s="25" t="s">
        <v>5</v>
      </c>
      <c r="B298" s="77">
        <v>45271</v>
      </c>
      <c r="C298" s="2">
        <v>0</v>
      </c>
      <c r="D298" s="2">
        <v>0</v>
      </c>
      <c r="E298" s="2">
        <v>650708</v>
      </c>
      <c r="F298" s="2">
        <v>0</v>
      </c>
      <c r="G298" s="2">
        <f t="shared" si="8"/>
        <v>584826</v>
      </c>
    </row>
    <row r="299" spans="1:7" x14ac:dyDescent="0.3">
      <c r="A299" s="25" t="s">
        <v>6</v>
      </c>
      <c r="B299" s="77">
        <v>45272</v>
      </c>
      <c r="C299" s="2">
        <v>0</v>
      </c>
      <c r="D299" s="2">
        <v>7000</v>
      </c>
      <c r="E299" s="2">
        <v>643708</v>
      </c>
      <c r="F299" s="2">
        <v>24360</v>
      </c>
      <c r="G299" s="2">
        <f t="shared" si="8"/>
        <v>609186</v>
      </c>
    </row>
    <row r="300" spans="1:7" x14ac:dyDescent="0.3">
      <c r="A300" s="25" t="s">
        <v>694</v>
      </c>
      <c r="B300" s="77">
        <v>45273</v>
      </c>
      <c r="C300" s="2">
        <v>0</v>
      </c>
      <c r="D300" s="2">
        <v>83110</v>
      </c>
      <c r="E300" s="2">
        <v>560598</v>
      </c>
      <c r="F300" s="2">
        <v>245902.8</v>
      </c>
      <c r="G300" s="2">
        <f t="shared" si="8"/>
        <v>855088.8</v>
      </c>
    </row>
    <row r="301" spans="1:7" x14ac:dyDescent="0.3">
      <c r="A301" s="25" t="s">
        <v>7</v>
      </c>
      <c r="B301" s="77">
        <v>45274</v>
      </c>
      <c r="C301" s="2">
        <v>0</v>
      </c>
      <c r="D301" s="2">
        <v>101584</v>
      </c>
      <c r="E301" s="2">
        <v>459014</v>
      </c>
      <c r="F301" s="2">
        <v>353512.32</v>
      </c>
      <c r="G301" s="2">
        <f t="shared" si="8"/>
        <v>1208601.1200000001</v>
      </c>
    </row>
    <row r="302" spans="1:7" x14ac:dyDescent="0.3">
      <c r="A302" s="25" t="s">
        <v>8</v>
      </c>
      <c r="B302" s="77">
        <v>45275</v>
      </c>
      <c r="C302" s="2">
        <v>0</v>
      </c>
      <c r="D302" s="2">
        <v>1000</v>
      </c>
      <c r="E302" s="2">
        <v>458014</v>
      </c>
      <c r="F302" s="2">
        <v>3480</v>
      </c>
      <c r="G302" s="2">
        <f t="shared" si="8"/>
        <v>1212081.1200000001</v>
      </c>
    </row>
    <row r="303" spans="1:7" x14ac:dyDescent="0.3">
      <c r="A303" s="25" t="s">
        <v>9</v>
      </c>
      <c r="B303" s="77">
        <v>45276</v>
      </c>
      <c r="C303" s="2">
        <v>0</v>
      </c>
      <c r="D303" s="2">
        <v>0</v>
      </c>
      <c r="E303" s="2">
        <v>458014</v>
      </c>
      <c r="F303" s="2">
        <v>0</v>
      </c>
      <c r="G303" s="2">
        <f t="shared" si="8"/>
        <v>1212081.1200000001</v>
      </c>
    </row>
    <row r="304" spans="1:7" x14ac:dyDescent="0.3">
      <c r="A304" s="25" t="s">
        <v>4</v>
      </c>
      <c r="B304" s="77">
        <v>45277</v>
      </c>
      <c r="C304" s="2">
        <v>0</v>
      </c>
      <c r="D304" s="2">
        <v>0</v>
      </c>
      <c r="E304" s="2">
        <v>458014</v>
      </c>
      <c r="F304" s="2">
        <v>0</v>
      </c>
      <c r="G304" s="2">
        <f t="shared" si="8"/>
        <v>1212081.1200000001</v>
      </c>
    </row>
    <row r="305" spans="1:7" x14ac:dyDescent="0.3">
      <c r="A305" s="25" t="s">
        <v>5</v>
      </c>
      <c r="B305" s="77">
        <v>45278</v>
      </c>
      <c r="C305" s="2">
        <v>0</v>
      </c>
      <c r="D305" s="2">
        <v>35500</v>
      </c>
      <c r="E305" s="2">
        <v>422514</v>
      </c>
      <c r="F305" s="2">
        <v>123540</v>
      </c>
      <c r="G305" s="2">
        <f t="shared" si="8"/>
        <v>1335621.1200000001</v>
      </c>
    </row>
    <row r="306" spans="1:7" x14ac:dyDescent="0.3">
      <c r="A306" s="25" t="s">
        <v>6</v>
      </c>
      <c r="B306" s="77">
        <v>45279</v>
      </c>
      <c r="C306" s="2">
        <v>0</v>
      </c>
      <c r="D306" s="2">
        <v>70000</v>
      </c>
      <c r="E306" s="2">
        <v>352514</v>
      </c>
      <c r="F306" s="2">
        <v>200280</v>
      </c>
      <c r="G306" s="2">
        <f t="shared" si="8"/>
        <v>1535901.12</v>
      </c>
    </row>
    <row r="307" spans="1:7" x14ac:dyDescent="0.3">
      <c r="A307" s="25" t="s">
        <v>694</v>
      </c>
      <c r="B307" s="77">
        <v>45280</v>
      </c>
      <c r="C307" s="2">
        <v>0</v>
      </c>
      <c r="D307" s="2">
        <v>0</v>
      </c>
      <c r="E307" s="2">
        <v>352514</v>
      </c>
      <c r="F307" s="2">
        <v>0</v>
      </c>
      <c r="G307" s="2">
        <f t="shared" si="8"/>
        <v>1535901.12</v>
      </c>
    </row>
    <row r="308" spans="1:7" x14ac:dyDescent="0.3">
      <c r="A308" s="25" t="s">
        <v>7</v>
      </c>
      <c r="B308" s="77">
        <v>45281</v>
      </c>
      <c r="C308" s="2">
        <v>0</v>
      </c>
      <c r="D308" s="2">
        <v>0</v>
      </c>
      <c r="E308" s="2">
        <v>352514</v>
      </c>
      <c r="F308" s="2">
        <v>0</v>
      </c>
      <c r="G308" s="2">
        <f t="shared" si="8"/>
        <v>1535901.12</v>
      </c>
    </row>
    <row r="309" spans="1:7" x14ac:dyDescent="0.3">
      <c r="A309" s="25" t="s">
        <v>8</v>
      </c>
      <c r="B309" s="77">
        <v>45282</v>
      </c>
      <c r="C309" s="2">
        <v>59832</v>
      </c>
      <c r="D309" s="2">
        <v>0</v>
      </c>
      <c r="E309" s="2">
        <v>412346</v>
      </c>
      <c r="F309" s="2">
        <v>0</v>
      </c>
      <c r="G309" s="2">
        <f t="shared" si="8"/>
        <v>1535901.12</v>
      </c>
    </row>
    <row r="310" spans="1:7" x14ac:dyDescent="0.3">
      <c r="A310" s="25" t="s">
        <v>9</v>
      </c>
      <c r="B310" s="77">
        <v>45283</v>
      </c>
      <c r="C310" s="2">
        <v>46469</v>
      </c>
      <c r="D310" s="2">
        <v>0</v>
      </c>
      <c r="E310" s="2">
        <v>458815</v>
      </c>
      <c r="F310" s="2">
        <v>0</v>
      </c>
      <c r="G310" s="2">
        <f t="shared" si="8"/>
        <v>1535901.12</v>
      </c>
    </row>
    <row r="311" spans="1:7" x14ac:dyDescent="0.3">
      <c r="A311" s="25" t="s">
        <v>4</v>
      </c>
      <c r="B311" s="77">
        <v>45284</v>
      </c>
      <c r="C311" s="2">
        <v>47334</v>
      </c>
      <c r="D311" s="2">
        <v>0</v>
      </c>
      <c r="E311" s="2">
        <v>506149</v>
      </c>
      <c r="F311" s="2">
        <v>0</v>
      </c>
      <c r="G311" s="2">
        <f t="shared" si="8"/>
        <v>1535901.12</v>
      </c>
    </row>
    <row r="312" spans="1:7" x14ac:dyDescent="0.3">
      <c r="A312" s="25" t="s">
        <v>5</v>
      </c>
      <c r="B312" s="77">
        <v>45285</v>
      </c>
      <c r="C312" s="2">
        <v>46476</v>
      </c>
      <c r="D312" s="2">
        <v>0</v>
      </c>
      <c r="E312" s="2">
        <v>552625</v>
      </c>
      <c r="F312" s="2">
        <v>0</v>
      </c>
      <c r="G312" s="2">
        <f t="shared" si="8"/>
        <v>1535901.12</v>
      </c>
    </row>
    <row r="313" spans="1:7" x14ac:dyDescent="0.3">
      <c r="A313" s="25" t="s">
        <v>6</v>
      </c>
      <c r="B313" s="77">
        <v>45286</v>
      </c>
      <c r="C313" s="2">
        <v>59118</v>
      </c>
      <c r="D313" s="2">
        <v>27000</v>
      </c>
      <c r="E313" s="2">
        <v>584743</v>
      </c>
      <c r="F313" s="2">
        <v>93960</v>
      </c>
      <c r="G313" s="2">
        <f t="shared" si="8"/>
        <v>1629861.12</v>
      </c>
    </row>
    <row r="314" spans="1:7" x14ac:dyDescent="0.3">
      <c r="A314" s="25" t="s">
        <v>694</v>
      </c>
      <c r="B314" s="77">
        <v>45287</v>
      </c>
      <c r="C314" s="2">
        <v>47551</v>
      </c>
      <c r="D314" s="2">
        <v>115400</v>
      </c>
      <c r="E314" s="2">
        <v>516894</v>
      </c>
      <c r="F314" s="2">
        <v>358272</v>
      </c>
      <c r="G314" s="2">
        <f t="shared" si="8"/>
        <v>1988133.12</v>
      </c>
    </row>
    <row r="315" spans="1:7" x14ac:dyDescent="0.3">
      <c r="A315" s="25" t="s">
        <v>7</v>
      </c>
      <c r="B315" s="77">
        <v>45288</v>
      </c>
      <c r="C315" s="2">
        <v>48309</v>
      </c>
      <c r="D315" s="2">
        <v>19040</v>
      </c>
      <c r="E315" s="2">
        <v>546163</v>
      </c>
      <c r="F315" s="2">
        <v>66259.199999999997</v>
      </c>
      <c r="G315" s="2">
        <f t="shared" si="8"/>
        <v>2054392.32</v>
      </c>
    </row>
    <row r="316" spans="1:7" x14ac:dyDescent="0.3">
      <c r="A316" s="25" t="s">
        <v>8</v>
      </c>
      <c r="B316" s="77">
        <v>45289</v>
      </c>
      <c r="C316" s="2">
        <v>60818</v>
      </c>
      <c r="D316" s="2">
        <v>93200</v>
      </c>
      <c r="E316" s="2">
        <v>513781</v>
      </c>
      <c r="F316" s="2">
        <v>281016</v>
      </c>
      <c r="G316" s="2">
        <f t="shared" si="8"/>
        <v>2335408.3200000003</v>
      </c>
    </row>
    <row r="317" spans="1:7" x14ac:dyDescent="0.3">
      <c r="A317" s="25" t="s">
        <v>9</v>
      </c>
      <c r="B317" s="77">
        <v>45290</v>
      </c>
      <c r="C317" s="2">
        <v>47795</v>
      </c>
      <c r="D317" s="2">
        <v>0</v>
      </c>
      <c r="E317" s="2">
        <v>561576</v>
      </c>
      <c r="F317" s="2">
        <v>0</v>
      </c>
      <c r="G317" s="2">
        <f t="shared" si="8"/>
        <v>2335408.3200000003</v>
      </c>
    </row>
    <row r="318" spans="1:7" x14ac:dyDescent="0.3">
      <c r="A318" s="25" t="s">
        <v>4</v>
      </c>
      <c r="B318" s="77">
        <v>45291</v>
      </c>
      <c r="C318" s="82">
        <v>47557</v>
      </c>
      <c r="D318" s="82">
        <v>0</v>
      </c>
      <c r="E318" s="82">
        <v>609133</v>
      </c>
      <c r="F318" s="82">
        <v>0</v>
      </c>
      <c r="G318" s="2">
        <f t="shared" si="8"/>
        <v>2335408.3200000003</v>
      </c>
    </row>
    <row r="319" spans="1:7" x14ac:dyDescent="0.3">
      <c r="B319" s="80" t="s">
        <v>42</v>
      </c>
      <c r="C319" s="81">
        <f>SUM(C288:C318)</f>
        <v>511259</v>
      </c>
      <c r="D319" s="81">
        <f>SUM(D288:D318)</f>
        <v>745784</v>
      </c>
      <c r="E319" s="81">
        <f>E318</f>
        <v>609133</v>
      </c>
      <c r="F319" s="81">
        <f>SUM(F288:F318)</f>
        <v>2335408.3200000003</v>
      </c>
    </row>
    <row r="321" spans="1:7" x14ac:dyDescent="0.3">
      <c r="A321" s="76" t="s">
        <v>779</v>
      </c>
      <c r="B321" s="54">
        <v>2024</v>
      </c>
    </row>
    <row r="323" spans="1:7" ht="43.2" x14ac:dyDescent="0.3">
      <c r="A323" s="78" t="s">
        <v>129</v>
      </c>
      <c r="B323" s="79" t="s">
        <v>0</v>
      </c>
      <c r="C323" s="79" t="s">
        <v>1</v>
      </c>
      <c r="D323" s="79" t="s">
        <v>2</v>
      </c>
      <c r="E323" s="79" t="s">
        <v>41</v>
      </c>
      <c r="F323" s="79" t="s">
        <v>3</v>
      </c>
      <c r="G323" s="79" t="s">
        <v>948</v>
      </c>
    </row>
    <row r="324" spans="1:7" x14ac:dyDescent="0.3">
      <c r="A324" s="25" t="s">
        <v>5</v>
      </c>
      <c r="B324" s="77">
        <v>45261</v>
      </c>
      <c r="C324" s="2">
        <v>47618</v>
      </c>
      <c r="D324" s="2">
        <v>0</v>
      </c>
      <c r="E324" s="2">
        <v>656751</v>
      </c>
      <c r="F324" s="2">
        <v>0</v>
      </c>
      <c r="G324" s="2">
        <f>F324</f>
        <v>0</v>
      </c>
    </row>
    <row r="325" spans="1:7" x14ac:dyDescent="0.3">
      <c r="A325" s="25" t="s">
        <v>6</v>
      </c>
      <c r="B325" s="77">
        <v>45262</v>
      </c>
      <c r="C325" s="2">
        <v>59162</v>
      </c>
      <c r="D325" s="2">
        <v>0</v>
      </c>
      <c r="E325" s="2">
        <v>715913</v>
      </c>
      <c r="F325" s="2">
        <v>0</v>
      </c>
      <c r="G325" s="2">
        <f>G324+F325</f>
        <v>0</v>
      </c>
    </row>
    <row r="326" spans="1:7" x14ac:dyDescent="0.3">
      <c r="A326" s="25" t="s">
        <v>694</v>
      </c>
      <c r="B326" s="77">
        <v>45263</v>
      </c>
      <c r="C326" s="2">
        <v>46942</v>
      </c>
      <c r="D326" s="2">
        <v>12000</v>
      </c>
      <c r="E326" s="2">
        <v>750855</v>
      </c>
      <c r="F326" s="2">
        <v>41760</v>
      </c>
      <c r="G326" s="2">
        <f>G325+F326</f>
        <v>41760</v>
      </c>
    </row>
    <row r="327" spans="1:7" x14ac:dyDescent="0.3">
      <c r="A327" s="25" t="s">
        <v>7</v>
      </c>
      <c r="B327" s="77">
        <v>45264</v>
      </c>
      <c r="C327" s="2">
        <v>47245</v>
      </c>
      <c r="D327" s="2">
        <v>3600</v>
      </c>
      <c r="E327" s="2">
        <v>794500</v>
      </c>
      <c r="F327" s="2">
        <v>12528</v>
      </c>
      <c r="G327" s="2">
        <f t="shared" ref="G327:G354" si="9">G326+F327</f>
        <v>54288</v>
      </c>
    </row>
    <row r="328" spans="1:7" x14ac:dyDescent="0.3">
      <c r="A328" s="25" t="s">
        <v>8</v>
      </c>
      <c r="B328" s="77">
        <v>45265</v>
      </c>
      <c r="C328" s="2">
        <v>46402</v>
      </c>
      <c r="D328" s="2">
        <v>84000</v>
      </c>
      <c r="E328" s="2">
        <v>756902</v>
      </c>
      <c r="F328" s="2">
        <v>249000</v>
      </c>
      <c r="G328" s="2">
        <f t="shared" si="9"/>
        <v>303288</v>
      </c>
    </row>
    <row r="329" spans="1:7" x14ac:dyDescent="0.3">
      <c r="A329" s="25" t="s">
        <v>9</v>
      </c>
      <c r="B329" s="77">
        <v>45266</v>
      </c>
      <c r="C329" s="2">
        <v>57691</v>
      </c>
      <c r="D329" s="2">
        <v>0</v>
      </c>
      <c r="E329" s="2">
        <v>814593</v>
      </c>
      <c r="F329" s="2">
        <v>0</v>
      </c>
      <c r="G329" s="2">
        <f t="shared" si="9"/>
        <v>303288</v>
      </c>
    </row>
    <row r="330" spans="1:7" x14ac:dyDescent="0.3">
      <c r="A330" s="25" t="s">
        <v>4</v>
      </c>
      <c r="B330" s="77">
        <v>45267</v>
      </c>
      <c r="C330" s="2">
        <v>46496</v>
      </c>
      <c r="D330" s="2">
        <v>0</v>
      </c>
      <c r="E330" s="2">
        <v>861089</v>
      </c>
      <c r="F330" s="2">
        <v>0</v>
      </c>
      <c r="G330" s="2">
        <f t="shared" si="9"/>
        <v>303288</v>
      </c>
    </row>
    <row r="331" spans="1:7" x14ac:dyDescent="0.3">
      <c r="A331" s="25" t="s">
        <v>5</v>
      </c>
      <c r="B331" s="77">
        <v>45268</v>
      </c>
      <c r="C331" s="2">
        <v>47435</v>
      </c>
      <c r="D331" s="2">
        <v>0</v>
      </c>
      <c r="E331" s="2">
        <v>908524</v>
      </c>
      <c r="F331" s="2">
        <v>0</v>
      </c>
      <c r="G331" s="2">
        <f t="shared" si="9"/>
        <v>303288</v>
      </c>
    </row>
    <row r="332" spans="1:7" x14ac:dyDescent="0.3">
      <c r="A332" s="25" t="s">
        <v>6</v>
      </c>
      <c r="B332" s="77">
        <v>45269</v>
      </c>
      <c r="C332" s="2">
        <v>59512</v>
      </c>
      <c r="D332" s="2">
        <v>6370</v>
      </c>
      <c r="E332" s="2">
        <v>961666</v>
      </c>
      <c r="F332" s="2">
        <v>22167.599999999999</v>
      </c>
      <c r="G332" s="2">
        <f t="shared" si="9"/>
        <v>325455.59999999998</v>
      </c>
    </row>
    <row r="333" spans="1:7" x14ac:dyDescent="0.3">
      <c r="A333" s="25" t="s">
        <v>694</v>
      </c>
      <c r="B333" s="77">
        <v>45270</v>
      </c>
      <c r="C333" s="2">
        <v>47413</v>
      </c>
      <c r="D333" s="2">
        <v>33000</v>
      </c>
      <c r="E333" s="2">
        <v>976079</v>
      </c>
      <c r="F333" s="2">
        <v>114840</v>
      </c>
      <c r="G333" s="2">
        <f t="shared" si="9"/>
        <v>440295.6</v>
      </c>
    </row>
    <row r="334" spans="1:7" x14ac:dyDescent="0.3">
      <c r="A334" s="25" t="s">
        <v>7</v>
      </c>
      <c r="B334" s="77">
        <v>45271</v>
      </c>
      <c r="C334" s="2">
        <v>46905</v>
      </c>
      <c r="D334" s="2">
        <v>19300</v>
      </c>
      <c r="E334" s="2">
        <v>1003684</v>
      </c>
      <c r="F334" s="2">
        <v>67164</v>
      </c>
      <c r="G334" s="2">
        <f t="shared" si="9"/>
        <v>507459.6</v>
      </c>
    </row>
    <row r="335" spans="1:7" x14ac:dyDescent="0.3">
      <c r="A335" s="25" t="s">
        <v>8</v>
      </c>
      <c r="B335" s="77">
        <v>45272</v>
      </c>
      <c r="C335" s="2">
        <v>47463</v>
      </c>
      <c r="D335" s="2">
        <v>75500</v>
      </c>
      <c r="E335" s="2">
        <v>975647</v>
      </c>
      <c r="F335" s="2">
        <v>219420</v>
      </c>
      <c r="G335" s="2">
        <f t="shared" si="9"/>
        <v>726879.6</v>
      </c>
    </row>
    <row r="336" spans="1:7" x14ac:dyDescent="0.3">
      <c r="A336" s="25" t="s">
        <v>9</v>
      </c>
      <c r="B336" s="77">
        <v>45273</v>
      </c>
      <c r="C336" s="2">
        <v>58209</v>
      </c>
      <c r="D336" s="2">
        <v>0</v>
      </c>
      <c r="E336" s="2">
        <v>1033856</v>
      </c>
      <c r="F336" s="2">
        <v>0</v>
      </c>
      <c r="G336" s="2">
        <f t="shared" si="9"/>
        <v>726879.6</v>
      </c>
    </row>
    <row r="337" spans="1:7" x14ac:dyDescent="0.3">
      <c r="A337" s="25" t="s">
        <v>4</v>
      </c>
      <c r="B337" s="77">
        <v>45274</v>
      </c>
      <c r="C337" s="2">
        <v>46564</v>
      </c>
      <c r="D337" s="2">
        <v>0</v>
      </c>
      <c r="E337" s="2">
        <v>1080420</v>
      </c>
      <c r="F337" s="2">
        <v>0</v>
      </c>
      <c r="G337" s="2">
        <f t="shared" si="9"/>
        <v>726879.6</v>
      </c>
    </row>
    <row r="338" spans="1:7" x14ac:dyDescent="0.3">
      <c r="A338" s="25" t="s">
        <v>5</v>
      </c>
      <c r="B338" s="77">
        <v>45275</v>
      </c>
      <c r="C338" s="2">
        <v>46496</v>
      </c>
      <c r="D338" s="2">
        <v>8500</v>
      </c>
      <c r="E338" s="2">
        <v>1118416</v>
      </c>
      <c r="F338" s="2">
        <v>29580</v>
      </c>
      <c r="G338" s="2">
        <f t="shared" si="9"/>
        <v>756459.6</v>
      </c>
    </row>
    <row r="339" spans="1:7" x14ac:dyDescent="0.3">
      <c r="A339" s="25" t="s">
        <v>6</v>
      </c>
      <c r="B339" s="77">
        <v>45276</v>
      </c>
      <c r="C339" s="2">
        <v>47388</v>
      </c>
      <c r="D339" s="2">
        <v>4900</v>
      </c>
      <c r="E339" s="2">
        <v>1160904</v>
      </c>
      <c r="F339" s="2">
        <v>17052</v>
      </c>
      <c r="G339" s="2">
        <f t="shared" si="9"/>
        <v>773511.6</v>
      </c>
    </row>
    <row r="340" spans="1:7" x14ac:dyDescent="0.3">
      <c r="A340" s="25" t="s">
        <v>694</v>
      </c>
      <c r="B340" s="77">
        <v>45277</v>
      </c>
      <c r="C340" s="2">
        <v>46864</v>
      </c>
      <c r="D340" s="2">
        <v>116840</v>
      </c>
      <c r="E340" s="2">
        <v>1090928</v>
      </c>
      <c r="F340" s="2">
        <v>363283.20000000001</v>
      </c>
      <c r="G340" s="2">
        <f t="shared" si="9"/>
        <v>1136794.8</v>
      </c>
    </row>
    <row r="341" spans="1:7" x14ac:dyDescent="0.3">
      <c r="A341" s="25" t="s">
        <v>7</v>
      </c>
      <c r="B341" s="77">
        <v>45278</v>
      </c>
      <c r="C341" s="2">
        <v>58590</v>
      </c>
      <c r="D341" s="2">
        <v>36400</v>
      </c>
      <c r="E341" s="2">
        <v>1113118</v>
      </c>
      <c r="F341" s="2">
        <v>126672</v>
      </c>
      <c r="G341" s="2">
        <f t="shared" si="9"/>
        <v>1263466.8</v>
      </c>
    </row>
    <row r="342" spans="1:7" x14ac:dyDescent="0.3">
      <c r="A342" s="25" t="s">
        <v>8</v>
      </c>
      <c r="B342" s="77">
        <v>45279</v>
      </c>
      <c r="C342" s="2">
        <v>46592</v>
      </c>
      <c r="D342" s="2">
        <v>61500</v>
      </c>
      <c r="E342" s="2">
        <v>1098210</v>
      </c>
      <c r="F342" s="2">
        <v>170700</v>
      </c>
      <c r="G342" s="2">
        <f t="shared" si="9"/>
        <v>1434166.8</v>
      </c>
    </row>
    <row r="343" spans="1:7" x14ac:dyDescent="0.3">
      <c r="A343" s="25" t="s">
        <v>9</v>
      </c>
      <c r="B343" s="77">
        <v>45280</v>
      </c>
      <c r="C343" s="2">
        <v>46551</v>
      </c>
      <c r="D343" s="2">
        <v>0</v>
      </c>
      <c r="E343" s="2">
        <v>1144761</v>
      </c>
      <c r="F343" s="2">
        <v>0</v>
      </c>
      <c r="G343" s="2">
        <f t="shared" si="9"/>
        <v>1434166.8</v>
      </c>
    </row>
    <row r="344" spans="1:7" x14ac:dyDescent="0.3">
      <c r="A344" s="25" t="s">
        <v>4</v>
      </c>
      <c r="B344" s="77">
        <v>45281</v>
      </c>
      <c r="C344" s="2">
        <v>46973</v>
      </c>
      <c r="D344" s="2">
        <v>0</v>
      </c>
      <c r="E344" s="2">
        <v>1191734</v>
      </c>
      <c r="F344" s="2">
        <v>0</v>
      </c>
      <c r="G344" s="2">
        <f t="shared" si="9"/>
        <v>1434166.8</v>
      </c>
    </row>
    <row r="345" spans="1:7" x14ac:dyDescent="0.3">
      <c r="A345" s="25" t="s">
        <v>5</v>
      </c>
      <c r="B345" s="77">
        <v>45282</v>
      </c>
      <c r="C345" s="2">
        <v>58311</v>
      </c>
      <c r="D345" s="2">
        <v>0</v>
      </c>
      <c r="E345" s="2">
        <v>1250045</v>
      </c>
      <c r="F345" s="2">
        <v>0</v>
      </c>
      <c r="G345" s="2">
        <f t="shared" si="9"/>
        <v>1434166.8</v>
      </c>
    </row>
    <row r="346" spans="1:7" x14ac:dyDescent="0.3">
      <c r="A346" s="25" t="s">
        <v>6</v>
      </c>
      <c r="B346" s="77">
        <v>45283</v>
      </c>
      <c r="C346" s="2">
        <v>46408</v>
      </c>
      <c r="D346" s="2">
        <v>0</v>
      </c>
      <c r="E346" s="2">
        <v>1296453</v>
      </c>
      <c r="F346" s="2">
        <v>0</v>
      </c>
      <c r="G346" s="2">
        <f t="shared" si="9"/>
        <v>1434166.8</v>
      </c>
    </row>
    <row r="347" spans="1:7" x14ac:dyDescent="0.3">
      <c r="A347" s="25" t="s">
        <v>694</v>
      </c>
      <c r="B347" s="77">
        <v>45284</v>
      </c>
      <c r="C347" s="2">
        <v>46517</v>
      </c>
      <c r="D347" s="2">
        <v>63800</v>
      </c>
      <c r="E347" s="2">
        <v>1279170</v>
      </c>
      <c r="F347" s="2">
        <v>178704</v>
      </c>
      <c r="G347" s="2">
        <f t="shared" si="9"/>
        <v>1612870.8</v>
      </c>
    </row>
    <row r="348" spans="1:7" x14ac:dyDescent="0.3">
      <c r="A348" s="25" t="s">
        <v>7</v>
      </c>
      <c r="B348" s="77">
        <v>45285</v>
      </c>
      <c r="C348" s="2">
        <v>34682</v>
      </c>
      <c r="D348" s="2">
        <v>42240</v>
      </c>
      <c r="E348" s="2">
        <v>1271612</v>
      </c>
      <c r="F348" s="2">
        <v>146995.20000000001</v>
      </c>
      <c r="G348" s="2">
        <f t="shared" si="9"/>
        <v>1759866</v>
      </c>
    </row>
    <row r="349" spans="1:7" x14ac:dyDescent="0.3">
      <c r="A349" s="25" t="s">
        <v>8</v>
      </c>
      <c r="B349" s="77">
        <v>45286</v>
      </c>
      <c r="C349" s="2">
        <v>46673</v>
      </c>
      <c r="D349" s="2">
        <v>81600</v>
      </c>
      <c r="E349" s="2">
        <v>1236685</v>
      </c>
      <c r="F349" s="2">
        <v>240648</v>
      </c>
      <c r="G349" s="2">
        <f t="shared" si="9"/>
        <v>2000514</v>
      </c>
    </row>
    <row r="350" spans="1:7" x14ac:dyDescent="0.3">
      <c r="A350" s="25" t="s">
        <v>9</v>
      </c>
      <c r="B350" s="77">
        <v>45287</v>
      </c>
      <c r="C350" s="2">
        <v>46394</v>
      </c>
      <c r="D350" s="2">
        <v>0</v>
      </c>
      <c r="E350" s="2">
        <v>1283079</v>
      </c>
      <c r="F350" s="2">
        <v>0</v>
      </c>
      <c r="G350" s="2">
        <f t="shared" si="9"/>
        <v>2000514</v>
      </c>
    </row>
    <row r="351" spans="1:7" x14ac:dyDescent="0.3">
      <c r="A351" s="25" t="s">
        <v>4</v>
      </c>
      <c r="B351" s="77">
        <v>45288</v>
      </c>
      <c r="C351" s="2">
        <v>57549</v>
      </c>
      <c r="D351" s="2">
        <v>0</v>
      </c>
      <c r="E351" s="2">
        <v>1340628</v>
      </c>
      <c r="F351" s="2">
        <v>0</v>
      </c>
      <c r="G351" s="2">
        <f t="shared" si="9"/>
        <v>2000514</v>
      </c>
    </row>
    <row r="352" spans="1:7" x14ac:dyDescent="0.3">
      <c r="A352" s="25" t="s">
        <v>5</v>
      </c>
      <c r="B352" s="77">
        <v>45289</v>
      </c>
      <c r="C352" s="2">
        <v>47532</v>
      </c>
      <c r="D352" s="2">
        <v>4000</v>
      </c>
      <c r="E352" s="2">
        <v>1384160</v>
      </c>
      <c r="F352" s="2">
        <v>13920</v>
      </c>
      <c r="G352" s="2">
        <f t="shared" si="9"/>
        <v>2014434</v>
      </c>
    </row>
    <row r="353" spans="1:7" x14ac:dyDescent="0.3">
      <c r="A353" s="25" t="s">
        <v>6</v>
      </c>
      <c r="B353" s="77">
        <v>45290</v>
      </c>
      <c r="C353" s="2">
        <v>45918</v>
      </c>
      <c r="D353" s="2">
        <v>119500</v>
      </c>
      <c r="E353" s="2">
        <v>1310578</v>
      </c>
      <c r="F353" s="2">
        <v>372540</v>
      </c>
      <c r="G353" s="2">
        <f t="shared" si="9"/>
        <v>2386974</v>
      </c>
    </row>
    <row r="354" spans="1:7" x14ac:dyDescent="0.3">
      <c r="A354" s="25" t="s">
        <v>694</v>
      </c>
      <c r="B354" s="77">
        <v>45291</v>
      </c>
      <c r="C354" s="82">
        <v>45591</v>
      </c>
      <c r="D354" s="82">
        <v>4000</v>
      </c>
      <c r="E354" s="82">
        <v>1352169</v>
      </c>
      <c r="F354" s="82">
        <v>13920</v>
      </c>
      <c r="G354" s="2">
        <f t="shared" si="9"/>
        <v>2400894</v>
      </c>
    </row>
    <row r="355" spans="1:7" x14ac:dyDescent="0.3">
      <c r="B355" s="80" t="s">
        <v>42</v>
      </c>
      <c r="C355" s="81">
        <f>SUM(C324:C354)</f>
        <v>1520086</v>
      </c>
      <c r="D355" s="81">
        <f>SUM(D324:D354)</f>
        <v>777050</v>
      </c>
      <c r="E355" s="81">
        <f>E354</f>
        <v>1352169</v>
      </c>
      <c r="F355" s="81">
        <f>SUM(F324:F354)</f>
        <v>2400894</v>
      </c>
    </row>
    <row r="357" spans="1:7" x14ac:dyDescent="0.3">
      <c r="A357" s="76" t="s">
        <v>869</v>
      </c>
      <c r="B357" s="54">
        <v>2024</v>
      </c>
    </row>
    <row r="359" spans="1:7" ht="43.2" x14ac:dyDescent="0.3">
      <c r="A359" s="78" t="s">
        <v>129</v>
      </c>
      <c r="B359" s="79" t="s">
        <v>0</v>
      </c>
      <c r="C359" s="79" t="s">
        <v>1</v>
      </c>
      <c r="D359" s="79" t="s">
        <v>2</v>
      </c>
      <c r="E359" s="79" t="s">
        <v>41</v>
      </c>
      <c r="F359" s="79" t="s">
        <v>3</v>
      </c>
      <c r="G359" s="79" t="s">
        <v>947</v>
      </c>
    </row>
    <row r="360" spans="1:7" x14ac:dyDescent="0.3">
      <c r="A360" s="25" t="s">
        <v>7</v>
      </c>
      <c r="B360" s="77">
        <v>45323</v>
      </c>
      <c r="C360" s="2">
        <v>45966</v>
      </c>
      <c r="D360" s="2">
        <v>40000</v>
      </c>
      <c r="E360" s="2">
        <v>1358135</v>
      </c>
      <c r="F360" s="2">
        <v>139200</v>
      </c>
      <c r="G360" s="2">
        <f>F360</f>
        <v>139200</v>
      </c>
    </row>
    <row r="361" spans="1:7" x14ac:dyDescent="0.3">
      <c r="A361" s="25" t="s">
        <v>8</v>
      </c>
      <c r="B361" s="77">
        <v>45324</v>
      </c>
      <c r="C361" s="2">
        <v>45762</v>
      </c>
      <c r="D361" s="2">
        <v>57000</v>
      </c>
      <c r="E361" s="2">
        <v>1346897</v>
      </c>
      <c r="F361" s="2">
        <v>155040</v>
      </c>
      <c r="G361" s="2">
        <f>G360+F361</f>
        <v>294240</v>
      </c>
    </row>
    <row r="362" spans="1:7" x14ac:dyDescent="0.3">
      <c r="A362" s="25" t="s">
        <v>9</v>
      </c>
      <c r="B362" s="77">
        <v>45325</v>
      </c>
      <c r="C362" s="2">
        <v>45415</v>
      </c>
      <c r="D362" s="2">
        <v>0</v>
      </c>
      <c r="E362" s="2">
        <v>1392312</v>
      </c>
      <c r="F362" s="2">
        <v>0</v>
      </c>
      <c r="G362" s="2">
        <f>G361+F362</f>
        <v>294240</v>
      </c>
    </row>
    <row r="363" spans="1:7" x14ac:dyDescent="0.3">
      <c r="A363" s="25" t="s">
        <v>4</v>
      </c>
      <c r="B363" s="77">
        <v>45326</v>
      </c>
      <c r="C363" s="2">
        <v>45694</v>
      </c>
      <c r="D363" s="2">
        <v>0</v>
      </c>
      <c r="E363" s="2">
        <v>1438006</v>
      </c>
      <c r="F363" s="2">
        <v>0</v>
      </c>
      <c r="G363" s="2">
        <f t="shared" ref="G363:G388" si="10">G362+F363</f>
        <v>294240</v>
      </c>
    </row>
    <row r="364" spans="1:7" x14ac:dyDescent="0.3">
      <c r="A364" s="25" t="s">
        <v>5</v>
      </c>
      <c r="B364" s="77">
        <v>45327</v>
      </c>
      <c r="C364" s="2">
        <v>57386</v>
      </c>
      <c r="D364" s="2">
        <v>0</v>
      </c>
      <c r="E364" s="2">
        <v>1495392</v>
      </c>
      <c r="F364" s="2">
        <v>0</v>
      </c>
      <c r="G364" s="2">
        <f t="shared" si="10"/>
        <v>294240</v>
      </c>
    </row>
    <row r="365" spans="1:7" x14ac:dyDescent="0.3">
      <c r="A365" s="25" t="s">
        <v>6</v>
      </c>
      <c r="B365" s="77">
        <v>45328</v>
      </c>
      <c r="C365" s="2">
        <v>46690</v>
      </c>
      <c r="D365" s="2">
        <v>6000</v>
      </c>
      <c r="E365" s="2">
        <v>1536082</v>
      </c>
      <c r="F365" s="2">
        <v>20880</v>
      </c>
      <c r="G365" s="2">
        <f t="shared" si="10"/>
        <v>315120</v>
      </c>
    </row>
    <row r="366" spans="1:7" x14ac:dyDescent="0.3">
      <c r="A366" s="25" t="s">
        <v>694</v>
      </c>
      <c r="B366" s="77">
        <v>45329</v>
      </c>
      <c r="C366" s="2">
        <v>45809</v>
      </c>
      <c r="D366" s="2">
        <v>115630</v>
      </c>
      <c r="E366" s="2">
        <v>1466261</v>
      </c>
      <c r="F366" s="2">
        <v>359072.4</v>
      </c>
      <c r="G366" s="2">
        <f t="shared" si="10"/>
        <v>674192.4</v>
      </c>
    </row>
    <row r="367" spans="1:7" x14ac:dyDescent="0.3">
      <c r="A367" s="25" t="s">
        <v>7</v>
      </c>
      <c r="B367" s="77">
        <v>45330</v>
      </c>
      <c r="C367" s="2">
        <v>46129</v>
      </c>
      <c r="D367" s="2">
        <v>41410</v>
      </c>
      <c r="E367" s="2">
        <v>1470980</v>
      </c>
      <c r="F367" s="2">
        <v>144106.79999999999</v>
      </c>
      <c r="G367" s="2">
        <f t="shared" si="10"/>
        <v>818299.2</v>
      </c>
    </row>
    <row r="368" spans="1:7" x14ac:dyDescent="0.3">
      <c r="A368" s="25" t="s">
        <v>8</v>
      </c>
      <c r="B368" s="77">
        <v>45331</v>
      </c>
      <c r="C368" s="2">
        <v>45462</v>
      </c>
      <c r="D368" s="2">
        <v>0</v>
      </c>
      <c r="E368" s="2">
        <v>1516442</v>
      </c>
      <c r="F368" s="2">
        <v>0</v>
      </c>
      <c r="G368" s="2">
        <f t="shared" si="10"/>
        <v>818299.2</v>
      </c>
    </row>
    <row r="369" spans="1:7" x14ac:dyDescent="0.3">
      <c r="A369" s="25" t="s">
        <v>9</v>
      </c>
      <c r="B369" s="77">
        <v>45332</v>
      </c>
      <c r="C369" s="2">
        <v>45796</v>
      </c>
      <c r="D369" s="2">
        <v>0</v>
      </c>
      <c r="E369" s="2">
        <v>1562238</v>
      </c>
      <c r="F369" s="2">
        <v>0</v>
      </c>
      <c r="G369" s="2">
        <f t="shared" si="10"/>
        <v>818299.2</v>
      </c>
    </row>
    <row r="370" spans="1:7" x14ac:dyDescent="0.3">
      <c r="A370" s="25" t="s">
        <v>4</v>
      </c>
      <c r="B370" s="77">
        <v>45333</v>
      </c>
      <c r="C370" s="2">
        <v>45898</v>
      </c>
      <c r="D370" s="2">
        <v>0</v>
      </c>
      <c r="E370" s="2">
        <v>1608136</v>
      </c>
      <c r="F370" s="2">
        <v>0</v>
      </c>
      <c r="G370" s="2">
        <f t="shared" si="10"/>
        <v>818299.2</v>
      </c>
    </row>
    <row r="371" spans="1:7" x14ac:dyDescent="0.3">
      <c r="A371" s="25" t="s">
        <v>5</v>
      </c>
      <c r="B371" s="77">
        <v>45334</v>
      </c>
      <c r="C371" s="2">
        <v>45768</v>
      </c>
      <c r="D371" s="2">
        <v>0</v>
      </c>
      <c r="E371" s="2">
        <v>1653904</v>
      </c>
      <c r="F371" s="2">
        <v>0</v>
      </c>
      <c r="G371" s="2">
        <f t="shared" si="10"/>
        <v>818299.2</v>
      </c>
    </row>
    <row r="372" spans="1:7" x14ac:dyDescent="0.3">
      <c r="A372" s="25" t="s">
        <v>6</v>
      </c>
      <c r="B372" s="77">
        <v>45335</v>
      </c>
      <c r="C372" s="2">
        <v>46190</v>
      </c>
      <c r="D372" s="2">
        <v>0</v>
      </c>
      <c r="E372" s="2">
        <v>1700094</v>
      </c>
      <c r="F372" s="2">
        <v>0</v>
      </c>
      <c r="G372" s="2">
        <f t="shared" si="10"/>
        <v>818299.2</v>
      </c>
    </row>
    <row r="373" spans="1:7" x14ac:dyDescent="0.3">
      <c r="A373" s="25" t="s">
        <v>694</v>
      </c>
      <c r="B373" s="77">
        <v>45336</v>
      </c>
      <c r="C373" s="2">
        <v>57256</v>
      </c>
      <c r="D373" s="2">
        <v>19000</v>
      </c>
      <c r="E373" s="2">
        <v>1738350</v>
      </c>
      <c r="F373" s="2">
        <v>66120</v>
      </c>
      <c r="G373" s="2">
        <f t="shared" si="10"/>
        <v>884419.2</v>
      </c>
    </row>
    <row r="374" spans="1:7" x14ac:dyDescent="0.3">
      <c r="A374" s="25" t="s">
        <v>7</v>
      </c>
      <c r="B374" s="77">
        <v>45337</v>
      </c>
      <c r="C374" s="2">
        <v>45973</v>
      </c>
      <c r="D374" s="2">
        <v>20000</v>
      </c>
      <c r="E374" s="2">
        <v>1764323</v>
      </c>
      <c r="F374" s="2">
        <v>69600</v>
      </c>
      <c r="G374" s="2">
        <f t="shared" si="10"/>
        <v>954019.2</v>
      </c>
    </row>
    <row r="375" spans="1:7" x14ac:dyDescent="0.3">
      <c r="A375" s="25" t="s">
        <v>8</v>
      </c>
      <c r="B375" s="77">
        <v>45338</v>
      </c>
      <c r="C375" s="2">
        <v>46476</v>
      </c>
      <c r="D375" s="2">
        <v>116992</v>
      </c>
      <c r="E375" s="2">
        <v>1693807</v>
      </c>
      <c r="F375" s="2">
        <v>367612.15999999997</v>
      </c>
      <c r="G375" s="2">
        <f t="shared" si="10"/>
        <v>1321631.3599999999</v>
      </c>
    </row>
    <row r="376" spans="1:7" x14ac:dyDescent="0.3">
      <c r="A376" s="25" t="s">
        <v>9</v>
      </c>
      <c r="B376" s="77">
        <v>45339</v>
      </c>
      <c r="C376" s="2">
        <v>45741</v>
      </c>
      <c r="D376" s="2">
        <v>0</v>
      </c>
      <c r="E376" s="2">
        <v>1739548</v>
      </c>
      <c r="F376" s="2">
        <v>0</v>
      </c>
      <c r="G376" s="2">
        <f t="shared" si="10"/>
        <v>1321631.3599999999</v>
      </c>
    </row>
    <row r="377" spans="1:7" x14ac:dyDescent="0.3">
      <c r="A377" s="25" t="s">
        <v>4</v>
      </c>
      <c r="B377" s="77">
        <v>45340</v>
      </c>
      <c r="C377" s="2">
        <v>45605</v>
      </c>
      <c r="D377" s="2">
        <v>0</v>
      </c>
      <c r="E377" s="2">
        <v>1785153</v>
      </c>
      <c r="F377" s="2">
        <v>0</v>
      </c>
      <c r="G377" s="2">
        <f t="shared" si="10"/>
        <v>1321631.3599999999</v>
      </c>
    </row>
    <row r="378" spans="1:7" x14ac:dyDescent="0.3">
      <c r="A378" s="25" t="s">
        <v>5</v>
      </c>
      <c r="B378" s="77">
        <v>45341</v>
      </c>
      <c r="C378" s="2">
        <v>45557</v>
      </c>
      <c r="D378" s="2">
        <v>58340</v>
      </c>
      <c r="E378" s="2">
        <v>1772370</v>
      </c>
      <c r="F378" s="2">
        <v>203023.2</v>
      </c>
      <c r="G378" s="2">
        <f t="shared" si="10"/>
        <v>1524654.5599999998</v>
      </c>
    </row>
    <row r="379" spans="1:7" x14ac:dyDescent="0.3">
      <c r="A379" s="25" t="s">
        <v>6</v>
      </c>
      <c r="B379" s="77">
        <v>45342</v>
      </c>
      <c r="C379" s="2">
        <v>46759</v>
      </c>
      <c r="D379" s="2">
        <v>14880</v>
      </c>
      <c r="E379" s="2">
        <v>1804249</v>
      </c>
      <c r="F379" s="2">
        <v>51782.400000000001</v>
      </c>
      <c r="G379" s="2">
        <f t="shared" si="10"/>
        <v>1576436.9599999997</v>
      </c>
    </row>
    <row r="380" spans="1:7" x14ac:dyDescent="0.3">
      <c r="A380" s="25" t="s">
        <v>694</v>
      </c>
      <c r="B380" s="77">
        <v>45343</v>
      </c>
      <c r="C380" s="2">
        <v>57250</v>
      </c>
      <c r="D380" s="2">
        <v>6800</v>
      </c>
      <c r="E380" s="2">
        <v>1854699</v>
      </c>
      <c r="F380" s="2">
        <v>23664</v>
      </c>
      <c r="G380" s="2">
        <f t="shared" si="10"/>
        <v>1600100.9599999997</v>
      </c>
    </row>
    <row r="381" spans="1:7" x14ac:dyDescent="0.3">
      <c r="A381" s="25" t="s">
        <v>7</v>
      </c>
      <c r="B381" s="77">
        <v>45344</v>
      </c>
      <c r="C381" s="2">
        <v>45449</v>
      </c>
      <c r="D381" s="2">
        <v>8980</v>
      </c>
      <c r="E381" s="2">
        <v>1891168</v>
      </c>
      <c r="F381" s="2">
        <v>31250.400000000001</v>
      </c>
      <c r="G381" s="2">
        <f t="shared" si="10"/>
        <v>1631351.3599999996</v>
      </c>
    </row>
    <row r="382" spans="1:7" x14ac:dyDescent="0.3">
      <c r="A382" s="25" t="s">
        <v>8</v>
      </c>
      <c r="B382" s="77">
        <v>45345</v>
      </c>
      <c r="C382" s="2">
        <v>45557</v>
      </c>
      <c r="D382" s="2">
        <v>58500</v>
      </c>
      <c r="E382" s="2">
        <v>1878225</v>
      </c>
      <c r="F382" s="2">
        <v>164060</v>
      </c>
      <c r="G382" s="2">
        <f t="shared" si="10"/>
        <v>1795411.3599999996</v>
      </c>
    </row>
    <row r="383" spans="1:7" x14ac:dyDescent="0.3">
      <c r="A383" s="25" t="s">
        <v>9</v>
      </c>
      <c r="B383" s="77">
        <v>45346</v>
      </c>
      <c r="C383" s="2">
        <v>45666</v>
      </c>
      <c r="D383" s="2">
        <v>0</v>
      </c>
      <c r="E383" s="2">
        <v>1923891</v>
      </c>
      <c r="F383" s="2">
        <v>0</v>
      </c>
      <c r="G383" s="2">
        <f t="shared" si="10"/>
        <v>1795411.3599999996</v>
      </c>
    </row>
    <row r="384" spans="1:7" x14ac:dyDescent="0.3">
      <c r="A384" s="25" t="s">
        <v>4</v>
      </c>
      <c r="B384" s="77">
        <v>45347</v>
      </c>
      <c r="C384" s="2">
        <v>45707</v>
      </c>
      <c r="D384" s="2">
        <v>0</v>
      </c>
      <c r="E384" s="2">
        <v>1969598</v>
      </c>
      <c r="F384" s="2">
        <v>0</v>
      </c>
      <c r="G384" s="2">
        <f t="shared" si="10"/>
        <v>1795411.3599999996</v>
      </c>
    </row>
    <row r="385" spans="1:7" x14ac:dyDescent="0.3">
      <c r="A385" s="25" t="s">
        <v>5</v>
      </c>
      <c r="B385" s="77">
        <v>45348</v>
      </c>
      <c r="C385" s="2">
        <v>46034</v>
      </c>
      <c r="D385" s="2">
        <v>4000</v>
      </c>
      <c r="E385" s="2">
        <v>2011632</v>
      </c>
      <c r="F385" s="2">
        <v>13920</v>
      </c>
      <c r="G385" s="2">
        <f t="shared" si="10"/>
        <v>1809331.3599999996</v>
      </c>
    </row>
    <row r="386" spans="1:7" x14ac:dyDescent="0.3">
      <c r="A386" s="25" t="s">
        <v>6</v>
      </c>
      <c r="B386" s="77">
        <v>45349</v>
      </c>
      <c r="C386" s="2">
        <v>57045</v>
      </c>
      <c r="D386" s="2">
        <v>50750</v>
      </c>
      <c r="E386" s="2">
        <v>2017927</v>
      </c>
      <c r="F386" s="2">
        <v>164450</v>
      </c>
      <c r="G386" s="2">
        <f t="shared" si="10"/>
        <v>1973781.3599999996</v>
      </c>
    </row>
    <row r="387" spans="1:7" x14ac:dyDescent="0.3">
      <c r="A387" s="25" t="s">
        <v>694</v>
      </c>
      <c r="B387" s="77">
        <v>45350</v>
      </c>
      <c r="C387" s="2">
        <v>48566</v>
      </c>
      <c r="D387" s="2">
        <v>30940</v>
      </c>
      <c r="E387" s="2">
        <v>2035553</v>
      </c>
      <c r="F387" s="2">
        <v>107671.2</v>
      </c>
      <c r="G387" s="2">
        <f t="shared" si="10"/>
        <v>2081452.5599999996</v>
      </c>
    </row>
    <row r="388" spans="1:7" x14ac:dyDescent="0.3">
      <c r="A388" s="25" t="s">
        <v>7</v>
      </c>
      <c r="B388" s="77">
        <v>45351</v>
      </c>
      <c r="C388" s="2">
        <v>46219</v>
      </c>
      <c r="D388" s="2">
        <v>31000</v>
      </c>
      <c r="E388" s="2">
        <v>2050772</v>
      </c>
      <c r="F388" s="2">
        <v>107880</v>
      </c>
      <c r="G388" s="2">
        <f t="shared" si="10"/>
        <v>2189332.5599999996</v>
      </c>
    </row>
    <row r="389" spans="1:7" x14ac:dyDescent="0.3">
      <c r="B389" s="80" t="s">
        <v>42</v>
      </c>
      <c r="C389" s="81">
        <f>SUM(C360:C388)</f>
        <v>1378825</v>
      </c>
      <c r="D389" s="81">
        <f>SUM(D360:D388)</f>
        <v>680222</v>
      </c>
      <c r="E389" s="81">
        <f>E388</f>
        <v>2050772</v>
      </c>
      <c r="F389" s="81">
        <f>SUM(F360:F388)</f>
        <v>2189332.5599999996</v>
      </c>
    </row>
    <row r="391" spans="1:7" x14ac:dyDescent="0.3">
      <c r="A391" s="76" t="s">
        <v>981</v>
      </c>
      <c r="B391" s="54">
        <v>2024</v>
      </c>
    </row>
    <row r="393" spans="1:7" ht="43.2" x14ac:dyDescent="0.3">
      <c r="A393" s="78" t="s">
        <v>129</v>
      </c>
      <c r="B393" s="79" t="s">
        <v>0</v>
      </c>
      <c r="C393" s="79" t="s">
        <v>1</v>
      </c>
      <c r="D393" s="79" t="s">
        <v>2</v>
      </c>
      <c r="E393" s="79" t="s">
        <v>41</v>
      </c>
      <c r="F393" s="79" t="s">
        <v>3</v>
      </c>
      <c r="G393" s="79" t="s">
        <v>947</v>
      </c>
    </row>
    <row r="394" spans="1:7" x14ac:dyDescent="0.3">
      <c r="A394" s="25" t="s">
        <v>8</v>
      </c>
      <c r="B394" s="77">
        <v>45352</v>
      </c>
      <c r="C394" s="2">
        <v>45986</v>
      </c>
      <c r="D394" s="2">
        <v>22000</v>
      </c>
      <c r="E394" s="2">
        <v>2074758</v>
      </c>
      <c r="F394" s="2">
        <v>76560</v>
      </c>
      <c r="G394" s="2">
        <f>F394</f>
        <v>76560</v>
      </c>
    </row>
    <row r="395" spans="1:7" x14ac:dyDescent="0.3">
      <c r="A395" s="25" t="s">
        <v>9</v>
      </c>
      <c r="B395" s="77">
        <v>45353</v>
      </c>
      <c r="C395" s="2">
        <v>45864</v>
      </c>
      <c r="D395" s="2">
        <v>0</v>
      </c>
      <c r="E395" s="2">
        <v>2120622</v>
      </c>
      <c r="F395" s="2">
        <v>0</v>
      </c>
      <c r="G395" s="2">
        <f>G394+F395</f>
        <v>76560</v>
      </c>
    </row>
    <row r="396" spans="1:7" x14ac:dyDescent="0.3">
      <c r="A396" s="25" t="s">
        <v>4</v>
      </c>
      <c r="B396" s="77">
        <v>45354</v>
      </c>
      <c r="C396" s="2">
        <v>56773</v>
      </c>
      <c r="D396" s="2">
        <v>0</v>
      </c>
      <c r="E396" s="2">
        <v>2177395</v>
      </c>
      <c r="F396" s="2">
        <v>0</v>
      </c>
      <c r="G396" s="2">
        <f>G395+F396</f>
        <v>76560</v>
      </c>
    </row>
    <row r="397" spans="1:7" x14ac:dyDescent="0.3">
      <c r="A397" s="25" t="s">
        <v>5</v>
      </c>
      <c r="B397" s="77">
        <v>45355</v>
      </c>
      <c r="C397" s="2">
        <v>45816</v>
      </c>
      <c r="D397" s="2">
        <v>950</v>
      </c>
      <c r="E397" s="2">
        <v>2222261</v>
      </c>
      <c r="F397" s="2">
        <v>3306</v>
      </c>
      <c r="G397" s="2">
        <f t="shared" ref="G397:G424" si="11">G396+F397</f>
        <v>79866</v>
      </c>
    </row>
    <row r="398" spans="1:7" x14ac:dyDescent="0.3">
      <c r="A398" s="25" t="s">
        <v>6</v>
      </c>
      <c r="B398" s="77">
        <v>45356</v>
      </c>
      <c r="C398" s="2">
        <v>46102</v>
      </c>
      <c r="D398" s="2">
        <v>29000</v>
      </c>
      <c r="E398" s="2">
        <v>2239363</v>
      </c>
      <c r="F398" s="2">
        <v>100920</v>
      </c>
      <c r="G398" s="2">
        <f t="shared" si="11"/>
        <v>180786</v>
      </c>
    </row>
    <row r="399" spans="1:7" x14ac:dyDescent="0.3">
      <c r="A399" s="25" t="s">
        <v>694</v>
      </c>
      <c r="B399" s="77">
        <v>45357</v>
      </c>
      <c r="C399" s="2">
        <v>46344</v>
      </c>
      <c r="D399" s="2">
        <v>65000</v>
      </c>
      <c r="E399" s="2">
        <v>2220707</v>
      </c>
      <c r="F399" s="2">
        <v>226200</v>
      </c>
      <c r="G399" s="2">
        <f t="shared" si="11"/>
        <v>406986</v>
      </c>
    </row>
    <row r="400" spans="1:7" x14ac:dyDescent="0.3">
      <c r="A400" s="25" t="s">
        <v>7</v>
      </c>
      <c r="B400" s="77">
        <v>45358</v>
      </c>
      <c r="C400" s="2">
        <v>46121</v>
      </c>
      <c r="D400" s="2">
        <v>122600</v>
      </c>
      <c r="E400" s="2">
        <v>2144228</v>
      </c>
      <c r="F400" s="2">
        <v>387318</v>
      </c>
      <c r="G400" s="2">
        <f t="shared" si="11"/>
        <v>794304</v>
      </c>
    </row>
    <row r="401" spans="1:7" x14ac:dyDescent="0.3">
      <c r="A401" s="25" t="s">
        <v>8</v>
      </c>
      <c r="B401" s="77">
        <v>45359</v>
      </c>
      <c r="C401" s="2">
        <v>58782</v>
      </c>
      <c r="D401" s="2">
        <v>26790</v>
      </c>
      <c r="E401" s="2">
        <v>2176220</v>
      </c>
      <c r="F401" s="2">
        <v>93229.2</v>
      </c>
      <c r="G401" s="2">
        <f t="shared" si="11"/>
        <v>887533.2</v>
      </c>
    </row>
    <row r="402" spans="1:7" x14ac:dyDescent="0.3">
      <c r="A402" s="25" t="s">
        <v>9</v>
      </c>
      <c r="B402" s="77">
        <v>45360</v>
      </c>
      <c r="C402" s="2">
        <v>47168</v>
      </c>
      <c r="D402" s="2">
        <v>0</v>
      </c>
      <c r="E402" s="2">
        <v>2223388</v>
      </c>
      <c r="F402" s="2">
        <v>0</v>
      </c>
      <c r="G402" s="2">
        <f t="shared" si="11"/>
        <v>887533.2</v>
      </c>
    </row>
    <row r="403" spans="1:7" x14ac:dyDescent="0.3">
      <c r="A403" s="25" t="s">
        <v>4</v>
      </c>
      <c r="B403" s="77">
        <v>45361</v>
      </c>
      <c r="C403" s="2">
        <v>47733</v>
      </c>
      <c r="D403" s="2">
        <v>0</v>
      </c>
      <c r="E403" s="2">
        <v>2271121</v>
      </c>
      <c r="F403" s="2">
        <v>0</v>
      </c>
      <c r="G403" s="2">
        <f t="shared" si="11"/>
        <v>887533.2</v>
      </c>
    </row>
    <row r="404" spans="1:7" x14ac:dyDescent="0.3">
      <c r="A404" s="25" t="s">
        <v>5</v>
      </c>
      <c r="B404" s="77">
        <v>45362</v>
      </c>
      <c r="C404" s="2">
        <v>45962</v>
      </c>
      <c r="D404" s="2">
        <v>0</v>
      </c>
      <c r="E404" s="2">
        <v>2317083</v>
      </c>
      <c r="F404" s="2">
        <v>0</v>
      </c>
      <c r="G404" s="2">
        <f t="shared" si="11"/>
        <v>887533.2</v>
      </c>
    </row>
    <row r="405" spans="1:7" x14ac:dyDescent="0.3">
      <c r="A405" s="25" t="s">
        <v>6</v>
      </c>
      <c r="B405" s="77">
        <v>45363</v>
      </c>
      <c r="C405" s="2">
        <v>45796</v>
      </c>
      <c r="D405" s="2">
        <v>62500</v>
      </c>
      <c r="E405" s="2">
        <v>2300379</v>
      </c>
      <c r="F405" s="2">
        <v>178170</v>
      </c>
      <c r="G405" s="2">
        <f t="shared" si="11"/>
        <v>1065703.2</v>
      </c>
    </row>
    <row r="406" spans="1:7" x14ac:dyDescent="0.3">
      <c r="A406" s="25" t="s">
        <v>694</v>
      </c>
      <c r="B406" s="77">
        <v>45364</v>
      </c>
      <c r="C406" s="2">
        <v>57488</v>
      </c>
      <c r="D406" s="2">
        <v>56370</v>
      </c>
      <c r="E406" s="2">
        <v>2301497</v>
      </c>
      <c r="F406" s="2">
        <v>196167.6</v>
      </c>
      <c r="G406" s="2">
        <f t="shared" si="11"/>
        <v>1261870.8</v>
      </c>
    </row>
    <row r="407" spans="1:7" x14ac:dyDescent="0.3">
      <c r="A407" s="25" t="s">
        <v>7</v>
      </c>
      <c r="B407" s="77">
        <v>45365</v>
      </c>
      <c r="C407" s="2">
        <v>46047</v>
      </c>
      <c r="D407" s="2">
        <v>88500</v>
      </c>
      <c r="E407" s="2">
        <v>2259044</v>
      </c>
      <c r="F407" s="2">
        <v>307980</v>
      </c>
      <c r="G407" s="2">
        <f t="shared" si="11"/>
        <v>1569850.8</v>
      </c>
    </row>
    <row r="408" spans="1:7" x14ac:dyDescent="0.3">
      <c r="A408" s="25" t="s">
        <v>8</v>
      </c>
      <c r="B408" s="77">
        <v>45366</v>
      </c>
      <c r="C408" s="2">
        <v>58713</v>
      </c>
      <c r="D408" s="2">
        <v>83500</v>
      </c>
      <c r="E408" s="2">
        <v>2234257</v>
      </c>
      <c r="F408" s="2">
        <v>251250</v>
      </c>
      <c r="G408" s="2">
        <f t="shared" si="11"/>
        <v>1821100.8</v>
      </c>
    </row>
    <row r="409" spans="1:7" x14ac:dyDescent="0.3">
      <c r="A409" s="25" t="s">
        <v>9</v>
      </c>
      <c r="B409" s="77">
        <v>45367</v>
      </c>
      <c r="C409" s="2">
        <v>70983</v>
      </c>
      <c r="D409" s="2">
        <v>0</v>
      </c>
      <c r="E409" s="2">
        <v>2305240</v>
      </c>
      <c r="F409" s="2">
        <v>0</v>
      </c>
      <c r="G409" s="2">
        <f t="shared" si="11"/>
        <v>1821100.8</v>
      </c>
    </row>
    <row r="410" spans="1:7" x14ac:dyDescent="0.3">
      <c r="A410" s="25" t="s">
        <v>4</v>
      </c>
      <c r="B410" s="77">
        <v>45368</v>
      </c>
      <c r="C410" s="2">
        <v>59311</v>
      </c>
      <c r="D410" s="2">
        <v>0</v>
      </c>
      <c r="E410" s="2">
        <v>2364551</v>
      </c>
      <c r="F410" s="2">
        <v>0</v>
      </c>
      <c r="G410" s="2">
        <f t="shared" si="11"/>
        <v>1821100.8</v>
      </c>
    </row>
    <row r="411" spans="1:7" x14ac:dyDescent="0.3">
      <c r="A411" s="25" t="s">
        <v>5</v>
      </c>
      <c r="B411" s="77">
        <v>45369</v>
      </c>
      <c r="C411" s="2">
        <v>57705</v>
      </c>
      <c r="D411" s="2">
        <v>0</v>
      </c>
      <c r="E411" s="2">
        <v>2422256</v>
      </c>
      <c r="F411" s="2">
        <v>0</v>
      </c>
      <c r="G411" s="2">
        <f t="shared" si="11"/>
        <v>1821100.8</v>
      </c>
    </row>
    <row r="412" spans="1:7" x14ac:dyDescent="0.3">
      <c r="A412" s="25" t="s">
        <v>6</v>
      </c>
      <c r="B412" s="77">
        <v>45370</v>
      </c>
      <c r="C412" s="2">
        <v>58670</v>
      </c>
      <c r="D412" s="2">
        <v>104720</v>
      </c>
      <c r="E412" s="2">
        <v>2376206</v>
      </c>
      <c r="F412" s="2">
        <v>325095.59999999998</v>
      </c>
      <c r="G412" s="2">
        <f t="shared" si="11"/>
        <v>2146196.4</v>
      </c>
    </row>
    <row r="413" spans="1:7" x14ac:dyDescent="0.3">
      <c r="A413" s="25" t="s">
        <v>694</v>
      </c>
      <c r="B413" s="77">
        <v>45371</v>
      </c>
      <c r="C413" s="2">
        <v>57188</v>
      </c>
      <c r="D413" s="2">
        <v>100</v>
      </c>
      <c r="E413" s="2">
        <v>2433294</v>
      </c>
      <c r="F413" s="2">
        <v>348</v>
      </c>
      <c r="G413" s="2">
        <f t="shared" si="11"/>
        <v>2146544.4</v>
      </c>
    </row>
    <row r="414" spans="1:7" x14ac:dyDescent="0.3">
      <c r="A414" s="25" t="s">
        <v>7</v>
      </c>
      <c r="B414" s="77">
        <v>45372</v>
      </c>
      <c r="C414" s="2">
        <v>58359</v>
      </c>
      <c r="D414" s="2">
        <v>8900</v>
      </c>
      <c r="E414" s="2">
        <v>2482753</v>
      </c>
      <c r="F414" s="2">
        <v>30972</v>
      </c>
      <c r="G414" s="2">
        <f t="shared" si="11"/>
        <v>2177516.4</v>
      </c>
    </row>
    <row r="415" spans="1:7" x14ac:dyDescent="0.3">
      <c r="A415" s="25" t="s">
        <v>8</v>
      </c>
      <c r="B415" s="77">
        <v>45373</v>
      </c>
      <c r="C415" s="2">
        <v>57869</v>
      </c>
      <c r="D415" s="2">
        <v>155160</v>
      </c>
      <c r="E415" s="2">
        <v>2385462</v>
      </c>
      <c r="F415" s="2">
        <v>504076.79999999999</v>
      </c>
      <c r="G415" s="2">
        <f t="shared" si="11"/>
        <v>2681593.1999999997</v>
      </c>
    </row>
    <row r="416" spans="1:7" x14ac:dyDescent="0.3">
      <c r="A416" s="25" t="s">
        <v>9</v>
      </c>
      <c r="B416" s="77">
        <v>45374</v>
      </c>
      <c r="C416" s="2">
        <v>58093</v>
      </c>
      <c r="D416" s="2">
        <v>0</v>
      </c>
      <c r="E416" s="2">
        <v>2443555</v>
      </c>
      <c r="F416" s="2">
        <v>0</v>
      </c>
      <c r="G416" s="2">
        <f t="shared" si="11"/>
        <v>2681593.1999999997</v>
      </c>
    </row>
    <row r="417" spans="1:7" x14ac:dyDescent="0.3">
      <c r="A417" s="25" t="s">
        <v>4</v>
      </c>
      <c r="B417" s="77">
        <v>45375</v>
      </c>
      <c r="C417" s="2">
        <v>58192</v>
      </c>
      <c r="D417" s="2">
        <v>0</v>
      </c>
      <c r="E417" s="2">
        <v>2501747</v>
      </c>
      <c r="F417" s="2">
        <v>0</v>
      </c>
      <c r="G417" s="2">
        <f t="shared" si="11"/>
        <v>2681593.1999999997</v>
      </c>
    </row>
    <row r="418" spans="1:7" x14ac:dyDescent="0.3">
      <c r="A418" s="25" t="s">
        <v>5</v>
      </c>
      <c r="B418" s="77">
        <v>45376</v>
      </c>
      <c r="C418" s="2">
        <v>46476</v>
      </c>
      <c r="D418" s="2">
        <v>0</v>
      </c>
      <c r="E418" s="2">
        <v>2548223</v>
      </c>
      <c r="F418" s="2">
        <v>0</v>
      </c>
      <c r="G418" s="2">
        <f t="shared" si="11"/>
        <v>2681593.1999999997</v>
      </c>
    </row>
    <row r="419" spans="1:7" x14ac:dyDescent="0.3">
      <c r="A419" s="25" t="s">
        <v>6</v>
      </c>
      <c r="B419" s="77">
        <v>45377</v>
      </c>
      <c r="C419" s="2">
        <v>58263</v>
      </c>
      <c r="D419" s="2">
        <v>27000</v>
      </c>
      <c r="E419" s="2">
        <v>2579486</v>
      </c>
      <c r="F419" s="2">
        <v>93960</v>
      </c>
      <c r="G419" s="2">
        <f t="shared" si="11"/>
        <v>2775553.1999999997</v>
      </c>
    </row>
    <row r="420" spans="1:7" x14ac:dyDescent="0.3">
      <c r="A420" s="25" t="s">
        <v>694</v>
      </c>
      <c r="B420" s="77">
        <v>45378</v>
      </c>
      <c r="C420" s="2">
        <v>57474</v>
      </c>
      <c r="D420" s="2">
        <v>95001</v>
      </c>
      <c r="E420" s="2">
        <v>2541959</v>
      </c>
      <c r="F420" s="2">
        <v>294723.48</v>
      </c>
      <c r="G420" s="2">
        <f t="shared" si="11"/>
        <v>3070276.6799999997</v>
      </c>
    </row>
    <row r="421" spans="1:7" x14ac:dyDescent="0.3">
      <c r="A421" s="25" t="s">
        <v>7</v>
      </c>
      <c r="B421" s="77">
        <v>45379</v>
      </c>
      <c r="C421" s="2">
        <v>58177</v>
      </c>
      <c r="D421" s="2">
        <v>34400</v>
      </c>
      <c r="E421" s="2">
        <v>2565736</v>
      </c>
      <c r="F421" s="2">
        <v>119712</v>
      </c>
      <c r="G421" s="2">
        <f t="shared" si="11"/>
        <v>3189988.6799999997</v>
      </c>
    </row>
    <row r="422" spans="1:7" x14ac:dyDescent="0.3">
      <c r="A422" s="25" t="s">
        <v>8</v>
      </c>
      <c r="B422" s="77">
        <v>45380</v>
      </c>
      <c r="C422" s="2">
        <v>58221</v>
      </c>
      <c r="D422" s="2">
        <v>0</v>
      </c>
      <c r="E422" s="2">
        <v>2623957</v>
      </c>
      <c r="F422" s="2">
        <v>0</v>
      </c>
      <c r="G422" s="2">
        <f t="shared" si="11"/>
        <v>3189988.6799999997</v>
      </c>
    </row>
    <row r="423" spans="1:7" x14ac:dyDescent="0.3">
      <c r="A423" s="25" t="s">
        <v>9</v>
      </c>
      <c r="B423" s="77">
        <v>45381</v>
      </c>
      <c r="C423" s="82">
        <v>58058</v>
      </c>
      <c r="D423" s="82">
        <v>0</v>
      </c>
      <c r="E423" s="82">
        <v>2682015</v>
      </c>
      <c r="F423" s="82">
        <v>0</v>
      </c>
      <c r="G423" s="2">
        <f t="shared" si="11"/>
        <v>3189988.6799999997</v>
      </c>
    </row>
    <row r="424" spans="1:7" x14ac:dyDescent="0.3">
      <c r="A424" s="25" t="s">
        <v>4</v>
      </c>
      <c r="B424" s="77">
        <v>45382</v>
      </c>
      <c r="C424" s="82">
        <v>69701</v>
      </c>
      <c r="D424" s="82">
        <v>0</v>
      </c>
      <c r="E424" s="82">
        <v>2751716</v>
      </c>
      <c r="F424" s="82">
        <v>0</v>
      </c>
      <c r="G424" s="2">
        <f t="shared" si="11"/>
        <v>3189988.6799999997</v>
      </c>
    </row>
    <row r="425" spans="1:7" x14ac:dyDescent="0.3">
      <c r="B425" s="80" t="s">
        <v>42</v>
      </c>
      <c r="C425" s="81">
        <f>SUM(C394:C424)</f>
        <v>1683435</v>
      </c>
      <c r="D425" s="81">
        <f>SUM(D394:D424)</f>
        <v>982491</v>
      </c>
      <c r="E425" s="81">
        <f>E424</f>
        <v>2751716</v>
      </c>
      <c r="F425" s="81">
        <f>SUM(F394:F424)</f>
        <v>3189988.6799999997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821"/>
  <sheetViews>
    <sheetView topLeftCell="B561" workbookViewId="0">
      <selection activeCell="G582" sqref="G582"/>
    </sheetView>
  </sheetViews>
  <sheetFormatPr baseColWidth="10" defaultRowHeight="14.4" x14ac:dyDescent="0.3"/>
  <cols>
    <col min="1" max="1" width="16.88671875" customWidth="1"/>
    <col min="3" max="3" width="12.5546875" customWidth="1"/>
    <col min="7" max="7" width="13.5546875" customWidth="1"/>
  </cols>
  <sheetData>
    <row r="2" spans="1:7" x14ac:dyDescent="0.3">
      <c r="A2" s="57" t="s">
        <v>51</v>
      </c>
      <c r="B2" s="57">
        <v>2023</v>
      </c>
    </row>
    <row r="4" spans="1:7" x14ac:dyDescent="0.3">
      <c r="A4" s="169" t="s">
        <v>11</v>
      </c>
      <c r="B4" s="169"/>
      <c r="C4" s="169"/>
      <c r="D4" s="169"/>
      <c r="E4" s="169"/>
      <c r="F4" s="169"/>
      <c r="G4" s="169"/>
    </row>
    <row r="5" spans="1:7" x14ac:dyDescent="0.3">
      <c r="A5" s="169" t="s">
        <v>49</v>
      </c>
      <c r="B5" s="169"/>
      <c r="C5" s="169"/>
      <c r="D5" s="169"/>
      <c r="E5" s="169"/>
      <c r="F5" s="169"/>
      <c r="G5" s="169"/>
    </row>
    <row r="6" spans="1:7" ht="24" x14ac:dyDescent="0.3">
      <c r="A6" s="3" t="s">
        <v>12</v>
      </c>
      <c r="B6" s="3" t="s">
        <v>13</v>
      </c>
      <c r="C6" s="3" t="s">
        <v>14</v>
      </c>
      <c r="D6" s="3" t="s">
        <v>15</v>
      </c>
      <c r="E6" s="3" t="s">
        <v>16</v>
      </c>
      <c r="F6" s="3" t="s">
        <v>17</v>
      </c>
      <c r="G6" s="3" t="s">
        <v>18</v>
      </c>
    </row>
    <row r="7" spans="1:7" x14ac:dyDescent="0.3">
      <c r="A7" s="27" t="s">
        <v>44</v>
      </c>
      <c r="B7" s="4">
        <v>117410</v>
      </c>
      <c r="C7" s="4">
        <v>0</v>
      </c>
      <c r="D7" s="4">
        <v>0</v>
      </c>
      <c r="E7" s="4">
        <v>1361430</v>
      </c>
      <c r="F7" s="5">
        <v>0</v>
      </c>
      <c r="G7" s="4">
        <v>0</v>
      </c>
    </row>
    <row r="8" spans="1:7" x14ac:dyDescent="0.3">
      <c r="A8" s="27" t="s">
        <v>45</v>
      </c>
      <c r="B8" s="4">
        <v>424306</v>
      </c>
      <c r="C8" s="4">
        <v>158320</v>
      </c>
      <c r="D8" s="4">
        <v>516753.6</v>
      </c>
      <c r="E8" s="4">
        <v>1627416</v>
      </c>
      <c r="F8" s="5">
        <v>516753.6</v>
      </c>
      <c r="G8" s="4">
        <v>355796.75</v>
      </c>
    </row>
    <row r="9" spans="1:7" x14ac:dyDescent="0.3">
      <c r="A9" s="27" t="s">
        <v>46</v>
      </c>
      <c r="B9" s="4">
        <v>416601</v>
      </c>
      <c r="C9" s="4">
        <v>321632</v>
      </c>
      <c r="D9" s="4">
        <v>1075959.3599999999</v>
      </c>
      <c r="E9" s="4">
        <v>1722385</v>
      </c>
      <c r="F9" s="5">
        <v>1075959.3599999999</v>
      </c>
      <c r="G9" s="4">
        <v>127997.26000000001</v>
      </c>
    </row>
    <row r="10" spans="1:7" x14ac:dyDescent="0.3">
      <c r="A10" s="27" t="s">
        <v>47</v>
      </c>
      <c r="B10" s="4">
        <v>419187</v>
      </c>
      <c r="C10" s="4">
        <v>243000</v>
      </c>
      <c r="D10" s="4">
        <v>759000</v>
      </c>
      <c r="E10" s="4">
        <v>1898572</v>
      </c>
      <c r="F10" s="5">
        <v>759000</v>
      </c>
      <c r="G10" s="4">
        <v>79953</v>
      </c>
    </row>
    <row r="11" spans="1:7" x14ac:dyDescent="0.3">
      <c r="A11" s="27" t="s">
        <v>48</v>
      </c>
      <c r="B11" s="4">
        <v>419821</v>
      </c>
      <c r="C11" s="4">
        <v>243860</v>
      </c>
      <c r="D11" s="4">
        <v>761992.8</v>
      </c>
      <c r="E11" s="4">
        <v>2074533</v>
      </c>
      <c r="F11" s="5">
        <v>761992.8</v>
      </c>
      <c r="G11" s="4">
        <v>517199.37</v>
      </c>
    </row>
    <row r="12" spans="1:7" x14ac:dyDescent="0.3">
      <c r="A12" s="6" t="s">
        <v>19</v>
      </c>
      <c r="B12" s="7">
        <f>SUM(B7:B11)</f>
        <v>1797325</v>
      </c>
      <c r="C12" s="7">
        <f>SUM(C7:C11)</f>
        <v>966812</v>
      </c>
      <c r="D12" s="7">
        <f>SUM(D7:D11)</f>
        <v>3113705.76</v>
      </c>
      <c r="E12" s="8"/>
      <c r="F12" s="7">
        <f>SUM(F7:F11)</f>
        <v>3113705.76</v>
      </c>
      <c r="G12" s="7">
        <f>SUM(G7:G11)</f>
        <v>1080946.3799999999</v>
      </c>
    </row>
    <row r="15" spans="1:7" x14ac:dyDescent="0.3">
      <c r="A15" s="168" t="s">
        <v>20</v>
      </c>
      <c r="B15" s="168"/>
      <c r="C15" s="168"/>
    </row>
    <row r="16" spans="1:7" x14ac:dyDescent="0.3">
      <c r="A16" s="168" t="s">
        <v>50</v>
      </c>
      <c r="B16" s="168"/>
      <c r="C16" s="168"/>
    </row>
    <row r="17" spans="1:3" x14ac:dyDescent="0.3">
      <c r="A17" s="10" t="s">
        <v>21</v>
      </c>
      <c r="B17" s="10" t="s">
        <v>22</v>
      </c>
      <c r="C17" s="10" t="s">
        <v>23</v>
      </c>
    </row>
    <row r="18" spans="1:3" x14ac:dyDescent="0.3">
      <c r="A18" s="11" t="s">
        <v>24</v>
      </c>
      <c r="B18" s="12">
        <v>0</v>
      </c>
      <c r="C18" s="12">
        <v>0</v>
      </c>
    </row>
    <row r="19" spans="1:3" x14ac:dyDescent="0.3">
      <c r="A19" s="11" t="s">
        <v>25</v>
      </c>
      <c r="B19" s="12">
        <v>158320</v>
      </c>
      <c r="C19" s="12">
        <v>516753.6</v>
      </c>
    </row>
    <row r="20" spans="1:3" x14ac:dyDescent="0.3">
      <c r="A20" s="11" t="s">
        <v>26</v>
      </c>
      <c r="B20" s="12">
        <v>321632</v>
      </c>
      <c r="C20" s="12">
        <v>1075959.3599999999</v>
      </c>
    </row>
    <row r="21" spans="1:3" x14ac:dyDescent="0.3">
      <c r="A21" s="11" t="s">
        <v>27</v>
      </c>
      <c r="B21" s="12">
        <v>243000</v>
      </c>
      <c r="C21" s="12">
        <v>759000</v>
      </c>
    </row>
    <row r="22" spans="1:3" x14ac:dyDescent="0.3">
      <c r="A22" s="11" t="s">
        <v>28</v>
      </c>
      <c r="B22" s="12">
        <v>243860</v>
      </c>
      <c r="C22" s="12">
        <v>761992.8</v>
      </c>
    </row>
    <row r="23" spans="1:3" x14ac:dyDescent="0.3">
      <c r="A23" s="13" t="s">
        <v>29</v>
      </c>
      <c r="B23" s="14">
        <f>SUM(B18:B22)</f>
        <v>966812</v>
      </c>
      <c r="C23" s="14">
        <f>SUM(C18:C22)</f>
        <v>3113705.76</v>
      </c>
    </row>
    <row r="27" spans="1:3" x14ac:dyDescent="0.3">
      <c r="A27" s="168" t="s">
        <v>140</v>
      </c>
      <c r="B27" s="168"/>
      <c r="C27" s="168"/>
    </row>
    <row r="28" spans="1:3" x14ac:dyDescent="0.3">
      <c r="A28" s="168" t="s">
        <v>31</v>
      </c>
      <c r="B28" s="168"/>
      <c r="C28" s="168"/>
    </row>
    <row r="29" spans="1:3" x14ac:dyDescent="0.3">
      <c r="A29" s="10" t="s">
        <v>43</v>
      </c>
      <c r="B29" s="10" t="s">
        <v>33</v>
      </c>
      <c r="C29" s="10" t="s">
        <v>34</v>
      </c>
    </row>
    <row r="30" spans="1:3" x14ac:dyDescent="0.3">
      <c r="A30" s="15" t="str">
        <f>+A18</f>
        <v>SEMANA 1</v>
      </c>
      <c r="B30" s="16">
        <v>0</v>
      </c>
      <c r="C30" s="16">
        <v>0</v>
      </c>
    </row>
    <row r="31" spans="1:3" x14ac:dyDescent="0.3">
      <c r="A31" s="15" t="str">
        <f>+A19</f>
        <v>SEMANA 2</v>
      </c>
      <c r="B31" s="16">
        <v>516753.6</v>
      </c>
      <c r="C31" s="16">
        <v>355796.75</v>
      </c>
    </row>
    <row r="32" spans="1:3" x14ac:dyDescent="0.3">
      <c r="A32" s="15" t="str">
        <f>+A20</f>
        <v>SEMANA 3</v>
      </c>
      <c r="B32" s="16">
        <v>1075959.3599999999</v>
      </c>
      <c r="C32" s="16">
        <v>127997.26000000001</v>
      </c>
    </row>
    <row r="33" spans="1:3" x14ac:dyDescent="0.3">
      <c r="A33" s="15" t="str">
        <f>+A21</f>
        <v>SEMANA 4</v>
      </c>
      <c r="B33" s="16">
        <v>759000</v>
      </c>
      <c r="C33" s="16">
        <v>79953</v>
      </c>
    </row>
    <row r="34" spans="1:3" x14ac:dyDescent="0.3">
      <c r="A34" s="15" t="str">
        <f>+A22</f>
        <v>SEMANA 5</v>
      </c>
      <c r="B34" s="16">
        <v>761992.8</v>
      </c>
      <c r="C34" s="16">
        <v>517199.37</v>
      </c>
    </row>
    <row r="35" spans="1:3" x14ac:dyDescent="0.3">
      <c r="A35" s="10" t="s">
        <v>29</v>
      </c>
      <c r="B35" s="14">
        <f>SUM(B30:B34)</f>
        <v>3113705.76</v>
      </c>
      <c r="C35" s="14">
        <f>SUM(C30:C34)</f>
        <v>1080946.3799999999</v>
      </c>
    </row>
    <row r="52" spans="1:6" x14ac:dyDescent="0.3">
      <c r="A52" s="173" t="s">
        <v>141</v>
      </c>
      <c r="B52" s="173"/>
      <c r="C52" s="173"/>
      <c r="D52" s="173"/>
      <c r="E52" s="173"/>
      <c r="F52" s="173"/>
    </row>
    <row r="53" spans="1:6" x14ac:dyDescent="0.3">
      <c r="A53" s="173" t="s">
        <v>35</v>
      </c>
      <c r="B53" s="173"/>
      <c r="C53" s="173"/>
      <c r="D53" s="173"/>
      <c r="E53" s="173"/>
      <c r="F53" s="173"/>
    </row>
    <row r="54" spans="1:6" x14ac:dyDescent="0.3">
      <c r="A54" s="173" t="s">
        <v>52</v>
      </c>
      <c r="B54" s="173"/>
      <c r="C54" s="173"/>
      <c r="D54" s="173"/>
      <c r="E54" s="173"/>
      <c r="F54" s="173"/>
    </row>
    <row r="55" spans="1:6" ht="24" x14ac:dyDescent="0.3">
      <c r="A55" s="17" t="s">
        <v>36</v>
      </c>
      <c r="B55" s="18" t="s">
        <v>44</v>
      </c>
      <c r="C55" s="18" t="s">
        <v>45</v>
      </c>
      <c r="D55" s="18" t="s">
        <v>46</v>
      </c>
      <c r="E55" s="18" t="s">
        <v>47</v>
      </c>
      <c r="F55" s="18" t="s">
        <v>48</v>
      </c>
    </row>
    <row r="56" spans="1:6" x14ac:dyDescent="0.3">
      <c r="A56" s="17" t="s">
        <v>37</v>
      </c>
      <c r="B56" s="19">
        <v>1244020</v>
      </c>
      <c r="C56" s="4">
        <v>1361430</v>
      </c>
      <c r="D56" s="4">
        <v>1627416</v>
      </c>
      <c r="E56" s="4">
        <v>1722385</v>
      </c>
      <c r="F56" s="4">
        <v>1898572</v>
      </c>
    </row>
    <row r="57" spans="1:6" x14ac:dyDescent="0.3">
      <c r="A57" s="17" t="s">
        <v>38</v>
      </c>
      <c r="B57" s="4">
        <v>117410</v>
      </c>
      <c r="C57" s="4">
        <v>424306</v>
      </c>
      <c r="D57" s="4">
        <v>416601</v>
      </c>
      <c r="E57" s="4">
        <v>419187</v>
      </c>
      <c r="F57" s="4">
        <v>419821</v>
      </c>
    </row>
    <row r="58" spans="1:6" x14ac:dyDescent="0.3">
      <c r="A58" s="17" t="s">
        <v>39</v>
      </c>
      <c r="B58" s="4">
        <v>0</v>
      </c>
      <c r="C58" s="4">
        <v>158320</v>
      </c>
      <c r="D58" s="4">
        <v>321632</v>
      </c>
      <c r="E58" s="4">
        <v>243000</v>
      </c>
      <c r="F58" s="4">
        <v>243860</v>
      </c>
    </row>
    <row r="59" spans="1:6" x14ac:dyDescent="0.3">
      <c r="A59" s="20" t="s">
        <v>40</v>
      </c>
      <c r="B59" s="21">
        <f>+B56+B57-B58</f>
        <v>1361430</v>
      </c>
      <c r="C59" s="21">
        <f>+C56+C57-C58</f>
        <v>1627416</v>
      </c>
      <c r="D59" s="21">
        <f>+D56+D57-D58</f>
        <v>1722385</v>
      </c>
      <c r="E59" s="21">
        <f>+E56+E57-E58</f>
        <v>1898572</v>
      </c>
      <c r="F59" s="21">
        <f>+F56+F57-F58</f>
        <v>2074533</v>
      </c>
    </row>
    <row r="78" spans="1:7" x14ac:dyDescent="0.3">
      <c r="A78" s="57" t="s">
        <v>88</v>
      </c>
      <c r="B78" s="57">
        <v>2023</v>
      </c>
    </row>
    <row r="80" spans="1:7" x14ac:dyDescent="0.3">
      <c r="A80" s="169" t="s">
        <v>11</v>
      </c>
      <c r="B80" s="169"/>
      <c r="C80" s="169"/>
      <c r="D80" s="169"/>
      <c r="E80" s="169"/>
      <c r="F80" s="169"/>
      <c r="G80" s="169"/>
    </row>
    <row r="81" spans="1:7" x14ac:dyDescent="0.3">
      <c r="A81" s="169" t="s">
        <v>132</v>
      </c>
      <c r="B81" s="169"/>
      <c r="C81" s="169"/>
      <c r="D81" s="169"/>
      <c r="E81" s="169"/>
      <c r="F81" s="169"/>
      <c r="G81" s="169"/>
    </row>
    <row r="82" spans="1:7" ht="24" x14ac:dyDescent="0.3">
      <c r="A82" s="3" t="s">
        <v>88</v>
      </c>
      <c r="B82" s="3" t="s">
        <v>13</v>
      </c>
      <c r="C82" s="3" t="s">
        <v>138</v>
      </c>
      <c r="D82" s="3" t="s">
        <v>139</v>
      </c>
      <c r="E82" s="3" t="s">
        <v>16</v>
      </c>
      <c r="F82" s="3" t="s">
        <v>55</v>
      </c>
      <c r="G82" s="3" t="s">
        <v>18</v>
      </c>
    </row>
    <row r="83" spans="1:7" x14ac:dyDescent="0.3">
      <c r="A83" s="26" t="s">
        <v>133</v>
      </c>
      <c r="B83" s="83">
        <v>409481</v>
      </c>
      <c r="C83" s="83">
        <v>137360</v>
      </c>
      <c r="D83" s="83">
        <v>434692.8</v>
      </c>
      <c r="E83" s="83">
        <v>2346654</v>
      </c>
      <c r="F83" s="83">
        <v>434692.8</v>
      </c>
      <c r="G83" s="83">
        <v>289213.80000000005</v>
      </c>
    </row>
    <row r="84" spans="1:7" x14ac:dyDescent="0.3">
      <c r="A84" s="26" t="s">
        <v>134</v>
      </c>
      <c r="B84" s="83">
        <v>423019</v>
      </c>
      <c r="C84" s="83">
        <v>69062</v>
      </c>
      <c r="D84" s="83">
        <v>240335.76</v>
      </c>
      <c r="E84" s="83">
        <v>2700611</v>
      </c>
      <c r="F84" s="83">
        <v>240335.76</v>
      </c>
      <c r="G84" s="83">
        <v>352379.78</v>
      </c>
    </row>
    <row r="85" spans="1:7" x14ac:dyDescent="0.3">
      <c r="A85" s="26" t="s">
        <v>135</v>
      </c>
      <c r="B85" s="83">
        <v>411473</v>
      </c>
      <c r="C85" s="83">
        <v>347350</v>
      </c>
      <c r="D85" s="83">
        <v>1122138</v>
      </c>
      <c r="E85" s="83">
        <v>2764734</v>
      </c>
      <c r="F85" s="83">
        <v>1122138</v>
      </c>
      <c r="G85" s="83">
        <v>109668.25</v>
      </c>
    </row>
    <row r="86" spans="1:7" x14ac:dyDescent="0.3">
      <c r="A86" s="26" t="s">
        <v>136</v>
      </c>
      <c r="B86" s="83">
        <v>413662</v>
      </c>
      <c r="C86" s="83">
        <v>184760</v>
      </c>
      <c r="D86" s="83">
        <v>642964.80000000005</v>
      </c>
      <c r="E86" s="83">
        <v>2993636</v>
      </c>
      <c r="F86" s="83">
        <v>642964.80000000005</v>
      </c>
      <c r="G86" s="83">
        <v>82680.52</v>
      </c>
    </row>
    <row r="87" spans="1:7" x14ac:dyDescent="0.3">
      <c r="A87" s="26" t="s">
        <v>137</v>
      </c>
      <c r="B87" s="83">
        <v>177106</v>
      </c>
      <c r="C87" s="83">
        <v>72450</v>
      </c>
      <c r="D87" s="83">
        <v>252126</v>
      </c>
      <c r="E87" s="83">
        <v>3098292</v>
      </c>
      <c r="F87" s="83">
        <v>252126</v>
      </c>
      <c r="G87" s="83">
        <v>310360.83999999997</v>
      </c>
    </row>
    <row r="88" spans="1:7" x14ac:dyDescent="0.3">
      <c r="A88" s="6" t="s">
        <v>19</v>
      </c>
      <c r="B88" s="7">
        <f>SUM(B83:B87)</f>
        <v>1834741</v>
      </c>
      <c r="C88" s="7">
        <f>SUM(C83:C87)</f>
        <v>810982</v>
      </c>
      <c r="D88" s="7">
        <f>SUM(D83:D87)</f>
        <v>2692257.3600000003</v>
      </c>
      <c r="E88" s="8"/>
      <c r="F88" s="7">
        <f>SUM(F83:F87)</f>
        <v>2692257.3600000003</v>
      </c>
      <c r="G88" s="7">
        <f>SUM(G83:G87)</f>
        <v>1144303.19</v>
      </c>
    </row>
    <row r="91" spans="1:7" x14ac:dyDescent="0.3">
      <c r="A91" s="168" t="s">
        <v>20</v>
      </c>
      <c r="B91" s="168"/>
      <c r="C91" s="168"/>
    </row>
    <row r="92" spans="1:7" x14ac:dyDescent="0.3">
      <c r="A92" s="168" t="s">
        <v>142</v>
      </c>
      <c r="B92" s="168"/>
      <c r="C92" s="168"/>
    </row>
    <row r="93" spans="1:7" x14ac:dyDescent="0.3">
      <c r="A93" s="10" t="s">
        <v>88</v>
      </c>
      <c r="B93" s="10" t="s">
        <v>22</v>
      </c>
      <c r="C93" s="10" t="s">
        <v>23</v>
      </c>
    </row>
    <row r="94" spans="1:7" x14ac:dyDescent="0.3">
      <c r="A94" s="11" t="s">
        <v>24</v>
      </c>
      <c r="B94" s="12">
        <v>137360</v>
      </c>
      <c r="C94" s="12">
        <v>434692.8</v>
      </c>
    </row>
    <row r="95" spans="1:7" x14ac:dyDescent="0.3">
      <c r="A95" s="11" t="s">
        <v>25</v>
      </c>
      <c r="B95" s="12">
        <v>69062</v>
      </c>
      <c r="C95" s="12">
        <v>240335.76</v>
      </c>
    </row>
    <row r="96" spans="1:7" x14ac:dyDescent="0.3">
      <c r="A96" s="11" t="s">
        <v>26</v>
      </c>
      <c r="B96" s="12">
        <v>347350</v>
      </c>
      <c r="C96" s="12">
        <v>1122138</v>
      </c>
    </row>
    <row r="97" spans="1:3" x14ac:dyDescent="0.3">
      <c r="A97" s="11" t="s">
        <v>27</v>
      </c>
      <c r="B97" s="12">
        <v>184760</v>
      </c>
      <c r="C97" s="12">
        <v>642964.80000000005</v>
      </c>
    </row>
    <row r="98" spans="1:3" x14ac:dyDescent="0.3">
      <c r="A98" s="11" t="s">
        <v>28</v>
      </c>
      <c r="B98" s="12">
        <v>72450</v>
      </c>
      <c r="C98" s="12">
        <v>252126</v>
      </c>
    </row>
    <row r="99" spans="1:3" x14ac:dyDescent="0.3">
      <c r="A99" s="13" t="s">
        <v>29</v>
      </c>
      <c r="B99" s="14">
        <f>SUM(B94:B98)</f>
        <v>810982</v>
      </c>
      <c r="C99" s="14">
        <f>SUM(C94:C98)</f>
        <v>2692257.3600000003</v>
      </c>
    </row>
    <row r="102" spans="1:3" x14ac:dyDescent="0.3">
      <c r="A102" s="168" t="s">
        <v>140</v>
      </c>
      <c r="B102" s="168"/>
      <c r="C102" s="168"/>
    </row>
    <row r="103" spans="1:3" x14ac:dyDescent="0.3">
      <c r="A103" s="168" t="s">
        <v>31</v>
      </c>
      <c r="B103" s="168"/>
      <c r="C103" s="168"/>
    </row>
    <row r="104" spans="1:3" x14ac:dyDescent="0.3">
      <c r="A104" s="10" t="s">
        <v>88</v>
      </c>
      <c r="B104" s="10" t="s">
        <v>33</v>
      </c>
      <c r="C104" s="10" t="s">
        <v>34</v>
      </c>
    </row>
    <row r="105" spans="1:3" x14ac:dyDescent="0.3">
      <c r="A105" s="15" t="s">
        <v>24</v>
      </c>
      <c r="B105" s="16">
        <v>434692.8</v>
      </c>
      <c r="C105" s="16">
        <v>289213.80000000005</v>
      </c>
    </row>
    <row r="106" spans="1:3" x14ac:dyDescent="0.3">
      <c r="A106" s="15" t="s">
        <v>25</v>
      </c>
      <c r="B106" s="16">
        <v>240335.76</v>
      </c>
      <c r="C106" s="16">
        <v>352379.78</v>
      </c>
    </row>
    <row r="107" spans="1:3" x14ac:dyDescent="0.3">
      <c r="A107" s="15" t="s">
        <v>26</v>
      </c>
      <c r="B107" s="16">
        <v>1122138</v>
      </c>
      <c r="C107" s="16">
        <v>109668.25</v>
      </c>
    </row>
    <row r="108" spans="1:3" x14ac:dyDescent="0.3">
      <c r="A108" s="15" t="s">
        <v>27</v>
      </c>
      <c r="B108" s="16">
        <v>642964.80000000005</v>
      </c>
      <c r="C108" s="16">
        <v>82680.52</v>
      </c>
    </row>
    <row r="109" spans="1:3" x14ac:dyDescent="0.3">
      <c r="A109" s="15" t="s">
        <v>28</v>
      </c>
      <c r="B109" s="16">
        <v>252126</v>
      </c>
      <c r="C109" s="16">
        <v>310360.83999999997</v>
      </c>
    </row>
    <row r="110" spans="1:3" x14ac:dyDescent="0.3">
      <c r="A110" s="10" t="s">
        <v>29</v>
      </c>
      <c r="B110" s="14">
        <f>SUM(B105:B109)</f>
        <v>2692257.3600000003</v>
      </c>
      <c r="C110" s="14">
        <f>SUM(C105:C109)</f>
        <v>1144303.19</v>
      </c>
    </row>
    <row r="125" spans="1:6" x14ac:dyDescent="0.3">
      <c r="A125" s="173" t="s">
        <v>141</v>
      </c>
      <c r="B125" s="173"/>
      <c r="C125" s="173"/>
      <c r="D125" s="173"/>
      <c r="E125" s="173"/>
      <c r="F125" s="173"/>
    </row>
    <row r="126" spans="1:6" x14ac:dyDescent="0.3">
      <c r="A126" s="173" t="s">
        <v>35</v>
      </c>
      <c r="B126" s="173"/>
      <c r="C126" s="173"/>
      <c r="D126" s="173"/>
      <c r="E126" s="173"/>
      <c r="F126" s="173"/>
    </row>
    <row r="127" spans="1:6" x14ac:dyDescent="0.3">
      <c r="A127" s="173" t="s">
        <v>143</v>
      </c>
      <c r="B127" s="173"/>
      <c r="C127" s="173"/>
      <c r="D127" s="173"/>
      <c r="E127" s="173"/>
      <c r="F127" s="173"/>
    </row>
    <row r="128" spans="1:6" ht="24" x14ac:dyDescent="0.3">
      <c r="A128" s="17" t="s">
        <v>36</v>
      </c>
      <c r="B128" s="18" t="s">
        <v>133</v>
      </c>
      <c r="C128" s="18" t="s">
        <v>134</v>
      </c>
      <c r="D128" s="18" t="s">
        <v>135</v>
      </c>
      <c r="E128" s="18" t="s">
        <v>136</v>
      </c>
      <c r="F128" s="18" t="s">
        <v>137</v>
      </c>
    </row>
    <row r="129" spans="1:6" x14ac:dyDescent="0.3">
      <c r="A129" s="17" t="s">
        <v>37</v>
      </c>
      <c r="B129" s="19">
        <v>2074533</v>
      </c>
      <c r="C129" s="4">
        <v>2346654</v>
      </c>
      <c r="D129" s="4">
        <v>2700611</v>
      </c>
      <c r="E129" s="4">
        <v>2764734</v>
      </c>
      <c r="F129" s="4">
        <v>2993636</v>
      </c>
    </row>
    <row r="130" spans="1:6" x14ac:dyDescent="0.3">
      <c r="A130" s="17" t="s">
        <v>38</v>
      </c>
      <c r="B130" s="4">
        <v>409481</v>
      </c>
      <c r="C130" s="4">
        <v>423019</v>
      </c>
      <c r="D130" s="4">
        <v>411473</v>
      </c>
      <c r="E130" s="4">
        <v>413662</v>
      </c>
      <c r="F130" s="4">
        <v>177106</v>
      </c>
    </row>
    <row r="131" spans="1:6" x14ac:dyDescent="0.3">
      <c r="A131" s="17" t="s">
        <v>39</v>
      </c>
      <c r="B131" s="4">
        <v>137360</v>
      </c>
      <c r="C131" s="4">
        <v>69062</v>
      </c>
      <c r="D131" s="4">
        <v>347350</v>
      </c>
      <c r="E131" s="4">
        <v>184760</v>
      </c>
      <c r="F131" s="4">
        <v>72450</v>
      </c>
    </row>
    <row r="132" spans="1:6" x14ac:dyDescent="0.3">
      <c r="A132" s="20" t="s">
        <v>40</v>
      </c>
      <c r="B132" s="21">
        <f>+B129+B130-B131</f>
        <v>2346654</v>
      </c>
      <c r="C132" s="21">
        <f>+C129+C130-C131</f>
        <v>2700611</v>
      </c>
      <c r="D132" s="21">
        <f>+D129+D130-D131</f>
        <v>2764734</v>
      </c>
      <c r="E132" s="21">
        <f>+E129+E130-E131</f>
        <v>2993636</v>
      </c>
      <c r="F132" s="21">
        <f>+F129+F130-F131</f>
        <v>3098292</v>
      </c>
    </row>
    <row r="147" spans="1:7" x14ac:dyDescent="0.3">
      <c r="A147" s="57" t="s">
        <v>131</v>
      </c>
      <c r="B147" s="57">
        <v>2023</v>
      </c>
    </row>
    <row r="149" spans="1:7" x14ac:dyDescent="0.3">
      <c r="A149" s="169" t="s">
        <v>11</v>
      </c>
      <c r="B149" s="169"/>
      <c r="C149" s="169"/>
      <c r="D149" s="169"/>
      <c r="E149" s="169"/>
      <c r="F149" s="169"/>
      <c r="G149" s="169"/>
    </row>
    <row r="150" spans="1:7" x14ac:dyDescent="0.3">
      <c r="A150" s="169" t="s">
        <v>226</v>
      </c>
      <c r="B150" s="169"/>
      <c r="C150" s="169"/>
      <c r="D150" s="169"/>
      <c r="E150" s="169"/>
      <c r="F150" s="169"/>
      <c r="G150" s="169"/>
    </row>
    <row r="151" spans="1:7" ht="24" x14ac:dyDescent="0.3">
      <c r="A151" s="3" t="s">
        <v>131</v>
      </c>
      <c r="B151" s="3" t="s">
        <v>13</v>
      </c>
      <c r="C151" s="3" t="s">
        <v>138</v>
      </c>
      <c r="D151" s="3" t="s">
        <v>139</v>
      </c>
      <c r="E151" s="3" t="s">
        <v>16</v>
      </c>
      <c r="F151" s="3" t="s">
        <v>55</v>
      </c>
      <c r="G151" s="3" t="s">
        <v>18</v>
      </c>
    </row>
    <row r="152" spans="1:7" ht="24" x14ac:dyDescent="0.3">
      <c r="A152" s="26" t="s">
        <v>227</v>
      </c>
      <c r="B152" s="83">
        <v>235707</v>
      </c>
      <c r="C152" s="83">
        <v>159000</v>
      </c>
      <c r="D152" s="83">
        <v>510000</v>
      </c>
      <c r="E152" s="83">
        <v>3174999</v>
      </c>
      <c r="F152" s="83">
        <v>510000</v>
      </c>
      <c r="G152" s="83">
        <v>563.5</v>
      </c>
    </row>
    <row r="153" spans="1:7" ht="24" x14ac:dyDescent="0.3">
      <c r="A153" s="26" t="s">
        <v>228</v>
      </c>
      <c r="B153" s="83">
        <v>414755</v>
      </c>
      <c r="C153" s="83">
        <v>117062</v>
      </c>
      <c r="D153" s="83">
        <v>364055.76</v>
      </c>
      <c r="E153" s="83">
        <v>3472692</v>
      </c>
      <c r="F153" s="83">
        <v>364055.76</v>
      </c>
      <c r="G153" s="83">
        <v>57904.99</v>
      </c>
    </row>
    <row r="154" spans="1:7" ht="24" x14ac:dyDescent="0.3">
      <c r="A154" s="26" t="s">
        <v>229</v>
      </c>
      <c r="B154" s="83">
        <v>426999</v>
      </c>
      <c r="C154" s="83">
        <v>168640</v>
      </c>
      <c r="D154" s="83">
        <v>543547.19999999995</v>
      </c>
      <c r="E154" s="83">
        <v>3731051</v>
      </c>
      <c r="F154" s="83">
        <v>543547.19999999995</v>
      </c>
      <c r="G154" s="83">
        <v>201131.12</v>
      </c>
    </row>
    <row r="155" spans="1:7" ht="24" x14ac:dyDescent="0.3">
      <c r="A155" s="26" t="s">
        <v>230</v>
      </c>
      <c r="B155" s="83">
        <v>400279</v>
      </c>
      <c r="C155" s="83">
        <v>127300</v>
      </c>
      <c r="D155" s="83">
        <v>356364</v>
      </c>
      <c r="E155" s="83">
        <v>4004030</v>
      </c>
      <c r="F155" s="83">
        <v>356364</v>
      </c>
      <c r="G155" s="83">
        <v>1696853.6099999999</v>
      </c>
    </row>
    <row r="156" spans="1:7" ht="24" x14ac:dyDescent="0.3">
      <c r="A156" s="26" t="s">
        <v>231</v>
      </c>
      <c r="B156" s="83">
        <v>293499</v>
      </c>
      <c r="C156" s="83">
        <v>214570</v>
      </c>
      <c r="D156" s="83">
        <v>703383.60000000009</v>
      </c>
      <c r="E156" s="83">
        <v>4082959</v>
      </c>
      <c r="F156" s="83">
        <v>703383.60000000009</v>
      </c>
      <c r="G156" s="83">
        <v>19064.13</v>
      </c>
    </row>
    <row r="157" spans="1:7" x14ac:dyDescent="0.3">
      <c r="A157" s="6" t="s">
        <v>19</v>
      </c>
      <c r="B157" s="7">
        <f>SUM(B152:B156)</f>
        <v>1771239</v>
      </c>
      <c r="C157" s="7">
        <f>SUM(C152:C156)</f>
        <v>786572</v>
      </c>
      <c r="D157" s="7">
        <f>SUM(D152:D156)</f>
        <v>2477350.56</v>
      </c>
      <c r="E157" s="8"/>
      <c r="F157" s="7">
        <f>SUM(F152:F156)</f>
        <v>2477350.56</v>
      </c>
      <c r="G157" s="7">
        <f>SUM(G152:G156)</f>
        <v>1975517.3499999996</v>
      </c>
    </row>
    <row r="160" spans="1:7" x14ac:dyDescent="0.3">
      <c r="A160" s="168" t="s">
        <v>20</v>
      </c>
      <c r="B160" s="168"/>
      <c r="C160" s="168"/>
    </row>
    <row r="161" spans="1:3" x14ac:dyDescent="0.3">
      <c r="A161" s="168" t="s">
        <v>232</v>
      </c>
      <c r="B161" s="168"/>
      <c r="C161" s="168"/>
    </row>
    <row r="162" spans="1:3" x14ac:dyDescent="0.3">
      <c r="A162" s="10" t="s">
        <v>131</v>
      </c>
      <c r="B162" s="10" t="s">
        <v>22</v>
      </c>
      <c r="C162" s="10" t="s">
        <v>23</v>
      </c>
    </row>
    <row r="163" spans="1:3" x14ac:dyDescent="0.3">
      <c r="A163" s="11" t="s">
        <v>24</v>
      </c>
      <c r="B163" s="12">
        <v>159000</v>
      </c>
      <c r="C163" s="12">
        <v>510000</v>
      </c>
    </row>
    <row r="164" spans="1:3" x14ac:dyDescent="0.3">
      <c r="A164" s="11" t="s">
        <v>25</v>
      </c>
      <c r="B164" s="12">
        <v>117062</v>
      </c>
      <c r="C164" s="12">
        <v>364055.76</v>
      </c>
    </row>
    <row r="165" spans="1:3" x14ac:dyDescent="0.3">
      <c r="A165" s="11" t="s">
        <v>26</v>
      </c>
      <c r="B165" s="12">
        <v>168640</v>
      </c>
      <c r="C165" s="12">
        <v>543547.19999999995</v>
      </c>
    </row>
    <row r="166" spans="1:3" x14ac:dyDescent="0.3">
      <c r="A166" s="11" t="s">
        <v>27</v>
      </c>
      <c r="B166" s="12">
        <v>127300</v>
      </c>
      <c r="C166" s="12">
        <v>356364</v>
      </c>
    </row>
    <row r="167" spans="1:3" x14ac:dyDescent="0.3">
      <c r="A167" s="11" t="s">
        <v>28</v>
      </c>
      <c r="B167" s="12">
        <v>214570</v>
      </c>
      <c r="C167" s="12">
        <v>703383.60000000009</v>
      </c>
    </row>
    <row r="168" spans="1:3" x14ac:dyDescent="0.3">
      <c r="A168" s="13" t="s">
        <v>29</v>
      </c>
      <c r="B168" s="14">
        <f>SUM(B163:B167)</f>
        <v>786572</v>
      </c>
      <c r="C168" s="14">
        <f>SUM(C163:C167)</f>
        <v>2477350.56</v>
      </c>
    </row>
    <row r="171" spans="1:3" x14ac:dyDescent="0.3">
      <c r="A171" s="168" t="s">
        <v>140</v>
      </c>
      <c r="B171" s="168"/>
      <c r="C171" s="168"/>
    </row>
    <row r="172" spans="1:3" x14ac:dyDescent="0.3">
      <c r="A172" s="168" t="s">
        <v>31</v>
      </c>
      <c r="B172" s="168"/>
      <c r="C172" s="168"/>
    </row>
    <row r="173" spans="1:3" x14ac:dyDescent="0.3">
      <c r="A173" s="10" t="s">
        <v>131</v>
      </c>
      <c r="B173" s="10" t="s">
        <v>33</v>
      </c>
      <c r="C173" s="10" t="s">
        <v>34</v>
      </c>
    </row>
    <row r="174" spans="1:3" x14ac:dyDescent="0.3">
      <c r="A174" s="15" t="s">
        <v>24</v>
      </c>
      <c r="B174" s="16">
        <v>510000</v>
      </c>
      <c r="C174" s="16">
        <v>563.5</v>
      </c>
    </row>
    <row r="175" spans="1:3" x14ac:dyDescent="0.3">
      <c r="A175" s="15" t="s">
        <v>25</v>
      </c>
      <c r="B175" s="16">
        <v>364055.76</v>
      </c>
      <c r="C175" s="16">
        <v>57904.99</v>
      </c>
    </row>
    <row r="176" spans="1:3" x14ac:dyDescent="0.3">
      <c r="A176" s="15" t="s">
        <v>26</v>
      </c>
      <c r="B176" s="16">
        <v>543547.19999999995</v>
      </c>
      <c r="C176" s="16">
        <v>201131.12</v>
      </c>
    </row>
    <row r="177" spans="1:3" x14ac:dyDescent="0.3">
      <c r="A177" s="15" t="s">
        <v>27</v>
      </c>
      <c r="B177" s="16">
        <v>356364</v>
      </c>
      <c r="C177" s="16">
        <v>1696853.6099999999</v>
      </c>
    </row>
    <row r="178" spans="1:3" x14ac:dyDescent="0.3">
      <c r="A178" s="15" t="s">
        <v>28</v>
      </c>
      <c r="B178" s="16">
        <v>703383.60000000009</v>
      </c>
      <c r="C178" s="16">
        <v>19064.13</v>
      </c>
    </row>
    <row r="179" spans="1:3" x14ac:dyDescent="0.3">
      <c r="A179" s="10" t="s">
        <v>29</v>
      </c>
      <c r="B179" s="14">
        <f>SUM(B174:B178)</f>
        <v>2477350.56</v>
      </c>
      <c r="C179" s="14">
        <f>SUM(C174:C178)</f>
        <v>1975517.3499999996</v>
      </c>
    </row>
    <row r="196" spans="1:6" x14ac:dyDescent="0.3">
      <c r="A196" s="168" t="s">
        <v>141</v>
      </c>
      <c r="B196" s="168"/>
      <c r="C196" s="168"/>
      <c r="D196" s="168"/>
      <c r="E196" s="168"/>
      <c r="F196" s="168"/>
    </row>
    <row r="197" spans="1:6" x14ac:dyDescent="0.3">
      <c r="A197" s="168" t="s">
        <v>35</v>
      </c>
      <c r="B197" s="168"/>
      <c r="C197" s="168"/>
      <c r="D197" s="168"/>
      <c r="E197" s="168"/>
      <c r="F197" s="168"/>
    </row>
    <row r="198" spans="1:6" x14ac:dyDescent="0.3">
      <c r="A198" s="168" t="s">
        <v>233</v>
      </c>
      <c r="B198" s="168"/>
      <c r="C198" s="168"/>
      <c r="D198" s="168"/>
      <c r="E198" s="168"/>
      <c r="F198" s="168"/>
    </row>
    <row r="199" spans="1:6" ht="24" customHeight="1" x14ac:dyDescent="0.3">
      <c r="A199" s="17" t="s">
        <v>36</v>
      </c>
      <c r="B199" s="18" t="s">
        <v>227</v>
      </c>
      <c r="C199" s="18" t="s">
        <v>228</v>
      </c>
      <c r="D199" s="18" t="s">
        <v>229</v>
      </c>
      <c r="E199" s="18" t="s">
        <v>230</v>
      </c>
      <c r="F199" s="18" t="s">
        <v>231</v>
      </c>
    </row>
    <row r="200" spans="1:6" x14ac:dyDescent="0.3">
      <c r="A200" s="17" t="s">
        <v>37</v>
      </c>
      <c r="B200" s="19">
        <v>3098292</v>
      </c>
      <c r="C200" s="4">
        <v>3174999</v>
      </c>
      <c r="D200" s="4">
        <v>3472692</v>
      </c>
      <c r="E200" s="4">
        <v>3731051</v>
      </c>
      <c r="F200" s="4">
        <v>4004030</v>
      </c>
    </row>
    <row r="201" spans="1:6" x14ac:dyDescent="0.3">
      <c r="A201" s="17" t="s">
        <v>38</v>
      </c>
      <c r="B201" s="4">
        <v>235707</v>
      </c>
      <c r="C201" s="4">
        <v>414755</v>
      </c>
      <c r="D201" s="4">
        <v>426999</v>
      </c>
      <c r="E201" s="4">
        <v>400279</v>
      </c>
      <c r="F201" s="4">
        <v>293499</v>
      </c>
    </row>
    <row r="202" spans="1:6" x14ac:dyDescent="0.3">
      <c r="A202" s="17" t="s">
        <v>39</v>
      </c>
      <c r="B202" s="4">
        <v>159000</v>
      </c>
      <c r="C202" s="4">
        <v>117062</v>
      </c>
      <c r="D202" s="4">
        <v>168640</v>
      </c>
      <c r="E202" s="4">
        <v>127300</v>
      </c>
      <c r="F202" s="4">
        <v>214570</v>
      </c>
    </row>
    <row r="203" spans="1:6" x14ac:dyDescent="0.3">
      <c r="A203" s="20" t="s">
        <v>40</v>
      </c>
      <c r="B203" s="21">
        <f>+B200+B201-B202</f>
        <v>3174999</v>
      </c>
      <c r="C203" s="21">
        <f>+C200+C201-C202</f>
        <v>3472692</v>
      </c>
      <c r="D203" s="21">
        <f>+D200+D201-D202</f>
        <v>3731051</v>
      </c>
      <c r="E203" s="21">
        <f>+E200+E201-E202</f>
        <v>4004030</v>
      </c>
      <c r="F203" s="21">
        <f>+F200+F201-F202</f>
        <v>4082959</v>
      </c>
    </row>
    <row r="218" spans="1:7" x14ac:dyDescent="0.3">
      <c r="A218" s="57" t="s">
        <v>234</v>
      </c>
      <c r="B218" s="57">
        <v>2023</v>
      </c>
    </row>
    <row r="220" spans="1:7" x14ac:dyDescent="0.3">
      <c r="A220" s="169" t="s">
        <v>11</v>
      </c>
      <c r="B220" s="169"/>
      <c r="C220" s="169"/>
      <c r="D220" s="169"/>
      <c r="E220" s="169"/>
      <c r="F220" s="169"/>
      <c r="G220" s="169"/>
    </row>
    <row r="221" spans="1:7" x14ac:dyDescent="0.3">
      <c r="A221" s="169" t="s">
        <v>300</v>
      </c>
      <c r="B221" s="169"/>
      <c r="C221" s="169"/>
      <c r="D221" s="169"/>
      <c r="E221" s="169"/>
      <c r="F221" s="169"/>
      <c r="G221" s="169"/>
    </row>
    <row r="222" spans="1:7" ht="24" x14ac:dyDescent="0.3">
      <c r="A222" s="3" t="s">
        <v>12</v>
      </c>
      <c r="B222" s="3" t="s">
        <v>13</v>
      </c>
      <c r="C222" s="3" t="s">
        <v>138</v>
      </c>
      <c r="D222" s="3" t="s">
        <v>139</v>
      </c>
      <c r="E222" s="3" t="s">
        <v>16</v>
      </c>
      <c r="F222" s="3" t="s">
        <v>55</v>
      </c>
      <c r="G222" s="3" t="s">
        <v>18</v>
      </c>
    </row>
    <row r="223" spans="1:7" x14ac:dyDescent="0.3">
      <c r="A223" s="26" t="s">
        <v>301</v>
      </c>
      <c r="B223" s="83">
        <v>117439</v>
      </c>
      <c r="C223" s="83">
        <v>0</v>
      </c>
      <c r="D223" s="83">
        <v>0</v>
      </c>
      <c r="E223" s="83">
        <v>4200398</v>
      </c>
      <c r="F223" s="83">
        <v>0</v>
      </c>
      <c r="G223" s="83">
        <v>0</v>
      </c>
    </row>
    <row r="224" spans="1:7" x14ac:dyDescent="0.3">
      <c r="A224" s="26" t="s">
        <v>302</v>
      </c>
      <c r="B224" s="83">
        <v>414029</v>
      </c>
      <c r="C224" s="83">
        <v>217770</v>
      </c>
      <c r="D224" s="83">
        <v>671199.6</v>
      </c>
      <c r="E224" s="83">
        <v>4396657</v>
      </c>
      <c r="F224" s="83">
        <v>671199.6</v>
      </c>
      <c r="G224" s="83">
        <v>354456.71000000008</v>
      </c>
    </row>
    <row r="225" spans="1:7" x14ac:dyDescent="0.3">
      <c r="A225" s="26" t="s">
        <v>303</v>
      </c>
      <c r="B225" s="83">
        <v>272737</v>
      </c>
      <c r="C225" s="83">
        <v>149940</v>
      </c>
      <c r="D225" s="83">
        <v>478471.2</v>
      </c>
      <c r="E225" s="83">
        <v>4519454</v>
      </c>
      <c r="F225" s="83">
        <v>478471.2</v>
      </c>
      <c r="G225" s="83">
        <v>150733.66999999998</v>
      </c>
    </row>
    <row r="226" spans="1:7" x14ac:dyDescent="0.3">
      <c r="A226" s="26" t="s">
        <v>304</v>
      </c>
      <c r="B226" s="83">
        <v>0</v>
      </c>
      <c r="C226" s="83">
        <v>105460</v>
      </c>
      <c r="D226" s="83">
        <v>323680.8</v>
      </c>
      <c r="E226" s="83">
        <v>4413994</v>
      </c>
      <c r="F226" s="83">
        <v>323680.8</v>
      </c>
      <c r="G226" s="83">
        <v>92042.33</v>
      </c>
    </row>
    <row r="227" spans="1:7" x14ac:dyDescent="0.3">
      <c r="A227" s="26" t="s">
        <v>305</v>
      </c>
      <c r="B227" s="83">
        <v>0</v>
      </c>
      <c r="C227" s="83">
        <v>163382</v>
      </c>
      <c r="D227" s="83">
        <v>525249.36</v>
      </c>
      <c r="E227" s="83">
        <v>4250612</v>
      </c>
      <c r="F227" s="83">
        <v>525249.36</v>
      </c>
      <c r="G227" s="83">
        <v>20779.760000000002</v>
      </c>
    </row>
    <row r="228" spans="1:7" x14ac:dyDescent="0.3">
      <c r="A228" s="26" t="s">
        <v>306</v>
      </c>
      <c r="B228" s="83">
        <v>0</v>
      </c>
      <c r="C228" s="83">
        <v>31980</v>
      </c>
      <c r="D228" s="83">
        <v>111290.4</v>
      </c>
      <c r="E228" s="83">
        <v>4218632</v>
      </c>
      <c r="F228" s="83">
        <v>111290.4</v>
      </c>
      <c r="G228" s="83">
        <v>1379475</v>
      </c>
    </row>
    <row r="229" spans="1:7" x14ac:dyDescent="0.3">
      <c r="A229" s="20" t="s">
        <v>19</v>
      </c>
      <c r="B229" s="7">
        <f>SUM(B223:B228)</f>
        <v>804205</v>
      </c>
      <c r="C229" s="7">
        <f>SUM(C223:C228)</f>
        <v>668532</v>
      </c>
      <c r="D229" s="7">
        <f>SUM(D223:D228)</f>
        <v>2109891.36</v>
      </c>
      <c r="E229" s="8"/>
      <c r="F229" s="7">
        <f>SUM(F223:F228)</f>
        <v>2109891.36</v>
      </c>
      <c r="G229" s="7">
        <f>SUM(G223:G228)</f>
        <v>1997487.4700000002</v>
      </c>
    </row>
    <row r="231" spans="1:7" x14ac:dyDescent="0.3">
      <c r="A231" s="168" t="s">
        <v>20</v>
      </c>
      <c r="B231" s="168"/>
      <c r="C231" s="168"/>
    </row>
    <row r="232" spans="1:7" x14ac:dyDescent="0.3">
      <c r="A232" s="168" t="s">
        <v>307</v>
      </c>
      <c r="B232" s="168"/>
      <c r="C232" s="168"/>
    </row>
    <row r="233" spans="1:7" x14ac:dyDescent="0.3">
      <c r="A233" s="10" t="s">
        <v>21</v>
      </c>
      <c r="B233" s="10" t="s">
        <v>22</v>
      </c>
      <c r="C233" s="10" t="s">
        <v>23</v>
      </c>
    </row>
    <row r="234" spans="1:7" x14ac:dyDescent="0.3">
      <c r="A234" s="11" t="s">
        <v>24</v>
      </c>
      <c r="B234" s="12">
        <v>0</v>
      </c>
      <c r="C234" s="12">
        <v>0</v>
      </c>
    </row>
    <row r="235" spans="1:7" x14ac:dyDescent="0.3">
      <c r="A235" s="11" t="s">
        <v>25</v>
      </c>
      <c r="B235" s="12">
        <v>217770</v>
      </c>
      <c r="C235" s="12">
        <v>671199.6</v>
      </c>
    </row>
    <row r="236" spans="1:7" x14ac:dyDescent="0.3">
      <c r="A236" s="11" t="s">
        <v>26</v>
      </c>
      <c r="B236" s="12">
        <v>149940</v>
      </c>
      <c r="C236" s="12">
        <v>478471.2</v>
      </c>
    </row>
    <row r="237" spans="1:7" x14ac:dyDescent="0.3">
      <c r="A237" s="11" t="s">
        <v>27</v>
      </c>
      <c r="B237" s="12">
        <v>105460</v>
      </c>
      <c r="C237" s="12">
        <v>323680.8</v>
      </c>
    </row>
    <row r="238" spans="1:7" x14ac:dyDescent="0.3">
      <c r="A238" s="11" t="s">
        <v>28</v>
      </c>
      <c r="B238" s="12">
        <v>163382</v>
      </c>
      <c r="C238" s="12">
        <v>525249.36</v>
      </c>
    </row>
    <row r="239" spans="1:7" x14ac:dyDescent="0.3">
      <c r="A239" s="11" t="s">
        <v>308</v>
      </c>
      <c r="B239" s="12">
        <v>31980</v>
      </c>
      <c r="C239" s="12">
        <v>111290.4</v>
      </c>
    </row>
    <row r="240" spans="1:7" x14ac:dyDescent="0.3">
      <c r="A240" s="13" t="s">
        <v>29</v>
      </c>
      <c r="B240" s="14">
        <f>SUM(B234:B239)</f>
        <v>668532</v>
      </c>
      <c r="C240" s="14">
        <f>SUM(C234:C239)</f>
        <v>2109891.36</v>
      </c>
    </row>
    <row r="243" spans="1:3" x14ac:dyDescent="0.3">
      <c r="A243" s="168" t="s">
        <v>140</v>
      </c>
      <c r="B243" s="168"/>
      <c r="C243" s="168"/>
    </row>
    <row r="244" spans="1:3" x14ac:dyDescent="0.3">
      <c r="A244" s="168" t="s">
        <v>31</v>
      </c>
      <c r="B244" s="168"/>
      <c r="C244" s="168"/>
    </row>
    <row r="245" spans="1:3" x14ac:dyDescent="0.3">
      <c r="A245" s="10" t="s">
        <v>234</v>
      </c>
      <c r="B245" s="10" t="s">
        <v>33</v>
      </c>
      <c r="C245" s="10" t="s">
        <v>34</v>
      </c>
    </row>
    <row r="246" spans="1:3" x14ac:dyDescent="0.3">
      <c r="A246" s="11" t="s">
        <v>24</v>
      </c>
      <c r="B246" s="12">
        <v>0</v>
      </c>
      <c r="C246" s="12">
        <v>0</v>
      </c>
    </row>
    <row r="247" spans="1:3" x14ac:dyDescent="0.3">
      <c r="A247" s="11" t="s">
        <v>25</v>
      </c>
      <c r="B247" s="12">
        <v>671199.6</v>
      </c>
      <c r="C247" s="12">
        <v>354456.71000000008</v>
      </c>
    </row>
    <row r="248" spans="1:3" x14ac:dyDescent="0.3">
      <c r="A248" s="11" t="s">
        <v>26</v>
      </c>
      <c r="B248" s="12">
        <v>478471.2</v>
      </c>
      <c r="C248" s="12">
        <v>150733.66999999998</v>
      </c>
    </row>
    <row r="249" spans="1:3" x14ac:dyDescent="0.3">
      <c r="A249" s="11" t="s">
        <v>27</v>
      </c>
      <c r="B249" s="12">
        <v>323680.8</v>
      </c>
      <c r="C249" s="12">
        <v>92042.33</v>
      </c>
    </row>
    <row r="250" spans="1:3" x14ac:dyDescent="0.3">
      <c r="A250" s="11" t="s">
        <v>28</v>
      </c>
      <c r="B250" s="12">
        <v>525249.36</v>
      </c>
      <c r="C250" s="12">
        <v>20779.760000000002</v>
      </c>
    </row>
    <row r="251" spans="1:3" x14ac:dyDescent="0.3">
      <c r="A251" s="11" t="s">
        <v>308</v>
      </c>
      <c r="B251" s="12">
        <v>111290.4</v>
      </c>
      <c r="C251" s="12">
        <v>1379475</v>
      </c>
    </row>
    <row r="252" spans="1:3" x14ac:dyDescent="0.3">
      <c r="A252" s="13" t="s">
        <v>29</v>
      </c>
      <c r="B252" s="14">
        <f>SUM(B246:B251)</f>
        <v>2109891.36</v>
      </c>
      <c r="C252" s="14">
        <f>SUM(C246:C251)</f>
        <v>1997487.4700000002</v>
      </c>
    </row>
    <row r="268" spans="1:7" x14ac:dyDescent="0.3">
      <c r="A268" s="170" t="s">
        <v>141</v>
      </c>
      <c r="B268" s="171"/>
      <c r="C268" s="171"/>
      <c r="D268" s="171"/>
      <c r="E268" s="171"/>
      <c r="F268" s="171"/>
      <c r="G268" s="172"/>
    </row>
    <row r="269" spans="1:7" x14ac:dyDescent="0.3">
      <c r="A269" s="170" t="s">
        <v>35</v>
      </c>
      <c r="B269" s="171"/>
      <c r="C269" s="171"/>
      <c r="D269" s="171"/>
      <c r="E269" s="171"/>
      <c r="F269" s="171"/>
      <c r="G269" s="172"/>
    </row>
    <row r="270" spans="1:7" x14ac:dyDescent="0.3">
      <c r="A270" s="170" t="s">
        <v>309</v>
      </c>
      <c r="B270" s="171"/>
      <c r="C270" s="171"/>
      <c r="D270" s="171"/>
      <c r="E270" s="171"/>
      <c r="F270" s="171"/>
      <c r="G270" s="172"/>
    </row>
    <row r="271" spans="1:7" ht="24" x14ac:dyDescent="0.3">
      <c r="A271" s="84" t="s">
        <v>36</v>
      </c>
      <c r="B271" s="85" t="s">
        <v>301</v>
      </c>
      <c r="C271" s="85" t="s">
        <v>302</v>
      </c>
      <c r="D271" s="85" t="s">
        <v>303</v>
      </c>
      <c r="E271" s="85" t="s">
        <v>304</v>
      </c>
      <c r="F271" s="85" t="s">
        <v>305</v>
      </c>
      <c r="G271" s="85" t="s">
        <v>306</v>
      </c>
    </row>
    <row r="272" spans="1:7" x14ac:dyDescent="0.3">
      <c r="A272" s="84" t="s">
        <v>37</v>
      </c>
      <c r="B272" s="83">
        <v>4082959</v>
      </c>
      <c r="C272" s="83">
        <v>4200398</v>
      </c>
      <c r="D272" s="83">
        <v>4396657</v>
      </c>
      <c r="E272" s="83">
        <v>4519454</v>
      </c>
      <c r="F272" s="83">
        <v>4413994</v>
      </c>
      <c r="G272" s="83">
        <v>4250612</v>
      </c>
    </row>
    <row r="273" spans="1:7" x14ac:dyDescent="0.3">
      <c r="A273" s="84" t="s">
        <v>38</v>
      </c>
      <c r="B273" s="83">
        <v>117439</v>
      </c>
      <c r="C273" s="83">
        <v>414029</v>
      </c>
      <c r="D273" s="83">
        <v>272737</v>
      </c>
      <c r="E273" s="83">
        <v>0</v>
      </c>
      <c r="F273" s="83">
        <v>0</v>
      </c>
      <c r="G273" s="83">
        <v>0</v>
      </c>
    </row>
    <row r="274" spans="1:7" x14ac:dyDescent="0.3">
      <c r="A274" s="84" t="s">
        <v>39</v>
      </c>
      <c r="B274" s="83">
        <v>0</v>
      </c>
      <c r="C274" s="83">
        <v>217770</v>
      </c>
      <c r="D274" s="83">
        <v>149940</v>
      </c>
      <c r="E274" s="83">
        <v>105460</v>
      </c>
      <c r="F274" s="83">
        <v>163382</v>
      </c>
      <c r="G274" s="83">
        <v>31980</v>
      </c>
    </row>
    <row r="275" spans="1:7" x14ac:dyDescent="0.3">
      <c r="A275" s="20" t="s">
        <v>40</v>
      </c>
      <c r="B275" s="21">
        <f t="shared" ref="B275:G275" si="0">+B272+B273-B274</f>
        <v>4200398</v>
      </c>
      <c r="C275" s="21">
        <f t="shared" si="0"/>
        <v>4396657</v>
      </c>
      <c r="D275" s="21">
        <f t="shared" si="0"/>
        <v>4519454</v>
      </c>
      <c r="E275" s="21">
        <f t="shared" si="0"/>
        <v>4413994</v>
      </c>
      <c r="F275" s="21">
        <f t="shared" si="0"/>
        <v>4250612</v>
      </c>
      <c r="G275" s="21">
        <f t="shared" si="0"/>
        <v>4218632</v>
      </c>
    </row>
    <row r="290" spans="1:7" x14ac:dyDescent="0.3">
      <c r="A290" s="57" t="s">
        <v>122</v>
      </c>
      <c r="B290" s="57">
        <v>2023</v>
      </c>
    </row>
    <row r="292" spans="1:7" x14ac:dyDescent="0.3">
      <c r="A292" s="169" t="s">
        <v>11</v>
      </c>
      <c r="B292" s="169"/>
      <c r="C292" s="169"/>
      <c r="D292" s="169"/>
      <c r="E292" s="169"/>
      <c r="F292" s="169"/>
      <c r="G292" s="169"/>
    </row>
    <row r="293" spans="1:7" x14ac:dyDescent="0.3">
      <c r="A293" s="169" t="s">
        <v>379</v>
      </c>
      <c r="B293" s="169"/>
      <c r="C293" s="169"/>
      <c r="D293" s="169"/>
      <c r="E293" s="169"/>
      <c r="F293" s="169"/>
      <c r="G293" s="169"/>
    </row>
    <row r="294" spans="1:7" ht="24" x14ac:dyDescent="0.3">
      <c r="A294" s="3" t="s">
        <v>12</v>
      </c>
      <c r="B294" s="3" t="s">
        <v>13</v>
      </c>
      <c r="C294" s="3" t="s">
        <v>138</v>
      </c>
      <c r="D294" s="3" t="s">
        <v>139</v>
      </c>
      <c r="E294" s="3" t="s">
        <v>16</v>
      </c>
      <c r="F294" s="3" t="s">
        <v>55</v>
      </c>
      <c r="G294" s="3" t="s">
        <v>18</v>
      </c>
    </row>
    <row r="295" spans="1:7" ht="24" x14ac:dyDescent="0.3">
      <c r="A295" s="26" t="s">
        <v>380</v>
      </c>
      <c r="B295" s="83">
        <v>0</v>
      </c>
      <c r="C295" s="83">
        <v>31910</v>
      </c>
      <c r="D295" s="83">
        <v>111046.8</v>
      </c>
      <c r="E295" s="83">
        <v>4186722</v>
      </c>
      <c r="F295" s="83">
        <v>111046.8</v>
      </c>
      <c r="G295" s="83">
        <v>446146.71</v>
      </c>
    </row>
    <row r="296" spans="1:7" ht="24" x14ac:dyDescent="0.3">
      <c r="A296" s="26" t="s">
        <v>381</v>
      </c>
      <c r="B296" s="83">
        <v>0</v>
      </c>
      <c r="C296" s="83">
        <v>198110</v>
      </c>
      <c r="D296" s="83">
        <v>646102.80000000005</v>
      </c>
      <c r="E296" s="83">
        <v>3988612</v>
      </c>
      <c r="F296" s="83">
        <v>646102.80000000005</v>
      </c>
      <c r="G296" s="83">
        <v>101834.77</v>
      </c>
    </row>
    <row r="297" spans="1:7" ht="24" x14ac:dyDescent="0.3">
      <c r="A297" s="26" t="s">
        <v>382</v>
      </c>
      <c r="B297" s="83">
        <v>0</v>
      </c>
      <c r="C297" s="83">
        <v>220320</v>
      </c>
      <c r="D297" s="83">
        <v>723393.6</v>
      </c>
      <c r="E297" s="83">
        <v>3768292</v>
      </c>
      <c r="F297" s="83">
        <v>723393.6</v>
      </c>
      <c r="G297" s="83">
        <v>367283.73</v>
      </c>
    </row>
    <row r="298" spans="1:7" ht="24" x14ac:dyDescent="0.3">
      <c r="A298" s="26" t="s">
        <v>383</v>
      </c>
      <c r="B298" s="83">
        <v>0</v>
      </c>
      <c r="C298" s="83">
        <v>130770</v>
      </c>
      <c r="D298" s="83">
        <v>411759.6</v>
      </c>
      <c r="E298" s="83">
        <v>3637522</v>
      </c>
      <c r="F298" s="83">
        <v>411759.6</v>
      </c>
      <c r="G298" s="83">
        <v>1120382.5699999994</v>
      </c>
    </row>
    <row r="299" spans="1:7" ht="24" x14ac:dyDescent="0.3">
      <c r="A299" s="26" t="s">
        <v>384</v>
      </c>
      <c r="B299" s="83">
        <v>0</v>
      </c>
      <c r="C299" s="83">
        <v>177480</v>
      </c>
      <c r="D299" s="83">
        <v>617630.4</v>
      </c>
      <c r="E299" s="83">
        <v>3460042</v>
      </c>
      <c r="F299" s="83">
        <v>617630.4</v>
      </c>
      <c r="G299" s="83">
        <v>269459.45999999996</v>
      </c>
    </row>
    <row r="300" spans="1:7" x14ac:dyDescent="0.3">
      <c r="A300" s="20" t="s">
        <v>19</v>
      </c>
      <c r="B300" s="7">
        <f>SUM(B295:B299)</f>
        <v>0</v>
      </c>
      <c r="C300" s="7">
        <f>SUM(C295:C299)</f>
        <v>758590</v>
      </c>
      <c r="D300" s="7">
        <f>SUM(D295:D299)</f>
        <v>2509933.2000000002</v>
      </c>
      <c r="E300" s="8"/>
      <c r="F300" s="7">
        <f>SUM(F295:F299)</f>
        <v>2509933.2000000002</v>
      </c>
      <c r="G300" s="7">
        <f>SUM(G295:G299)</f>
        <v>2305107.2399999993</v>
      </c>
    </row>
    <row r="303" spans="1:7" x14ac:dyDescent="0.3">
      <c r="A303" s="168" t="s">
        <v>20</v>
      </c>
      <c r="B303" s="168"/>
      <c r="C303" s="168"/>
    </row>
    <row r="304" spans="1:7" x14ac:dyDescent="0.3">
      <c r="A304" s="168" t="s">
        <v>385</v>
      </c>
      <c r="B304" s="168"/>
      <c r="C304" s="168"/>
    </row>
    <row r="305" spans="1:3" x14ac:dyDescent="0.3">
      <c r="A305" s="10" t="s">
        <v>21</v>
      </c>
      <c r="B305" s="10" t="s">
        <v>22</v>
      </c>
      <c r="C305" s="10" t="s">
        <v>23</v>
      </c>
    </row>
    <row r="306" spans="1:3" x14ac:dyDescent="0.3">
      <c r="A306" s="11" t="s">
        <v>24</v>
      </c>
      <c r="B306" s="12">
        <v>31910</v>
      </c>
      <c r="C306" s="12">
        <v>111046.8</v>
      </c>
    </row>
    <row r="307" spans="1:3" x14ac:dyDescent="0.3">
      <c r="A307" s="11" t="s">
        <v>25</v>
      </c>
      <c r="B307" s="12">
        <v>198110</v>
      </c>
      <c r="C307" s="12">
        <v>646102.80000000005</v>
      </c>
    </row>
    <row r="308" spans="1:3" x14ac:dyDescent="0.3">
      <c r="A308" s="11" t="s">
        <v>26</v>
      </c>
      <c r="B308" s="12">
        <v>220320</v>
      </c>
      <c r="C308" s="12">
        <v>723393.6</v>
      </c>
    </row>
    <row r="309" spans="1:3" x14ac:dyDescent="0.3">
      <c r="A309" s="11" t="s">
        <v>27</v>
      </c>
      <c r="B309" s="12">
        <v>130770</v>
      </c>
      <c r="C309" s="12">
        <v>411759.6</v>
      </c>
    </row>
    <row r="310" spans="1:3" x14ac:dyDescent="0.3">
      <c r="A310" s="11" t="s">
        <v>28</v>
      </c>
      <c r="B310" s="12">
        <v>177480</v>
      </c>
      <c r="C310" s="12">
        <v>617630.4</v>
      </c>
    </row>
    <row r="311" spans="1:3" x14ac:dyDescent="0.3">
      <c r="A311" s="13" t="s">
        <v>29</v>
      </c>
      <c r="B311" s="14">
        <f>SUM(B306:B310)</f>
        <v>758590</v>
      </c>
      <c r="C311" s="14">
        <f>SUM(C306:C310)</f>
        <v>2509933.2000000002</v>
      </c>
    </row>
    <row r="313" spans="1:3" x14ac:dyDescent="0.3">
      <c r="A313" s="168" t="s">
        <v>140</v>
      </c>
      <c r="B313" s="168"/>
      <c r="C313" s="168"/>
    </row>
    <row r="314" spans="1:3" x14ac:dyDescent="0.3">
      <c r="A314" s="168" t="s">
        <v>31</v>
      </c>
      <c r="B314" s="168"/>
      <c r="C314" s="168"/>
    </row>
    <row r="315" spans="1:3" x14ac:dyDescent="0.3">
      <c r="A315" s="10" t="s">
        <v>122</v>
      </c>
      <c r="B315" s="10" t="s">
        <v>33</v>
      </c>
      <c r="C315" s="10" t="s">
        <v>34</v>
      </c>
    </row>
    <row r="316" spans="1:3" x14ac:dyDescent="0.3">
      <c r="A316" s="11" t="s">
        <v>24</v>
      </c>
      <c r="B316" s="12">
        <v>111046.8</v>
      </c>
      <c r="C316" s="12">
        <v>446146.71</v>
      </c>
    </row>
    <row r="317" spans="1:3" x14ac:dyDescent="0.3">
      <c r="A317" s="11" t="s">
        <v>25</v>
      </c>
      <c r="B317" s="12">
        <v>646102.80000000005</v>
      </c>
      <c r="C317" s="12">
        <v>101834.77</v>
      </c>
    </row>
    <row r="318" spans="1:3" x14ac:dyDescent="0.3">
      <c r="A318" s="11" t="s">
        <v>26</v>
      </c>
      <c r="B318" s="12">
        <v>723393.6</v>
      </c>
      <c r="C318" s="12">
        <v>367283.73</v>
      </c>
    </row>
    <row r="319" spans="1:3" x14ac:dyDescent="0.3">
      <c r="A319" s="11" t="s">
        <v>27</v>
      </c>
      <c r="B319" s="12">
        <v>411759.6</v>
      </c>
      <c r="C319" s="12">
        <v>1120382.5699999994</v>
      </c>
    </row>
    <row r="320" spans="1:3" x14ac:dyDescent="0.3">
      <c r="A320" s="11" t="s">
        <v>28</v>
      </c>
      <c r="B320" s="12">
        <v>617630.4</v>
      </c>
      <c r="C320" s="12">
        <v>269459.45999999996</v>
      </c>
    </row>
    <row r="321" spans="1:6" x14ac:dyDescent="0.3">
      <c r="A321" s="13" t="s">
        <v>29</v>
      </c>
      <c r="B321" s="14">
        <f>SUM(B316:B320)</f>
        <v>2509933.2000000002</v>
      </c>
      <c r="C321" s="14">
        <f>SUM(C316:C320)</f>
        <v>2305107.2399999993</v>
      </c>
    </row>
    <row r="335" spans="1:6" x14ac:dyDescent="0.3">
      <c r="A335" s="168" t="s">
        <v>141</v>
      </c>
      <c r="B335" s="168"/>
      <c r="C335" s="168"/>
      <c r="D335" s="168"/>
      <c r="E335" s="168"/>
      <c r="F335" s="168"/>
    </row>
    <row r="336" spans="1:6" x14ac:dyDescent="0.3">
      <c r="A336" s="168" t="s">
        <v>35</v>
      </c>
      <c r="B336" s="168"/>
      <c r="C336" s="168"/>
      <c r="D336" s="168"/>
      <c r="E336" s="168"/>
      <c r="F336" s="168"/>
    </row>
    <row r="337" spans="1:6" x14ac:dyDescent="0.3">
      <c r="A337" s="168" t="s">
        <v>386</v>
      </c>
      <c r="B337" s="168"/>
      <c r="C337" s="168"/>
      <c r="D337" s="168"/>
      <c r="E337" s="168"/>
      <c r="F337" s="168"/>
    </row>
    <row r="338" spans="1:6" ht="24" x14ac:dyDescent="0.3">
      <c r="A338" s="17" t="s">
        <v>36</v>
      </c>
      <c r="B338" s="18" t="s">
        <v>380</v>
      </c>
      <c r="C338" s="18" t="s">
        <v>381</v>
      </c>
      <c r="D338" s="18" t="s">
        <v>382</v>
      </c>
      <c r="E338" s="18" t="s">
        <v>383</v>
      </c>
      <c r="F338" s="18" t="s">
        <v>384</v>
      </c>
    </row>
    <row r="339" spans="1:6" x14ac:dyDescent="0.3">
      <c r="A339" s="17" t="s">
        <v>37</v>
      </c>
      <c r="B339" s="19">
        <v>4218632</v>
      </c>
      <c r="C339" s="4">
        <v>4186722</v>
      </c>
      <c r="D339" s="4">
        <v>3988612</v>
      </c>
      <c r="E339" s="4">
        <v>3768292</v>
      </c>
      <c r="F339" s="4">
        <v>3637522</v>
      </c>
    </row>
    <row r="340" spans="1:6" x14ac:dyDescent="0.3">
      <c r="A340" s="17" t="s">
        <v>38</v>
      </c>
      <c r="B340" s="4">
        <v>0</v>
      </c>
      <c r="C340" s="4">
        <v>0</v>
      </c>
      <c r="D340" s="4">
        <v>0</v>
      </c>
      <c r="E340" s="4">
        <v>0</v>
      </c>
      <c r="F340" s="4">
        <v>0</v>
      </c>
    </row>
    <row r="341" spans="1:6" x14ac:dyDescent="0.3">
      <c r="A341" s="17" t="s">
        <v>39</v>
      </c>
      <c r="B341" s="4">
        <v>31910</v>
      </c>
      <c r="C341" s="4">
        <v>198110</v>
      </c>
      <c r="D341" s="4">
        <v>220320</v>
      </c>
      <c r="E341" s="4">
        <v>130770</v>
      </c>
      <c r="F341" s="4">
        <v>177480</v>
      </c>
    </row>
    <row r="342" spans="1:6" x14ac:dyDescent="0.3">
      <c r="A342" s="20" t="s">
        <v>40</v>
      </c>
      <c r="B342" s="21">
        <f t="shared" ref="B342:F342" si="1">+B339+B340-B341</f>
        <v>4186722</v>
      </c>
      <c r="C342" s="21">
        <f t="shared" si="1"/>
        <v>3988612</v>
      </c>
      <c r="D342" s="21">
        <f t="shared" si="1"/>
        <v>3768292</v>
      </c>
      <c r="E342" s="21">
        <f t="shared" si="1"/>
        <v>3637522</v>
      </c>
      <c r="F342" s="21">
        <f t="shared" si="1"/>
        <v>3460042</v>
      </c>
    </row>
    <row r="356" spans="1:7" x14ac:dyDescent="0.3">
      <c r="A356" s="57" t="s">
        <v>387</v>
      </c>
      <c r="B356" s="57">
        <v>2023</v>
      </c>
    </row>
    <row r="358" spans="1:7" x14ac:dyDescent="0.3">
      <c r="A358" s="169" t="s">
        <v>11</v>
      </c>
      <c r="B358" s="169"/>
      <c r="C358" s="169"/>
      <c r="D358" s="169"/>
      <c r="E358" s="169"/>
      <c r="F358" s="169"/>
      <c r="G358" s="169"/>
    </row>
    <row r="359" spans="1:7" x14ac:dyDescent="0.3">
      <c r="A359" s="169" t="s">
        <v>491</v>
      </c>
      <c r="B359" s="169"/>
      <c r="C359" s="169"/>
      <c r="D359" s="169"/>
      <c r="E359" s="169"/>
      <c r="F359" s="169"/>
      <c r="G359" s="169"/>
    </row>
    <row r="360" spans="1:7" ht="24" x14ac:dyDescent="0.3">
      <c r="A360" s="3" t="s">
        <v>12</v>
      </c>
      <c r="B360" s="3" t="s">
        <v>13</v>
      </c>
      <c r="C360" s="3" t="s">
        <v>497</v>
      </c>
      <c r="D360" s="3" t="s">
        <v>498</v>
      </c>
      <c r="E360" s="3" t="s">
        <v>16</v>
      </c>
      <c r="F360" s="3" t="s">
        <v>55</v>
      </c>
      <c r="G360" s="3" t="s">
        <v>18</v>
      </c>
    </row>
    <row r="361" spans="1:7" x14ac:dyDescent="0.3">
      <c r="A361" s="26" t="s">
        <v>492</v>
      </c>
      <c r="B361" s="83">
        <v>0</v>
      </c>
      <c r="C361" s="83">
        <v>35600</v>
      </c>
      <c r="D361" s="83">
        <v>123888</v>
      </c>
      <c r="E361" s="83">
        <v>3424442</v>
      </c>
      <c r="F361" s="83">
        <v>123888</v>
      </c>
      <c r="G361" s="83">
        <v>280480.08999999997</v>
      </c>
    </row>
    <row r="362" spans="1:7" x14ac:dyDescent="0.3">
      <c r="A362" s="26" t="s">
        <v>493</v>
      </c>
      <c r="B362" s="83">
        <v>0</v>
      </c>
      <c r="C362" s="83">
        <v>115870</v>
      </c>
      <c r="D362" s="83">
        <v>359907.6</v>
      </c>
      <c r="E362" s="83">
        <v>3308572</v>
      </c>
      <c r="F362" s="83">
        <v>359907.6</v>
      </c>
      <c r="G362" s="83">
        <v>420441.11000000004</v>
      </c>
    </row>
    <row r="363" spans="1:7" x14ac:dyDescent="0.3">
      <c r="A363" s="26" t="s">
        <v>494</v>
      </c>
      <c r="B363" s="83">
        <v>0</v>
      </c>
      <c r="C363" s="83">
        <v>313690</v>
      </c>
      <c r="D363" s="83">
        <v>1028181.2</v>
      </c>
      <c r="E363" s="83">
        <v>2994882</v>
      </c>
      <c r="F363" s="83">
        <v>1028181.2</v>
      </c>
      <c r="G363" s="83">
        <v>2631099.96</v>
      </c>
    </row>
    <row r="364" spans="1:7" x14ac:dyDescent="0.3">
      <c r="A364" s="26" t="s">
        <v>495</v>
      </c>
      <c r="B364" s="83">
        <v>0</v>
      </c>
      <c r="C364" s="83">
        <v>181910</v>
      </c>
      <c r="D364" s="83">
        <v>589726.80000000005</v>
      </c>
      <c r="E364" s="83">
        <v>2812972</v>
      </c>
      <c r="F364" s="83">
        <v>589726.80000000005</v>
      </c>
      <c r="G364" s="83">
        <v>73733.289999999979</v>
      </c>
    </row>
    <row r="365" spans="1:7" x14ac:dyDescent="0.3">
      <c r="A365" s="26" t="s">
        <v>496</v>
      </c>
      <c r="B365" s="83">
        <v>0</v>
      </c>
      <c r="C365" s="83">
        <v>289142</v>
      </c>
      <c r="D365" s="83">
        <v>919574.15999999992</v>
      </c>
      <c r="E365" s="83">
        <v>2523830</v>
      </c>
      <c r="F365" s="83">
        <v>919574.15999999992</v>
      </c>
      <c r="G365" s="83">
        <v>30518.1</v>
      </c>
    </row>
    <row r="366" spans="1:7" x14ac:dyDescent="0.3">
      <c r="A366" s="20" t="s">
        <v>19</v>
      </c>
      <c r="B366" s="7">
        <f>SUM(B361:B365)</f>
        <v>0</v>
      </c>
      <c r="C366" s="7">
        <f>SUM(C361:C365)</f>
        <v>936212</v>
      </c>
      <c r="D366" s="7">
        <f>SUM(D361:D365)</f>
        <v>3021277.76</v>
      </c>
      <c r="E366" s="8"/>
      <c r="F366" s="7">
        <f>SUM(F361:F365)</f>
        <v>3021277.76</v>
      </c>
      <c r="G366" s="7">
        <f>SUM(G361:G365)</f>
        <v>3436272.5500000003</v>
      </c>
    </row>
    <row r="368" spans="1:7" x14ac:dyDescent="0.3">
      <c r="A368" s="168" t="s">
        <v>20</v>
      </c>
      <c r="B368" s="168"/>
      <c r="C368" s="168"/>
    </row>
    <row r="369" spans="1:3" x14ac:dyDescent="0.3">
      <c r="A369" s="168" t="s">
        <v>499</v>
      </c>
      <c r="B369" s="168"/>
      <c r="C369" s="168"/>
    </row>
    <row r="370" spans="1:3" x14ac:dyDescent="0.3">
      <c r="A370" s="10" t="s">
        <v>21</v>
      </c>
      <c r="B370" s="10" t="s">
        <v>22</v>
      </c>
      <c r="C370" s="10" t="s">
        <v>23</v>
      </c>
    </row>
    <row r="371" spans="1:3" x14ac:dyDescent="0.3">
      <c r="A371" s="11" t="s">
        <v>24</v>
      </c>
      <c r="B371" s="12">
        <v>35600</v>
      </c>
      <c r="C371" s="12">
        <v>123888</v>
      </c>
    </row>
    <row r="372" spans="1:3" x14ac:dyDescent="0.3">
      <c r="A372" s="11" t="s">
        <v>25</v>
      </c>
      <c r="B372" s="12">
        <v>115870</v>
      </c>
      <c r="C372" s="12">
        <v>359907.6</v>
      </c>
    </row>
    <row r="373" spans="1:3" x14ac:dyDescent="0.3">
      <c r="A373" s="11" t="s">
        <v>26</v>
      </c>
      <c r="B373" s="12">
        <v>313690</v>
      </c>
      <c r="C373" s="12">
        <v>1028181.2</v>
      </c>
    </row>
    <row r="374" spans="1:3" x14ac:dyDescent="0.3">
      <c r="A374" s="11" t="s">
        <v>27</v>
      </c>
      <c r="B374" s="12">
        <v>181910</v>
      </c>
      <c r="C374" s="12">
        <v>589726.80000000005</v>
      </c>
    </row>
    <row r="375" spans="1:3" x14ac:dyDescent="0.3">
      <c r="A375" s="11" t="s">
        <v>28</v>
      </c>
      <c r="B375" s="12">
        <v>289142</v>
      </c>
      <c r="C375" s="12">
        <v>919574.15999999992</v>
      </c>
    </row>
    <row r="376" spans="1:3" x14ac:dyDescent="0.3">
      <c r="A376" s="13" t="s">
        <v>29</v>
      </c>
      <c r="B376" s="14">
        <f>SUM(B371:B375)</f>
        <v>936212</v>
      </c>
      <c r="C376" s="14">
        <f>SUM(C371:C375)</f>
        <v>3021277.76</v>
      </c>
    </row>
    <row r="379" spans="1:3" x14ac:dyDescent="0.3">
      <c r="A379" s="168" t="s">
        <v>140</v>
      </c>
      <c r="B379" s="168"/>
      <c r="C379" s="168"/>
    </row>
    <row r="380" spans="1:3" x14ac:dyDescent="0.3">
      <c r="A380" s="168" t="s">
        <v>31</v>
      </c>
      <c r="B380" s="168"/>
      <c r="C380" s="168"/>
    </row>
    <row r="381" spans="1:3" x14ac:dyDescent="0.3">
      <c r="A381" s="10" t="s">
        <v>387</v>
      </c>
      <c r="B381" s="10" t="s">
        <v>33</v>
      </c>
      <c r="C381" s="10" t="s">
        <v>34</v>
      </c>
    </row>
    <row r="382" spans="1:3" x14ac:dyDescent="0.3">
      <c r="A382" s="11" t="s">
        <v>24</v>
      </c>
      <c r="B382" s="12">
        <v>123888</v>
      </c>
      <c r="C382" s="12">
        <v>280480.08999999997</v>
      </c>
    </row>
    <row r="383" spans="1:3" x14ac:dyDescent="0.3">
      <c r="A383" s="11" t="s">
        <v>25</v>
      </c>
      <c r="B383" s="12">
        <v>359907.6</v>
      </c>
      <c r="C383" s="12">
        <v>420441.11000000004</v>
      </c>
    </row>
    <row r="384" spans="1:3" x14ac:dyDescent="0.3">
      <c r="A384" s="11" t="s">
        <v>26</v>
      </c>
      <c r="B384" s="12">
        <v>1028181.2</v>
      </c>
      <c r="C384" s="12">
        <v>2631099.96</v>
      </c>
    </row>
    <row r="385" spans="1:3" x14ac:dyDescent="0.3">
      <c r="A385" s="11" t="s">
        <v>27</v>
      </c>
      <c r="B385" s="12">
        <v>589726.80000000005</v>
      </c>
      <c r="C385" s="12">
        <v>73733.289999999979</v>
      </c>
    </row>
    <row r="386" spans="1:3" x14ac:dyDescent="0.3">
      <c r="A386" s="11" t="s">
        <v>28</v>
      </c>
      <c r="B386" s="12">
        <v>919574.15999999992</v>
      </c>
      <c r="C386" s="12">
        <v>30518.1</v>
      </c>
    </row>
    <row r="387" spans="1:3" x14ac:dyDescent="0.3">
      <c r="A387" s="13" t="s">
        <v>29</v>
      </c>
      <c r="B387" s="14">
        <f>SUM(B382:B386)</f>
        <v>3021277.76</v>
      </c>
      <c r="C387" s="14">
        <f>SUM(C382:C386)</f>
        <v>3436272.5500000003</v>
      </c>
    </row>
    <row r="402" spans="1:6" x14ac:dyDescent="0.3">
      <c r="A402" s="168" t="s">
        <v>141</v>
      </c>
      <c r="B402" s="168"/>
      <c r="C402" s="168"/>
      <c r="D402" s="168"/>
      <c r="E402" s="168"/>
      <c r="F402" s="168"/>
    </row>
    <row r="403" spans="1:6" x14ac:dyDescent="0.3">
      <c r="A403" s="168" t="s">
        <v>35</v>
      </c>
      <c r="B403" s="168"/>
      <c r="C403" s="168"/>
      <c r="D403" s="168"/>
      <c r="E403" s="168"/>
      <c r="F403" s="168"/>
    </row>
    <row r="404" spans="1:6" x14ac:dyDescent="0.3">
      <c r="A404" s="168" t="s">
        <v>500</v>
      </c>
      <c r="B404" s="168"/>
      <c r="C404" s="168"/>
      <c r="D404" s="168"/>
      <c r="E404" s="168"/>
      <c r="F404" s="168"/>
    </row>
    <row r="405" spans="1:6" ht="24" customHeight="1" x14ac:dyDescent="0.3">
      <c r="A405" s="17" t="s">
        <v>36</v>
      </c>
      <c r="B405" s="18" t="s">
        <v>492</v>
      </c>
      <c r="C405" s="18" t="s">
        <v>493</v>
      </c>
      <c r="D405" s="18" t="s">
        <v>494</v>
      </c>
      <c r="E405" s="18" t="s">
        <v>495</v>
      </c>
      <c r="F405" s="18" t="s">
        <v>496</v>
      </c>
    </row>
    <row r="406" spans="1:6" x14ac:dyDescent="0.3">
      <c r="A406" s="17" t="s">
        <v>37</v>
      </c>
      <c r="B406" s="19">
        <v>3460042</v>
      </c>
      <c r="C406" s="4">
        <v>3424442</v>
      </c>
      <c r="D406" s="4">
        <v>3308572</v>
      </c>
      <c r="E406" s="4">
        <v>2994882</v>
      </c>
      <c r="F406" s="4">
        <v>2812972</v>
      </c>
    </row>
    <row r="407" spans="1:6" x14ac:dyDescent="0.3">
      <c r="A407" s="17" t="s">
        <v>38</v>
      </c>
      <c r="B407" s="4">
        <v>0</v>
      </c>
      <c r="C407" s="4">
        <v>0</v>
      </c>
      <c r="D407" s="4">
        <v>0</v>
      </c>
      <c r="E407" s="4">
        <v>0</v>
      </c>
      <c r="F407" s="4">
        <v>0</v>
      </c>
    </row>
    <row r="408" spans="1:6" x14ac:dyDescent="0.3">
      <c r="A408" s="17" t="s">
        <v>39</v>
      </c>
      <c r="B408" s="4">
        <v>35600</v>
      </c>
      <c r="C408" s="4">
        <v>115870</v>
      </c>
      <c r="D408" s="4">
        <v>313690</v>
      </c>
      <c r="E408" s="4">
        <v>181910</v>
      </c>
      <c r="F408" s="4">
        <v>289142</v>
      </c>
    </row>
    <row r="409" spans="1:6" x14ac:dyDescent="0.3">
      <c r="A409" s="20" t="s">
        <v>40</v>
      </c>
      <c r="B409" s="21">
        <f>+B406+B407-B408</f>
        <v>3424442</v>
      </c>
      <c r="C409" s="21">
        <f>+C406+C407-C408</f>
        <v>3308572</v>
      </c>
      <c r="D409" s="21">
        <f>+D406+D407-D408</f>
        <v>2994882</v>
      </c>
      <c r="E409" s="21">
        <f>+E406+E407-E408</f>
        <v>2812972</v>
      </c>
      <c r="F409" s="21">
        <f>+F406+F407-F408</f>
        <v>2523830</v>
      </c>
    </row>
    <row r="424" spans="1:7" x14ac:dyDescent="0.3">
      <c r="A424" s="57" t="s">
        <v>511</v>
      </c>
      <c r="B424" s="57">
        <v>2023</v>
      </c>
    </row>
    <row r="426" spans="1:7" x14ac:dyDescent="0.3">
      <c r="A426" s="169" t="s">
        <v>11</v>
      </c>
      <c r="B426" s="169"/>
      <c r="C426" s="169"/>
      <c r="D426" s="169"/>
      <c r="E426" s="169"/>
      <c r="F426" s="169"/>
      <c r="G426" s="169"/>
    </row>
    <row r="427" spans="1:7" x14ac:dyDescent="0.3">
      <c r="A427" s="169" t="s">
        <v>591</v>
      </c>
      <c r="B427" s="169"/>
      <c r="C427" s="169"/>
      <c r="D427" s="169"/>
      <c r="E427" s="169"/>
      <c r="F427" s="169"/>
      <c r="G427" s="169"/>
    </row>
    <row r="428" spans="1:7" ht="24" x14ac:dyDescent="0.3">
      <c r="A428" s="3" t="s">
        <v>12</v>
      </c>
      <c r="B428" s="3" t="s">
        <v>13</v>
      </c>
      <c r="C428" s="3" t="s">
        <v>497</v>
      </c>
      <c r="D428" s="3" t="s">
        <v>498</v>
      </c>
      <c r="E428" s="3" t="s">
        <v>16</v>
      </c>
      <c r="F428" s="3" t="s">
        <v>55</v>
      </c>
      <c r="G428" s="3" t="s">
        <v>18</v>
      </c>
    </row>
    <row r="429" spans="1:7" x14ac:dyDescent="0.3">
      <c r="A429" s="26" t="s">
        <v>592</v>
      </c>
      <c r="B429" s="83">
        <v>0</v>
      </c>
      <c r="C429" s="83">
        <v>216470</v>
      </c>
      <c r="D429" s="83">
        <v>709995.6</v>
      </c>
      <c r="E429" s="83">
        <v>2307360</v>
      </c>
      <c r="F429" s="83">
        <v>709995.6</v>
      </c>
      <c r="G429" s="83">
        <v>3365641.23</v>
      </c>
    </row>
    <row r="430" spans="1:7" x14ac:dyDescent="0.3">
      <c r="A430" s="26" t="s">
        <v>593</v>
      </c>
      <c r="B430" s="83">
        <v>0</v>
      </c>
      <c r="C430" s="83">
        <v>198800</v>
      </c>
      <c r="D430" s="83">
        <v>648504</v>
      </c>
      <c r="E430" s="83">
        <v>2108560</v>
      </c>
      <c r="F430" s="83">
        <v>648504</v>
      </c>
      <c r="G430" s="83">
        <v>180671.69</v>
      </c>
    </row>
    <row r="431" spans="1:7" x14ac:dyDescent="0.3">
      <c r="A431" s="26" t="s">
        <v>594</v>
      </c>
      <c r="B431" s="83">
        <v>0</v>
      </c>
      <c r="C431" s="83">
        <v>262880</v>
      </c>
      <c r="D431" s="83">
        <v>871502.39999999991</v>
      </c>
      <c r="E431" s="83">
        <v>1845680</v>
      </c>
      <c r="F431" s="83">
        <v>871502.39999999991</v>
      </c>
      <c r="G431" s="83">
        <v>3909303.4499999997</v>
      </c>
    </row>
    <row r="432" spans="1:7" x14ac:dyDescent="0.3">
      <c r="A432" s="26" t="s">
        <v>595</v>
      </c>
      <c r="B432" s="83">
        <v>0</v>
      </c>
      <c r="C432" s="83">
        <v>95960</v>
      </c>
      <c r="D432" s="83">
        <v>290620.79999999999</v>
      </c>
      <c r="E432" s="83">
        <v>1749720</v>
      </c>
      <c r="F432" s="83">
        <v>290620.79999999999</v>
      </c>
      <c r="G432" s="83">
        <v>20873.11</v>
      </c>
    </row>
    <row r="433" spans="1:7" x14ac:dyDescent="0.3">
      <c r="A433" s="26" t="s">
        <v>596</v>
      </c>
      <c r="B433" s="83">
        <v>0</v>
      </c>
      <c r="C433" s="83">
        <v>86550</v>
      </c>
      <c r="D433" s="83">
        <v>257874</v>
      </c>
      <c r="E433" s="83">
        <v>1663170</v>
      </c>
      <c r="F433" s="83">
        <v>257874</v>
      </c>
      <c r="G433" s="83">
        <v>630282.75</v>
      </c>
    </row>
    <row r="434" spans="1:7" x14ac:dyDescent="0.3">
      <c r="A434" s="20" t="s">
        <v>19</v>
      </c>
      <c r="B434" s="7">
        <f>SUM(B429:B433)</f>
        <v>0</v>
      </c>
      <c r="C434" s="7">
        <f>SUM(C429:C433)</f>
        <v>860660</v>
      </c>
      <c r="D434" s="7">
        <f>SUM(D429:D433)</f>
        <v>2778496.8</v>
      </c>
      <c r="E434" s="8"/>
      <c r="F434" s="7">
        <f>SUM(F429:F433)</f>
        <v>2778496.8</v>
      </c>
      <c r="G434" s="7">
        <f>SUM(G429:G433)</f>
        <v>8106772.2299999995</v>
      </c>
    </row>
    <row r="437" spans="1:7" x14ac:dyDescent="0.3">
      <c r="A437" s="168" t="s">
        <v>20</v>
      </c>
      <c r="B437" s="168"/>
      <c r="C437" s="168"/>
    </row>
    <row r="438" spans="1:7" x14ac:dyDescent="0.3">
      <c r="A438" s="168" t="s">
        <v>597</v>
      </c>
      <c r="B438" s="168"/>
      <c r="C438" s="168"/>
    </row>
    <row r="439" spans="1:7" x14ac:dyDescent="0.3">
      <c r="A439" s="10" t="s">
        <v>21</v>
      </c>
      <c r="B439" s="10" t="s">
        <v>22</v>
      </c>
      <c r="C439" s="10" t="s">
        <v>23</v>
      </c>
    </row>
    <row r="440" spans="1:7" x14ac:dyDescent="0.3">
      <c r="A440" s="11" t="s">
        <v>24</v>
      </c>
      <c r="B440" s="12">
        <v>216470</v>
      </c>
      <c r="C440" s="12">
        <v>709995.6</v>
      </c>
    </row>
    <row r="441" spans="1:7" x14ac:dyDescent="0.3">
      <c r="A441" s="11" t="s">
        <v>25</v>
      </c>
      <c r="B441" s="12">
        <v>198800</v>
      </c>
      <c r="C441" s="12">
        <v>648504</v>
      </c>
    </row>
    <row r="442" spans="1:7" x14ac:dyDescent="0.3">
      <c r="A442" s="11" t="s">
        <v>26</v>
      </c>
      <c r="B442" s="12">
        <v>262880</v>
      </c>
      <c r="C442" s="12">
        <v>871502.39999999991</v>
      </c>
    </row>
    <row r="443" spans="1:7" x14ac:dyDescent="0.3">
      <c r="A443" s="11" t="s">
        <v>27</v>
      </c>
      <c r="B443" s="12">
        <v>95960</v>
      </c>
      <c r="C443" s="12">
        <v>290620.79999999999</v>
      </c>
    </row>
    <row r="444" spans="1:7" x14ac:dyDescent="0.3">
      <c r="A444" s="11" t="s">
        <v>28</v>
      </c>
      <c r="B444" s="12">
        <v>86550</v>
      </c>
      <c r="C444" s="12">
        <v>257874</v>
      </c>
    </row>
    <row r="445" spans="1:7" x14ac:dyDescent="0.3">
      <c r="A445" s="13" t="s">
        <v>29</v>
      </c>
      <c r="B445" s="14">
        <f>SUM(B440:B444)</f>
        <v>860660</v>
      </c>
      <c r="C445" s="14">
        <f>SUM(C440:C444)</f>
        <v>2778496.8</v>
      </c>
    </row>
    <row r="447" spans="1:7" x14ac:dyDescent="0.3">
      <c r="A447" s="168" t="s">
        <v>30</v>
      </c>
      <c r="B447" s="168"/>
      <c r="C447" s="168"/>
    </row>
    <row r="448" spans="1:7" x14ac:dyDescent="0.3">
      <c r="A448" s="168" t="s">
        <v>31</v>
      </c>
      <c r="B448" s="168"/>
      <c r="C448" s="168"/>
    </row>
    <row r="449" spans="1:3" x14ac:dyDescent="0.3">
      <c r="A449" s="10" t="s">
        <v>511</v>
      </c>
      <c r="B449" s="10" t="s">
        <v>33</v>
      </c>
      <c r="C449" s="10" t="s">
        <v>34</v>
      </c>
    </row>
    <row r="450" spans="1:3" x14ac:dyDescent="0.3">
      <c r="A450" s="11" t="s">
        <v>24</v>
      </c>
      <c r="B450" s="12">
        <v>709995.6</v>
      </c>
      <c r="C450" s="12">
        <v>3365641.23</v>
      </c>
    </row>
    <row r="451" spans="1:3" x14ac:dyDescent="0.3">
      <c r="A451" s="11" t="s">
        <v>25</v>
      </c>
      <c r="B451" s="12">
        <v>648504</v>
      </c>
      <c r="C451" s="12">
        <v>180671.69</v>
      </c>
    </row>
    <row r="452" spans="1:3" x14ac:dyDescent="0.3">
      <c r="A452" s="11" t="s">
        <v>26</v>
      </c>
      <c r="B452" s="12">
        <v>871502.39999999991</v>
      </c>
      <c r="C452" s="12">
        <v>3909303.4499999997</v>
      </c>
    </row>
    <row r="453" spans="1:3" x14ac:dyDescent="0.3">
      <c r="A453" s="11" t="s">
        <v>27</v>
      </c>
      <c r="B453" s="12">
        <v>290620.79999999999</v>
      </c>
      <c r="C453" s="12">
        <v>20873.11</v>
      </c>
    </row>
    <row r="454" spans="1:3" x14ac:dyDescent="0.3">
      <c r="A454" s="11" t="s">
        <v>28</v>
      </c>
      <c r="B454" s="12">
        <v>257874</v>
      </c>
      <c r="C454" s="12">
        <v>630282.75</v>
      </c>
    </row>
    <row r="455" spans="1:3" x14ac:dyDescent="0.3">
      <c r="A455" s="13" t="s">
        <v>29</v>
      </c>
      <c r="B455" s="14">
        <f>SUM(B450:B454)</f>
        <v>2778496.8</v>
      </c>
      <c r="C455" s="14">
        <f>SUM(C450:C454)</f>
        <v>8106772.2299999995</v>
      </c>
    </row>
    <row r="469" spans="1:6" x14ac:dyDescent="0.3">
      <c r="A469" s="168" t="s">
        <v>141</v>
      </c>
      <c r="B469" s="168"/>
      <c r="C469" s="168"/>
      <c r="D469" s="168"/>
      <c r="E469" s="168"/>
      <c r="F469" s="168"/>
    </row>
    <row r="470" spans="1:6" x14ac:dyDescent="0.3">
      <c r="A470" s="168" t="s">
        <v>35</v>
      </c>
      <c r="B470" s="168"/>
      <c r="C470" s="168"/>
      <c r="D470" s="168"/>
      <c r="E470" s="168"/>
      <c r="F470" s="168"/>
    </row>
    <row r="471" spans="1:6" x14ac:dyDescent="0.3">
      <c r="A471" s="168" t="s">
        <v>590</v>
      </c>
      <c r="B471" s="168"/>
      <c r="C471" s="168"/>
      <c r="D471" s="168"/>
      <c r="E471" s="168"/>
      <c r="F471" s="168"/>
    </row>
    <row r="472" spans="1:6" ht="24" customHeight="1" x14ac:dyDescent="0.3">
      <c r="A472" s="17" t="s">
        <v>36</v>
      </c>
      <c r="B472" s="18" t="s">
        <v>592</v>
      </c>
      <c r="C472" s="18" t="s">
        <v>593</v>
      </c>
      <c r="D472" s="18" t="s">
        <v>594</v>
      </c>
      <c r="E472" s="18" t="s">
        <v>595</v>
      </c>
      <c r="F472" s="18" t="s">
        <v>596</v>
      </c>
    </row>
    <row r="473" spans="1:6" x14ac:dyDescent="0.3">
      <c r="A473" s="17" t="s">
        <v>37</v>
      </c>
      <c r="B473" s="19">
        <v>2523830</v>
      </c>
      <c r="C473" s="4">
        <v>2307360</v>
      </c>
      <c r="D473" s="4">
        <v>2108560</v>
      </c>
      <c r="E473" s="4">
        <v>1845680</v>
      </c>
      <c r="F473" s="4">
        <v>1749720</v>
      </c>
    </row>
    <row r="474" spans="1:6" x14ac:dyDescent="0.3">
      <c r="A474" s="17" t="s">
        <v>38</v>
      </c>
      <c r="B474" s="4">
        <v>0</v>
      </c>
      <c r="C474" s="4">
        <v>0</v>
      </c>
      <c r="D474" s="4">
        <v>0</v>
      </c>
      <c r="E474" s="4">
        <v>0</v>
      </c>
      <c r="F474" s="4">
        <v>0</v>
      </c>
    </row>
    <row r="475" spans="1:6" x14ac:dyDescent="0.3">
      <c r="A475" s="17" t="s">
        <v>39</v>
      </c>
      <c r="B475" s="4">
        <v>216470</v>
      </c>
      <c r="C475" s="4">
        <v>198800</v>
      </c>
      <c r="D475" s="4">
        <v>262880</v>
      </c>
      <c r="E475" s="4">
        <v>95960</v>
      </c>
      <c r="F475" s="4">
        <v>86550</v>
      </c>
    </row>
    <row r="476" spans="1:6" x14ac:dyDescent="0.3">
      <c r="A476" s="20" t="s">
        <v>40</v>
      </c>
      <c r="B476" s="21">
        <f>+B473+B474-B475</f>
        <v>2307360</v>
      </c>
      <c r="C476" s="21">
        <f>+C473+C474-C475</f>
        <v>2108560</v>
      </c>
      <c r="D476" s="21">
        <f>+D473+D474-D475</f>
        <v>1845680</v>
      </c>
      <c r="E476" s="21">
        <f>+E473+E474-E475</f>
        <v>1749720</v>
      </c>
      <c r="F476" s="21">
        <f>+F473+F474-F475</f>
        <v>1663170</v>
      </c>
    </row>
    <row r="490" spans="1:7" x14ac:dyDescent="0.3">
      <c r="A490" s="57" t="s">
        <v>598</v>
      </c>
      <c r="B490" s="57">
        <v>2023</v>
      </c>
    </row>
    <row r="492" spans="1:7" x14ac:dyDescent="0.3">
      <c r="A492" s="169" t="s">
        <v>11</v>
      </c>
      <c r="B492" s="169"/>
      <c r="C492" s="169"/>
      <c r="D492" s="169"/>
      <c r="E492" s="169"/>
      <c r="F492" s="169"/>
      <c r="G492" s="169"/>
    </row>
    <row r="493" spans="1:7" x14ac:dyDescent="0.3">
      <c r="A493" s="169" t="s">
        <v>695</v>
      </c>
      <c r="B493" s="169"/>
      <c r="C493" s="169"/>
      <c r="D493" s="169"/>
      <c r="E493" s="169"/>
      <c r="F493" s="169"/>
      <c r="G493" s="169"/>
    </row>
    <row r="494" spans="1:7" ht="24" x14ac:dyDescent="0.3">
      <c r="A494" s="3" t="s">
        <v>12</v>
      </c>
      <c r="B494" s="3" t="s">
        <v>13</v>
      </c>
      <c r="C494" s="3" t="s">
        <v>497</v>
      </c>
      <c r="D494" s="3" t="s">
        <v>498</v>
      </c>
      <c r="E494" s="3" t="s">
        <v>16</v>
      </c>
      <c r="F494" s="3" t="s">
        <v>55</v>
      </c>
      <c r="G494" s="3" t="s">
        <v>18</v>
      </c>
    </row>
    <row r="495" spans="1:7" x14ac:dyDescent="0.3">
      <c r="A495" s="26" t="s">
        <v>696</v>
      </c>
      <c r="B495" s="83">
        <v>0</v>
      </c>
      <c r="C495" s="83">
        <v>76160</v>
      </c>
      <c r="D495" s="83">
        <v>265036.79999999999</v>
      </c>
      <c r="E495" s="83">
        <v>1587010</v>
      </c>
      <c r="F495" s="83">
        <v>265036.79999999999</v>
      </c>
      <c r="G495" s="83">
        <v>87779.95</v>
      </c>
    </row>
    <row r="496" spans="1:7" x14ac:dyDescent="0.3">
      <c r="A496" s="26" t="s">
        <v>697</v>
      </c>
      <c r="B496" s="83">
        <v>0</v>
      </c>
      <c r="C496" s="83">
        <v>124862</v>
      </c>
      <c r="D496" s="83">
        <v>391199.76</v>
      </c>
      <c r="E496" s="83">
        <v>1462148</v>
      </c>
      <c r="F496" s="83">
        <v>391199.76</v>
      </c>
      <c r="G496" s="83">
        <v>8092188.8700000001</v>
      </c>
    </row>
    <row r="497" spans="1:7" x14ac:dyDescent="0.3">
      <c r="A497" s="26" t="s">
        <v>698</v>
      </c>
      <c r="B497" s="83">
        <v>0</v>
      </c>
      <c r="C497" s="83">
        <v>188580</v>
      </c>
      <c r="D497" s="83">
        <v>612938.4</v>
      </c>
      <c r="E497" s="83">
        <v>1273568</v>
      </c>
      <c r="F497" s="83">
        <v>612938.4</v>
      </c>
      <c r="G497" s="83">
        <v>26098.079999999998</v>
      </c>
    </row>
    <row r="498" spans="1:7" x14ac:dyDescent="0.3">
      <c r="A498" s="26" t="s">
        <v>699</v>
      </c>
      <c r="B498" s="83">
        <v>0</v>
      </c>
      <c r="C498" s="83">
        <v>295890</v>
      </c>
      <c r="D498" s="83">
        <v>986377.2</v>
      </c>
      <c r="E498" s="83">
        <v>977678</v>
      </c>
      <c r="F498" s="83">
        <v>986377.2</v>
      </c>
      <c r="G498" s="83">
        <v>654736.29</v>
      </c>
    </row>
    <row r="499" spans="1:7" x14ac:dyDescent="0.3">
      <c r="A499" s="26" t="s">
        <v>700</v>
      </c>
      <c r="B499" s="83">
        <v>0</v>
      </c>
      <c r="C499" s="83">
        <v>134020</v>
      </c>
      <c r="D499" s="83">
        <v>466389.6</v>
      </c>
      <c r="E499" s="83">
        <v>843658</v>
      </c>
      <c r="F499" s="83">
        <v>466389.6</v>
      </c>
      <c r="G499" s="83">
        <v>5660878.3900000006</v>
      </c>
    </row>
    <row r="500" spans="1:7" x14ac:dyDescent="0.3">
      <c r="A500" s="20" t="s">
        <v>19</v>
      </c>
      <c r="B500" s="7">
        <f>SUM(B495:B499)</f>
        <v>0</v>
      </c>
      <c r="C500" s="7">
        <f>SUM(C495:C499)</f>
        <v>819512</v>
      </c>
      <c r="D500" s="7">
        <f>SUM(D495:D499)</f>
        <v>2721941.7600000002</v>
      </c>
      <c r="E500" s="8"/>
      <c r="F500" s="7">
        <f>SUM(F495:F499)</f>
        <v>2721941.7600000002</v>
      </c>
      <c r="G500" s="7">
        <f>SUM(G495:G499)</f>
        <v>14521681.580000002</v>
      </c>
    </row>
    <row r="503" spans="1:7" x14ac:dyDescent="0.3">
      <c r="A503" s="168" t="s">
        <v>20</v>
      </c>
      <c r="B503" s="168"/>
      <c r="C503" s="168"/>
    </row>
    <row r="504" spans="1:7" x14ac:dyDescent="0.3">
      <c r="A504" s="168" t="s">
        <v>701</v>
      </c>
      <c r="B504" s="168"/>
      <c r="C504" s="168"/>
    </row>
    <row r="505" spans="1:7" x14ac:dyDescent="0.3">
      <c r="A505" s="10" t="s">
        <v>21</v>
      </c>
      <c r="B505" s="10" t="s">
        <v>22</v>
      </c>
      <c r="C505" s="10" t="s">
        <v>23</v>
      </c>
    </row>
    <row r="506" spans="1:7" x14ac:dyDescent="0.3">
      <c r="A506" s="11" t="s">
        <v>24</v>
      </c>
      <c r="B506" s="12">
        <v>76160</v>
      </c>
      <c r="C506" s="12">
        <v>265036.79999999999</v>
      </c>
    </row>
    <row r="507" spans="1:7" x14ac:dyDescent="0.3">
      <c r="A507" s="11" t="s">
        <v>25</v>
      </c>
      <c r="B507" s="12">
        <v>124862</v>
      </c>
      <c r="C507" s="12">
        <v>391199.76</v>
      </c>
    </row>
    <row r="508" spans="1:7" x14ac:dyDescent="0.3">
      <c r="A508" s="11" t="s">
        <v>26</v>
      </c>
      <c r="B508" s="12">
        <v>188580</v>
      </c>
      <c r="C508" s="12">
        <v>612938.4</v>
      </c>
    </row>
    <row r="509" spans="1:7" x14ac:dyDescent="0.3">
      <c r="A509" s="11" t="s">
        <v>27</v>
      </c>
      <c r="B509" s="12">
        <v>295890</v>
      </c>
      <c r="C509" s="12">
        <v>986377.2</v>
      </c>
    </row>
    <row r="510" spans="1:7" x14ac:dyDescent="0.3">
      <c r="A510" s="11" t="s">
        <v>28</v>
      </c>
      <c r="B510" s="12">
        <v>134020</v>
      </c>
      <c r="C510" s="12">
        <v>466389.6</v>
      </c>
    </row>
    <row r="511" spans="1:7" x14ac:dyDescent="0.3">
      <c r="A511" s="13" t="s">
        <v>29</v>
      </c>
      <c r="B511" s="14">
        <f>SUM(B506:B510)</f>
        <v>819512</v>
      </c>
      <c r="C511" s="14">
        <f>SUM(C506:C510)</f>
        <v>2721941.7600000002</v>
      </c>
    </row>
    <row r="514" spans="1:3" x14ac:dyDescent="0.3">
      <c r="A514" s="168" t="s">
        <v>140</v>
      </c>
      <c r="B514" s="168"/>
      <c r="C514" s="168"/>
    </row>
    <row r="515" spans="1:3" x14ac:dyDescent="0.3">
      <c r="A515" s="168" t="s">
        <v>31</v>
      </c>
      <c r="B515" s="168"/>
      <c r="C515" s="168"/>
    </row>
    <row r="516" spans="1:3" x14ac:dyDescent="0.3">
      <c r="A516" s="10" t="s">
        <v>598</v>
      </c>
      <c r="B516" s="10" t="s">
        <v>33</v>
      </c>
      <c r="C516" s="10" t="s">
        <v>34</v>
      </c>
    </row>
    <row r="517" spans="1:3" x14ac:dyDescent="0.3">
      <c r="A517" s="11" t="s">
        <v>24</v>
      </c>
      <c r="B517" s="12">
        <v>265036.79999999999</v>
      </c>
      <c r="C517" s="12">
        <v>87779.95</v>
      </c>
    </row>
    <row r="518" spans="1:3" x14ac:dyDescent="0.3">
      <c r="A518" s="11" t="s">
        <v>25</v>
      </c>
      <c r="B518" s="12">
        <v>391199.76</v>
      </c>
      <c r="C518" s="12">
        <v>8092188.8700000001</v>
      </c>
    </row>
    <row r="519" spans="1:3" x14ac:dyDescent="0.3">
      <c r="A519" s="11" t="s">
        <v>26</v>
      </c>
      <c r="B519" s="12">
        <v>612938.4</v>
      </c>
      <c r="C519" s="12">
        <v>26098.079999999998</v>
      </c>
    </row>
    <row r="520" spans="1:3" x14ac:dyDescent="0.3">
      <c r="A520" s="11" t="s">
        <v>27</v>
      </c>
      <c r="B520" s="12">
        <v>986377.2</v>
      </c>
      <c r="C520" s="12">
        <v>654736.29</v>
      </c>
    </row>
    <row r="521" spans="1:3" x14ac:dyDescent="0.3">
      <c r="A521" s="11" t="s">
        <v>28</v>
      </c>
      <c r="B521" s="12">
        <v>466389.6</v>
      </c>
      <c r="C521" s="12">
        <v>5660878.3900000006</v>
      </c>
    </row>
    <row r="522" spans="1:3" x14ac:dyDescent="0.3">
      <c r="A522" s="13" t="s">
        <v>29</v>
      </c>
      <c r="B522" s="14">
        <f>SUM(B517:B521)</f>
        <v>2721941.7600000002</v>
      </c>
      <c r="C522" s="14">
        <f>SUM(C517:C521)</f>
        <v>14521681.580000002</v>
      </c>
    </row>
    <row r="537" spans="1:6" x14ac:dyDescent="0.3">
      <c r="A537" s="168" t="s">
        <v>141</v>
      </c>
      <c r="B537" s="168"/>
      <c r="C537" s="168"/>
      <c r="D537" s="168"/>
      <c r="E537" s="168"/>
      <c r="F537" s="168"/>
    </row>
    <row r="538" spans="1:6" x14ac:dyDescent="0.3">
      <c r="A538" s="168" t="s">
        <v>35</v>
      </c>
      <c r="B538" s="168"/>
      <c r="C538" s="168"/>
      <c r="D538" s="168"/>
      <c r="E538" s="168"/>
      <c r="F538" s="168"/>
    </row>
    <row r="539" spans="1:6" x14ac:dyDescent="0.3">
      <c r="A539" s="168" t="s">
        <v>702</v>
      </c>
      <c r="B539" s="168"/>
      <c r="C539" s="168"/>
      <c r="D539" s="168"/>
      <c r="E539" s="168"/>
      <c r="F539" s="168"/>
    </row>
    <row r="540" spans="1:6" ht="24" customHeight="1" x14ac:dyDescent="0.3">
      <c r="A540" s="17" t="s">
        <v>36</v>
      </c>
      <c r="B540" s="18" t="s">
        <v>696</v>
      </c>
      <c r="C540" s="18" t="s">
        <v>697</v>
      </c>
      <c r="D540" s="18" t="s">
        <v>698</v>
      </c>
      <c r="E540" s="18" t="s">
        <v>699</v>
      </c>
      <c r="F540" s="18" t="s">
        <v>700</v>
      </c>
    </row>
    <row r="541" spans="1:6" x14ac:dyDescent="0.3">
      <c r="A541" s="17" t="s">
        <v>37</v>
      </c>
      <c r="B541" s="19">
        <v>1663170</v>
      </c>
      <c r="C541" s="4">
        <v>1587010</v>
      </c>
      <c r="D541" s="4">
        <v>1462148</v>
      </c>
      <c r="E541" s="4">
        <v>1273568</v>
      </c>
      <c r="F541" s="4">
        <v>977678</v>
      </c>
    </row>
    <row r="542" spans="1:6" x14ac:dyDescent="0.3">
      <c r="A542" s="17" t="s">
        <v>38</v>
      </c>
      <c r="B542" s="4">
        <v>0</v>
      </c>
      <c r="C542" s="4">
        <v>0</v>
      </c>
      <c r="D542" s="4">
        <v>0</v>
      </c>
      <c r="E542" s="4">
        <v>0</v>
      </c>
      <c r="F542" s="4">
        <v>0</v>
      </c>
    </row>
    <row r="543" spans="1:6" x14ac:dyDescent="0.3">
      <c r="A543" s="17" t="s">
        <v>39</v>
      </c>
      <c r="B543" s="4">
        <v>76160</v>
      </c>
      <c r="C543" s="4">
        <v>124862</v>
      </c>
      <c r="D543" s="4">
        <v>188580</v>
      </c>
      <c r="E543" s="4">
        <v>295890</v>
      </c>
      <c r="F543" s="4">
        <v>134020</v>
      </c>
    </row>
    <row r="544" spans="1:6" x14ac:dyDescent="0.3">
      <c r="A544" s="20" t="s">
        <v>40</v>
      </c>
      <c r="B544" s="21">
        <f>+B541+B542-B543</f>
        <v>1587010</v>
      </c>
      <c r="C544" s="21">
        <f>+C541+C542-C543</f>
        <v>1462148</v>
      </c>
      <c r="D544" s="21">
        <f>+D541+D542-D543</f>
        <v>1273568</v>
      </c>
      <c r="E544" s="21">
        <f>+E541+E542-E543</f>
        <v>977678</v>
      </c>
      <c r="F544" s="21">
        <f>+F541+F542-F543</f>
        <v>843658</v>
      </c>
    </row>
    <row r="559" spans="1:2" x14ac:dyDescent="0.3">
      <c r="A559" s="57" t="s">
        <v>32</v>
      </c>
      <c r="B559" s="57">
        <v>2023</v>
      </c>
    </row>
    <row r="561" spans="1:7" x14ac:dyDescent="0.3">
      <c r="A561" s="169" t="s">
        <v>11</v>
      </c>
      <c r="B561" s="169"/>
      <c r="C561" s="169"/>
      <c r="D561" s="169"/>
      <c r="E561" s="169"/>
      <c r="F561" s="169"/>
      <c r="G561" s="169"/>
    </row>
    <row r="562" spans="1:7" x14ac:dyDescent="0.3">
      <c r="A562" s="169" t="s">
        <v>776</v>
      </c>
      <c r="B562" s="169"/>
      <c r="C562" s="169"/>
      <c r="D562" s="169"/>
      <c r="E562" s="169"/>
      <c r="F562" s="169"/>
      <c r="G562" s="169"/>
    </row>
    <row r="563" spans="1:7" ht="24" x14ac:dyDescent="0.3">
      <c r="A563" s="3" t="s">
        <v>12</v>
      </c>
      <c r="B563" s="3" t="s">
        <v>13</v>
      </c>
      <c r="C563" s="3" t="s">
        <v>497</v>
      </c>
      <c r="D563" s="3" t="s">
        <v>498</v>
      </c>
      <c r="E563" s="3" t="s">
        <v>16</v>
      </c>
      <c r="F563" s="3" t="s">
        <v>55</v>
      </c>
      <c r="G563" s="3" t="s">
        <v>18</v>
      </c>
    </row>
    <row r="564" spans="1:7" x14ac:dyDescent="0.3">
      <c r="A564" s="26" t="s">
        <v>771</v>
      </c>
      <c r="B564" s="83">
        <v>0</v>
      </c>
      <c r="C564" s="83">
        <v>43020</v>
      </c>
      <c r="D564" s="83">
        <v>149709.6</v>
      </c>
      <c r="E564" s="83">
        <v>800638</v>
      </c>
      <c r="F564" s="83">
        <v>149709.6</v>
      </c>
      <c r="G564" s="83">
        <v>321890.25</v>
      </c>
    </row>
    <row r="565" spans="1:7" x14ac:dyDescent="0.3">
      <c r="A565" s="26" t="s">
        <v>772</v>
      </c>
      <c r="B565" s="83">
        <v>0</v>
      </c>
      <c r="C565" s="83">
        <v>149930</v>
      </c>
      <c r="D565" s="83">
        <v>435116.4</v>
      </c>
      <c r="E565" s="83">
        <v>650708</v>
      </c>
      <c r="F565" s="83">
        <v>435116.4</v>
      </c>
      <c r="G565" s="83">
        <v>2908091.35</v>
      </c>
    </row>
    <row r="566" spans="1:7" x14ac:dyDescent="0.3">
      <c r="A566" s="26" t="s">
        <v>773</v>
      </c>
      <c r="B566" s="83">
        <v>0</v>
      </c>
      <c r="C566" s="83">
        <v>192694</v>
      </c>
      <c r="D566" s="83">
        <v>627255.12</v>
      </c>
      <c r="E566" s="83">
        <v>458014</v>
      </c>
      <c r="F566" s="83">
        <v>627255.12</v>
      </c>
      <c r="G566" s="83">
        <v>60578.04</v>
      </c>
    </row>
    <row r="567" spans="1:7" x14ac:dyDescent="0.3">
      <c r="A567" s="26" t="s">
        <v>774</v>
      </c>
      <c r="B567" s="83">
        <v>153635</v>
      </c>
      <c r="C567" s="83">
        <v>105500</v>
      </c>
      <c r="D567" s="83">
        <v>323820</v>
      </c>
      <c r="E567" s="83">
        <v>506149</v>
      </c>
      <c r="F567" s="83">
        <v>323820</v>
      </c>
      <c r="G567" s="83">
        <v>674557.11</v>
      </c>
    </row>
    <row r="568" spans="1:7" x14ac:dyDescent="0.3">
      <c r="A568" s="26" t="s">
        <v>775</v>
      </c>
      <c r="B568" s="83">
        <v>357624</v>
      </c>
      <c r="C568" s="83">
        <v>254640</v>
      </c>
      <c r="D568" s="83">
        <v>799507.2</v>
      </c>
      <c r="E568" s="83">
        <v>609133</v>
      </c>
      <c r="F568" s="83">
        <v>799507.2</v>
      </c>
      <c r="G568" s="83">
        <v>2865.93</v>
      </c>
    </row>
    <row r="569" spans="1:7" x14ac:dyDescent="0.3">
      <c r="A569" s="20" t="s">
        <v>19</v>
      </c>
      <c r="B569" s="7">
        <f>SUM(B564:B568)</f>
        <v>511259</v>
      </c>
      <c r="C569" s="7">
        <f>SUM(C564:C568)</f>
        <v>745784</v>
      </c>
      <c r="D569" s="7">
        <f>SUM(D564:D568)</f>
        <v>2335408.3200000003</v>
      </c>
      <c r="E569" s="8"/>
      <c r="F569" s="7">
        <f>SUM(F564:F568)</f>
        <v>2335408.3200000003</v>
      </c>
      <c r="G569" s="7">
        <f>SUM(G564:G568)</f>
        <v>3967982.68</v>
      </c>
    </row>
    <row r="571" spans="1:7" x14ac:dyDescent="0.3">
      <c r="A571" s="168" t="s">
        <v>20</v>
      </c>
      <c r="B571" s="168"/>
      <c r="C571" s="168"/>
    </row>
    <row r="572" spans="1:7" x14ac:dyDescent="0.3">
      <c r="A572" s="168" t="s">
        <v>777</v>
      </c>
      <c r="B572" s="168"/>
      <c r="C572" s="168"/>
    </row>
    <row r="573" spans="1:7" x14ac:dyDescent="0.3">
      <c r="A573" s="10" t="s">
        <v>21</v>
      </c>
      <c r="B573" s="10" t="s">
        <v>22</v>
      </c>
      <c r="C573" s="10" t="s">
        <v>23</v>
      </c>
    </row>
    <row r="574" spans="1:7" x14ac:dyDescent="0.3">
      <c r="A574" s="11" t="s">
        <v>24</v>
      </c>
      <c r="B574" s="12">
        <v>43020</v>
      </c>
      <c r="C574" s="12">
        <v>149709.6</v>
      </c>
    </row>
    <row r="575" spans="1:7" x14ac:dyDescent="0.3">
      <c r="A575" s="11" t="s">
        <v>25</v>
      </c>
      <c r="B575" s="12">
        <v>149930</v>
      </c>
      <c r="C575" s="12">
        <v>435116.4</v>
      </c>
    </row>
    <row r="576" spans="1:7" x14ac:dyDescent="0.3">
      <c r="A576" s="11" t="s">
        <v>26</v>
      </c>
      <c r="B576" s="12">
        <v>192694</v>
      </c>
      <c r="C576" s="12">
        <v>627255.12</v>
      </c>
    </row>
    <row r="577" spans="1:3" x14ac:dyDescent="0.3">
      <c r="A577" s="11" t="s">
        <v>27</v>
      </c>
      <c r="B577" s="12">
        <v>105500</v>
      </c>
      <c r="C577" s="12">
        <v>323820</v>
      </c>
    </row>
    <row r="578" spans="1:3" x14ac:dyDescent="0.3">
      <c r="A578" s="11" t="s">
        <v>28</v>
      </c>
      <c r="B578" s="12">
        <v>254640</v>
      </c>
      <c r="C578" s="12">
        <v>799507.2</v>
      </c>
    </row>
    <row r="579" spans="1:3" x14ac:dyDescent="0.3">
      <c r="A579" s="13" t="s">
        <v>29</v>
      </c>
      <c r="B579" s="14">
        <f>SUM(B574:B578)</f>
        <v>745784</v>
      </c>
      <c r="C579" s="14">
        <f>SUM(C574:C578)</f>
        <v>2335408.3200000003</v>
      </c>
    </row>
    <row r="582" spans="1:3" x14ac:dyDescent="0.3">
      <c r="A582" s="168" t="s">
        <v>140</v>
      </c>
      <c r="B582" s="168"/>
      <c r="C582" s="168"/>
    </row>
    <row r="583" spans="1:3" x14ac:dyDescent="0.3">
      <c r="A583" s="168" t="s">
        <v>31</v>
      </c>
      <c r="B583" s="168"/>
      <c r="C583" s="168"/>
    </row>
    <row r="584" spans="1:3" x14ac:dyDescent="0.3">
      <c r="A584" s="10" t="s">
        <v>32</v>
      </c>
      <c r="B584" s="10" t="s">
        <v>33</v>
      </c>
      <c r="C584" s="10" t="s">
        <v>34</v>
      </c>
    </row>
    <row r="585" spans="1:3" x14ac:dyDescent="0.3">
      <c r="A585" s="11" t="s">
        <v>24</v>
      </c>
      <c r="B585" s="12">
        <v>149709.6</v>
      </c>
      <c r="C585" s="12">
        <v>321890.25</v>
      </c>
    </row>
    <row r="586" spans="1:3" x14ac:dyDescent="0.3">
      <c r="A586" s="11" t="s">
        <v>25</v>
      </c>
      <c r="B586" s="12">
        <v>435116.4</v>
      </c>
      <c r="C586" s="12">
        <v>2908091.35</v>
      </c>
    </row>
    <row r="587" spans="1:3" x14ac:dyDescent="0.3">
      <c r="A587" s="11" t="s">
        <v>26</v>
      </c>
      <c r="B587" s="12">
        <v>627255.12</v>
      </c>
      <c r="C587" s="12">
        <v>60578.04</v>
      </c>
    </row>
    <row r="588" spans="1:3" x14ac:dyDescent="0.3">
      <c r="A588" s="11" t="s">
        <v>27</v>
      </c>
      <c r="B588" s="12">
        <v>323820</v>
      </c>
      <c r="C588" s="12">
        <v>674557.11</v>
      </c>
    </row>
    <row r="589" spans="1:3" x14ac:dyDescent="0.3">
      <c r="A589" s="11" t="s">
        <v>28</v>
      </c>
      <c r="B589" s="12">
        <v>799507.2</v>
      </c>
      <c r="C589" s="12">
        <v>2865.93</v>
      </c>
    </row>
    <row r="590" spans="1:3" x14ac:dyDescent="0.3">
      <c r="A590" s="13" t="s">
        <v>29</v>
      </c>
      <c r="B590" s="14">
        <f>SUM(B585:B589)</f>
        <v>2335408.3200000003</v>
      </c>
      <c r="C590" s="14">
        <f>SUM(C585:C589)</f>
        <v>3967982.68</v>
      </c>
    </row>
    <row r="607" spans="1:6" x14ac:dyDescent="0.3">
      <c r="A607" s="168" t="s">
        <v>141</v>
      </c>
      <c r="B607" s="168"/>
      <c r="C607" s="168"/>
      <c r="D607" s="168"/>
      <c r="E607" s="168"/>
      <c r="F607" s="168"/>
    </row>
    <row r="608" spans="1:6" x14ac:dyDescent="0.3">
      <c r="A608" s="168" t="s">
        <v>35</v>
      </c>
      <c r="B608" s="168"/>
      <c r="C608" s="168"/>
      <c r="D608" s="168"/>
      <c r="E608" s="168"/>
      <c r="F608" s="168"/>
    </row>
    <row r="609" spans="1:6" x14ac:dyDescent="0.3">
      <c r="A609" s="168" t="s">
        <v>778</v>
      </c>
      <c r="B609" s="168"/>
      <c r="C609" s="168"/>
      <c r="D609" s="168"/>
      <c r="E609" s="168"/>
      <c r="F609" s="168"/>
    </row>
    <row r="610" spans="1:6" x14ac:dyDescent="0.3">
      <c r="A610" s="17" t="s">
        <v>36</v>
      </c>
      <c r="B610" s="18" t="s">
        <v>771</v>
      </c>
      <c r="C610" s="18" t="s">
        <v>772</v>
      </c>
      <c r="D610" s="18" t="s">
        <v>773</v>
      </c>
      <c r="E610" s="18" t="s">
        <v>774</v>
      </c>
      <c r="F610" s="18" t="s">
        <v>775</v>
      </c>
    </row>
    <row r="611" spans="1:6" x14ac:dyDescent="0.3">
      <c r="A611" s="17" t="s">
        <v>37</v>
      </c>
      <c r="B611" s="19">
        <v>843658</v>
      </c>
      <c r="C611" s="4">
        <v>800638</v>
      </c>
      <c r="D611" s="4">
        <v>650708</v>
      </c>
      <c r="E611" s="4">
        <v>458014</v>
      </c>
      <c r="F611" s="4">
        <v>506149</v>
      </c>
    </row>
    <row r="612" spans="1:6" x14ac:dyDescent="0.3">
      <c r="A612" s="17" t="s">
        <v>38</v>
      </c>
      <c r="B612" s="4">
        <v>0</v>
      </c>
      <c r="C612" s="4">
        <v>0</v>
      </c>
      <c r="D612" s="4">
        <v>0</v>
      </c>
      <c r="E612" s="4">
        <v>153635</v>
      </c>
      <c r="F612" s="4">
        <v>357624</v>
      </c>
    </row>
    <row r="613" spans="1:6" x14ac:dyDescent="0.3">
      <c r="A613" s="17" t="s">
        <v>39</v>
      </c>
      <c r="B613" s="4">
        <v>43020</v>
      </c>
      <c r="C613" s="4">
        <v>149930</v>
      </c>
      <c r="D613" s="4">
        <v>192694</v>
      </c>
      <c r="E613" s="4">
        <v>105500</v>
      </c>
      <c r="F613" s="4">
        <v>254640</v>
      </c>
    </row>
    <row r="614" spans="1:6" x14ac:dyDescent="0.3">
      <c r="A614" s="20" t="s">
        <v>40</v>
      </c>
      <c r="B614" s="21">
        <f>+B611+B612-B613</f>
        <v>800638</v>
      </c>
      <c r="C614" s="21">
        <f>+C611+C612-C613</f>
        <v>650708</v>
      </c>
      <c r="D614" s="21">
        <f>+D611+D612-D613</f>
        <v>458014</v>
      </c>
      <c r="E614" s="21">
        <f>+E611+E612-E613</f>
        <v>506149</v>
      </c>
      <c r="F614" s="21">
        <f>+F611+F612-F613</f>
        <v>609133</v>
      </c>
    </row>
    <row r="628" spans="1:7" x14ac:dyDescent="0.3">
      <c r="A628" s="57" t="s">
        <v>779</v>
      </c>
      <c r="B628" s="57">
        <v>2024</v>
      </c>
    </row>
    <row r="630" spans="1:7" x14ac:dyDescent="0.3">
      <c r="A630" s="169" t="s">
        <v>11</v>
      </c>
      <c r="B630" s="169"/>
      <c r="C630" s="169"/>
      <c r="D630" s="169"/>
      <c r="E630" s="169"/>
      <c r="F630" s="169"/>
      <c r="G630" s="169"/>
    </row>
    <row r="631" spans="1:7" x14ac:dyDescent="0.3">
      <c r="A631" s="169" t="s">
        <v>861</v>
      </c>
      <c r="B631" s="169"/>
      <c r="C631" s="169"/>
      <c r="D631" s="169"/>
      <c r="E631" s="169"/>
      <c r="F631" s="169"/>
      <c r="G631" s="169"/>
    </row>
    <row r="632" spans="1:7" ht="24" x14ac:dyDescent="0.3">
      <c r="A632" s="3" t="s">
        <v>12</v>
      </c>
      <c r="B632" s="3" t="s">
        <v>13</v>
      </c>
      <c r="C632" s="3" t="s">
        <v>497</v>
      </c>
      <c r="D632" s="3" t="s">
        <v>498</v>
      </c>
      <c r="E632" s="3" t="s">
        <v>16</v>
      </c>
      <c r="F632" s="3" t="s">
        <v>55</v>
      </c>
      <c r="G632" s="3" t="s">
        <v>18</v>
      </c>
    </row>
    <row r="633" spans="1:7" x14ac:dyDescent="0.3">
      <c r="A633" s="26" t="s">
        <v>862</v>
      </c>
      <c r="B633" s="83">
        <v>351556</v>
      </c>
      <c r="C633" s="83">
        <v>99600</v>
      </c>
      <c r="D633" s="83">
        <v>303288</v>
      </c>
      <c r="E633" s="83">
        <v>861089</v>
      </c>
      <c r="F633" s="83">
        <v>303288</v>
      </c>
      <c r="G633" s="83">
        <v>440396.55999999994</v>
      </c>
    </row>
    <row r="634" spans="1:7" x14ac:dyDescent="0.3">
      <c r="A634" s="26" t="s">
        <v>863</v>
      </c>
      <c r="B634" s="83">
        <v>353501</v>
      </c>
      <c r="C634" s="83">
        <v>134170</v>
      </c>
      <c r="D634" s="83">
        <v>423591.6</v>
      </c>
      <c r="E634" s="83">
        <v>1080420</v>
      </c>
      <c r="F634" s="83">
        <v>423591.6</v>
      </c>
      <c r="G634" s="83">
        <v>1863380.65</v>
      </c>
    </row>
    <row r="635" spans="1:7" x14ac:dyDescent="0.3">
      <c r="A635" s="26" t="s">
        <v>864</v>
      </c>
      <c r="B635" s="83">
        <v>339454</v>
      </c>
      <c r="C635" s="83">
        <v>228140</v>
      </c>
      <c r="D635" s="83">
        <v>707287.2</v>
      </c>
      <c r="E635" s="83">
        <v>1191734</v>
      </c>
      <c r="F635" s="83">
        <v>707287.2</v>
      </c>
      <c r="G635" s="83">
        <v>5697.3</v>
      </c>
    </row>
    <row r="636" spans="1:7" x14ac:dyDescent="0.3">
      <c r="A636" s="26" t="s">
        <v>865</v>
      </c>
      <c r="B636" s="83">
        <v>336534</v>
      </c>
      <c r="C636" s="83">
        <v>187640</v>
      </c>
      <c r="D636" s="83">
        <v>566347.19999999995</v>
      </c>
      <c r="E636" s="83">
        <v>1340628</v>
      </c>
      <c r="F636" s="83">
        <v>566347.19999999995</v>
      </c>
      <c r="G636" s="83">
        <v>26400</v>
      </c>
    </row>
    <row r="637" spans="1:7" x14ac:dyDescent="0.3">
      <c r="A637" s="26" t="s">
        <v>866</v>
      </c>
      <c r="B637" s="83">
        <v>139041</v>
      </c>
      <c r="C637" s="83">
        <v>127500</v>
      </c>
      <c r="D637" s="83">
        <v>400380</v>
      </c>
      <c r="E637" s="83">
        <v>1352169</v>
      </c>
      <c r="F637" s="83">
        <v>400380</v>
      </c>
      <c r="G637" s="83">
        <v>306757.15999999997</v>
      </c>
    </row>
    <row r="638" spans="1:7" x14ac:dyDescent="0.3">
      <c r="A638" s="20" t="s">
        <v>19</v>
      </c>
      <c r="B638" s="7">
        <f>SUM(B633:B637)</f>
        <v>1520086</v>
      </c>
      <c r="C638" s="7">
        <f>SUM(C633:C637)</f>
        <v>777050</v>
      </c>
      <c r="D638" s="7">
        <f>SUM(D633:D637)</f>
        <v>2400894</v>
      </c>
      <c r="E638" s="8"/>
      <c r="F638" s="7">
        <f>SUM(F633:F637)</f>
        <v>2400894</v>
      </c>
      <c r="G638" s="7">
        <f>SUM(G633:G637)</f>
        <v>2642631.67</v>
      </c>
    </row>
    <row r="641" spans="1:3" x14ac:dyDescent="0.3">
      <c r="A641" s="168" t="s">
        <v>20</v>
      </c>
      <c r="B641" s="168"/>
      <c r="C641" s="168"/>
    </row>
    <row r="642" spans="1:3" x14ac:dyDescent="0.3">
      <c r="A642" s="168" t="s">
        <v>867</v>
      </c>
      <c r="B642" s="168"/>
      <c r="C642" s="168"/>
    </row>
    <row r="643" spans="1:3" x14ac:dyDescent="0.3">
      <c r="A643" s="10" t="s">
        <v>21</v>
      </c>
      <c r="B643" s="10" t="s">
        <v>22</v>
      </c>
      <c r="C643" s="10" t="s">
        <v>23</v>
      </c>
    </row>
    <row r="644" spans="1:3" x14ac:dyDescent="0.3">
      <c r="A644" s="11" t="s">
        <v>24</v>
      </c>
      <c r="B644" s="12">
        <v>99600</v>
      </c>
      <c r="C644" s="12">
        <v>303288</v>
      </c>
    </row>
    <row r="645" spans="1:3" x14ac:dyDescent="0.3">
      <c r="A645" s="11" t="s">
        <v>25</v>
      </c>
      <c r="B645" s="12">
        <v>134170</v>
      </c>
      <c r="C645" s="12">
        <v>423591.6</v>
      </c>
    </row>
    <row r="646" spans="1:3" x14ac:dyDescent="0.3">
      <c r="A646" s="11" t="s">
        <v>26</v>
      </c>
      <c r="B646" s="12">
        <v>228140</v>
      </c>
      <c r="C646" s="12">
        <v>707287.2</v>
      </c>
    </row>
    <row r="647" spans="1:3" x14ac:dyDescent="0.3">
      <c r="A647" s="11" t="s">
        <v>27</v>
      </c>
      <c r="B647" s="12">
        <v>187640</v>
      </c>
      <c r="C647" s="12">
        <v>566347.19999999995</v>
      </c>
    </row>
    <row r="648" spans="1:3" x14ac:dyDescent="0.3">
      <c r="A648" s="11" t="s">
        <v>28</v>
      </c>
      <c r="B648" s="12">
        <v>127500</v>
      </c>
      <c r="C648" s="12">
        <v>400380</v>
      </c>
    </row>
    <row r="649" spans="1:3" x14ac:dyDescent="0.3">
      <c r="A649" s="13" t="s">
        <v>29</v>
      </c>
      <c r="B649" s="14">
        <f>SUM(B644:B648)</f>
        <v>777050</v>
      </c>
      <c r="C649" s="14">
        <f>SUM(C644:C648)</f>
        <v>2400894</v>
      </c>
    </row>
    <row r="652" spans="1:3" x14ac:dyDescent="0.3">
      <c r="A652" s="168" t="s">
        <v>140</v>
      </c>
      <c r="B652" s="168"/>
      <c r="C652" s="168"/>
    </row>
    <row r="653" spans="1:3" x14ac:dyDescent="0.3">
      <c r="A653" s="168" t="s">
        <v>31</v>
      </c>
      <c r="B653" s="168"/>
      <c r="C653" s="168"/>
    </row>
    <row r="654" spans="1:3" x14ac:dyDescent="0.3">
      <c r="A654" s="10" t="s">
        <v>779</v>
      </c>
      <c r="B654" s="10" t="s">
        <v>33</v>
      </c>
      <c r="C654" s="10" t="s">
        <v>34</v>
      </c>
    </row>
    <row r="655" spans="1:3" x14ac:dyDescent="0.3">
      <c r="A655" s="11" t="s">
        <v>24</v>
      </c>
      <c r="B655" s="12">
        <v>303288</v>
      </c>
      <c r="C655" s="12">
        <v>440396.55999999994</v>
      </c>
    </row>
    <row r="656" spans="1:3" x14ac:dyDescent="0.3">
      <c r="A656" s="11" t="s">
        <v>25</v>
      </c>
      <c r="B656" s="12">
        <v>423591.6</v>
      </c>
      <c r="C656" s="12">
        <v>1863380.6500000001</v>
      </c>
    </row>
    <row r="657" spans="1:3" x14ac:dyDescent="0.3">
      <c r="A657" s="11" t="s">
        <v>26</v>
      </c>
      <c r="B657" s="12">
        <v>707287.2</v>
      </c>
      <c r="C657" s="12">
        <v>5697.3</v>
      </c>
    </row>
    <row r="658" spans="1:3" x14ac:dyDescent="0.3">
      <c r="A658" s="11" t="s">
        <v>27</v>
      </c>
      <c r="B658" s="12">
        <v>566347.19999999995</v>
      </c>
      <c r="C658" s="12">
        <v>26400</v>
      </c>
    </row>
    <row r="659" spans="1:3" x14ac:dyDescent="0.3">
      <c r="A659" s="11" t="s">
        <v>28</v>
      </c>
      <c r="B659" s="12">
        <v>400380</v>
      </c>
      <c r="C659" s="12">
        <v>306757.16000000003</v>
      </c>
    </row>
    <row r="660" spans="1:3" x14ac:dyDescent="0.3">
      <c r="A660" s="13" t="s">
        <v>29</v>
      </c>
      <c r="B660" s="14">
        <f>SUM(B655:B659)</f>
        <v>2400894</v>
      </c>
      <c r="C660" s="14">
        <f>SUM(C655:C659)</f>
        <v>2642631.67</v>
      </c>
    </row>
    <row r="675" spans="1:6" x14ac:dyDescent="0.3">
      <c r="A675" s="168" t="s">
        <v>141</v>
      </c>
      <c r="B675" s="168"/>
      <c r="C675" s="168"/>
      <c r="D675" s="168"/>
      <c r="E675" s="168"/>
      <c r="F675" s="168"/>
    </row>
    <row r="676" spans="1:6" x14ac:dyDescent="0.3">
      <c r="A676" s="168" t="s">
        <v>35</v>
      </c>
      <c r="B676" s="168"/>
      <c r="C676" s="168"/>
      <c r="D676" s="168"/>
      <c r="E676" s="168"/>
      <c r="F676" s="168"/>
    </row>
    <row r="677" spans="1:6" x14ac:dyDescent="0.3">
      <c r="A677" s="168" t="s">
        <v>868</v>
      </c>
      <c r="B677" s="168"/>
      <c r="C677" s="168"/>
      <c r="D677" s="168"/>
      <c r="E677" s="168"/>
      <c r="F677" s="168"/>
    </row>
    <row r="678" spans="1:6" x14ac:dyDescent="0.3">
      <c r="A678" s="17" t="s">
        <v>36</v>
      </c>
      <c r="B678" s="18" t="s">
        <v>862</v>
      </c>
      <c r="C678" s="18" t="s">
        <v>863</v>
      </c>
      <c r="D678" s="18" t="s">
        <v>864</v>
      </c>
      <c r="E678" s="18" t="s">
        <v>865</v>
      </c>
      <c r="F678" s="18" t="s">
        <v>866</v>
      </c>
    </row>
    <row r="679" spans="1:6" x14ac:dyDescent="0.3">
      <c r="A679" s="17" t="s">
        <v>37</v>
      </c>
      <c r="B679" s="19">
        <v>609133</v>
      </c>
      <c r="C679" s="4">
        <v>861089</v>
      </c>
      <c r="D679" s="4">
        <v>1080420</v>
      </c>
      <c r="E679" s="4">
        <v>1191734</v>
      </c>
      <c r="F679" s="4">
        <v>1340628</v>
      </c>
    </row>
    <row r="680" spans="1:6" x14ac:dyDescent="0.3">
      <c r="A680" s="17" t="s">
        <v>38</v>
      </c>
      <c r="B680" s="4">
        <v>351556</v>
      </c>
      <c r="C680" s="4">
        <v>353501</v>
      </c>
      <c r="D680" s="4">
        <v>339454</v>
      </c>
      <c r="E680" s="4">
        <v>336534</v>
      </c>
      <c r="F680" s="4">
        <v>139041</v>
      </c>
    </row>
    <row r="681" spans="1:6" x14ac:dyDescent="0.3">
      <c r="A681" s="17" t="s">
        <v>39</v>
      </c>
      <c r="B681" s="4">
        <v>99600</v>
      </c>
      <c r="C681" s="4">
        <v>134170</v>
      </c>
      <c r="D681" s="4">
        <v>228140</v>
      </c>
      <c r="E681" s="4">
        <v>187640</v>
      </c>
      <c r="F681" s="4">
        <v>127500</v>
      </c>
    </row>
    <row r="682" spans="1:6" x14ac:dyDescent="0.3">
      <c r="A682" s="20" t="s">
        <v>40</v>
      </c>
      <c r="B682" s="21">
        <f>+B679+B680-B681</f>
        <v>861089</v>
      </c>
      <c r="C682" s="21">
        <f>+C679+C680-C681</f>
        <v>1080420</v>
      </c>
      <c r="D682" s="21">
        <f>+D679+D680-D681</f>
        <v>1191734</v>
      </c>
      <c r="E682" s="21">
        <f>+E679+E680-E681</f>
        <v>1340628</v>
      </c>
      <c r="F682" s="21">
        <f>+F679+F680-F681</f>
        <v>1352169</v>
      </c>
    </row>
    <row r="697" spans="1:7" x14ac:dyDescent="0.3">
      <c r="A697" s="57" t="s">
        <v>869</v>
      </c>
      <c r="B697" s="57">
        <v>2024</v>
      </c>
    </row>
    <row r="699" spans="1:7" x14ac:dyDescent="0.3">
      <c r="A699" s="169" t="s">
        <v>11</v>
      </c>
      <c r="B699" s="169"/>
      <c r="C699" s="169"/>
      <c r="D699" s="169"/>
      <c r="E699" s="169"/>
      <c r="F699" s="169"/>
      <c r="G699" s="169"/>
    </row>
    <row r="700" spans="1:7" x14ac:dyDescent="0.3">
      <c r="A700" s="169" t="s">
        <v>954</v>
      </c>
      <c r="B700" s="169"/>
      <c r="C700" s="169"/>
      <c r="D700" s="169"/>
      <c r="E700" s="169"/>
      <c r="F700" s="169"/>
      <c r="G700" s="169"/>
    </row>
    <row r="701" spans="1:7" ht="24" x14ac:dyDescent="0.3">
      <c r="A701" s="3" t="s">
        <v>12</v>
      </c>
      <c r="B701" s="3" t="s">
        <v>13</v>
      </c>
      <c r="C701" s="3" t="s">
        <v>497</v>
      </c>
      <c r="D701" s="3" t="s">
        <v>498</v>
      </c>
      <c r="E701" s="3" t="s">
        <v>16</v>
      </c>
      <c r="F701" s="3" t="s">
        <v>55</v>
      </c>
      <c r="G701" s="3" t="s">
        <v>18</v>
      </c>
    </row>
    <row r="702" spans="1:7" x14ac:dyDescent="0.3">
      <c r="A702" s="26" t="s">
        <v>955</v>
      </c>
      <c r="B702" s="83">
        <v>182837</v>
      </c>
      <c r="C702" s="83">
        <v>97000</v>
      </c>
      <c r="D702" s="83">
        <v>294240</v>
      </c>
      <c r="E702" s="83">
        <v>1438006</v>
      </c>
      <c r="F702" s="83">
        <v>294240</v>
      </c>
      <c r="G702" s="83">
        <v>374583.86000000004</v>
      </c>
    </row>
    <row r="703" spans="1:7" x14ac:dyDescent="0.3">
      <c r="A703" s="26" t="s">
        <v>956</v>
      </c>
      <c r="B703" s="83">
        <v>333170</v>
      </c>
      <c r="C703" s="83">
        <v>163040</v>
      </c>
      <c r="D703" s="83">
        <v>524059.19999999995</v>
      </c>
      <c r="E703" s="83">
        <v>1608136</v>
      </c>
      <c r="F703" s="83">
        <v>524059.19999999995</v>
      </c>
      <c r="G703" s="83">
        <v>927113.46</v>
      </c>
    </row>
    <row r="704" spans="1:7" x14ac:dyDescent="0.3">
      <c r="A704" s="26" t="s">
        <v>957</v>
      </c>
      <c r="B704" s="83">
        <v>333009</v>
      </c>
      <c r="C704" s="83">
        <v>155992</v>
      </c>
      <c r="D704" s="83">
        <v>503332.16000000003</v>
      </c>
      <c r="E704" s="83">
        <v>1785153</v>
      </c>
      <c r="F704" s="83">
        <v>503332.16000000003</v>
      </c>
      <c r="G704" s="83">
        <v>16529.120000000003</v>
      </c>
    </row>
    <row r="705" spans="1:7" x14ac:dyDescent="0.3">
      <c r="A705" s="26" t="s">
        <v>958</v>
      </c>
      <c r="B705" s="83">
        <v>331945</v>
      </c>
      <c r="C705" s="83">
        <v>147500</v>
      </c>
      <c r="D705" s="83">
        <v>473780</v>
      </c>
      <c r="E705" s="83">
        <v>1969598</v>
      </c>
      <c r="F705" s="83">
        <v>473780</v>
      </c>
      <c r="G705" s="83">
        <v>1289940.03</v>
      </c>
    </row>
    <row r="706" spans="1:7" x14ac:dyDescent="0.3">
      <c r="A706" s="26" t="s">
        <v>959</v>
      </c>
      <c r="B706" s="83">
        <v>197864</v>
      </c>
      <c r="C706" s="83">
        <v>116690</v>
      </c>
      <c r="D706" s="83">
        <v>393921.2</v>
      </c>
      <c r="E706" s="83">
        <v>2050772</v>
      </c>
      <c r="F706" s="83">
        <v>393921.2</v>
      </c>
      <c r="G706" s="83">
        <v>266881.52</v>
      </c>
    </row>
    <row r="707" spans="1:7" x14ac:dyDescent="0.3">
      <c r="A707" s="20" t="s">
        <v>19</v>
      </c>
      <c r="B707" s="7">
        <f>SUM(B702:B706)</f>
        <v>1378825</v>
      </c>
      <c r="C707" s="7">
        <f>SUM(C702:C706)</f>
        <v>680222</v>
      </c>
      <c r="D707" s="7">
        <f>SUM(D702:D706)</f>
        <v>2189332.56</v>
      </c>
      <c r="E707" s="8"/>
      <c r="F707" s="7">
        <f>SUM(F702:F706)</f>
        <v>2189332.56</v>
      </c>
      <c r="G707" s="7">
        <f>SUM(G702:G706)</f>
        <v>2875047.99</v>
      </c>
    </row>
    <row r="709" spans="1:7" x14ac:dyDescent="0.3">
      <c r="A709" s="168" t="s">
        <v>20</v>
      </c>
      <c r="B709" s="168"/>
      <c r="C709" s="168"/>
    </row>
    <row r="710" spans="1:7" x14ac:dyDescent="0.3">
      <c r="A710" s="168" t="s">
        <v>960</v>
      </c>
      <c r="B710" s="168"/>
      <c r="C710" s="168"/>
    </row>
    <row r="711" spans="1:7" x14ac:dyDescent="0.3">
      <c r="A711" s="10" t="s">
        <v>21</v>
      </c>
      <c r="B711" s="10" t="s">
        <v>22</v>
      </c>
      <c r="C711" s="10" t="s">
        <v>23</v>
      </c>
    </row>
    <row r="712" spans="1:7" x14ac:dyDescent="0.3">
      <c r="A712" s="11" t="s">
        <v>24</v>
      </c>
      <c r="B712" s="12">
        <v>97000</v>
      </c>
      <c r="C712" s="12">
        <v>294240</v>
      </c>
    </row>
    <row r="713" spans="1:7" x14ac:dyDescent="0.3">
      <c r="A713" s="11" t="s">
        <v>25</v>
      </c>
      <c r="B713" s="12">
        <v>163040</v>
      </c>
      <c r="C713" s="12">
        <v>524059.19999999995</v>
      </c>
    </row>
    <row r="714" spans="1:7" x14ac:dyDescent="0.3">
      <c r="A714" s="11" t="s">
        <v>26</v>
      </c>
      <c r="B714" s="12">
        <v>155992</v>
      </c>
      <c r="C714" s="12">
        <v>503332.16000000003</v>
      </c>
    </row>
    <row r="715" spans="1:7" x14ac:dyDescent="0.3">
      <c r="A715" s="11" t="s">
        <v>27</v>
      </c>
      <c r="B715" s="12">
        <v>147500</v>
      </c>
      <c r="C715" s="12">
        <v>473780</v>
      </c>
    </row>
    <row r="716" spans="1:7" x14ac:dyDescent="0.3">
      <c r="A716" s="11" t="s">
        <v>28</v>
      </c>
      <c r="B716" s="12">
        <v>116690</v>
      </c>
      <c r="C716" s="12">
        <v>393921.2</v>
      </c>
    </row>
    <row r="717" spans="1:7" x14ac:dyDescent="0.3">
      <c r="A717" s="13" t="s">
        <v>29</v>
      </c>
      <c r="B717" s="14">
        <f>SUM(B712:B716)</f>
        <v>680222</v>
      </c>
      <c r="C717" s="14">
        <f>SUM(C712:C716)</f>
        <v>2189332.56</v>
      </c>
    </row>
    <row r="720" spans="1:7" x14ac:dyDescent="0.3">
      <c r="A720" s="168" t="s">
        <v>140</v>
      </c>
      <c r="B720" s="168"/>
      <c r="C720" s="168"/>
    </row>
    <row r="721" spans="1:3" x14ac:dyDescent="0.3">
      <c r="A721" s="168" t="s">
        <v>31</v>
      </c>
      <c r="B721" s="168"/>
      <c r="C721" s="168"/>
    </row>
    <row r="722" spans="1:3" x14ac:dyDescent="0.3">
      <c r="A722" s="10" t="s">
        <v>869</v>
      </c>
      <c r="B722" s="10" t="s">
        <v>33</v>
      </c>
      <c r="C722" s="10" t="s">
        <v>34</v>
      </c>
    </row>
    <row r="723" spans="1:3" x14ac:dyDescent="0.3">
      <c r="A723" s="11" t="s">
        <v>24</v>
      </c>
      <c r="B723" s="12">
        <v>294240</v>
      </c>
      <c r="C723" s="12">
        <v>374583.86000000004</v>
      </c>
    </row>
    <row r="724" spans="1:3" x14ac:dyDescent="0.3">
      <c r="A724" s="11" t="s">
        <v>25</v>
      </c>
      <c r="B724" s="12">
        <v>524059.19999999995</v>
      </c>
      <c r="C724" s="12">
        <v>927113.46</v>
      </c>
    </row>
    <row r="725" spans="1:3" x14ac:dyDescent="0.3">
      <c r="A725" s="11" t="s">
        <v>26</v>
      </c>
      <c r="B725" s="12">
        <v>503332.16000000003</v>
      </c>
      <c r="C725" s="12">
        <v>16529.120000000003</v>
      </c>
    </row>
    <row r="726" spans="1:3" x14ac:dyDescent="0.3">
      <c r="A726" s="11" t="s">
        <v>27</v>
      </c>
      <c r="B726" s="12">
        <v>473780</v>
      </c>
      <c r="C726" s="12">
        <v>1289940.03</v>
      </c>
    </row>
    <row r="727" spans="1:3" x14ac:dyDescent="0.3">
      <c r="A727" s="11" t="s">
        <v>28</v>
      </c>
      <c r="B727" s="12">
        <v>393921.2</v>
      </c>
      <c r="C727" s="12">
        <v>266881.52</v>
      </c>
    </row>
    <row r="728" spans="1:3" x14ac:dyDescent="0.3">
      <c r="A728" s="13" t="s">
        <v>29</v>
      </c>
      <c r="B728" s="14">
        <v>2189332.56</v>
      </c>
      <c r="C728" s="14">
        <v>2875047.99</v>
      </c>
    </row>
    <row r="744" spans="1:6" x14ac:dyDescent="0.3">
      <c r="A744" s="168" t="s">
        <v>141</v>
      </c>
      <c r="B744" s="168"/>
      <c r="C744" s="168"/>
      <c r="D744" s="168"/>
      <c r="E744" s="168"/>
      <c r="F744" s="168"/>
    </row>
    <row r="745" spans="1:6" x14ac:dyDescent="0.3">
      <c r="A745" s="168" t="s">
        <v>35</v>
      </c>
      <c r="B745" s="168"/>
      <c r="C745" s="168"/>
      <c r="D745" s="168"/>
      <c r="E745" s="168"/>
      <c r="F745" s="168"/>
    </row>
    <row r="746" spans="1:6" x14ac:dyDescent="0.3">
      <c r="A746" s="168" t="s">
        <v>961</v>
      </c>
      <c r="B746" s="168"/>
      <c r="C746" s="168"/>
      <c r="D746" s="168"/>
      <c r="E746" s="168"/>
      <c r="F746" s="168"/>
    </row>
    <row r="747" spans="1:6" x14ac:dyDescent="0.3">
      <c r="A747" s="17" t="s">
        <v>36</v>
      </c>
      <c r="B747" s="18" t="s">
        <v>955</v>
      </c>
      <c r="C747" s="18" t="s">
        <v>956</v>
      </c>
      <c r="D747" s="18" t="s">
        <v>957</v>
      </c>
      <c r="E747" s="18" t="s">
        <v>958</v>
      </c>
      <c r="F747" s="18" t="s">
        <v>959</v>
      </c>
    </row>
    <row r="748" spans="1:6" x14ac:dyDescent="0.3">
      <c r="A748" s="17" t="s">
        <v>37</v>
      </c>
      <c r="B748" s="19">
        <v>1352169</v>
      </c>
      <c r="C748" s="4">
        <v>1438006</v>
      </c>
      <c r="D748" s="4">
        <v>1608136</v>
      </c>
      <c r="E748" s="4">
        <v>1785153</v>
      </c>
      <c r="F748" s="4">
        <v>1969598</v>
      </c>
    </row>
    <row r="749" spans="1:6" x14ac:dyDescent="0.3">
      <c r="A749" s="17" t="s">
        <v>38</v>
      </c>
      <c r="B749" s="4">
        <v>182837</v>
      </c>
      <c r="C749" s="4">
        <v>333170</v>
      </c>
      <c r="D749" s="4">
        <v>333009</v>
      </c>
      <c r="E749" s="4">
        <v>331945</v>
      </c>
      <c r="F749" s="4">
        <v>197864</v>
      </c>
    </row>
    <row r="750" spans="1:6" x14ac:dyDescent="0.3">
      <c r="A750" s="17" t="s">
        <v>39</v>
      </c>
      <c r="B750" s="4">
        <v>97000</v>
      </c>
      <c r="C750" s="4">
        <v>163040</v>
      </c>
      <c r="D750" s="4">
        <v>155992</v>
      </c>
      <c r="E750" s="4">
        <v>147500</v>
      </c>
      <c r="F750" s="4">
        <v>116690</v>
      </c>
    </row>
    <row r="751" spans="1:6" x14ac:dyDescent="0.3">
      <c r="A751" s="20" t="s">
        <v>40</v>
      </c>
      <c r="B751" s="21">
        <v>1438006</v>
      </c>
      <c r="C751" s="21">
        <v>1608136</v>
      </c>
      <c r="D751" s="21">
        <v>1785153</v>
      </c>
      <c r="E751" s="21">
        <v>1969598</v>
      </c>
      <c r="F751" s="21">
        <v>2050772</v>
      </c>
    </row>
    <row r="767" spans="1:2" x14ac:dyDescent="0.3">
      <c r="A767" s="57" t="s">
        <v>981</v>
      </c>
      <c r="B767" s="57">
        <v>2024</v>
      </c>
    </row>
    <row r="769" spans="1:7" x14ac:dyDescent="0.3">
      <c r="A769" s="169" t="s">
        <v>11</v>
      </c>
      <c r="B769" s="169"/>
      <c r="C769" s="169"/>
      <c r="D769" s="169"/>
      <c r="E769" s="169"/>
      <c r="F769" s="169"/>
      <c r="G769" s="169"/>
    </row>
    <row r="770" spans="1:7" x14ac:dyDescent="0.3">
      <c r="A770" s="169" t="s">
        <v>1048</v>
      </c>
      <c r="B770" s="169"/>
      <c r="C770" s="169"/>
      <c r="D770" s="169"/>
      <c r="E770" s="169"/>
      <c r="F770" s="169"/>
      <c r="G770" s="169"/>
    </row>
    <row r="771" spans="1:7" ht="24" x14ac:dyDescent="0.3">
      <c r="A771" s="3" t="s">
        <v>12</v>
      </c>
      <c r="B771" s="3" t="s">
        <v>13</v>
      </c>
      <c r="C771" s="3" t="s">
        <v>14</v>
      </c>
      <c r="D771" s="3" t="s">
        <v>15</v>
      </c>
      <c r="E771" s="3" t="s">
        <v>16</v>
      </c>
      <c r="F771" s="3" t="s">
        <v>55</v>
      </c>
      <c r="G771" s="3" t="s">
        <v>18</v>
      </c>
    </row>
    <row r="772" spans="1:7" x14ac:dyDescent="0.3">
      <c r="A772" s="26" t="s">
        <v>1043</v>
      </c>
      <c r="B772" s="83">
        <v>148623</v>
      </c>
      <c r="C772" s="83">
        <v>22000</v>
      </c>
      <c r="D772" s="83">
        <v>76560</v>
      </c>
      <c r="E772" s="83">
        <v>2177395</v>
      </c>
      <c r="F772" s="83">
        <v>76560</v>
      </c>
      <c r="G772" s="83">
        <v>384986.29</v>
      </c>
    </row>
    <row r="773" spans="1:7" x14ac:dyDescent="0.3">
      <c r="A773" s="26" t="s">
        <v>1044</v>
      </c>
      <c r="B773" s="83">
        <v>338066</v>
      </c>
      <c r="C773" s="83">
        <v>244340</v>
      </c>
      <c r="D773" s="83">
        <v>810973.2</v>
      </c>
      <c r="E773" s="83">
        <v>2271121</v>
      </c>
      <c r="F773" s="83">
        <v>810973.2</v>
      </c>
      <c r="G773" s="83">
        <v>1394564.81</v>
      </c>
    </row>
    <row r="774" spans="1:7" x14ac:dyDescent="0.3">
      <c r="A774" s="26" t="s">
        <v>1045</v>
      </c>
      <c r="B774" s="83">
        <v>384300</v>
      </c>
      <c r="C774" s="83">
        <v>290870</v>
      </c>
      <c r="D774" s="83">
        <v>933567.6</v>
      </c>
      <c r="E774" s="83">
        <v>2364551</v>
      </c>
      <c r="F774" s="83">
        <v>933567.6</v>
      </c>
      <c r="G774" s="83">
        <v>575923.37</v>
      </c>
    </row>
    <row r="775" spans="1:7" x14ac:dyDescent="0.3">
      <c r="A775" s="26" t="s">
        <v>1046</v>
      </c>
      <c r="B775" s="83">
        <v>406076</v>
      </c>
      <c r="C775" s="83">
        <v>268880</v>
      </c>
      <c r="D775" s="83">
        <v>860492.4</v>
      </c>
      <c r="E775" s="83">
        <v>2501747</v>
      </c>
      <c r="F775" s="83">
        <v>860492.4</v>
      </c>
      <c r="G775" s="83">
        <v>23429875.900000002</v>
      </c>
    </row>
    <row r="776" spans="1:7" x14ac:dyDescent="0.3">
      <c r="A776" s="26" t="s">
        <v>1047</v>
      </c>
      <c r="B776" s="83">
        <v>406370</v>
      </c>
      <c r="C776" s="83">
        <v>156401</v>
      </c>
      <c r="D776" s="83">
        <v>508395.48</v>
      </c>
      <c r="E776" s="83">
        <v>2751716</v>
      </c>
      <c r="F776" s="83">
        <v>508395.48</v>
      </c>
      <c r="G776" s="83">
        <v>465570.20999999996</v>
      </c>
    </row>
    <row r="777" spans="1:7" x14ac:dyDescent="0.3">
      <c r="A777" s="9" t="s">
        <v>19</v>
      </c>
      <c r="B777" s="7">
        <v>1683435</v>
      </c>
      <c r="C777" s="7">
        <v>982491</v>
      </c>
      <c r="D777" s="7">
        <v>3189988.6799999997</v>
      </c>
      <c r="E777" s="8"/>
      <c r="F777" s="7">
        <v>3189988.6799999997</v>
      </c>
      <c r="G777" s="7">
        <v>26250920.580000002</v>
      </c>
    </row>
    <row r="780" spans="1:7" x14ac:dyDescent="0.3">
      <c r="A780" s="168" t="s">
        <v>20</v>
      </c>
      <c r="B780" s="168"/>
      <c r="C780" s="168"/>
    </row>
    <row r="781" spans="1:7" x14ac:dyDescent="0.3">
      <c r="A781" s="168" t="s">
        <v>1049</v>
      </c>
      <c r="B781" s="168"/>
      <c r="C781" s="168"/>
    </row>
    <row r="782" spans="1:7" x14ac:dyDescent="0.3">
      <c r="A782" s="10" t="s">
        <v>21</v>
      </c>
      <c r="B782" s="10" t="s">
        <v>22</v>
      </c>
      <c r="C782" s="10" t="s">
        <v>23</v>
      </c>
    </row>
    <row r="783" spans="1:7" x14ac:dyDescent="0.3">
      <c r="A783" s="11" t="s">
        <v>24</v>
      </c>
      <c r="B783" s="12">
        <v>22000</v>
      </c>
      <c r="C783" s="12">
        <v>76560</v>
      </c>
    </row>
    <row r="784" spans="1:7" x14ac:dyDescent="0.3">
      <c r="A784" s="11" t="s">
        <v>25</v>
      </c>
      <c r="B784" s="12">
        <v>244340</v>
      </c>
      <c r="C784" s="12">
        <v>810973.2</v>
      </c>
    </row>
    <row r="785" spans="1:3" x14ac:dyDescent="0.3">
      <c r="A785" s="11" t="s">
        <v>26</v>
      </c>
      <c r="B785" s="12">
        <v>290870</v>
      </c>
      <c r="C785" s="12">
        <v>933567.6</v>
      </c>
    </row>
    <row r="786" spans="1:3" x14ac:dyDescent="0.3">
      <c r="A786" s="11" t="s">
        <v>27</v>
      </c>
      <c r="B786" s="12">
        <v>268880</v>
      </c>
      <c r="C786" s="12">
        <v>860492.4</v>
      </c>
    </row>
    <row r="787" spans="1:3" x14ac:dyDescent="0.3">
      <c r="A787" s="11" t="s">
        <v>28</v>
      </c>
      <c r="B787" s="12">
        <v>156401</v>
      </c>
      <c r="C787" s="12">
        <v>508395.48</v>
      </c>
    </row>
    <row r="788" spans="1:3" x14ac:dyDescent="0.3">
      <c r="A788" s="13" t="s">
        <v>29</v>
      </c>
      <c r="B788" s="14">
        <v>982491</v>
      </c>
      <c r="C788" s="14">
        <v>3189988.6799999997</v>
      </c>
    </row>
    <row r="791" spans="1:3" x14ac:dyDescent="0.3">
      <c r="A791" s="168" t="s">
        <v>140</v>
      </c>
      <c r="B791" s="168"/>
      <c r="C791" s="168"/>
    </row>
    <row r="792" spans="1:3" x14ac:dyDescent="0.3">
      <c r="A792" s="168" t="s">
        <v>31</v>
      </c>
      <c r="B792" s="168"/>
      <c r="C792" s="168"/>
    </row>
    <row r="793" spans="1:3" x14ac:dyDescent="0.3">
      <c r="A793" s="10" t="s">
        <v>981</v>
      </c>
      <c r="B793" s="10" t="s">
        <v>33</v>
      </c>
      <c r="C793" s="10" t="s">
        <v>34</v>
      </c>
    </row>
    <row r="794" spans="1:3" x14ac:dyDescent="0.3">
      <c r="A794" s="15" t="s">
        <v>24</v>
      </c>
      <c r="B794" s="16">
        <v>76560</v>
      </c>
      <c r="C794" s="16">
        <v>384986.29</v>
      </c>
    </row>
    <row r="795" spans="1:3" x14ac:dyDescent="0.3">
      <c r="A795" s="15" t="s">
        <v>25</v>
      </c>
      <c r="B795" s="16">
        <v>810973.2</v>
      </c>
      <c r="C795" s="16">
        <v>1394564.81</v>
      </c>
    </row>
    <row r="796" spans="1:3" x14ac:dyDescent="0.3">
      <c r="A796" s="15" t="s">
        <v>26</v>
      </c>
      <c r="B796" s="16">
        <v>933567.6</v>
      </c>
      <c r="C796" s="16">
        <v>575923.37</v>
      </c>
    </row>
    <row r="797" spans="1:3" x14ac:dyDescent="0.3">
      <c r="A797" s="15" t="s">
        <v>27</v>
      </c>
      <c r="B797" s="16">
        <v>860492.4</v>
      </c>
      <c r="C797" s="16">
        <v>23429875.900000002</v>
      </c>
    </row>
    <row r="798" spans="1:3" x14ac:dyDescent="0.3">
      <c r="A798" s="15" t="s">
        <v>28</v>
      </c>
      <c r="B798" s="16">
        <v>508395.48</v>
      </c>
      <c r="C798" s="16">
        <v>465570.20999999996</v>
      </c>
    </row>
    <row r="799" spans="1:3" x14ac:dyDescent="0.3">
      <c r="A799" s="10" t="s">
        <v>29</v>
      </c>
      <c r="B799" s="160">
        <f>SUM(B794:B798)</f>
        <v>3189988.6799999997</v>
      </c>
      <c r="C799" s="160">
        <f>SUM(C794:C798)</f>
        <v>26250920.580000002</v>
      </c>
    </row>
    <row r="814" spans="1:6" x14ac:dyDescent="0.3">
      <c r="A814" s="173" t="s">
        <v>141</v>
      </c>
      <c r="B814" s="173"/>
      <c r="C814" s="173"/>
      <c r="D814" s="173"/>
      <c r="E814" s="173"/>
      <c r="F814" s="173"/>
    </row>
    <row r="815" spans="1:6" x14ac:dyDescent="0.3">
      <c r="A815" s="173" t="s">
        <v>35</v>
      </c>
      <c r="B815" s="173"/>
      <c r="C815" s="173"/>
      <c r="D815" s="173"/>
      <c r="E815" s="173"/>
      <c r="F815" s="173"/>
    </row>
    <row r="816" spans="1:6" x14ac:dyDescent="0.3">
      <c r="A816" s="173" t="s">
        <v>1050</v>
      </c>
      <c r="B816" s="173"/>
      <c r="C816" s="173"/>
      <c r="D816" s="173"/>
      <c r="E816" s="173"/>
      <c r="F816" s="173"/>
    </row>
    <row r="817" spans="1:6" ht="24" x14ac:dyDescent="0.3">
      <c r="A817" s="17" t="s">
        <v>36</v>
      </c>
      <c r="B817" s="161" t="s">
        <v>1043</v>
      </c>
      <c r="C817" s="161" t="s">
        <v>1044</v>
      </c>
      <c r="D817" s="161" t="s">
        <v>1045</v>
      </c>
      <c r="E817" s="161" t="s">
        <v>1046</v>
      </c>
      <c r="F817" s="161" t="s">
        <v>1047</v>
      </c>
    </row>
    <row r="818" spans="1:6" x14ac:dyDescent="0.3">
      <c r="A818" s="17" t="s">
        <v>37</v>
      </c>
      <c r="B818" s="4">
        <v>2050772</v>
      </c>
      <c r="C818" s="4">
        <v>2177395</v>
      </c>
      <c r="D818" s="4">
        <v>2271121</v>
      </c>
      <c r="E818" s="4">
        <v>2364551</v>
      </c>
      <c r="F818" s="4">
        <v>2501747</v>
      </c>
    </row>
    <row r="819" spans="1:6" x14ac:dyDescent="0.3">
      <c r="A819" s="17" t="s">
        <v>38</v>
      </c>
      <c r="B819" s="4">
        <v>148623</v>
      </c>
      <c r="C819" s="4">
        <v>338066</v>
      </c>
      <c r="D819" s="4">
        <v>384300</v>
      </c>
      <c r="E819" s="4">
        <v>406076</v>
      </c>
      <c r="F819" s="4">
        <v>406370</v>
      </c>
    </row>
    <row r="820" spans="1:6" x14ac:dyDescent="0.3">
      <c r="A820" s="17" t="s">
        <v>39</v>
      </c>
      <c r="B820" s="4">
        <v>22000</v>
      </c>
      <c r="C820" s="4">
        <v>244340</v>
      </c>
      <c r="D820" s="4">
        <v>290870</v>
      </c>
      <c r="E820" s="4">
        <v>268880</v>
      </c>
      <c r="F820" s="4">
        <v>156401</v>
      </c>
    </row>
    <row r="821" spans="1:6" x14ac:dyDescent="0.3">
      <c r="A821" s="20" t="s">
        <v>40</v>
      </c>
      <c r="B821" s="21">
        <f>+B818+B819-B820</f>
        <v>2177395</v>
      </c>
      <c r="C821" s="21">
        <f>+C818+C819-C820</f>
        <v>2271121</v>
      </c>
      <c r="D821" s="21">
        <f>+D818+D819-D820</f>
        <v>2364551</v>
      </c>
      <c r="E821" s="21">
        <f>+E818+E819-E820</f>
        <v>2501747</v>
      </c>
      <c r="F821" s="21">
        <f>+F818+F819-F820</f>
        <v>2751716</v>
      </c>
    </row>
  </sheetData>
  <mergeCells count="108">
    <mergeCell ref="A815:F815"/>
    <mergeCell ref="A816:F816"/>
    <mergeCell ref="A791:C791"/>
    <mergeCell ref="A792:C792"/>
    <mergeCell ref="A780:C780"/>
    <mergeCell ref="A781:C781"/>
    <mergeCell ref="A814:F814"/>
    <mergeCell ref="A744:F744"/>
    <mergeCell ref="A745:F745"/>
    <mergeCell ref="A746:F746"/>
    <mergeCell ref="A769:G769"/>
    <mergeCell ref="A770:G770"/>
    <mergeCell ref="A700:G700"/>
    <mergeCell ref="A709:C709"/>
    <mergeCell ref="A710:C710"/>
    <mergeCell ref="A720:C720"/>
    <mergeCell ref="A721:C721"/>
    <mergeCell ref="A653:C653"/>
    <mergeCell ref="A675:F675"/>
    <mergeCell ref="A676:F676"/>
    <mergeCell ref="A677:F677"/>
    <mergeCell ref="A699:G699"/>
    <mergeCell ref="A630:G630"/>
    <mergeCell ref="A631:G631"/>
    <mergeCell ref="A641:C641"/>
    <mergeCell ref="A642:C642"/>
    <mergeCell ref="A652:C652"/>
    <mergeCell ref="A582:C582"/>
    <mergeCell ref="A583:C583"/>
    <mergeCell ref="A607:F607"/>
    <mergeCell ref="A608:F608"/>
    <mergeCell ref="A609:F609"/>
    <mergeCell ref="A28:C28"/>
    <mergeCell ref="A561:G561"/>
    <mergeCell ref="A562:G562"/>
    <mergeCell ref="A571:C571"/>
    <mergeCell ref="A572:C572"/>
    <mergeCell ref="A4:G4"/>
    <mergeCell ref="A5:G5"/>
    <mergeCell ref="A15:C15"/>
    <mergeCell ref="A16:C16"/>
    <mergeCell ref="A27:C27"/>
    <mergeCell ref="A52:F52"/>
    <mergeCell ref="A53:F53"/>
    <mergeCell ref="A54:F54"/>
    <mergeCell ref="A80:G80"/>
    <mergeCell ref="A81:G81"/>
    <mergeCell ref="A91:C91"/>
    <mergeCell ref="A92:C92"/>
    <mergeCell ref="A102:C102"/>
    <mergeCell ref="A103:C103"/>
    <mergeCell ref="A125:F125"/>
    <mergeCell ref="A220:G220"/>
    <mergeCell ref="A126:F126"/>
    <mergeCell ref="A127:F127"/>
    <mergeCell ref="A149:G149"/>
    <mergeCell ref="A150:G150"/>
    <mergeCell ref="A160:C160"/>
    <mergeCell ref="A161:C161"/>
    <mergeCell ref="A171:C171"/>
    <mergeCell ref="A172:C172"/>
    <mergeCell ref="A196:F196"/>
    <mergeCell ref="A197:F197"/>
    <mergeCell ref="A198:F198"/>
    <mergeCell ref="A243:C243"/>
    <mergeCell ref="A244:C244"/>
    <mergeCell ref="A221:G221"/>
    <mergeCell ref="A231:C231"/>
    <mergeCell ref="A232:C232"/>
    <mergeCell ref="A336:F336"/>
    <mergeCell ref="A270:G270"/>
    <mergeCell ref="A269:G269"/>
    <mergeCell ref="A268:G268"/>
    <mergeCell ref="A292:G292"/>
    <mergeCell ref="A293:G293"/>
    <mergeCell ref="A303:C303"/>
    <mergeCell ref="A304:C304"/>
    <mergeCell ref="A313:C313"/>
    <mergeCell ref="A314:C314"/>
    <mergeCell ref="A335:F335"/>
    <mergeCell ref="A380:C380"/>
    <mergeCell ref="A402:F402"/>
    <mergeCell ref="A403:F403"/>
    <mergeCell ref="A404:F404"/>
    <mergeCell ref="A337:F337"/>
    <mergeCell ref="A358:G358"/>
    <mergeCell ref="A359:G359"/>
    <mergeCell ref="A368:C368"/>
    <mergeCell ref="A369:C369"/>
    <mergeCell ref="A379:C379"/>
    <mergeCell ref="A539:F539"/>
    <mergeCell ref="A503:C503"/>
    <mergeCell ref="A504:C504"/>
    <mergeCell ref="A514:C514"/>
    <mergeCell ref="A515:C515"/>
    <mergeCell ref="A537:F537"/>
    <mergeCell ref="A538:F538"/>
    <mergeCell ref="A493:G493"/>
    <mergeCell ref="A426:G426"/>
    <mergeCell ref="A427:G427"/>
    <mergeCell ref="A437:C437"/>
    <mergeCell ref="A438:C438"/>
    <mergeCell ref="A447:C447"/>
    <mergeCell ref="A448:C448"/>
    <mergeCell ref="A469:F469"/>
    <mergeCell ref="A470:F470"/>
    <mergeCell ref="A471:F471"/>
    <mergeCell ref="A492:G49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97"/>
  <sheetViews>
    <sheetView tabSelected="1" topLeftCell="A25" workbookViewId="0">
      <selection activeCell="H3" sqref="H3"/>
    </sheetView>
  </sheetViews>
  <sheetFormatPr baseColWidth="10" defaultRowHeight="14.4" x14ac:dyDescent="0.3"/>
  <cols>
    <col min="1" max="1" width="26.88671875" customWidth="1"/>
    <col min="2" max="2" width="13.5546875" customWidth="1"/>
    <col min="3" max="3" width="16.44140625" customWidth="1"/>
    <col min="4" max="4" width="7.6640625" customWidth="1"/>
    <col min="5" max="5" width="14.44140625" customWidth="1"/>
    <col min="6" max="6" width="33.88671875" customWidth="1"/>
  </cols>
  <sheetData>
    <row r="1" spans="1:6" x14ac:dyDescent="0.3">
      <c r="A1" s="54" t="s">
        <v>0</v>
      </c>
      <c r="B1" s="54">
        <v>2023</v>
      </c>
    </row>
    <row r="3" spans="1:6" x14ac:dyDescent="0.3">
      <c r="A3" s="176" t="s">
        <v>1164</v>
      </c>
      <c r="B3" s="177"/>
      <c r="C3" s="177"/>
      <c r="D3" s="177"/>
      <c r="E3" s="177"/>
      <c r="F3" s="177"/>
    </row>
    <row r="4" spans="1:6" x14ac:dyDescent="0.3">
      <c r="A4" s="176" t="s">
        <v>85</v>
      </c>
      <c r="B4" s="177"/>
      <c r="C4" s="177"/>
      <c r="D4" s="177"/>
      <c r="E4" s="177"/>
      <c r="F4" s="178"/>
    </row>
    <row r="5" spans="1:6" x14ac:dyDescent="0.3">
      <c r="A5" s="51" t="s">
        <v>0</v>
      </c>
      <c r="B5" s="51" t="s">
        <v>53</v>
      </c>
      <c r="C5" s="51" t="s">
        <v>1163</v>
      </c>
      <c r="D5" s="51" t="s">
        <v>54</v>
      </c>
      <c r="E5" s="51" t="s">
        <v>29</v>
      </c>
      <c r="F5" s="51" t="s">
        <v>56</v>
      </c>
    </row>
    <row r="6" spans="1:6" x14ac:dyDescent="0.3">
      <c r="A6" s="39" t="s">
        <v>57</v>
      </c>
      <c r="B6" s="40" t="s">
        <v>57</v>
      </c>
      <c r="C6" s="41">
        <v>0</v>
      </c>
      <c r="D6" s="41">
        <v>0</v>
      </c>
      <c r="E6" s="41">
        <f>C6*D6</f>
        <v>0</v>
      </c>
      <c r="F6" s="42" t="s">
        <v>57</v>
      </c>
    </row>
    <row r="7" spans="1:6" x14ac:dyDescent="0.3">
      <c r="A7" s="43" t="s">
        <v>58</v>
      </c>
      <c r="B7" s="43"/>
      <c r="C7" s="44">
        <f>SUM(C6:C6)</f>
        <v>0</v>
      </c>
      <c r="D7" s="44"/>
      <c r="E7" s="44">
        <f>SUM(E6:E6)</f>
        <v>0</v>
      </c>
      <c r="F7" s="44"/>
    </row>
    <row r="9" spans="1:6" x14ac:dyDescent="0.3">
      <c r="A9" s="176" t="s">
        <v>1165</v>
      </c>
      <c r="B9" s="177"/>
      <c r="C9" s="177"/>
      <c r="D9" s="177"/>
      <c r="E9" s="177"/>
      <c r="F9" s="177"/>
    </row>
    <row r="10" spans="1:6" x14ac:dyDescent="0.3">
      <c r="A10" s="176" t="s">
        <v>85</v>
      </c>
      <c r="B10" s="177"/>
      <c r="C10" s="177"/>
      <c r="D10" s="177"/>
      <c r="E10" s="177"/>
      <c r="F10" s="178"/>
    </row>
    <row r="11" spans="1:6" x14ac:dyDescent="0.3">
      <c r="A11" s="51" t="s">
        <v>0</v>
      </c>
      <c r="B11" s="51" t="s">
        <v>53</v>
      </c>
      <c r="C11" s="51" t="s">
        <v>1163</v>
      </c>
      <c r="D11" s="51" t="s">
        <v>54</v>
      </c>
      <c r="E11" s="51" t="s">
        <v>29</v>
      </c>
      <c r="F11" s="51" t="s">
        <v>56</v>
      </c>
    </row>
    <row r="12" spans="1:6" x14ac:dyDescent="0.3">
      <c r="A12" s="45">
        <v>45019</v>
      </c>
      <c r="B12" s="40">
        <v>4101010117</v>
      </c>
      <c r="C12" s="41">
        <v>10000</v>
      </c>
      <c r="D12" s="41">
        <v>3.48</v>
      </c>
      <c r="E12" s="41">
        <f>C12*D12</f>
        <v>34800</v>
      </c>
      <c r="F12" s="49" t="s">
        <v>77</v>
      </c>
    </row>
    <row r="13" spans="1:6" x14ac:dyDescent="0.3">
      <c r="A13" s="45">
        <v>45019</v>
      </c>
      <c r="B13" s="40">
        <v>4101010126</v>
      </c>
      <c r="C13" s="41">
        <v>3000</v>
      </c>
      <c r="D13" s="41">
        <v>3.48</v>
      </c>
      <c r="E13" s="41">
        <f t="shared" ref="E13" si="0">C13*D13</f>
        <v>10440</v>
      </c>
      <c r="F13" s="49" t="s">
        <v>77</v>
      </c>
    </row>
    <row r="14" spans="1:6" x14ac:dyDescent="0.3">
      <c r="A14" s="45">
        <v>45020</v>
      </c>
      <c r="B14" s="40">
        <v>4101010042</v>
      </c>
      <c r="C14" s="41">
        <v>450</v>
      </c>
      <c r="D14" s="41">
        <v>3.48</v>
      </c>
      <c r="E14" s="41">
        <f>C14*D14</f>
        <v>1566</v>
      </c>
      <c r="F14" s="49" t="s">
        <v>77</v>
      </c>
    </row>
    <row r="15" spans="1:6" x14ac:dyDescent="0.3">
      <c r="A15" s="45">
        <v>45020</v>
      </c>
      <c r="B15" s="40">
        <v>4101010131</v>
      </c>
      <c r="C15" s="41">
        <v>10500</v>
      </c>
      <c r="D15" s="41">
        <v>3.48</v>
      </c>
      <c r="E15" s="41">
        <f>C15*D15</f>
        <v>36540</v>
      </c>
      <c r="F15" s="49" t="s">
        <v>77</v>
      </c>
    </row>
    <row r="16" spans="1:6" x14ac:dyDescent="0.3">
      <c r="A16" s="45">
        <v>45020</v>
      </c>
      <c r="B16" s="40">
        <v>4101010107</v>
      </c>
      <c r="C16" s="46">
        <v>4000</v>
      </c>
      <c r="D16" s="41">
        <v>3.48</v>
      </c>
      <c r="E16" s="41">
        <f>C16*D16</f>
        <v>13920</v>
      </c>
      <c r="F16" s="49" t="s">
        <v>77</v>
      </c>
    </row>
    <row r="17" spans="1:6" x14ac:dyDescent="0.3">
      <c r="A17" s="48">
        <v>45021</v>
      </c>
      <c r="B17" s="40">
        <v>4101010076</v>
      </c>
      <c r="C17" s="41">
        <v>27000</v>
      </c>
      <c r="D17" s="41">
        <v>3.48</v>
      </c>
      <c r="E17" s="41">
        <f t="shared" ref="E17:E22" si="1">C17*D17</f>
        <v>93960</v>
      </c>
      <c r="F17" s="49" t="s">
        <v>77</v>
      </c>
    </row>
    <row r="18" spans="1:6" ht="66.75" customHeight="1" x14ac:dyDescent="0.3">
      <c r="A18" s="48">
        <v>45021</v>
      </c>
      <c r="B18" s="40">
        <v>4101010041</v>
      </c>
      <c r="C18" s="41">
        <v>27500</v>
      </c>
      <c r="D18" s="41">
        <v>3.48</v>
      </c>
      <c r="E18" s="41">
        <f>C18*D18</f>
        <v>95700</v>
      </c>
      <c r="F18" s="50" t="s">
        <v>59</v>
      </c>
    </row>
    <row r="19" spans="1:6" x14ac:dyDescent="0.3">
      <c r="A19" s="48">
        <v>45021</v>
      </c>
      <c r="B19" s="40">
        <v>4101010076</v>
      </c>
      <c r="C19" s="41">
        <v>25000</v>
      </c>
      <c r="D19" s="41">
        <v>3.48</v>
      </c>
      <c r="E19" s="41">
        <f>C19*D19</f>
        <v>87000</v>
      </c>
      <c r="F19" s="49" t="s">
        <v>77</v>
      </c>
    </row>
    <row r="20" spans="1:6" x14ac:dyDescent="0.3">
      <c r="A20" s="45">
        <v>45022</v>
      </c>
      <c r="B20" s="40">
        <v>4101010135</v>
      </c>
      <c r="C20" s="41">
        <v>2870</v>
      </c>
      <c r="D20" s="41">
        <v>3.48</v>
      </c>
      <c r="E20" s="41">
        <f t="shared" si="1"/>
        <v>9987.6</v>
      </c>
      <c r="F20" s="49" t="s">
        <v>77</v>
      </c>
    </row>
    <row r="21" spans="1:6" x14ac:dyDescent="0.3">
      <c r="A21" s="45">
        <v>45022</v>
      </c>
      <c r="B21" s="40">
        <v>4101010106</v>
      </c>
      <c r="C21" s="41">
        <v>3000</v>
      </c>
      <c r="D21" s="41">
        <v>3.48</v>
      </c>
      <c r="E21" s="41">
        <f>C21*D21</f>
        <v>10440</v>
      </c>
      <c r="F21" s="49" t="s">
        <v>77</v>
      </c>
    </row>
    <row r="22" spans="1:6" ht="61.2" x14ac:dyDescent="0.3">
      <c r="A22" s="45">
        <v>45022</v>
      </c>
      <c r="B22" s="40">
        <v>4101010026</v>
      </c>
      <c r="C22" s="41">
        <v>22500</v>
      </c>
      <c r="D22" s="41">
        <v>2.72</v>
      </c>
      <c r="E22" s="41">
        <f t="shared" si="1"/>
        <v>61200.000000000007</v>
      </c>
      <c r="F22" s="50" t="s">
        <v>60</v>
      </c>
    </row>
    <row r="23" spans="1:6" ht="61.2" x14ac:dyDescent="0.3">
      <c r="A23" s="45">
        <v>45022</v>
      </c>
      <c r="B23" s="40">
        <v>4101010026</v>
      </c>
      <c r="C23" s="41">
        <v>22500</v>
      </c>
      <c r="D23" s="41">
        <v>2.72</v>
      </c>
      <c r="E23" s="41">
        <f>C23*D23</f>
        <v>61200.000000000007</v>
      </c>
      <c r="F23" s="50" t="s">
        <v>61</v>
      </c>
    </row>
    <row r="24" spans="1:6" x14ac:dyDescent="0.3">
      <c r="A24" s="52" t="s">
        <v>58</v>
      </c>
      <c r="B24" s="52"/>
      <c r="C24" s="53">
        <f>SUM(C12:C23)</f>
        <v>158320</v>
      </c>
      <c r="D24" s="53"/>
      <c r="E24" s="53">
        <f>SUM(E12:E23)</f>
        <v>516753.6</v>
      </c>
      <c r="F24" s="53"/>
    </row>
    <row r="25" spans="1:6" x14ac:dyDescent="0.3">
      <c r="A25" s="47"/>
    </row>
    <row r="26" spans="1:6" x14ac:dyDescent="0.3">
      <c r="A26" s="176" t="s">
        <v>1166</v>
      </c>
      <c r="B26" s="177"/>
      <c r="C26" s="177"/>
      <c r="D26" s="177"/>
      <c r="E26" s="177"/>
      <c r="F26" s="177"/>
    </row>
    <row r="27" spans="1:6" x14ac:dyDescent="0.3">
      <c r="A27" s="176" t="s">
        <v>85</v>
      </c>
      <c r="B27" s="177"/>
      <c r="C27" s="177"/>
      <c r="D27" s="177"/>
      <c r="E27" s="177"/>
      <c r="F27" s="178"/>
    </row>
    <row r="28" spans="1:6" x14ac:dyDescent="0.3">
      <c r="A28" s="51" t="s">
        <v>0</v>
      </c>
      <c r="B28" s="51" t="s">
        <v>53</v>
      </c>
      <c r="C28" s="51" t="s">
        <v>1163</v>
      </c>
      <c r="D28" s="51" t="s">
        <v>54</v>
      </c>
      <c r="E28" s="51" t="s">
        <v>29</v>
      </c>
      <c r="F28" s="51" t="s">
        <v>56</v>
      </c>
    </row>
    <row r="29" spans="1:6" x14ac:dyDescent="0.3">
      <c r="A29" s="48">
        <v>45026</v>
      </c>
      <c r="B29" s="40">
        <v>4101010088</v>
      </c>
      <c r="C29" s="41">
        <v>8000</v>
      </c>
      <c r="D29" s="41">
        <v>3.48</v>
      </c>
      <c r="E29" s="41">
        <f t="shared" ref="E29:E30" si="2">C29*D29</f>
        <v>27840</v>
      </c>
      <c r="F29" s="49" t="s">
        <v>77</v>
      </c>
    </row>
    <row r="30" spans="1:6" ht="51" x14ac:dyDescent="0.3">
      <c r="A30" s="45">
        <v>45026</v>
      </c>
      <c r="B30" s="40">
        <v>4101010074</v>
      </c>
      <c r="C30" s="41">
        <v>27000</v>
      </c>
      <c r="D30" s="41">
        <v>3.48</v>
      </c>
      <c r="E30" s="41">
        <f t="shared" si="2"/>
        <v>93960</v>
      </c>
      <c r="F30" s="50" t="s">
        <v>62</v>
      </c>
    </row>
    <row r="31" spans="1:6" x14ac:dyDescent="0.3">
      <c r="A31" s="48">
        <v>45027</v>
      </c>
      <c r="B31" s="40">
        <v>4101010011</v>
      </c>
      <c r="C31" s="41">
        <v>4000</v>
      </c>
      <c r="D31" s="41">
        <v>3.48</v>
      </c>
      <c r="E31" s="41">
        <f>C31*D31</f>
        <v>13920</v>
      </c>
      <c r="F31" s="49" t="s">
        <v>77</v>
      </c>
    </row>
    <row r="32" spans="1:6" x14ac:dyDescent="0.3">
      <c r="A32" s="48">
        <v>45027</v>
      </c>
      <c r="B32" s="40">
        <v>4101010085</v>
      </c>
      <c r="C32" s="41">
        <v>1000</v>
      </c>
      <c r="D32" s="41">
        <v>3.48</v>
      </c>
      <c r="E32" s="41">
        <f t="shared" ref="E32:E51" si="3">C32*D32</f>
        <v>3480</v>
      </c>
      <c r="F32" s="49" t="s">
        <v>77</v>
      </c>
    </row>
    <row r="33" spans="1:6" x14ac:dyDescent="0.3">
      <c r="A33" s="48">
        <v>45027</v>
      </c>
      <c r="B33" s="40">
        <v>4101010060</v>
      </c>
      <c r="C33" s="41">
        <v>30000</v>
      </c>
      <c r="D33" s="41">
        <v>3.48</v>
      </c>
      <c r="E33" s="41">
        <f t="shared" si="3"/>
        <v>104400</v>
      </c>
      <c r="F33" s="49" t="s">
        <v>77</v>
      </c>
    </row>
    <row r="34" spans="1:6" ht="51" x14ac:dyDescent="0.3">
      <c r="A34" s="48">
        <v>45027</v>
      </c>
      <c r="B34" s="40">
        <v>4101010074</v>
      </c>
      <c r="C34" s="41">
        <v>27000</v>
      </c>
      <c r="D34" s="41">
        <v>3.48</v>
      </c>
      <c r="E34" s="41">
        <f t="shared" si="3"/>
        <v>93960</v>
      </c>
      <c r="F34" s="50" t="s">
        <v>63</v>
      </c>
    </row>
    <row r="35" spans="1:6" ht="61.2" x14ac:dyDescent="0.3">
      <c r="A35" s="48">
        <v>45027</v>
      </c>
      <c r="B35" s="40">
        <v>4101010076</v>
      </c>
      <c r="C35" s="41">
        <v>25000</v>
      </c>
      <c r="D35" s="41">
        <v>3.48</v>
      </c>
      <c r="E35" s="41">
        <f t="shared" si="3"/>
        <v>87000</v>
      </c>
      <c r="F35" s="50" t="s">
        <v>64</v>
      </c>
    </row>
    <row r="36" spans="1:6" x14ac:dyDescent="0.3">
      <c r="A36" s="48">
        <v>45028</v>
      </c>
      <c r="B36" s="40">
        <v>4101010031</v>
      </c>
      <c r="C36" s="41">
        <v>192</v>
      </c>
      <c r="D36" s="41">
        <v>3.48</v>
      </c>
      <c r="E36" s="41">
        <f t="shared" si="3"/>
        <v>668.16</v>
      </c>
      <c r="F36" s="49" t="s">
        <v>77</v>
      </c>
    </row>
    <row r="37" spans="1:6" ht="61.2" x14ac:dyDescent="0.3">
      <c r="A37" s="48">
        <v>45028</v>
      </c>
      <c r="B37" s="40">
        <v>4101010076</v>
      </c>
      <c r="C37" s="41">
        <v>27000</v>
      </c>
      <c r="D37" s="41">
        <v>3.48</v>
      </c>
      <c r="E37" s="41">
        <f t="shared" si="3"/>
        <v>93960</v>
      </c>
      <c r="F37" s="50" t="s">
        <v>65</v>
      </c>
    </row>
    <row r="38" spans="1:6" x14ac:dyDescent="0.3">
      <c r="A38" s="48">
        <v>45028</v>
      </c>
      <c r="B38" s="40">
        <v>4101010119</v>
      </c>
      <c r="C38" s="41">
        <v>25000</v>
      </c>
      <c r="D38" s="41">
        <v>3.48</v>
      </c>
      <c r="E38" s="41">
        <f t="shared" si="3"/>
        <v>87000</v>
      </c>
      <c r="F38" s="49" t="s">
        <v>77</v>
      </c>
    </row>
    <row r="39" spans="1:6" x14ac:dyDescent="0.3">
      <c r="A39" s="48">
        <v>45028</v>
      </c>
      <c r="B39" s="40">
        <v>4101010104</v>
      </c>
      <c r="C39" s="41">
        <v>1400</v>
      </c>
      <c r="D39" s="41">
        <v>3.48</v>
      </c>
      <c r="E39" s="41">
        <f t="shared" si="3"/>
        <v>4872</v>
      </c>
      <c r="F39" s="49" t="s">
        <v>77</v>
      </c>
    </row>
    <row r="40" spans="1:6" x14ac:dyDescent="0.3">
      <c r="A40" s="48">
        <v>45029</v>
      </c>
      <c r="B40" s="40">
        <v>4101010075</v>
      </c>
      <c r="C40" s="41">
        <v>3600</v>
      </c>
      <c r="D40" s="41">
        <v>3.48</v>
      </c>
      <c r="E40" s="41">
        <f t="shared" si="3"/>
        <v>12528</v>
      </c>
      <c r="F40" s="49" t="s">
        <v>77</v>
      </c>
    </row>
    <row r="41" spans="1:6" x14ac:dyDescent="0.3">
      <c r="A41" s="48">
        <v>45029</v>
      </c>
      <c r="B41" s="40">
        <v>4101010111</v>
      </c>
      <c r="C41" s="41">
        <v>1000</v>
      </c>
      <c r="D41" s="41">
        <v>3.48</v>
      </c>
      <c r="E41" s="41">
        <f t="shared" si="3"/>
        <v>3480</v>
      </c>
      <c r="F41" s="49" t="s">
        <v>77</v>
      </c>
    </row>
    <row r="42" spans="1:6" x14ac:dyDescent="0.3">
      <c r="A42" s="48">
        <v>45029</v>
      </c>
      <c r="B42" s="40">
        <v>4101010135</v>
      </c>
      <c r="C42" s="41">
        <v>8000</v>
      </c>
      <c r="D42" s="41">
        <v>3.48</v>
      </c>
      <c r="E42" s="41">
        <f t="shared" si="3"/>
        <v>27840</v>
      </c>
      <c r="F42" s="49" t="s">
        <v>77</v>
      </c>
    </row>
    <row r="43" spans="1:6" ht="51" x14ac:dyDescent="0.3">
      <c r="A43" s="48">
        <v>45029</v>
      </c>
      <c r="B43" s="40">
        <v>4101010002</v>
      </c>
      <c r="C43" s="41">
        <v>23920</v>
      </c>
      <c r="D43" s="41">
        <v>3.48</v>
      </c>
      <c r="E43" s="41">
        <f t="shared" si="3"/>
        <v>83241.600000000006</v>
      </c>
      <c r="F43" s="50" t="s">
        <v>66</v>
      </c>
    </row>
    <row r="44" spans="1:6" ht="61.2" x14ac:dyDescent="0.3">
      <c r="A44" s="48">
        <v>45029</v>
      </c>
      <c r="B44" s="40">
        <v>4101010002</v>
      </c>
      <c r="C44" s="41">
        <v>23920</v>
      </c>
      <c r="D44" s="41">
        <v>3.48</v>
      </c>
      <c r="E44" s="41">
        <f t="shared" si="3"/>
        <v>83241.600000000006</v>
      </c>
      <c r="F44" s="50" t="s">
        <v>67</v>
      </c>
    </row>
    <row r="45" spans="1:6" x14ac:dyDescent="0.3">
      <c r="A45" s="48">
        <v>45029</v>
      </c>
      <c r="B45" s="40">
        <v>4101010096</v>
      </c>
      <c r="C45" s="41">
        <v>2500</v>
      </c>
      <c r="D45" s="41">
        <v>3.48</v>
      </c>
      <c r="E45" s="41">
        <f t="shared" si="3"/>
        <v>8700</v>
      </c>
      <c r="F45" s="49" t="s">
        <v>77</v>
      </c>
    </row>
    <row r="46" spans="1:6" x14ac:dyDescent="0.3">
      <c r="A46" s="48">
        <v>45029</v>
      </c>
      <c r="B46" s="40">
        <v>4101010092</v>
      </c>
      <c r="C46" s="41">
        <v>4000</v>
      </c>
      <c r="D46" s="41">
        <v>3.48</v>
      </c>
      <c r="E46" s="41">
        <f t="shared" si="3"/>
        <v>13920</v>
      </c>
      <c r="F46" s="49" t="s">
        <v>77</v>
      </c>
    </row>
    <row r="47" spans="1:6" x14ac:dyDescent="0.3">
      <c r="A47" s="48">
        <v>45030</v>
      </c>
      <c r="B47" s="40">
        <v>4101010110</v>
      </c>
      <c r="C47" s="41">
        <v>100</v>
      </c>
      <c r="D47" s="41">
        <v>3.48</v>
      </c>
      <c r="E47" s="41">
        <f t="shared" si="3"/>
        <v>348</v>
      </c>
      <c r="F47" s="49" t="s">
        <v>77</v>
      </c>
    </row>
    <row r="48" spans="1:6" x14ac:dyDescent="0.3">
      <c r="A48" s="48">
        <v>45030</v>
      </c>
      <c r="B48" s="40">
        <v>4101010040</v>
      </c>
      <c r="C48" s="41">
        <v>6000</v>
      </c>
      <c r="D48" s="41">
        <v>3.48</v>
      </c>
      <c r="E48" s="41">
        <f t="shared" si="3"/>
        <v>20880</v>
      </c>
      <c r="F48" s="49" t="s">
        <v>77</v>
      </c>
    </row>
    <row r="49" spans="1:6" x14ac:dyDescent="0.3">
      <c r="A49" s="48">
        <v>45030</v>
      </c>
      <c r="B49" s="40">
        <v>4101010058</v>
      </c>
      <c r="C49" s="41">
        <v>16000</v>
      </c>
      <c r="D49" s="41">
        <v>3.48</v>
      </c>
      <c r="E49" s="41">
        <f t="shared" si="3"/>
        <v>55680</v>
      </c>
      <c r="F49" s="49" t="s">
        <v>77</v>
      </c>
    </row>
    <row r="50" spans="1:6" ht="51" x14ac:dyDescent="0.3">
      <c r="A50" s="48">
        <v>45030</v>
      </c>
      <c r="B50" s="40">
        <v>4101010026</v>
      </c>
      <c r="C50" s="41">
        <v>28500</v>
      </c>
      <c r="D50" s="41">
        <v>2.72</v>
      </c>
      <c r="E50" s="41">
        <f t="shared" si="3"/>
        <v>77520</v>
      </c>
      <c r="F50" s="50" t="s">
        <v>68</v>
      </c>
    </row>
    <row r="51" spans="1:6" ht="61.2" x14ac:dyDescent="0.3">
      <c r="A51" s="48">
        <v>45030</v>
      </c>
      <c r="B51" s="40">
        <v>4101010026</v>
      </c>
      <c r="C51" s="41">
        <v>28500</v>
      </c>
      <c r="D51" s="41">
        <v>2.72</v>
      </c>
      <c r="E51" s="41">
        <f t="shared" si="3"/>
        <v>77520</v>
      </c>
      <c r="F51" s="50" t="s">
        <v>69</v>
      </c>
    </row>
    <row r="52" spans="1:6" x14ac:dyDescent="0.3">
      <c r="A52" s="43" t="s">
        <v>58</v>
      </c>
      <c r="B52" s="43"/>
      <c r="C52" s="44">
        <f>SUM(C29:C51)</f>
        <v>321632</v>
      </c>
      <c r="D52" s="44"/>
      <c r="E52" s="44">
        <f>SUM(E29:E51)</f>
        <v>1075959.3599999999</v>
      </c>
      <c r="F52" s="44"/>
    </row>
    <row r="54" spans="1:6" x14ac:dyDescent="0.3">
      <c r="A54" s="176" t="s">
        <v>1167</v>
      </c>
      <c r="B54" s="177"/>
      <c r="C54" s="177"/>
      <c r="D54" s="177"/>
      <c r="E54" s="177"/>
      <c r="F54" s="177"/>
    </row>
    <row r="55" spans="1:6" x14ac:dyDescent="0.3">
      <c r="A55" s="176" t="s">
        <v>85</v>
      </c>
      <c r="B55" s="177"/>
      <c r="C55" s="177"/>
      <c r="D55" s="177"/>
      <c r="E55" s="177"/>
      <c r="F55" s="178"/>
    </row>
    <row r="56" spans="1:6" x14ac:dyDescent="0.3">
      <c r="A56" s="51" t="s">
        <v>0</v>
      </c>
      <c r="B56" s="51" t="s">
        <v>53</v>
      </c>
      <c r="C56" s="51" t="s">
        <v>1163</v>
      </c>
      <c r="D56" s="51" t="s">
        <v>54</v>
      </c>
      <c r="E56" s="51" t="s">
        <v>29</v>
      </c>
      <c r="F56" s="51" t="s">
        <v>56</v>
      </c>
    </row>
    <row r="57" spans="1:6" ht="51" x14ac:dyDescent="0.3">
      <c r="A57" s="45">
        <v>45033</v>
      </c>
      <c r="B57" s="40">
        <v>4101010076</v>
      </c>
      <c r="C57" s="41">
        <v>25000</v>
      </c>
      <c r="D57" s="41">
        <v>3.48</v>
      </c>
      <c r="E57" s="41">
        <f t="shared" ref="E57:E58" si="4">C57*D57</f>
        <v>87000</v>
      </c>
      <c r="F57" s="50" t="s">
        <v>70</v>
      </c>
    </row>
    <row r="58" spans="1:6" ht="51" x14ac:dyDescent="0.3">
      <c r="A58" s="45">
        <v>45033</v>
      </c>
      <c r="B58" s="40">
        <v>4101010076</v>
      </c>
      <c r="C58" s="41">
        <v>27000</v>
      </c>
      <c r="D58" s="41">
        <v>3.48</v>
      </c>
      <c r="E58" s="41">
        <f t="shared" si="4"/>
        <v>93960</v>
      </c>
      <c r="F58" s="50" t="s">
        <v>71</v>
      </c>
    </row>
    <row r="59" spans="1:6" x14ac:dyDescent="0.3">
      <c r="A59" s="45">
        <v>45034</v>
      </c>
      <c r="B59" s="40">
        <v>4101010034</v>
      </c>
      <c r="C59" s="41">
        <v>3800</v>
      </c>
      <c r="D59" s="41">
        <v>3.48</v>
      </c>
      <c r="E59" s="41">
        <f>C59*D59</f>
        <v>13224</v>
      </c>
      <c r="F59" s="49" t="s">
        <v>77</v>
      </c>
    </row>
    <row r="60" spans="1:6" x14ac:dyDescent="0.3">
      <c r="A60" s="45">
        <v>45034</v>
      </c>
      <c r="B60" s="40">
        <v>4101010135</v>
      </c>
      <c r="C60" s="41">
        <v>12000</v>
      </c>
      <c r="D60" s="41">
        <v>3.48</v>
      </c>
      <c r="E60" s="41">
        <f t="shared" ref="E60:E71" si="5">C60*D60</f>
        <v>41760</v>
      </c>
      <c r="F60" s="49" t="s">
        <v>77</v>
      </c>
    </row>
    <row r="61" spans="1:6" ht="51" x14ac:dyDescent="0.3">
      <c r="A61" s="45">
        <v>45035</v>
      </c>
      <c r="B61" s="40">
        <v>4101010026</v>
      </c>
      <c r="C61" s="41">
        <v>28500</v>
      </c>
      <c r="D61" s="41">
        <v>2.72</v>
      </c>
      <c r="E61" s="41">
        <f t="shared" si="5"/>
        <v>77520</v>
      </c>
      <c r="F61" s="50" t="s">
        <v>72</v>
      </c>
    </row>
    <row r="62" spans="1:6" ht="51" x14ac:dyDescent="0.3">
      <c r="A62" s="45">
        <v>45035</v>
      </c>
      <c r="B62" s="40">
        <v>4101010026</v>
      </c>
      <c r="C62" s="41">
        <v>28500</v>
      </c>
      <c r="D62" s="41">
        <v>2.72</v>
      </c>
      <c r="E62" s="41">
        <f t="shared" si="5"/>
        <v>77520</v>
      </c>
      <c r="F62" s="50" t="s">
        <v>73</v>
      </c>
    </row>
    <row r="63" spans="1:6" x14ac:dyDescent="0.3">
      <c r="A63" s="45">
        <v>45035</v>
      </c>
      <c r="B63" s="40">
        <v>4101010105</v>
      </c>
      <c r="C63" s="41">
        <v>1500</v>
      </c>
      <c r="D63" s="41">
        <v>3.48</v>
      </c>
      <c r="E63" s="41">
        <f t="shared" si="5"/>
        <v>5220</v>
      </c>
      <c r="F63" s="49" t="s">
        <v>77</v>
      </c>
    </row>
    <row r="64" spans="1:6" x14ac:dyDescent="0.3">
      <c r="A64" s="45">
        <v>45035</v>
      </c>
      <c r="B64" s="40">
        <v>4101010127</v>
      </c>
      <c r="C64" s="41">
        <v>400</v>
      </c>
      <c r="D64" s="41">
        <v>3.48</v>
      </c>
      <c r="E64" s="41">
        <f t="shared" si="5"/>
        <v>1392</v>
      </c>
      <c r="F64" s="49" t="s">
        <v>77</v>
      </c>
    </row>
    <row r="65" spans="1:6" x14ac:dyDescent="0.3">
      <c r="A65" s="45">
        <v>45036</v>
      </c>
      <c r="B65" s="40">
        <v>4101010116</v>
      </c>
      <c r="C65" s="41">
        <v>4000</v>
      </c>
      <c r="D65" s="41">
        <v>3.48</v>
      </c>
      <c r="E65" s="41">
        <f t="shared" si="5"/>
        <v>13920</v>
      </c>
      <c r="F65" s="49" t="s">
        <v>77</v>
      </c>
    </row>
    <row r="66" spans="1:6" x14ac:dyDescent="0.3">
      <c r="A66" s="45">
        <v>45036</v>
      </c>
      <c r="B66" s="40">
        <v>4101010087</v>
      </c>
      <c r="C66" s="41">
        <v>4300</v>
      </c>
      <c r="D66" s="41">
        <v>3.48</v>
      </c>
      <c r="E66" s="41">
        <f t="shared" si="5"/>
        <v>14964</v>
      </c>
      <c r="F66" s="49" t="s">
        <v>77</v>
      </c>
    </row>
    <row r="67" spans="1:6" x14ac:dyDescent="0.3">
      <c r="A67" s="45">
        <v>45036</v>
      </c>
      <c r="B67" s="40">
        <v>4101010130</v>
      </c>
      <c r="C67" s="41">
        <v>7000</v>
      </c>
      <c r="D67" s="41">
        <v>3.48</v>
      </c>
      <c r="E67" s="41">
        <f t="shared" si="5"/>
        <v>24360</v>
      </c>
      <c r="F67" s="49" t="s">
        <v>77</v>
      </c>
    </row>
    <row r="68" spans="1:6" ht="51" x14ac:dyDescent="0.3">
      <c r="A68" s="45">
        <v>45036</v>
      </c>
      <c r="B68" s="40">
        <v>4101010076</v>
      </c>
      <c r="C68" s="41">
        <v>19000</v>
      </c>
      <c r="D68" s="41">
        <v>3.48</v>
      </c>
      <c r="E68" s="41">
        <f t="shared" si="5"/>
        <v>66120</v>
      </c>
      <c r="F68" s="50" t="s">
        <v>74</v>
      </c>
    </row>
    <row r="69" spans="1:6" x14ac:dyDescent="0.3">
      <c r="A69" s="45">
        <v>45036</v>
      </c>
      <c r="B69" s="40">
        <v>4101010073</v>
      </c>
      <c r="C69" s="41">
        <v>25000</v>
      </c>
      <c r="D69" s="41">
        <v>3.48</v>
      </c>
      <c r="E69" s="41">
        <f t="shared" si="5"/>
        <v>87000</v>
      </c>
      <c r="F69" s="49" t="s">
        <v>77</v>
      </c>
    </row>
    <row r="70" spans="1:6" ht="51" x14ac:dyDescent="0.3">
      <c r="A70" s="45">
        <v>45037</v>
      </c>
      <c r="B70" s="40">
        <v>4101010026</v>
      </c>
      <c r="C70" s="41">
        <v>28500</v>
      </c>
      <c r="D70" s="41">
        <v>2.72</v>
      </c>
      <c r="E70" s="41">
        <f t="shared" si="5"/>
        <v>77520</v>
      </c>
      <c r="F70" s="50" t="s">
        <v>75</v>
      </c>
    </row>
    <row r="71" spans="1:6" ht="51" x14ac:dyDescent="0.3">
      <c r="A71" s="45">
        <v>45037</v>
      </c>
      <c r="B71" s="40">
        <v>4101010026</v>
      </c>
      <c r="C71" s="41">
        <v>28500</v>
      </c>
      <c r="D71" s="41">
        <v>2.72</v>
      </c>
      <c r="E71" s="41">
        <f t="shared" si="5"/>
        <v>77520</v>
      </c>
      <c r="F71" s="50" t="s">
        <v>76</v>
      </c>
    </row>
    <row r="72" spans="1:6" x14ac:dyDescent="0.3">
      <c r="A72" s="43" t="s">
        <v>58</v>
      </c>
      <c r="B72" s="43"/>
      <c r="C72" s="44">
        <f>SUM(C57:C71)</f>
        <v>243000</v>
      </c>
      <c r="D72" s="44"/>
      <c r="E72" s="44">
        <f>SUM(E57:E71)</f>
        <v>759000</v>
      </c>
      <c r="F72" s="44"/>
    </row>
    <row r="74" spans="1:6" x14ac:dyDescent="0.3">
      <c r="A74" s="176" t="s">
        <v>1168</v>
      </c>
      <c r="B74" s="177"/>
      <c r="C74" s="177"/>
      <c r="D74" s="177"/>
      <c r="E74" s="177"/>
      <c r="F74" s="177"/>
    </row>
    <row r="75" spans="1:6" x14ac:dyDescent="0.3">
      <c r="A75" s="176" t="s">
        <v>85</v>
      </c>
      <c r="B75" s="177"/>
      <c r="C75" s="177"/>
      <c r="D75" s="177"/>
      <c r="E75" s="177"/>
      <c r="F75" s="178"/>
    </row>
    <row r="76" spans="1:6" x14ac:dyDescent="0.3">
      <c r="A76" s="51" t="s">
        <v>0</v>
      </c>
      <c r="B76" s="51" t="s">
        <v>53</v>
      </c>
      <c r="C76" s="51" t="s">
        <v>1163</v>
      </c>
      <c r="D76" s="51" t="s">
        <v>54</v>
      </c>
      <c r="E76" s="51" t="s">
        <v>29</v>
      </c>
      <c r="F76" s="51" t="s">
        <v>56</v>
      </c>
    </row>
    <row r="77" spans="1:6" x14ac:dyDescent="0.3">
      <c r="A77" s="45">
        <v>45041</v>
      </c>
      <c r="B77" s="40">
        <v>4101010040</v>
      </c>
      <c r="C77" s="41">
        <v>6000</v>
      </c>
      <c r="D77" s="41">
        <v>3.48</v>
      </c>
      <c r="E77" s="41">
        <f t="shared" ref="E77:E78" si="6">C77*D77</f>
        <v>20880</v>
      </c>
      <c r="F77" s="49" t="s">
        <v>77</v>
      </c>
    </row>
    <row r="78" spans="1:6" x14ac:dyDescent="0.3">
      <c r="A78" s="45">
        <v>45041</v>
      </c>
      <c r="B78" s="40">
        <v>4101010130</v>
      </c>
      <c r="C78" s="41">
        <v>7000</v>
      </c>
      <c r="D78" s="41">
        <v>3.48</v>
      </c>
      <c r="E78" s="41">
        <f t="shared" si="6"/>
        <v>24360</v>
      </c>
      <c r="F78" s="50" t="s">
        <v>77</v>
      </c>
    </row>
    <row r="79" spans="1:6" ht="51" x14ac:dyDescent="0.3">
      <c r="A79" s="45">
        <v>45042</v>
      </c>
      <c r="B79" s="40">
        <v>4101010026</v>
      </c>
      <c r="C79" s="41">
        <v>28500</v>
      </c>
      <c r="D79" s="41">
        <v>2.72</v>
      </c>
      <c r="E79" s="41">
        <f>C79*D79</f>
        <v>77520</v>
      </c>
      <c r="F79" s="50" t="s">
        <v>78</v>
      </c>
    </row>
    <row r="80" spans="1:6" ht="51" x14ac:dyDescent="0.3">
      <c r="A80" s="45">
        <v>45042</v>
      </c>
      <c r="B80" s="40">
        <v>4101010026</v>
      </c>
      <c r="C80" s="41">
        <v>28500</v>
      </c>
      <c r="D80" s="41">
        <v>2.72</v>
      </c>
      <c r="E80" s="41">
        <f t="shared" ref="E80:E91" si="7">C80*D80</f>
        <v>77520</v>
      </c>
      <c r="F80" s="50" t="s">
        <v>79</v>
      </c>
    </row>
    <row r="81" spans="1:6" x14ac:dyDescent="0.3">
      <c r="A81" s="45">
        <v>45042</v>
      </c>
      <c r="B81" s="40">
        <v>4101010132</v>
      </c>
      <c r="C81" s="41">
        <v>4600</v>
      </c>
      <c r="D81" s="41">
        <v>3.48</v>
      </c>
      <c r="E81" s="41">
        <f t="shared" si="7"/>
        <v>16008</v>
      </c>
      <c r="F81" s="50" t="s">
        <v>77</v>
      </c>
    </row>
    <row r="82" spans="1:6" x14ac:dyDescent="0.3">
      <c r="A82" s="45">
        <v>45042</v>
      </c>
      <c r="B82" s="40">
        <v>4101010124</v>
      </c>
      <c r="C82" s="41">
        <v>10000</v>
      </c>
      <c r="D82" s="41">
        <v>3.48</v>
      </c>
      <c r="E82" s="41">
        <f t="shared" si="7"/>
        <v>34800</v>
      </c>
      <c r="F82" s="50" t="s">
        <v>77</v>
      </c>
    </row>
    <row r="83" spans="1:6" x14ac:dyDescent="0.3">
      <c r="A83" s="45">
        <v>45042</v>
      </c>
      <c r="B83" s="40">
        <v>4101010058</v>
      </c>
      <c r="C83" s="41">
        <v>16000</v>
      </c>
      <c r="D83" s="41">
        <v>3.48</v>
      </c>
      <c r="E83" s="41">
        <f t="shared" si="7"/>
        <v>55680</v>
      </c>
      <c r="F83" s="50" t="s">
        <v>77</v>
      </c>
    </row>
    <row r="84" spans="1:6" ht="40.799999999999997" x14ac:dyDescent="0.3">
      <c r="A84" s="45">
        <v>45042</v>
      </c>
      <c r="B84" s="40">
        <v>4101010069</v>
      </c>
      <c r="C84" s="41">
        <v>25000</v>
      </c>
      <c r="D84" s="41">
        <v>3.48</v>
      </c>
      <c r="E84" s="41">
        <f t="shared" si="7"/>
        <v>87000</v>
      </c>
      <c r="F84" s="50" t="s">
        <v>80</v>
      </c>
    </row>
    <row r="85" spans="1:6" ht="51" x14ac:dyDescent="0.3">
      <c r="A85" s="45">
        <v>45042</v>
      </c>
      <c r="B85" s="40">
        <v>4101010069</v>
      </c>
      <c r="C85" s="41">
        <v>25000</v>
      </c>
      <c r="D85" s="41">
        <v>3.48</v>
      </c>
      <c r="E85" s="41">
        <f t="shared" si="7"/>
        <v>87000</v>
      </c>
      <c r="F85" s="50" t="s">
        <v>81</v>
      </c>
    </row>
    <row r="86" spans="1:6" ht="51" x14ac:dyDescent="0.3">
      <c r="A86" s="45">
        <v>45042</v>
      </c>
      <c r="B86" s="40">
        <v>4101010002</v>
      </c>
      <c r="C86" s="41">
        <v>22160</v>
      </c>
      <c r="D86" s="41">
        <v>3.48</v>
      </c>
      <c r="E86" s="41">
        <f t="shared" si="7"/>
        <v>77116.800000000003</v>
      </c>
      <c r="F86" s="50" t="s">
        <v>82</v>
      </c>
    </row>
    <row r="87" spans="1:6" x14ac:dyDescent="0.3">
      <c r="A87" s="45">
        <v>45043</v>
      </c>
      <c r="B87" s="40">
        <v>4101010106</v>
      </c>
      <c r="C87" s="41">
        <v>3000</v>
      </c>
      <c r="D87" s="41">
        <v>3.48</v>
      </c>
      <c r="E87" s="41">
        <f t="shared" si="7"/>
        <v>10440</v>
      </c>
      <c r="F87" s="50" t="s">
        <v>77</v>
      </c>
    </row>
    <row r="88" spans="1:6" x14ac:dyDescent="0.3">
      <c r="A88" s="45">
        <v>45043</v>
      </c>
      <c r="B88" s="40">
        <v>4101010139</v>
      </c>
      <c r="C88" s="41">
        <v>5500</v>
      </c>
      <c r="D88" s="41">
        <v>3.48</v>
      </c>
      <c r="E88" s="41">
        <f t="shared" si="7"/>
        <v>19140</v>
      </c>
      <c r="F88" s="50" t="s">
        <v>77</v>
      </c>
    </row>
    <row r="89" spans="1:6" x14ac:dyDescent="0.3">
      <c r="A89" s="45">
        <v>45043</v>
      </c>
      <c r="B89" s="40">
        <v>4101010024</v>
      </c>
      <c r="C89" s="41">
        <v>5600</v>
      </c>
      <c r="D89" s="41">
        <v>3.48</v>
      </c>
      <c r="E89" s="41">
        <f t="shared" si="7"/>
        <v>19488</v>
      </c>
      <c r="F89" s="50" t="s">
        <v>77</v>
      </c>
    </row>
    <row r="90" spans="1:6" ht="51" x14ac:dyDescent="0.3">
      <c r="A90" s="45">
        <v>45044</v>
      </c>
      <c r="B90" s="40">
        <v>4101010026</v>
      </c>
      <c r="C90" s="41">
        <v>28500</v>
      </c>
      <c r="D90" s="41">
        <v>2.72</v>
      </c>
      <c r="E90" s="41">
        <f t="shared" si="7"/>
        <v>77520</v>
      </c>
      <c r="F90" s="50" t="s">
        <v>83</v>
      </c>
    </row>
    <row r="91" spans="1:6" ht="51" x14ac:dyDescent="0.3">
      <c r="A91" s="45">
        <v>45044</v>
      </c>
      <c r="B91" s="40">
        <v>4101010026</v>
      </c>
      <c r="C91" s="41">
        <v>28500</v>
      </c>
      <c r="D91" s="41">
        <v>2.72</v>
      </c>
      <c r="E91" s="41">
        <f t="shared" si="7"/>
        <v>77520</v>
      </c>
      <c r="F91" s="50" t="s">
        <v>84</v>
      </c>
    </row>
    <row r="92" spans="1:6" x14ac:dyDescent="0.3">
      <c r="A92" s="43" t="s">
        <v>58</v>
      </c>
      <c r="B92" s="43"/>
      <c r="C92" s="44">
        <f>SUM(C77:C91)</f>
        <v>243860</v>
      </c>
      <c r="D92" s="44"/>
      <c r="E92" s="44">
        <f>SUM(E77:E91)</f>
        <v>761992.8</v>
      </c>
      <c r="F92" s="44"/>
    </row>
    <row r="93" spans="1:6" x14ac:dyDescent="0.3">
      <c r="C93" s="55" t="s">
        <v>86</v>
      </c>
      <c r="D93" s="55"/>
      <c r="E93" s="55" t="s">
        <v>87</v>
      </c>
    </row>
    <row r="94" spans="1:6" x14ac:dyDescent="0.3">
      <c r="A94" s="23" t="s">
        <v>1169</v>
      </c>
      <c r="C94" s="56">
        <f>C92+C72+C52+C24+C7</f>
        <v>966812</v>
      </c>
      <c r="D94" s="23"/>
      <c r="E94" s="56">
        <f>E92+E72+E52+E24+E7</f>
        <v>3113705.7600000002</v>
      </c>
    </row>
    <row r="96" spans="1:6" x14ac:dyDescent="0.3">
      <c r="A96" s="54" t="s">
        <v>0</v>
      </c>
      <c r="B96" s="54">
        <v>2023</v>
      </c>
    </row>
    <row r="98" spans="1:6" x14ac:dyDescent="0.3">
      <c r="A98" s="179" t="s">
        <v>1170</v>
      </c>
      <c r="B98" s="180"/>
      <c r="C98" s="180"/>
      <c r="D98" s="180"/>
      <c r="E98" s="180"/>
      <c r="F98" s="180"/>
    </row>
    <row r="99" spans="1:6" x14ac:dyDescent="0.3">
      <c r="A99" s="176" t="s">
        <v>85</v>
      </c>
      <c r="B99" s="177"/>
      <c r="C99" s="177"/>
      <c r="D99" s="177"/>
      <c r="E99" s="177"/>
      <c r="F99" s="178"/>
    </row>
    <row r="100" spans="1:6" x14ac:dyDescent="0.3">
      <c r="A100" s="87" t="s">
        <v>0</v>
      </c>
      <c r="B100" s="87" t="s">
        <v>53</v>
      </c>
      <c r="C100" s="87" t="s">
        <v>1163</v>
      </c>
      <c r="D100" s="87" t="s">
        <v>54</v>
      </c>
      <c r="E100" s="87" t="s">
        <v>29</v>
      </c>
      <c r="F100" s="87" t="s">
        <v>56</v>
      </c>
    </row>
    <row r="101" spans="1:6" x14ac:dyDescent="0.3">
      <c r="A101" s="88">
        <v>45048</v>
      </c>
      <c r="B101" s="89">
        <v>4101010017</v>
      </c>
      <c r="C101" s="4">
        <v>6000</v>
      </c>
      <c r="D101" s="4">
        <v>3.48</v>
      </c>
      <c r="E101" s="4">
        <f>C101*D101</f>
        <v>20880</v>
      </c>
      <c r="F101" s="90" t="s">
        <v>77</v>
      </c>
    </row>
    <row r="102" spans="1:6" ht="60" x14ac:dyDescent="0.3">
      <c r="A102" s="88">
        <v>45049</v>
      </c>
      <c r="B102" s="89">
        <v>4101010026</v>
      </c>
      <c r="C102" s="4">
        <v>28500</v>
      </c>
      <c r="D102" s="4">
        <v>2.72</v>
      </c>
      <c r="E102" s="4">
        <f t="shared" ref="E102:E110" si="8">C102*D102</f>
        <v>77520</v>
      </c>
      <c r="F102" s="91" t="s">
        <v>144</v>
      </c>
    </row>
    <row r="103" spans="1:6" ht="60" x14ac:dyDescent="0.3">
      <c r="A103" s="88">
        <v>45049</v>
      </c>
      <c r="B103" s="89">
        <v>4101010026</v>
      </c>
      <c r="C103" s="4">
        <v>28500</v>
      </c>
      <c r="D103" s="4">
        <v>2.72</v>
      </c>
      <c r="E103" s="4">
        <f t="shared" si="8"/>
        <v>77520</v>
      </c>
      <c r="F103" s="91" t="s">
        <v>145</v>
      </c>
    </row>
    <row r="104" spans="1:6" ht="60" x14ac:dyDescent="0.3">
      <c r="A104" s="88">
        <v>45049</v>
      </c>
      <c r="B104" s="89">
        <v>4101010131</v>
      </c>
      <c r="C104" s="4">
        <v>8000</v>
      </c>
      <c r="D104" s="4">
        <v>3.48</v>
      </c>
      <c r="E104" s="4">
        <f t="shared" si="8"/>
        <v>27840</v>
      </c>
      <c r="F104" s="91" t="s">
        <v>146</v>
      </c>
    </row>
    <row r="105" spans="1:6" ht="60" x14ac:dyDescent="0.3">
      <c r="A105" s="88">
        <v>45050</v>
      </c>
      <c r="B105" s="89">
        <v>4101010131</v>
      </c>
      <c r="C105" s="4">
        <v>2500</v>
      </c>
      <c r="D105" s="4">
        <v>3.48</v>
      </c>
      <c r="E105" s="4">
        <f t="shared" si="8"/>
        <v>8700</v>
      </c>
      <c r="F105" s="91" t="s">
        <v>147</v>
      </c>
    </row>
    <row r="106" spans="1:6" x14ac:dyDescent="0.3">
      <c r="A106" s="88">
        <v>45051</v>
      </c>
      <c r="B106" s="89">
        <v>4101010126</v>
      </c>
      <c r="C106" s="4">
        <v>2860</v>
      </c>
      <c r="D106" s="4">
        <v>3.48</v>
      </c>
      <c r="E106" s="4">
        <f t="shared" si="8"/>
        <v>9952.7999999999993</v>
      </c>
      <c r="F106" s="92" t="s">
        <v>77</v>
      </c>
    </row>
    <row r="107" spans="1:6" x14ac:dyDescent="0.3">
      <c r="A107" s="88">
        <v>45051</v>
      </c>
      <c r="B107" s="89">
        <v>4101010126</v>
      </c>
      <c r="C107" s="4">
        <v>3000</v>
      </c>
      <c r="D107" s="4">
        <v>3.48</v>
      </c>
      <c r="E107" s="4">
        <f t="shared" si="8"/>
        <v>10440</v>
      </c>
      <c r="F107" s="92" t="s">
        <v>77</v>
      </c>
    </row>
    <row r="108" spans="1:6" ht="60" x14ac:dyDescent="0.3">
      <c r="A108" s="88">
        <v>45051</v>
      </c>
      <c r="B108" s="89">
        <v>4101010127</v>
      </c>
      <c r="C108" s="4">
        <v>27000</v>
      </c>
      <c r="D108" s="4">
        <v>3.48</v>
      </c>
      <c r="E108" s="4">
        <f t="shared" si="8"/>
        <v>93960</v>
      </c>
      <c r="F108" s="91" t="s">
        <v>148</v>
      </c>
    </row>
    <row r="109" spans="1:6" ht="60" x14ac:dyDescent="0.3">
      <c r="A109" s="88">
        <v>45051</v>
      </c>
      <c r="B109" s="89">
        <v>4101010127</v>
      </c>
      <c r="C109" s="4">
        <v>27000</v>
      </c>
      <c r="D109" s="4">
        <v>3.48</v>
      </c>
      <c r="E109" s="4">
        <f t="shared" si="8"/>
        <v>93960</v>
      </c>
      <c r="F109" s="91" t="s">
        <v>149</v>
      </c>
    </row>
    <row r="110" spans="1:6" x14ac:dyDescent="0.3">
      <c r="A110" s="88">
        <v>45051</v>
      </c>
      <c r="B110" s="89">
        <v>4101010133</v>
      </c>
      <c r="C110" s="4">
        <v>4000</v>
      </c>
      <c r="D110" s="4">
        <v>3.48</v>
      </c>
      <c r="E110" s="4">
        <f t="shared" si="8"/>
        <v>13920</v>
      </c>
      <c r="F110" s="92" t="s">
        <v>77</v>
      </c>
    </row>
    <row r="111" spans="1:6" x14ac:dyDescent="0.3">
      <c r="A111" s="93" t="s">
        <v>58</v>
      </c>
      <c r="B111" s="93"/>
      <c r="C111" s="94">
        <f>SUM(C101:C110)</f>
        <v>137360</v>
      </c>
      <c r="D111" s="94"/>
      <c r="E111" s="94">
        <f>SUM(E101:E110)</f>
        <v>434692.8</v>
      </c>
      <c r="F111" s="94"/>
    </row>
    <row r="112" spans="1:6" x14ac:dyDescent="0.3">
      <c r="A112" s="22"/>
      <c r="B112" s="22"/>
      <c r="C112" s="22"/>
      <c r="D112" s="22"/>
      <c r="E112" s="22"/>
      <c r="F112" s="22"/>
    </row>
    <row r="113" spans="1:6" x14ac:dyDescent="0.3">
      <c r="A113" s="179" t="s">
        <v>1171</v>
      </c>
      <c r="B113" s="180"/>
      <c r="C113" s="180"/>
      <c r="D113" s="180"/>
      <c r="E113" s="180"/>
      <c r="F113" s="180"/>
    </row>
    <row r="114" spans="1:6" x14ac:dyDescent="0.3">
      <c r="A114" s="176" t="s">
        <v>85</v>
      </c>
      <c r="B114" s="177"/>
      <c r="C114" s="177"/>
      <c r="D114" s="177"/>
      <c r="E114" s="177"/>
      <c r="F114" s="178"/>
    </row>
    <row r="115" spans="1:6" x14ac:dyDescent="0.3">
      <c r="A115" s="87" t="s">
        <v>0</v>
      </c>
      <c r="B115" s="87" t="s">
        <v>53</v>
      </c>
      <c r="C115" s="87" t="s">
        <v>1163</v>
      </c>
      <c r="D115" s="87" t="s">
        <v>54</v>
      </c>
      <c r="E115" s="87" t="s">
        <v>29</v>
      </c>
      <c r="F115" s="87" t="s">
        <v>56</v>
      </c>
    </row>
    <row r="116" spans="1:6" x14ac:dyDescent="0.3">
      <c r="A116" s="88">
        <v>45055</v>
      </c>
      <c r="B116" s="89">
        <v>4101010135</v>
      </c>
      <c r="C116" s="4">
        <v>2870</v>
      </c>
      <c r="D116" s="4">
        <v>3.48</v>
      </c>
      <c r="E116" s="4">
        <f>C116*D116</f>
        <v>9987.6</v>
      </c>
      <c r="F116" s="95" t="s">
        <v>77</v>
      </c>
    </row>
    <row r="117" spans="1:6" x14ac:dyDescent="0.3">
      <c r="A117" s="88">
        <v>45055</v>
      </c>
      <c r="B117" s="89">
        <v>4101010056</v>
      </c>
      <c r="C117" s="4">
        <v>13000</v>
      </c>
      <c r="D117" s="4">
        <v>3.48</v>
      </c>
      <c r="E117" s="4">
        <f t="shared" ref="E117" si="9">C117*D117</f>
        <v>45240</v>
      </c>
      <c r="F117" s="95" t="s">
        <v>77</v>
      </c>
    </row>
    <row r="118" spans="1:6" x14ac:dyDescent="0.3">
      <c r="A118" s="88">
        <v>45055</v>
      </c>
      <c r="B118" s="89">
        <v>4101010092</v>
      </c>
      <c r="C118" s="4">
        <v>4000</v>
      </c>
      <c r="D118" s="4">
        <v>3.48</v>
      </c>
      <c r="E118" s="4">
        <f>C118*D118</f>
        <v>13920</v>
      </c>
      <c r="F118" s="95" t="s">
        <v>77</v>
      </c>
    </row>
    <row r="119" spans="1:6" x14ac:dyDescent="0.3">
      <c r="A119" s="88">
        <v>45056</v>
      </c>
      <c r="B119" s="89">
        <v>4101010088</v>
      </c>
      <c r="C119" s="4">
        <v>8000</v>
      </c>
      <c r="D119" s="4">
        <v>3.48</v>
      </c>
      <c r="E119" s="4">
        <f>C119*D119</f>
        <v>27840</v>
      </c>
      <c r="F119" s="95" t="s">
        <v>77</v>
      </c>
    </row>
    <row r="120" spans="1:6" x14ac:dyDescent="0.3">
      <c r="A120" s="88">
        <v>45057</v>
      </c>
      <c r="B120" s="89">
        <v>4101010056</v>
      </c>
      <c r="C120" s="96">
        <v>4000</v>
      </c>
      <c r="D120" s="4">
        <v>3.48</v>
      </c>
      <c r="E120" s="4">
        <f>C120*D120</f>
        <v>13920</v>
      </c>
      <c r="F120" s="95" t="s">
        <v>77</v>
      </c>
    </row>
    <row r="121" spans="1:6" x14ac:dyDescent="0.3">
      <c r="A121" s="97">
        <v>45057</v>
      </c>
      <c r="B121" s="89">
        <v>4101010092</v>
      </c>
      <c r="C121" s="4">
        <v>1000</v>
      </c>
      <c r="D121" s="4">
        <v>3.48</v>
      </c>
      <c r="E121" s="4">
        <f t="shared" ref="E121:E125" si="10">C121*D121</f>
        <v>3480</v>
      </c>
      <c r="F121" s="95" t="s">
        <v>77</v>
      </c>
    </row>
    <row r="122" spans="1:6" x14ac:dyDescent="0.3">
      <c r="A122" s="97">
        <v>45057</v>
      </c>
      <c r="B122" s="89">
        <v>4101010126</v>
      </c>
      <c r="C122" s="4">
        <v>27000</v>
      </c>
      <c r="D122" s="4">
        <v>3.48</v>
      </c>
      <c r="E122" s="4">
        <f t="shared" si="10"/>
        <v>93960</v>
      </c>
      <c r="F122" s="95" t="s">
        <v>77</v>
      </c>
    </row>
    <row r="123" spans="1:6" x14ac:dyDescent="0.3">
      <c r="A123" s="97">
        <v>45058</v>
      </c>
      <c r="B123" s="89">
        <v>4101010031</v>
      </c>
      <c r="C123" s="4">
        <v>192</v>
      </c>
      <c r="D123" s="4">
        <v>3.48</v>
      </c>
      <c r="E123" s="4">
        <f t="shared" si="10"/>
        <v>668.16</v>
      </c>
      <c r="F123" s="95" t="s">
        <v>77</v>
      </c>
    </row>
    <row r="124" spans="1:6" x14ac:dyDescent="0.3">
      <c r="A124" s="97">
        <v>45058</v>
      </c>
      <c r="B124" s="89">
        <v>4101010121</v>
      </c>
      <c r="C124" s="4">
        <v>5000</v>
      </c>
      <c r="D124" s="4">
        <v>3.48</v>
      </c>
      <c r="E124" s="4">
        <f t="shared" si="10"/>
        <v>17400</v>
      </c>
      <c r="F124" s="95" t="s">
        <v>77</v>
      </c>
    </row>
    <row r="125" spans="1:6" x14ac:dyDescent="0.3">
      <c r="A125" s="97">
        <v>45058</v>
      </c>
      <c r="B125" s="89">
        <v>4101010109</v>
      </c>
      <c r="C125" s="4">
        <v>4000</v>
      </c>
      <c r="D125" s="4">
        <v>3.48</v>
      </c>
      <c r="E125" s="4">
        <f t="shared" si="10"/>
        <v>13920</v>
      </c>
      <c r="F125" s="95" t="s">
        <v>77</v>
      </c>
    </row>
    <row r="126" spans="1:6" x14ac:dyDescent="0.3">
      <c r="A126" s="93" t="s">
        <v>58</v>
      </c>
      <c r="B126" s="93"/>
      <c r="C126" s="94">
        <f>SUM(C116:C125)</f>
        <v>69062</v>
      </c>
      <c r="D126" s="94"/>
      <c r="E126" s="94">
        <f>SUM(E116:E125)</f>
        <v>240335.76</v>
      </c>
      <c r="F126" s="94"/>
    </row>
    <row r="127" spans="1:6" x14ac:dyDescent="0.3">
      <c r="A127" s="47"/>
      <c r="B127" s="22"/>
      <c r="C127" s="22"/>
      <c r="D127" s="22"/>
      <c r="E127" s="22"/>
      <c r="F127" s="22"/>
    </row>
    <row r="128" spans="1:6" x14ac:dyDescent="0.3">
      <c r="A128" s="179" t="s">
        <v>1172</v>
      </c>
      <c r="B128" s="180"/>
      <c r="C128" s="180"/>
      <c r="D128" s="180"/>
      <c r="E128" s="180"/>
      <c r="F128" s="180"/>
    </row>
    <row r="129" spans="1:6" x14ac:dyDescent="0.3">
      <c r="A129" s="176" t="s">
        <v>85</v>
      </c>
      <c r="B129" s="177"/>
      <c r="C129" s="177"/>
      <c r="D129" s="177"/>
      <c r="E129" s="177"/>
      <c r="F129" s="178"/>
    </row>
    <row r="130" spans="1:6" x14ac:dyDescent="0.3">
      <c r="A130" s="87" t="s">
        <v>0</v>
      </c>
      <c r="B130" s="87" t="s">
        <v>53</v>
      </c>
      <c r="C130" s="87" t="s">
        <v>1163</v>
      </c>
      <c r="D130" s="87" t="s">
        <v>54</v>
      </c>
      <c r="E130" s="87" t="s">
        <v>29</v>
      </c>
      <c r="F130" s="87" t="s">
        <v>56</v>
      </c>
    </row>
    <row r="131" spans="1:6" ht="36" x14ac:dyDescent="0.3">
      <c r="A131" s="97">
        <v>45061</v>
      </c>
      <c r="B131" s="89">
        <v>4101010002</v>
      </c>
      <c r="C131" s="4">
        <v>23920</v>
      </c>
      <c r="D131" s="4">
        <v>3.48</v>
      </c>
      <c r="E131" s="4">
        <f t="shared" ref="E131:E132" si="11">C131*D131</f>
        <v>83241.600000000006</v>
      </c>
      <c r="F131" s="91" t="s">
        <v>150</v>
      </c>
    </row>
    <row r="132" spans="1:6" ht="36" x14ac:dyDescent="0.3">
      <c r="A132" s="97">
        <v>45061</v>
      </c>
      <c r="B132" s="89">
        <v>4101010002</v>
      </c>
      <c r="C132" s="4">
        <v>23920</v>
      </c>
      <c r="D132" s="4">
        <v>3.48</v>
      </c>
      <c r="E132" s="4">
        <f t="shared" si="11"/>
        <v>83241.600000000006</v>
      </c>
      <c r="F132" s="91" t="s">
        <v>151</v>
      </c>
    </row>
    <row r="133" spans="1:6" x14ac:dyDescent="0.3">
      <c r="A133" s="97">
        <v>45062</v>
      </c>
      <c r="B133" s="89">
        <v>4101010040</v>
      </c>
      <c r="C133" s="4">
        <v>6000</v>
      </c>
      <c r="D133" s="4">
        <v>3.48</v>
      </c>
      <c r="E133" s="4">
        <f>C133*D133</f>
        <v>20880</v>
      </c>
      <c r="F133" s="95" t="s">
        <v>77</v>
      </c>
    </row>
    <row r="134" spans="1:6" x14ac:dyDescent="0.3">
      <c r="A134" s="97">
        <v>45062</v>
      </c>
      <c r="B134" s="89">
        <v>4101010050</v>
      </c>
      <c r="C134" s="4">
        <v>2500</v>
      </c>
      <c r="D134" s="4">
        <v>3.48</v>
      </c>
      <c r="E134" s="4">
        <f t="shared" ref="E134:E158" si="12">C134*D134</f>
        <v>8700</v>
      </c>
      <c r="F134" s="95" t="s">
        <v>77</v>
      </c>
    </row>
    <row r="135" spans="1:6" x14ac:dyDescent="0.3">
      <c r="A135" s="97">
        <v>45062</v>
      </c>
      <c r="B135" s="89">
        <v>4101010075</v>
      </c>
      <c r="C135" s="4">
        <v>3600</v>
      </c>
      <c r="D135" s="4">
        <v>3.48</v>
      </c>
      <c r="E135" s="4">
        <f t="shared" si="12"/>
        <v>12528</v>
      </c>
      <c r="F135" s="95" t="s">
        <v>77</v>
      </c>
    </row>
    <row r="136" spans="1:6" x14ac:dyDescent="0.3">
      <c r="A136" s="97">
        <v>45062</v>
      </c>
      <c r="B136" s="89">
        <v>4101010085</v>
      </c>
      <c r="C136" s="4">
        <v>1000</v>
      </c>
      <c r="D136" s="4">
        <v>3.48</v>
      </c>
      <c r="E136" s="4">
        <f t="shared" si="12"/>
        <v>3480</v>
      </c>
      <c r="F136" s="95" t="s">
        <v>77</v>
      </c>
    </row>
    <row r="137" spans="1:6" x14ac:dyDescent="0.3">
      <c r="A137" s="97">
        <v>45062</v>
      </c>
      <c r="B137" s="89">
        <v>4101010068</v>
      </c>
      <c r="C137" s="4">
        <v>4980</v>
      </c>
      <c r="D137" s="4">
        <v>3.48</v>
      </c>
      <c r="E137" s="4">
        <f t="shared" si="12"/>
        <v>17330.400000000001</v>
      </c>
      <c r="F137" s="92" t="s">
        <v>77</v>
      </c>
    </row>
    <row r="138" spans="1:6" x14ac:dyDescent="0.3">
      <c r="A138" s="97">
        <v>45062</v>
      </c>
      <c r="B138" s="89">
        <v>4101010034</v>
      </c>
      <c r="C138" s="4">
        <v>3800</v>
      </c>
      <c r="D138" s="4">
        <v>3.48</v>
      </c>
      <c r="E138" s="4">
        <f t="shared" si="12"/>
        <v>13224</v>
      </c>
      <c r="F138" s="92" t="s">
        <v>77</v>
      </c>
    </row>
    <row r="139" spans="1:6" x14ac:dyDescent="0.3">
      <c r="A139" s="97">
        <v>45062</v>
      </c>
      <c r="B139" s="89">
        <v>4101010055</v>
      </c>
      <c r="C139" s="4">
        <v>25000</v>
      </c>
      <c r="D139" s="4">
        <v>3.48</v>
      </c>
      <c r="E139" s="4">
        <f t="shared" si="12"/>
        <v>87000</v>
      </c>
      <c r="F139" s="92" t="s">
        <v>77</v>
      </c>
    </row>
    <row r="140" spans="1:6" ht="36" x14ac:dyDescent="0.3">
      <c r="A140" s="97">
        <v>45063</v>
      </c>
      <c r="B140" s="89">
        <v>4101010026</v>
      </c>
      <c r="C140" s="4">
        <v>28500</v>
      </c>
      <c r="D140" s="4">
        <v>2.72</v>
      </c>
      <c r="E140" s="4">
        <f t="shared" si="12"/>
        <v>77520</v>
      </c>
      <c r="F140" s="91" t="s">
        <v>152</v>
      </c>
    </row>
    <row r="141" spans="1:6" ht="48" x14ac:dyDescent="0.3">
      <c r="A141" s="97">
        <v>45063</v>
      </c>
      <c r="B141" s="89">
        <v>4101010026</v>
      </c>
      <c r="C141" s="4">
        <v>28500</v>
      </c>
      <c r="D141" s="4">
        <v>2.72</v>
      </c>
      <c r="E141" s="4">
        <f t="shared" si="12"/>
        <v>77520</v>
      </c>
      <c r="F141" s="91" t="s">
        <v>153</v>
      </c>
    </row>
    <row r="142" spans="1:6" x14ac:dyDescent="0.3">
      <c r="A142" s="97">
        <v>45063</v>
      </c>
      <c r="B142" s="89">
        <v>4101010106</v>
      </c>
      <c r="C142" s="4">
        <v>3000</v>
      </c>
      <c r="D142" s="4">
        <v>3.48</v>
      </c>
      <c r="E142" s="4">
        <f t="shared" si="12"/>
        <v>10440</v>
      </c>
      <c r="F142" s="92" t="s">
        <v>77</v>
      </c>
    </row>
    <row r="143" spans="1:6" x14ac:dyDescent="0.3">
      <c r="A143" s="97">
        <v>45063</v>
      </c>
      <c r="B143" s="89">
        <v>4101010016</v>
      </c>
      <c r="C143" s="4">
        <v>950</v>
      </c>
      <c r="D143" s="4">
        <v>3.48</v>
      </c>
      <c r="E143" s="4">
        <f t="shared" si="12"/>
        <v>3306</v>
      </c>
      <c r="F143" s="92" t="s">
        <v>77</v>
      </c>
    </row>
    <row r="144" spans="1:6" x14ac:dyDescent="0.3">
      <c r="A144" s="97">
        <v>45063</v>
      </c>
      <c r="B144" s="89">
        <v>4101010104</v>
      </c>
      <c r="C144" s="4">
        <v>1400</v>
      </c>
      <c r="D144" s="4">
        <v>3.48</v>
      </c>
      <c r="E144" s="4">
        <f t="shared" si="12"/>
        <v>4872</v>
      </c>
      <c r="F144" s="92" t="s">
        <v>77</v>
      </c>
    </row>
    <row r="145" spans="1:6" x14ac:dyDescent="0.3">
      <c r="A145" s="97">
        <v>45063</v>
      </c>
      <c r="B145" s="89">
        <v>4101010055</v>
      </c>
      <c r="C145" s="4">
        <v>25000</v>
      </c>
      <c r="D145" s="4">
        <v>3.48</v>
      </c>
      <c r="E145" s="4">
        <f t="shared" si="12"/>
        <v>87000</v>
      </c>
      <c r="F145" s="92" t="s">
        <v>77</v>
      </c>
    </row>
    <row r="146" spans="1:6" x14ac:dyDescent="0.3">
      <c r="A146" s="97">
        <v>45064</v>
      </c>
      <c r="B146" s="89">
        <v>4101010091</v>
      </c>
      <c r="C146" s="4">
        <v>2500</v>
      </c>
      <c r="D146" s="4">
        <v>3.48</v>
      </c>
      <c r="E146" s="4">
        <f t="shared" si="12"/>
        <v>8700</v>
      </c>
      <c r="F146" s="92" t="s">
        <v>77</v>
      </c>
    </row>
    <row r="147" spans="1:6" x14ac:dyDescent="0.3">
      <c r="A147" s="97">
        <v>45064</v>
      </c>
      <c r="B147" s="89">
        <v>4101010056</v>
      </c>
      <c r="C147" s="4">
        <v>5000</v>
      </c>
      <c r="D147" s="4">
        <v>3.48</v>
      </c>
      <c r="E147" s="4">
        <f t="shared" si="12"/>
        <v>17400</v>
      </c>
      <c r="F147" s="92" t="s">
        <v>77</v>
      </c>
    </row>
    <row r="148" spans="1:6" x14ac:dyDescent="0.3">
      <c r="A148" s="97">
        <v>45064</v>
      </c>
      <c r="B148" s="89">
        <v>4101010130</v>
      </c>
      <c r="C148" s="4">
        <v>7000</v>
      </c>
      <c r="D148" s="4">
        <v>3.48</v>
      </c>
      <c r="E148" s="4">
        <f t="shared" si="12"/>
        <v>24360</v>
      </c>
      <c r="F148" s="92" t="s">
        <v>77</v>
      </c>
    </row>
    <row r="149" spans="1:6" x14ac:dyDescent="0.3">
      <c r="A149" s="97">
        <v>45064</v>
      </c>
      <c r="B149" s="89">
        <v>4101010055</v>
      </c>
      <c r="C149" s="4">
        <v>25000</v>
      </c>
      <c r="D149" s="4">
        <v>3.48</v>
      </c>
      <c r="E149" s="4">
        <f t="shared" si="12"/>
        <v>87000</v>
      </c>
      <c r="F149" s="92" t="s">
        <v>77</v>
      </c>
    </row>
    <row r="150" spans="1:6" x14ac:dyDescent="0.3">
      <c r="A150" s="97">
        <v>45064</v>
      </c>
      <c r="B150" s="89">
        <v>4101010127</v>
      </c>
      <c r="C150" s="4">
        <v>400</v>
      </c>
      <c r="D150" s="4">
        <v>3.48</v>
      </c>
      <c r="E150" s="4">
        <f t="shared" si="12"/>
        <v>1392</v>
      </c>
      <c r="F150" s="92" t="s">
        <v>77</v>
      </c>
    </row>
    <row r="151" spans="1:6" x14ac:dyDescent="0.3">
      <c r="A151" s="97">
        <v>45064</v>
      </c>
      <c r="B151" s="89">
        <v>4101010060</v>
      </c>
      <c r="C151" s="4">
        <v>20000</v>
      </c>
      <c r="D151" s="4">
        <v>3.48</v>
      </c>
      <c r="E151" s="4">
        <f t="shared" si="12"/>
        <v>69600</v>
      </c>
      <c r="F151" s="92" t="s">
        <v>77</v>
      </c>
    </row>
    <row r="152" spans="1:6" x14ac:dyDescent="0.3">
      <c r="A152" s="97">
        <v>45064</v>
      </c>
      <c r="B152" s="89">
        <v>4101010037</v>
      </c>
      <c r="C152" s="4">
        <v>12000</v>
      </c>
      <c r="D152" s="4">
        <v>3.48</v>
      </c>
      <c r="E152" s="4">
        <f t="shared" si="12"/>
        <v>41760</v>
      </c>
      <c r="F152" s="92" t="s">
        <v>77</v>
      </c>
    </row>
    <row r="153" spans="1:6" ht="48" x14ac:dyDescent="0.3">
      <c r="A153" s="97">
        <v>45065</v>
      </c>
      <c r="B153" s="89">
        <v>4101010026</v>
      </c>
      <c r="C153" s="4">
        <v>28500</v>
      </c>
      <c r="D153" s="4">
        <v>2.72</v>
      </c>
      <c r="E153" s="4">
        <f t="shared" si="12"/>
        <v>77520</v>
      </c>
      <c r="F153" s="91" t="s">
        <v>154</v>
      </c>
    </row>
    <row r="154" spans="1:6" ht="48" x14ac:dyDescent="0.3">
      <c r="A154" s="97">
        <v>45065</v>
      </c>
      <c r="B154" s="89">
        <v>4101010026</v>
      </c>
      <c r="C154" s="4">
        <v>28500</v>
      </c>
      <c r="D154" s="4">
        <v>2.72</v>
      </c>
      <c r="E154" s="4">
        <f t="shared" si="12"/>
        <v>77520</v>
      </c>
      <c r="F154" s="91" t="s">
        <v>155</v>
      </c>
    </row>
    <row r="155" spans="1:6" x14ac:dyDescent="0.3">
      <c r="A155" s="97">
        <v>45065</v>
      </c>
      <c r="B155" s="89">
        <v>4101010068</v>
      </c>
      <c r="C155" s="4">
        <v>4980</v>
      </c>
      <c r="D155" s="4">
        <v>3.48</v>
      </c>
      <c r="E155" s="4">
        <f t="shared" si="12"/>
        <v>17330.400000000001</v>
      </c>
      <c r="F155" s="92" t="s">
        <v>77</v>
      </c>
    </row>
    <row r="156" spans="1:6" x14ac:dyDescent="0.3">
      <c r="A156" s="97">
        <v>45065</v>
      </c>
      <c r="B156" s="89">
        <v>4101010107</v>
      </c>
      <c r="C156" s="4">
        <v>4000</v>
      </c>
      <c r="D156" s="4">
        <v>3.48</v>
      </c>
      <c r="E156" s="4">
        <f t="shared" si="12"/>
        <v>13920</v>
      </c>
      <c r="F156" s="92" t="s">
        <v>77</v>
      </c>
    </row>
    <row r="157" spans="1:6" x14ac:dyDescent="0.3">
      <c r="A157" s="97">
        <v>45065</v>
      </c>
      <c r="B157" s="89">
        <v>4101010137</v>
      </c>
      <c r="C157" s="4">
        <v>2400</v>
      </c>
      <c r="D157" s="4">
        <v>3.48</v>
      </c>
      <c r="E157" s="4">
        <f t="shared" si="12"/>
        <v>8352</v>
      </c>
      <c r="F157" s="92" t="s">
        <v>77</v>
      </c>
    </row>
    <row r="158" spans="1:6" x14ac:dyDescent="0.3">
      <c r="A158" s="97">
        <v>45065</v>
      </c>
      <c r="B158" s="89">
        <v>4101010055</v>
      </c>
      <c r="C158" s="4">
        <v>25000</v>
      </c>
      <c r="D158" s="4">
        <v>3.48</v>
      </c>
      <c r="E158" s="4">
        <f t="shared" si="12"/>
        <v>87000</v>
      </c>
      <c r="F158" s="92" t="s">
        <v>77</v>
      </c>
    </row>
    <row r="159" spans="1:6" x14ac:dyDescent="0.3">
      <c r="A159" s="93" t="s">
        <v>58</v>
      </c>
      <c r="B159" s="93"/>
      <c r="C159" s="94">
        <f>SUM(C131:C158)</f>
        <v>347350</v>
      </c>
      <c r="D159" s="94"/>
      <c r="E159" s="94">
        <f>SUM(E131:E158)</f>
        <v>1122138</v>
      </c>
      <c r="F159" s="94"/>
    </row>
    <row r="160" spans="1:6" x14ac:dyDescent="0.3">
      <c r="A160" s="22"/>
      <c r="B160" s="22"/>
      <c r="C160" s="22"/>
      <c r="D160" s="22"/>
      <c r="E160" s="22"/>
      <c r="F160" s="22"/>
    </row>
    <row r="161" spans="1:6" x14ac:dyDescent="0.3">
      <c r="A161" s="179" t="s">
        <v>1173</v>
      </c>
      <c r="B161" s="180"/>
      <c r="C161" s="180"/>
      <c r="D161" s="180"/>
      <c r="E161" s="180"/>
      <c r="F161" s="180"/>
    </row>
    <row r="162" spans="1:6" x14ac:dyDescent="0.3">
      <c r="A162" s="176" t="s">
        <v>85</v>
      </c>
      <c r="B162" s="177"/>
      <c r="C162" s="177"/>
      <c r="D162" s="177"/>
      <c r="E162" s="177"/>
      <c r="F162" s="178"/>
    </row>
    <row r="163" spans="1:6" x14ac:dyDescent="0.3">
      <c r="A163" s="87" t="s">
        <v>0</v>
      </c>
      <c r="B163" s="87" t="s">
        <v>53</v>
      </c>
      <c r="C163" s="87" t="s">
        <v>1163</v>
      </c>
      <c r="D163" s="87" t="s">
        <v>54</v>
      </c>
      <c r="E163" s="87" t="s">
        <v>29</v>
      </c>
      <c r="F163" s="87" t="s">
        <v>56</v>
      </c>
    </row>
    <row r="164" spans="1:6" x14ac:dyDescent="0.3">
      <c r="A164" s="88">
        <v>45068</v>
      </c>
      <c r="B164" s="89">
        <v>4101010076</v>
      </c>
      <c r="C164" s="4">
        <v>25000</v>
      </c>
      <c r="D164" s="4">
        <v>3.48</v>
      </c>
      <c r="E164" s="4">
        <f t="shared" ref="E164:E165" si="13">C164*D164</f>
        <v>87000</v>
      </c>
      <c r="F164" s="92" t="s">
        <v>77</v>
      </c>
    </row>
    <row r="165" spans="1:6" x14ac:dyDescent="0.3">
      <c r="A165" s="88">
        <v>45068</v>
      </c>
      <c r="B165" s="89">
        <v>4101010055</v>
      </c>
      <c r="C165" s="4">
        <v>25000</v>
      </c>
      <c r="D165" s="4">
        <v>3.48</v>
      </c>
      <c r="E165" s="4">
        <f t="shared" si="13"/>
        <v>87000</v>
      </c>
      <c r="F165" s="92" t="s">
        <v>77</v>
      </c>
    </row>
    <row r="166" spans="1:6" x14ac:dyDescent="0.3">
      <c r="A166" s="88">
        <v>45069</v>
      </c>
      <c r="B166" s="89">
        <v>4101010068</v>
      </c>
      <c r="C166" s="4">
        <v>5040</v>
      </c>
      <c r="D166" s="4">
        <v>3.48</v>
      </c>
      <c r="E166" s="4">
        <f>C166*D166</f>
        <v>17539.2</v>
      </c>
      <c r="F166" s="92" t="s">
        <v>77</v>
      </c>
    </row>
    <row r="167" spans="1:6" x14ac:dyDescent="0.3">
      <c r="A167" s="88">
        <v>45069</v>
      </c>
      <c r="B167" s="89">
        <v>4101010055</v>
      </c>
      <c r="C167" s="4">
        <v>25000</v>
      </c>
      <c r="D167" s="4">
        <v>3.48</v>
      </c>
      <c r="E167" s="4">
        <f t="shared" ref="E167:E174" si="14">C167*D167</f>
        <v>87000</v>
      </c>
      <c r="F167" s="92" t="s">
        <v>77</v>
      </c>
    </row>
    <row r="168" spans="1:6" x14ac:dyDescent="0.3">
      <c r="A168" s="88">
        <v>45069</v>
      </c>
      <c r="B168" s="89">
        <v>4101010023</v>
      </c>
      <c r="C168" s="4">
        <v>3500</v>
      </c>
      <c r="D168" s="4">
        <v>3.48</v>
      </c>
      <c r="E168" s="4">
        <f t="shared" si="14"/>
        <v>12180</v>
      </c>
      <c r="F168" s="92" t="s">
        <v>77</v>
      </c>
    </row>
    <row r="169" spans="1:6" x14ac:dyDescent="0.3">
      <c r="A169" s="88">
        <v>45070</v>
      </c>
      <c r="B169" s="89">
        <v>4101010110</v>
      </c>
      <c r="C169" s="4">
        <v>100</v>
      </c>
      <c r="D169" s="4">
        <v>3.48</v>
      </c>
      <c r="E169" s="4">
        <f t="shared" si="14"/>
        <v>348</v>
      </c>
      <c r="F169" s="92" t="s">
        <v>77</v>
      </c>
    </row>
    <row r="170" spans="1:6" x14ac:dyDescent="0.3">
      <c r="A170" s="88">
        <v>45070</v>
      </c>
      <c r="B170" s="89">
        <v>4101010116</v>
      </c>
      <c r="C170" s="4">
        <v>4000</v>
      </c>
      <c r="D170" s="4">
        <v>3.48</v>
      </c>
      <c r="E170" s="4">
        <f t="shared" si="14"/>
        <v>13920</v>
      </c>
      <c r="F170" s="92" t="s">
        <v>77</v>
      </c>
    </row>
    <row r="171" spans="1:6" x14ac:dyDescent="0.3">
      <c r="A171" s="88">
        <v>45070</v>
      </c>
      <c r="B171" s="89">
        <v>4101010055</v>
      </c>
      <c r="C171" s="4">
        <v>25000</v>
      </c>
      <c r="D171" s="4">
        <v>3.48</v>
      </c>
      <c r="E171" s="4">
        <f t="shared" si="14"/>
        <v>87000</v>
      </c>
      <c r="F171" s="92" t="s">
        <v>77</v>
      </c>
    </row>
    <row r="172" spans="1:6" x14ac:dyDescent="0.3">
      <c r="A172" s="88">
        <v>45071</v>
      </c>
      <c r="B172" s="89">
        <v>4101010055</v>
      </c>
      <c r="C172" s="4">
        <v>25000</v>
      </c>
      <c r="D172" s="4">
        <v>3.48</v>
      </c>
      <c r="E172" s="4">
        <f t="shared" si="14"/>
        <v>87000</v>
      </c>
      <c r="F172" s="92" t="s">
        <v>77</v>
      </c>
    </row>
    <row r="173" spans="1:6" ht="36" x14ac:dyDescent="0.3">
      <c r="A173" s="88">
        <v>45071</v>
      </c>
      <c r="B173" s="89">
        <v>4101010002</v>
      </c>
      <c r="C173" s="4">
        <v>22120</v>
      </c>
      <c r="D173" s="4">
        <v>3.48</v>
      </c>
      <c r="E173" s="4">
        <f t="shared" si="14"/>
        <v>76977.600000000006</v>
      </c>
      <c r="F173" s="91" t="s">
        <v>156</v>
      </c>
    </row>
    <row r="174" spans="1:6" x14ac:dyDescent="0.3">
      <c r="A174" s="88">
        <v>45072</v>
      </c>
      <c r="B174" s="89">
        <v>4101010076</v>
      </c>
      <c r="C174" s="4">
        <v>25000</v>
      </c>
      <c r="D174" s="4">
        <v>3.48</v>
      </c>
      <c r="E174" s="4">
        <f t="shared" si="14"/>
        <v>87000</v>
      </c>
      <c r="F174" s="92" t="s">
        <v>77</v>
      </c>
    </row>
    <row r="175" spans="1:6" x14ac:dyDescent="0.3">
      <c r="A175" s="93" t="s">
        <v>58</v>
      </c>
      <c r="B175" s="93"/>
      <c r="C175" s="94">
        <f>SUM(C164:C174)</f>
        <v>184760</v>
      </c>
      <c r="D175" s="94"/>
      <c r="E175" s="94">
        <f>SUM(E164:E174)</f>
        <v>642964.80000000005</v>
      </c>
      <c r="F175" s="94"/>
    </row>
    <row r="176" spans="1:6" x14ac:dyDescent="0.3">
      <c r="A176" s="22"/>
      <c r="B176" s="22"/>
      <c r="C176" s="22"/>
      <c r="D176" s="22"/>
      <c r="E176" s="22"/>
      <c r="F176" s="22"/>
    </row>
    <row r="177" spans="1:6" x14ac:dyDescent="0.3">
      <c r="A177" s="179" t="s">
        <v>1174</v>
      </c>
      <c r="B177" s="180"/>
      <c r="C177" s="180"/>
      <c r="D177" s="180"/>
      <c r="E177" s="180"/>
      <c r="F177" s="180"/>
    </row>
    <row r="178" spans="1:6" x14ac:dyDescent="0.3">
      <c r="A178" s="176" t="s">
        <v>85</v>
      </c>
      <c r="B178" s="177"/>
      <c r="C178" s="177"/>
      <c r="D178" s="177"/>
      <c r="E178" s="177"/>
      <c r="F178" s="178"/>
    </row>
    <row r="179" spans="1:6" x14ac:dyDescent="0.3">
      <c r="A179" s="87" t="s">
        <v>0</v>
      </c>
      <c r="B179" s="87" t="s">
        <v>53</v>
      </c>
      <c r="C179" s="87" t="s">
        <v>1163</v>
      </c>
      <c r="D179" s="87" t="s">
        <v>54</v>
      </c>
      <c r="E179" s="87" t="s">
        <v>29</v>
      </c>
      <c r="F179" s="87" t="s">
        <v>56</v>
      </c>
    </row>
    <row r="180" spans="1:6" x14ac:dyDescent="0.3">
      <c r="A180" s="88">
        <v>45076</v>
      </c>
      <c r="B180" s="89">
        <v>4101010123</v>
      </c>
      <c r="C180" s="4">
        <v>5500</v>
      </c>
      <c r="D180" s="4">
        <v>3.48</v>
      </c>
      <c r="E180" s="4">
        <f t="shared" ref="E180:E187" si="15">C180*D180</f>
        <v>19140</v>
      </c>
      <c r="F180" s="92" t="s">
        <v>77</v>
      </c>
    </row>
    <row r="181" spans="1:6" x14ac:dyDescent="0.3">
      <c r="A181" s="88">
        <v>45076</v>
      </c>
      <c r="B181" s="89">
        <v>4101010042</v>
      </c>
      <c r="C181" s="4">
        <v>450</v>
      </c>
      <c r="D181" s="4">
        <v>3.48</v>
      </c>
      <c r="E181" s="4">
        <f t="shared" si="15"/>
        <v>1566</v>
      </c>
      <c r="F181" s="92" t="s">
        <v>77</v>
      </c>
    </row>
    <row r="182" spans="1:6" x14ac:dyDescent="0.3">
      <c r="A182" s="88">
        <v>45076</v>
      </c>
      <c r="B182" s="89">
        <v>4101010058</v>
      </c>
      <c r="C182" s="4">
        <v>15000</v>
      </c>
      <c r="D182" s="4">
        <v>3.48</v>
      </c>
      <c r="E182" s="4">
        <f t="shared" si="15"/>
        <v>52200</v>
      </c>
      <c r="F182" s="92" t="s">
        <v>77</v>
      </c>
    </row>
    <row r="183" spans="1:6" x14ac:dyDescent="0.3">
      <c r="A183" s="88">
        <v>45076</v>
      </c>
      <c r="B183" s="89">
        <v>4101010056</v>
      </c>
      <c r="C183" s="4">
        <v>12000</v>
      </c>
      <c r="D183" s="4">
        <v>3.48</v>
      </c>
      <c r="E183" s="4">
        <f t="shared" si="15"/>
        <v>41760</v>
      </c>
      <c r="F183" s="92" t="s">
        <v>77</v>
      </c>
    </row>
    <row r="184" spans="1:6" x14ac:dyDescent="0.3">
      <c r="A184" s="88">
        <v>45076</v>
      </c>
      <c r="B184" s="89">
        <v>4101010124</v>
      </c>
      <c r="C184" s="4">
        <v>10000</v>
      </c>
      <c r="D184" s="4">
        <v>3.48</v>
      </c>
      <c r="E184" s="4">
        <f t="shared" si="15"/>
        <v>34800</v>
      </c>
      <c r="F184" s="92" t="s">
        <v>77</v>
      </c>
    </row>
    <row r="185" spans="1:6" x14ac:dyDescent="0.3">
      <c r="A185" s="88">
        <v>45076</v>
      </c>
      <c r="B185" s="89">
        <v>4101010073</v>
      </c>
      <c r="C185" s="4">
        <v>25000</v>
      </c>
      <c r="D185" s="4">
        <v>3.48</v>
      </c>
      <c r="E185" s="4">
        <f t="shared" si="15"/>
        <v>87000</v>
      </c>
      <c r="F185" s="92" t="s">
        <v>77</v>
      </c>
    </row>
    <row r="186" spans="1:6" x14ac:dyDescent="0.3">
      <c r="A186" s="88">
        <v>45077</v>
      </c>
      <c r="B186" s="89">
        <v>4101010105</v>
      </c>
      <c r="C186" s="4">
        <v>1500</v>
      </c>
      <c r="D186" s="4">
        <v>3.48</v>
      </c>
      <c r="E186" s="4">
        <f t="shared" si="15"/>
        <v>5220</v>
      </c>
      <c r="F186" s="92" t="s">
        <v>77</v>
      </c>
    </row>
    <row r="187" spans="1:6" x14ac:dyDescent="0.3">
      <c r="A187" s="88">
        <v>45077</v>
      </c>
      <c r="B187" s="89">
        <v>4101010106</v>
      </c>
      <c r="C187" s="4">
        <v>3000</v>
      </c>
      <c r="D187" s="4">
        <v>3.48</v>
      </c>
      <c r="E187" s="4">
        <f t="shared" si="15"/>
        <v>10440</v>
      </c>
      <c r="F187" s="92" t="s">
        <v>77</v>
      </c>
    </row>
    <row r="188" spans="1:6" x14ac:dyDescent="0.3">
      <c r="A188" s="93" t="s">
        <v>58</v>
      </c>
      <c r="B188" s="93"/>
      <c r="C188" s="94">
        <f>SUM(C180:C187)</f>
        <v>72450</v>
      </c>
      <c r="D188" s="94"/>
      <c r="E188" s="94">
        <f>SUM(E180:E187)</f>
        <v>252126</v>
      </c>
      <c r="F188" s="94"/>
    </row>
    <row r="189" spans="1:6" x14ac:dyDescent="0.3">
      <c r="C189" s="55" t="s">
        <v>86</v>
      </c>
      <c r="D189" s="55"/>
      <c r="E189" s="55" t="s">
        <v>87</v>
      </c>
    </row>
    <row r="190" spans="1:6" x14ac:dyDescent="0.3">
      <c r="A190" s="23" t="s">
        <v>1175</v>
      </c>
      <c r="C190" s="56">
        <f>C188+C175+C159+C126+C111</f>
        <v>810982</v>
      </c>
      <c r="D190" s="23"/>
      <c r="E190" s="56">
        <f>E188+E175+E159+E126+E111</f>
        <v>2692257.36</v>
      </c>
    </row>
    <row r="192" spans="1:6" x14ac:dyDescent="0.3">
      <c r="A192" s="54" t="s">
        <v>0</v>
      </c>
      <c r="B192" s="54">
        <v>2023</v>
      </c>
    </row>
    <row r="194" spans="1:6" x14ac:dyDescent="0.3">
      <c r="A194" s="179" t="s">
        <v>1176</v>
      </c>
      <c r="B194" s="180"/>
      <c r="C194" s="180"/>
      <c r="D194" s="180"/>
      <c r="E194" s="180"/>
      <c r="F194" s="180"/>
    </row>
    <row r="195" spans="1:6" x14ac:dyDescent="0.3">
      <c r="A195" s="176" t="s">
        <v>85</v>
      </c>
      <c r="B195" s="177"/>
      <c r="C195" s="177"/>
      <c r="D195" s="177"/>
      <c r="E195" s="177"/>
      <c r="F195" s="178"/>
    </row>
    <row r="196" spans="1:6" x14ac:dyDescent="0.3">
      <c r="A196" s="87" t="s">
        <v>0</v>
      </c>
      <c r="B196" s="87" t="s">
        <v>53</v>
      </c>
      <c r="C196" s="87" t="s">
        <v>1163</v>
      </c>
      <c r="D196" s="87" t="s">
        <v>54</v>
      </c>
      <c r="E196" s="87" t="s">
        <v>29</v>
      </c>
      <c r="F196" s="87" t="s">
        <v>56</v>
      </c>
    </row>
    <row r="197" spans="1:6" x14ac:dyDescent="0.3">
      <c r="A197" s="32">
        <v>45078</v>
      </c>
      <c r="B197" s="28">
        <v>4101010139</v>
      </c>
      <c r="C197" s="29">
        <v>5500</v>
      </c>
      <c r="D197" s="29">
        <v>3.48</v>
      </c>
      <c r="E197" s="29">
        <f>C197*D197</f>
        <v>19140</v>
      </c>
      <c r="F197" s="86" t="s">
        <v>77</v>
      </c>
    </row>
    <row r="198" spans="1:6" x14ac:dyDescent="0.3">
      <c r="A198" s="32">
        <v>45078</v>
      </c>
      <c r="B198" s="28">
        <v>4101010076</v>
      </c>
      <c r="C198" s="29">
        <v>27000</v>
      </c>
      <c r="D198" s="29">
        <v>3.48</v>
      </c>
      <c r="E198" s="29">
        <f t="shared" ref="E198:E204" si="16">C198*D198</f>
        <v>93960</v>
      </c>
      <c r="F198" s="86" t="s">
        <v>77</v>
      </c>
    </row>
    <row r="199" spans="1:6" x14ac:dyDescent="0.3">
      <c r="A199" s="32">
        <v>45079</v>
      </c>
      <c r="B199" s="28">
        <v>4101010068</v>
      </c>
      <c r="C199" s="29">
        <v>5000</v>
      </c>
      <c r="D199" s="29">
        <v>3.48</v>
      </c>
      <c r="E199" s="29">
        <f t="shared" si="16"/>
        <v>17400</v>
      </c>
      <c r="F199" s="86" t="s">
        <v>77</v>
      </c>
    </row>
    <row r="200" spans="1:6" x14ac:dyDescent="0.3">
      <c r="A200" s="32">
        <v>45079</v>
      </c>
      <c r="B200" s="28">
        <v>4101010131</v>
      </c>
      <c r="C200" s="29">
        <v>10500</v>
      </c>
      <c r="D200" s="29">
        <v>3.48</v>
      </c>
      <c r="E200" s="29">
        <f t="shared" si="16"/>
        <v>36540</v>
      </c>
      <c r="F200" s="86" t="s">
        <v>77</v>
      </c>
    </row>
    <row r="201" spans="1:6" ht="40.799999999999997" x14ac:dyDescent="0.3">
      <c r="A201" s="32">
        <v>45079</v>
      </c>
      <c r="B201" s="28">
        <v>4101010026</v>
      </c>
      <c r="C201" s="29">
        <v>28500</v>
      </c>
      <c r="D201" s="29">
        <v>2.72</v>
      </c>
      <c r="E201" s="29">
        <f t="shared" si="16"/>
        <v>77520</v>
      </c>
      <c r="F201" s="34" t="s">
        <v>235</v>
      </c>
    </row>
    <row r="202" spans="1:6" ht="40.799999999999997" x14ac:dyDescent="0.3">
      <c r="A202" s="32">
        <v>45079</v>
      </c>
      <c r="B202" s="28">
        <v>4101010026</v>
      </c>
      <c r="C202" s="29">
        <v>28500</v>
      </c>
      <c r="D202" s="29">
        <v>2.72</v>
      </c>
      <c r="E202" s="29">
        <f t="shared" si="16"/>
        <v>77520</v>
      </c>
      <c r="F202" s="34" t="s">
        <v>236</v>
      </c>
    </row>
    <row r="203" spans="1:6" ht="30.6" x14ac:dyDescent="0.3">
      <c r="A203" s="32">
        <v>45079</v>
      </c>
      <c r="B203" s="28">
        <v>4101010074</v>
      </c>
      <c r="C203" s="29">
        <v>27000</v>
      </c>
      <c r="D203" s="29">
        <v>3.48</v>
      </c>
      <c r="E203" s="29">
        <f t="shared" si="16"/>
        <v>93960</v>
      </c>
      <c r="F203" s="34" t="s">
        <v>237</v>
      </c>
    </row>
    <row r="204" spans="1:6" ht="30.6" x14ac:dyDescent="0.3">
      <c r="A204" s="32">
        <v>45079</v>
      </c>
      <c r="B204" s="28">
        <v>4101010074</v>
      </c>
      <c r="C204" s="29">
        <v>27000</v>
      </c>
      <c r="D204" s="29">
        <v>3.48</v>
      </c>
      <c r="E204" s="29">
        <f t="shared" si="16"/>
        <v>93960</v>
      </c>
      <c r="F204" s="34" t="s">
        <v>238</v>
      </c>
    </row>
    <row r="205" spans="1:6" x14ac:dyDescent="0.3">
      <c r="A205" s="30" t="s">
        <v>58</v>
      </c>
      <c r="B205" s="30"/>
      <c r="C205" s="31">
        <f>SUM(C197:C204)</f>
        <v>159000</v>
      </c>
      <c r="D205" s="31"/>
      <c r="E205" s="31">
        <f>SUM(E197:E204)</f>
        <v>510000</v>
      </c>
      <c r="F205" s="31"/>
    </row>
    <row r="207" spans="1:6" x14ac:dyDescent="0.3">
      <c r="A207" s="179" t="s">
        <v>1177</v>
      </c>
      <c r="B207" s="180"/>
      <c r="C207" s="180"/>
      <c r="D207" s="180"/>
      <c r="E207" s="180"/>
      <c r="F207" s="180"/>
    </row>
    <row r="208" spans="1:6" x14ac:dyDescent="0.3">
      <c r="A208" s="176" t="s">
        <v>85</v>
      </c>
      <c r="B208" s="177"/>
      <c r="C208" s="177"/>
      <c r="D208" s="177"/>
      <c r="E208" s="177"/>
      <c r="F208" s="178"/>
    </row>
    <row r="209" spans="1:6" x14ac:dyDescent="0.3">
      <c r="A209" s="87" t="s">
        <v>0</v>
      </c>
      <c r="B209" s="87" t="s">
        <v>53</v>
      </c>
      <c r="C209" s="87" t="s">
        <v>1163</v>
      </c>
      <c r="D209" s="87" t="s">
        <v>54</v>
      </c>
      <c r="E209" s="87" t="s">
        <v>29</v>
      </c>
      <c r="F209" s="87" t="s">
        <v>56</v>
      </c>
    </row>
    <row r="210" spans="1:6" x14ac:dyDescent="0.3">
      <c r="A210" s="32">
        <v>45082</v>
      </c>
      <c r="B210" s="28">
        <v>4101010120</v>
      </c>
      <c r="C210" s="29">
        <v>5000</v>
      </c>
      <c r="D210" s="29">
        <v>3.48</v>
      </c>
      <c r="E210" s="29">
        <f>C210*D210</f>
        <v>17400</v>
      </c>
      <c r="F210" s="37" t="s">
        <v>77</v>
      </c>
    </row>
    <row r="211" spans="1:6" x14ac:dyDescent="0.3">
      <c r="A211" s="32">
        <v>45083</v>
      </c>
      <c r="B211" s="28">
        <v>4101010031</v>
      </c>
      <c r="C211" s="29">
        <v>192</v>
      </c>
      <c r="D211" s="29">
        <v>3.48</v>
      </c>
      <c r="E211" s="29">
        <f t="shared" ref="E211" si="17">C211*D211</f>
        <v>668.16</v>
      </c>
      <c r="F211" s="37" t="s">
        <v>77</v>
      </c>
    </row>
    <row r="212" spans="1:6" x14ac:dyDescent="0.3">
      <c r="A212" s="32">
        <v>45084</v>
      </c>
      <c r="B212" s="28">
        <v>4101010092</v>
      </c>
      <c r="C212" s="29">
        <v>4000</v>
      </c>
      <c r="D212" s="29">
        <v>3.48</v>
      </c>
      <c r="E212" s="29">
        <f>C212*D212</f>
        <v>13920</v>
      </c>
      <c r="F212" s="37" t="s">
        <v>77</v>
      </c>
    </row>
    <row r="213" spans="1:6" x14ac:dyDescent="0.3">
      <c r="A213" s="32">
        <v>45084</v>
      </c>
      <c r="B213" s="28">
        <v>4101010135</v>
      </c>
      <c r="C213" s="29">
        <v>2870</v>
      </c>
      <c r="D213" s="29">
        <v>3.48</v>
      </c>
      <c r="E213" s="29">
        <f>C213*D213</f>
        <v>9987.6</v>
      </c>
      <c r="F213" s="37" t="s">
        <v>77</v>
      </c>
    </row>
    <row r="214" spans="1:6" x14ac:dyDescent="0.3">
      <c r="A214" s="32">
        <v>45084</v>
      </c>
      <c r="B214" s="28">
        <v>4101010114</v>
      </c>
      <c r="C214" s="33">
        <v>7500</v>
      </c>
      <c r="D214" s="29">
        <v>3.48</v>
      </c>
      <c r="E214" s="29">
        <f>C214*D214</f>
        <v>26100</v>
      </c>
      <c r="F214" s="37" t="s">
        <v>77</v>
      </c>
    </row>
    <row r="215" spans="1:6" x14ac:dyDescent="0.3">
      <c r="A215" s="32">
        <v>45084</v>
      </c>
      <c r="B215" s="28">
        <v>4101010088</v>
      </c>
      <c r="C215" s="29">
        <v>8000</v>
      </c>
      <c r="D215" s="29">
        <v>3.48</v>
      </c>
      <c r="E215" s="29">
        <f t="shared" ref="E215:E223" si="18">C215*D215</f>
        <v>27840</v>
      </c>
      <c r="F215" s="37" t="s">
        <v>77</v>
      </c>
    </row>
    <row r="216" spans="1:6" x14ac:dyDescent="0.3">
      <c r="A216" s="32">
        <v>45084</v>
      </c>
      <c r="B216" s="28">
        <v>4101010040</v>
      </c>
      <c r="C216" s="29">
        <v>6000</v>
      </c>
      <c r="D216" s="29">
        <v>3.48</v>
      </c>
      <c r="E216" s="29">
        <f t="shared" si="18"/>
        <v>20880</v>
      </c>
      <c r="F216" s="37" t="s">
        <v>77</v>
      </c>
    </row>
    <row r="217" spans="1:6" x14ac:dyDescent="0.3">
      <c r="A217" s="32">
        <v>45084</v>
      </c>
      <c r="B217" s="28">
        <v>4101010023</v>
      </c>
      <c r="C217" s="29">
        <v>3500</v>
      </c>
      <c r="D217" s="29">
        <v>3.48</v>
      </c>
      <c r="E217" s="29">
        <f t="shared" si="18"/>
        <v>12180</v>
      </c>
      <c r="F217" s="37" t="s">
        <v>77</v>
      </c>
    </row>
    <row r="218" spans="1:6" x14ac:dyDescent="0.3">
      <c r="A218" s="36">
        <v>45086</v>
      </c>
      <c r="B218" s="28">
        <v>4101010136</v>
      </c>
      <c r="C218" s="29">
        <v>1500</v>
      </c>
      <c r="D218" s="29">
        <v>3.48</v>
      </c>
      <c r="E218" s="29">
        <f t="shared" si="18"/>
        <v>5220</v>
      </c>
      <c r="F218" s="37" t="s">
        <v>77</v>
      </c>
    </row>
    <row r="219" spans="1:6" x14ac:dyDescent="0.3">
      <c r="A219" s="36">
        <v>45086</v>
      </c>
      <c r="B219" s="28">
        <v>4101010011</v>
      </c>
      <c r="C219" s="29">
        <v>4000</v>
      </c>
      <c r="D219" s="29">
        <v>3.48</v>
      </c>
      <c r="E219" s="29">
        <f t="shared" si="18"/>
        <v>13920</v>
      </c>
      <c r="F219" s="37" t="s">
        <v>77</v>
      </c>
    </row>
    <row r="220" spans="1:6" x14ac:dyDescent="0.3">
      <c r="A220" s="36">
        <v>45086</v>
      </c>
      <c r="B220" s="28">
        <v>4101010108</v>
      </c>
      <c r="C220" s="29">
        <v>2500</v>
      </c>
      <c r="D220" s="29">
        <v>3.48</v>
      </c>
      <c r="E220" s="29">
        <f t="shared" si="18"/>
        <v>8700</v>
      </c>
      <c r="F220" s="37" t="s">
        <v>77</v>
      </c>
    </row>
    <row r="221" spans="1:6" x14ac:dyDescent="0.3">
      <c r="A221" s="36">
        <v>45086</v>
      </c>
      <c r="B221" s="28">
        <v>4101010058</v>
      </c>
      <c r="C221" s="29">
        <v>15000</v>
      </c>
      <c r="D221" s="29">
        <v>3.48</v>
      </c>
      <c r="E221" s="29">
        <f t="shared" si="18"/>
        <v>52200</v>
      </c>
      <c r="F221" s="37" t="s">
        <v>77</v>
      </c>
    </row>
    <row r="222" spans="1:6" ht="40.799999999999997" x14ac:dyDescent="0.3">
      <c r="A222" s="36">
        <v>45086</v>
      </c>
      <c r="B222" s="28">
        <v>4101010026</v>
      </c>
      <c r="C222" s="29">
        <v>28500</v>
      </c>
      <c r="D222" s="29">
        <v>2.72</v>
      </c>
      <c r="E222" s="29">
        <f t="shared" si="18"/>
        <v>77520</v>
      </c>
      <c r="F222" s="38" t="s">
        <v>239</v>
      </c>
    </row>
    <row r="223" spans="1:6" ht="40.799999999999997" x14ac:dyDescent="0.3">
      <c r="A223" s="36">
        <v>45086</v>
      </c>
      <c r="B223" s="28">
        <v>4101010026</v>
      </c>
      <c r="C223" s="29">
        <v>28500</v>
      </c>
      <c r="D223" s="29">
        <v>2.72</v>
      </c>
      <c r="E223" s="29">
        <f t="shared" si="18"/>
        <v>77520</v>
      </c>
      <c r="F223" s="38" t="s">
        <v>240</v>
      </c>
    </row>
    <row r="224" spans="1:6" x14ac:dyDescent="0.3">
      <c r="A224" s="30" t="s">
        <v>58</v>
      </c>
      <c r="B224" s="30"/>
      <c r="C224" s="31">
        <f>SUM(C210:C223)</f>
        <v>117062</v>
      </c>
      <c r="D224" s="31"/>
      <c r="E224" s="31">
        <f>SUM(E210:E223)</f>
        <v>364055.76</v>
      </c>
      <c r="F224" s="31"/>
    </row>
    <row r="225" spans="1:6" x14ac:dyDescent="0.3">
      <c r="A225" s="35"/>
    </row>
    <row r="226" spans="1:6" x14ac:dyDescent="0.3">
      <c r="A226" s="179" t="s">
        <v>1178</v>
      </c>
      <c r="B226" s="180"/>
      <c r="C226" s="180"/>
      <c r="D226" s="180"/>
      <c r="E226" s="180"/>
      <c r="F226" s="180"/>
    </row>
    <row r="227" spans="1:6" x14ac:dyDescent="0.3">
      <c r="A227" s="176" t="s">
        <v>85</v>
      </c>
      <c r="B227" s="177"/>
      <c r="C227" s="177"/>
      <c r="D227" s="177"/>
      <c r="E227" s="177"/>
      <c r="F227" s="178"/>
    </row>
    <row r="228" spans="1:6" x14ac:dyDescent="0.3">
      <c r="A228" s="87" t="s">
        <v>0</v>
      </c>
      <c r="B228" s="87" t="s">
        <v>53</v>
      </c>
      <c r="C228" s="87" t="s">
        <v>1163</v>
      </c>
      <c r="D228" s="87" t="s">
        <v>54</v>
      </c>
      <c r="E228" s="87" t="s">
        <v>29</v>
      </c>
      <c r="F228" s="87" t="s">
        <v>56</v>
      </c>
    </row>
    <row r="229" spans="1:6" x14ac:dyDescent="0.3">
      <c r="A229" s="36">
        <v>45089</v>
      </c>
      <c r="B229" s="28">
        <v>4101010126</v>
      </c>
      <c r="C229" s="29">
        <v>3000</v>
      </c>
      <c r="D229" s="29">
        <v>3.48</v>
      </c>
      <c r="E229" s="29">
        <f t="shared" ref="E229:E230" si="19">C229*D229</f>
        <v>10440</v>
      </c>
      <c r="F229" s="37" t="s">
        <v>77</v>
      </c>
    </row>
    <row r="230" spans="1:6" x14ac:dyDescent="0.3">
      <c r="A230" s="36">
        <v>45089</v>
      </c>
      <c r="B230" s="28">
        <v>4101010111</v>
      </c>
      <c r="C230" s="29">
        <v>1000</v>
      </c>
      <c r="D230" s="29">
        <v>3.48</v>
      </c>
      <c r="E230" s="29">
        <f t="shared" si="19"/>
        <v>3480</v>
      </c>
      <c r="F230" s="37" t="s">
        <v>77</v>
      </c>
    </row>
    <row r="231" spans="1:6" x14ac:dyDescent="0.3">
      <c r="A231" s="36">
        <v>45089</v>
      </c>
      <c r="B231" s="28">
        <v>4101010076</v>
      </c>
      <c r="C231" s="29">
        <v>25000</v>
      </c>
      <c r="D231" s="29">
        <v>3.48</v>
      </c>
      <c r="E231" s="29">
        <f>C231*D231</f>
        <v>87000</v>
      </c>
      <c r="F231" s="37" t="s">
        <v>77</v>
      </c>
    </row>
    <row r="232" spans="1:6" x14ac:dyDescent="0.3">
      <c r="A232" s="36">
        <v>45089</v>
      </c>
      <c r="B232" s="28">
        <v>4101010133</v>
      </c>
      <c r="C232" s="29">
        <v>4000</v>
      </c>
      <c r="D232" s="29">
        <v>3.48</v>
      </c>
      <c r="E232" s="29">
        <f t="shared" ref="E232:E242" si="20">C232*D232</f>
        <v>13920</v>
      </c>
      <c r="F232" s="37" t="s">
        <v>77</v>
      </c>
    </row>
    <row r="233" spans="1:6" x14ac:dyDescent="0.3">
      <c r="A233" s="36">
        <v>45090</v>
      </c>
      <c r="B233" s="28">
        <v>4101010114</v>
      </c>
      <c r="C233" s="29">
        <v>3000</v>
      </c>
      <c r="D233" s="29">
        <v>3.48</v>
      </c>
      <c r="E233" s="29">
        <f t="shared" si="20"/>
        <v>10440</v>
      </c>
      <c r="F233" s="37" t="s">
        <v>77</v>
      </c>
    </row>
    <row r="234" spans="1:6" ht="40.799999999999997" x14ac:dyDescent="0.3">
      <c r="A234" s="36">
        <v>45091</v>
      </c>
      <c r="B234" s="28">
        <v>4101010026</v>
      </c>
      <c r="C234" s="29">
        <v>28500</v>
      </c>
      <c r="D234" s="29">
        <v>2.72</v>
      </c>
      <c r="E234" s="29">
        <f t="shared" si="20"/>
        <v>77520</v>
      </c>
      <c r="F234" s="34" t="s">
        <v>241</v>
      </c>
    </row>
    <row r="235" spans="1:6" ht="40.799999999999997" x14ac:dyDescent="0.3">
      <c r="A235" s="36">
        <v>45091</v>
      </c>
      <c r="B235" s="28">
        <v>4101010026</v>
      </c>
      <c r="C235" s="29">
        <v>28500</v>
      </c>
      <c r="D235" s="29">
        <v>2.72</v>
      </c>
      <c r="E235" s="29">
        <f t="shared" si="20"/>
        <v>77520</v>
      </c>
      <c r="F235" s="34" t="s">
        <v>242</v>
      </c>
    </row>
    <row r="236" spans="1:6" x14ac:dyDescent="0.3">
      <c r="A236" s="36">
        <v>45091</v>
      </c>
      <c r="B236" s="28">
        <v>4101010034</v>
      </c>
      <c r="C236" s="29">
        <v>3800</v>
      </c>
      <c r="D236" s="29">
        <v>3.48</v>
      </c>
      <c r="E236" s="29">
        <f t="shared" si="20"/>
        <v>13224</v>
      </c>
      <c r="F236" s="38" t="s">
        <v>77</v>
      </c>
    </row>
    <row r="237" spans="1:6" ht="30.6" x14ac:dyDescent="0.3">
      <c r="A237" s="36">
        <v>45091</v>
      </c>
      <c r="B237" s="28">
        <v>4101010002</v>
      </c>
      <c r="C237" s="29">
        <v>23920</v>
      </c>
      <c r="D237" s="29">
        <v>3.48</v>
      </c>
      <c r="E237" s="29">
        <f t="shared" si="20"/>
        <v>83241.600000000006</v>
      </c>
      <c r="F237" s="34" t="s">
        <v>243</v>
      </c>
    </row>
    <row r="238" spans="1:6" ht="40.799999999999997" x14ac:dyDescent="0.3">
      <c r="A238" s="36">
        <v>45091</v>
      </c>
      <c r="B238" s="28">
        <v>4101010002</v>
      </c>
      <c r="C238" s="29">
        <v>23920</v>
      </c>
      <c r="D238" s="29">
        <v>3.48</v>
      </c>
      <c r="E238" s="29">
        <f t="shared" si="20"/>
        <v>83241.600000000006</v>
      </c>
      <c r="F238" s="34" t="s">
        <v>244</v>
      </c>
    </row>
    <row r="239" spans="1:6" x14ac:dyDescent="0.3">
      <c r="A239" s="36">
        <v>45091</v>
      </c>
      <c r="B239" s="28">
        <v>4101010104</v>
      </c>
      <c r="C239" s="29">
        <v>1400</v>
      </c>
      <c r="D239" s="29">
        <v>3.48</v>
      </c>
      <c r="E239" s="29">
        <f t="shared" si="20"/>
        <v>4872</v>
      </c>
      <c r="F239" s="38" t="s">
        <v>77</v>
      </c>
    </row>
    <row r="240" spans="1:6" x14ac:dyDescent="0.3">
      <c r="A240" s="36">
        <v>45092</v>
      </c>
      <c r="B240" s="28">
        <v>4101010075</v>
      </c>
      <c r="C240" s="29">
        <v>3600</v>
      </c>
      <c r="D240" s="29">
        <v>3.48</v>
      </c>
      <c r="E240" s="29">
        <f t="shared" si="20"/>
        <v>12528</v>
      </c>
      <c r="F240" s="38" t="s">
        <v>77</v>
      </c>
    </row>
    <row r="241" spans="1:6" x14ac:dyDescent="0.3">
      <c r="A241" s="36">
        <v>45092</v>
      </c>
      <c r="B241" s="28">
        <v>4101010138</v>
      </c>
      <c r="C241" s="29">
        <v>12000</v>
      </c>
      <c r="D241" s="29">
        <v>3.48</v>
      </c>
      <c r="E241" s="29">
        <f t="shared" si="20"/>
        <v>41760</v>
      </c>
      <c r="F241" s="38" t="s">
        <v>77</v>
      </c>
    </row>
    <row r="242" spans="1:6" x14ac:dyDescent="0.3">
      <c r="A242" s="36">
        <v>45093</v>
      </c>
      <c r="B242" s="28">
        <v>4101010130</v>
      </c>
      <c r="C242" s="29">
        <v>7000</v>
      </c>
      <c r="D242" s="29">
        <v>3.48</v>
      </c>
      <c r="E242" s="29">
        <f t="shared" si="20"/>
        <v>24360</v>
      </c>
      <c r="F242" s="38" t="s">
        <v>77</v>
      </c>
    </row>
    <row r="243" spans="1:6" x14ac:dyDescent="0.3">
      <c r="A243" s="30" t="s">
        <v>58</v>
      </c>
      <c r="B243" s="30"/>
      <c r="C243" s="31">
        <f>SUM(C229:C242)</f>
        <v>168640</v>
      </c>
      <c r="D243" s="31"/>
      <c r="E243" s="31">
        <f>SUM(E229:E242)</f>
        <v>543547.19999999995</v>
      </c>
      <c r="F243" s="31"/>
    </row>
    <row r="245" spans="1:6" x14ac:dyDescent="0.3">
      <c r="A245" s="179" t="s">
        <v>1179</v>
      </c>
      <c r="B245" s="180"/>
      <c r="C245" s="180"/>
      <c r="D245" s="180"/>
      <c r="E245" s="180"/>
      <c r="F245" s="180"/>
    </row>
    <row r="246" spans="1:6" x14ac:dyDescent="0.3">
      <c r="A246" s="176" t="s">
        <v>85</v>
      </c>
      <c r="B246" s="177"/>
      <c r="C246" s="177"/>
      <c r="D246" s="177"/>
      <c r="E246" s="177"/>
      <c r="F246" s="178"/>
    </row>
    <row r="247" spans="1:6" x14ac:dyDescent="0.3">
      <c r="A247" s="87" t="s">
        <v>0</v>
      </c>
      <c r="B247" s="87" t="s">
        <v>53</v>
      </c>
      <c r="C247" s="87" t="s">
        <v>1163</v>
      </c>
      <c r="D247" s="87" t="s">
        <v>54</v>
      </c>
      <c r="E247" s="87" t="s">
        <v>29</v>
      </c>
      <c r="F247" s="87" t="s">
        <v>56</v>
      </c>
    </row>
    <row r="248" spans="1:6" x14ac:dyDescent="0.3">
      <c r="A248" s="32">
        <v>45097</v>
      </c>
      <c r="B248" s="28">
        <v>4101010056</v>
      </c>
      <c r="C248" s="29">
        <v>8000</v>
      </c>
      <c r="D248" s="29">
        <v>3.48</v>
      </c>
      <c r="E248" s="29">
        <f t="shared" ref="E248:E249" si="21">C248*D248</f>
        <v>27840</v>
      </c>
      <c r="F248" s="38" t="s">
        <v>77</v>
      </c>
    </row>
    <row r="249" spans="1:6" ht="40.799999999999997" x14ac:dyDescent="0.3">
      <c r="A249" s="32">
        <v>45097</v>
      </c>
      <c r="B249" s="28">
        <v>4101010026</v>
      </c>
      <c r="C249" s="29">
        <v>28500</v>
      </c>
      <c r="D249" s="29">
        <v>2.72</v>
      </c>
      <c r="E249" s="29">
        <f t="shared" si="21"/>
        <v>77520</v>
      </c>
      <c r="F249" s="38" t="s">
        <v>245</v>
      </c>
    </row>
    <row r="250" spans="1:6" ht="40.799999999999997" x14ac:dyDescent="0.3">
      <c r="A250" s="32">
        <v>45097</v>
      </c>
      <c r="B250" s="28">
        <v>4101010026</v>
      </c>
      <c r="C250" s="29">
        <v>28500</v>
      </c>
      <c r="D250" s="29">
        <v>2.72</v>
      </c>
      <c r="E250" s="29">
        <f>C250*D250</f>
        <v>77520</v>
      </c>
      <c r="F250" s="38" t="s">
        <v>246</v>
      </c>
    </row>
    <row r="251" spans="1:6" x14ac:dyDescent="0.3">
      <c r="A251" s="32">
        <v>45097</v>
      </c>
      <c r="B251" s="28">
        <v>4101010087</v>
      </c>
      <c r="C251" s="29">
        <v>4300</v>
      </c>
      <c r="D251" s="29">
        <v>3.48</v>
      </c>
      <c r="E251" s="29">
        <f t="shared" ref="E251:E254" si="22">C251*D251</f>
        <v>14964</v>
      </c>
      <c r="F251" s="38" t="s">
        <v>77</v>
      </c>
    </row>
    <row r="252" spans="1:6" x14ac:dyDescent="0.3">
      <c r="A252" s="32">
        <v>45100</v>
      </c>
      <c r="B252" s="28">
        <v>4101010085</v>
      </c>
      <c r="C252" s="29">
        <v>1000</v>
      </c>
      <c r="D252" s="29">
        <v>3.48</v>
      </c>
      <c r="E252" s="29">
        <f t="shared" si="22"/>
        <v>3480</v>
      </c>
      <c r="F252" s="38" t="s">
        <v>77</v>
      </c>
    </row>
    <row r="253" spans="1:6" ht="40.799999999999997" x14ac:dyDescent="0.3">
      <c r="A253" s="32">
        <v>45100</v>
      </c>
      <c r="B253" s="28">
        <v>4101010026</v>
      </c>
      <c r="C253" s="29">
        <v>28500</v>
      </c>
      <c r="D253" s="29">
        <v>2.72</v>
      </c>
      <c r="E253" s="29">
        <f t="shared" si="22"/>
        <v>77520</v>
      </c>
      <c r="F253" s="38" t="s">
        <v>247</v>
      </c>
    </row>
    <row r="254" spans="1:6" ht="40.799999999999997" x14ac:dyDescent="0.3">
      <c r="A254" s="32">
        <v>45100</v>
      </c>
      <c r="B254" s="28">
        <v>4101010026</v>
      </c>
      <c r="C254" s="29">
        <v>28500</v>
      </c>
      <c r="D254" s="29">
        <v>2.72</v>
      </c>
      <c r="E254" s="29">
        <f t="shared" si="22"/>
        <v>77520</v>
      </c>
      <c r="F254" s="38" t="s">
        <v>248</v>
      </c>
    </row>
    <row r="255" spans="1:6" x14ac:dyDescent="0.3">
      <c r="A255" s="30" t="s">
        <v>58</v>
      </c>
      <c r="B255" s="30"/>
      <c r="C255" s="31">
        <f>SUM(C248:C254)</f>
        <v>127300</v>
      </c>
      <c r="D255" s="31"/>
      <c r="E255" s="31">
        <f>SUM(E248:E254)</f>
        <v>356364</v>
      </c>
      <c r="F255" s="31"/>
    </row>
    <row r="257" spans="1:6" x14ac:dyDescent="0.3">
      <c r="A257" s="179" t="s">
        <v>1180</v>
      </c>
      <c r="B257" s="180"/>
      <c r="C257" s="180"/>
      <c r="D257" s="180"/>
      <c r="E257" s="180"/>
      <c r="F257" s="180"/>
    </row>
    <row r="258" spans="1:6" x14ac:dyDescent="0.3">
      <c r="A258" s="176" t="s">
        <v>85</v>
      </c>
      <c r="B258" s="177"/>
      <c r="C258" s="177"/>
      <c r="D258" s="177"/>
      <c r="E258" s="177"/>
      <c r="F258" s="178"/>
    </row>
    <row r="259" spans="1:6" x14ac:dyDescent="0.3">
      <c r="A259" s="87" t="s">
        <v>0</v>
      </c>
      <c r="B259" s="87" t="s">
        <v>53</v>
      </c>
      <c r="C259" s="87" t="s">
        <v>1163</v>
      </c>
      <c r="D259" s="87" t="s">
        <v>54</v>
      </c>
      <c r="E259" s="87" t="s">
        <v>29</v>
      </c>
      <c r="F259" s="87" t="s">
        <v>56</v>
      </c>
    </row>
    <row r="260" spans="1:6" x14ac:dyDescent="0.3">
      <c r="A260" s="32">
        <v>45103</v>
      </c>
      <c r="B260" s="28">
        <v>4101010106</v>
      </c>
      <c r="C260" s="29">
        <v>4000</v>
      </c>
      <c r="D260" s="29">
        <v>3.48</v>
      </c>
      <c r="E260" s="29">
        <f t="shared" ref="E260:E274" si="23">C260*D260</f>
        <v>13920</v>
      </c>
      <c r="F260" s="38" t="s">
        <v>77</v>
      </c>
    </row>
    <row r="261" spans="1:6" x14ac:dyDescent="0.3">
      <c r="A261" s="32">
        <v>45104</v>
      </c>
      <c r="B261" s="28">
        <v>4101010110</v>
      </c>
      <c r="C261" s="29">
        <v>100</v>
      </c>
      <c r="D261" s="29">
        <v>3.48</v>
      </c>
      <c r="E261" s="29">
        <f t="shared" si="23"/>
        <v>348</v>
      </c>
      <c r="F261" s="38" t="s">
        <v>77</v>
      </c>
    </row>
    <row r="262" spans="1:6" x14ac:dyDescent="0.3">
      <c r="A262" s="32">
        <v>45104</v>
      </c>
      <c r="B262" s="28">
        <v>4101010040</v>
      </c>
      <c r="C262" s="29">
        <v>6000</v>
      </c>
      <c r="D262" s="29">
        <v>3.48</v>
      </c>
      <c r="E262" s="29">
        <f t="shared" si="23"/>
        <v>20880</v>
      </c>
      <c r="F262" s="38" t="s">
        <v>77</v>
      </c>
    </row>
    <row r="263" spans="1:6" x14ac:dyDescent="0.3">
      <c r="A263" s="32">
        <v>45105</v>
      </c>
      <c r="B263" s="28">
        <v>4101010015</v>
      </c>
      <c r="C263" s="29">
        <v>3000</v>
      </c>
      <c r="D263" s="29">
        <v>3.48</v>
      </c>
      <c r="E263" s="29">
        <f t="shared" si="23"/>
        <v>10440</v>
      </c>
      <c r="F263" s="38" t="s">
        <v>77</v>
      </c>
    </row>
    <row r="264" spans="1:6" ht="40.799999999999997" x14ac:dyDescent="0.3">
      <c r="A264" s="32">
        <v>45105</v>
      </c>
      <c r="B264" s="28">
        <v>4101010002</v>
      </c>
      <c r="C264" s="29">
        <v>22160</v>
      </c>
      <c r="D264" s="29">
        <v>3.48</v>
      </c>
      <c r="E264" s="29">
        <f t="shared" si="23"/>
        <v>77116.800000000003</v>
      </c>
      <c r="F264" s="38" t="s">
        <v>249</v>
      </c>
    </row>
    <row r="265" spans="1:6" ht="30.6" x14ac:dyDescent="0.3">
      <c r="A265" s="32">
        <v>45105</v>
      </c>
      <c r="B265" s="28">
        <v>4101010041</v>
      </c>
      <c r="C265" s="29">
        <v>27500</v>
      </c>
      <c r="D265" s="29">
        <v>3.48</v>
      </c>
      <c r="E265" s="29">
        <f t="shared" si="23"/>
        <v>95700</v>
      </c>
      <c r="F265" s="38" t="s">
        <v>250</v>
      </c>
    </row>
    <row r="266" spans="1:6" ht="40.799999999999997" x14ac:dyDescent="0.3">
      <c r="A266" s="32">
        <v>45105</v>
      </c>
      <c r="B266" s="28">
        <v>4101010041</v>
      </c>
      <c r="C266" s="29">
        <v>27500</v>
      </c>
      <c r="D266" s="29">
        <v>3.48</v>
      </c>
      <c r="E266" s="29">
        <f t="shared" si="23"/>
        <v>95700</v>
      </c>
      <c r="F266" s="38" t="s">
        <v>251</v>
      </c>
    </row>
    <row r="267" spans="1:6" x14ac:dyDescent="0.3">
      <c r="A267" s="32">
        <v>45106</v>
      </c>
      <c r="B267" s="28">
        <v>4101010124</v>
      </c>
      <c r="C267" s="29">
        <v>10000</v>
      </c>
      <c r="D267" s="29">
        <v>3.48</v>
      </c>
      <c r="E267" s="29">
        <f t="shared" si="23"/>
        <v>34800</v>
      </c>
      <c r="F267" s="38" t="s">
        <v>77</v>
      </c>
    </row>
    <row r="268" spans="1:6" x14ac:dyDescent="0.3">
      <c r="A268" s="32">
        <v>45106</v>
      </c>
      <c r="B268" s="28">
        <v>4101010016</v>
      </c>
      <c r="C268" s="29">
        <v>950</v>
      </c>
      <c r="D268" s="29">
        <v>3.48</v>
      </c>
      <c r="E268" s="29">
        <f t="shared" si="23"/>
        <v>3306</v>
      </c>
      <c r="F268" s="38" t="s">
        <v>77</v>
      </c>
    </row>
    <row r="269" spans="1:6" x14ac:dyDescent="0.3">
      <c r="A269" s="32">
        <v>45106</v>
      </c>
      <c r="B269" s="28">
        <v>4101010119</v>
      </c>
      <c r="C269" s="29">
        <v>25000</v>
      </c>
      <c r="D269" s="29">
        <v>3.48</v>
      </c>
      <c r="E269" s="29">
        <f t="shared" si="23"/>
        <v>87000</v>
      </c>
      <c r="F269" s="38" t="s">
        <v>77</v>
      </c>
    </row>
    <row r="270" spans="1:6" x14ac:dyDescent="0.3">
      <c r="A270" s="32">
        <v>45106</v>
      </c>
      <c r="B270" s="28">
        <v>4101010023</v>
      </c>
      <c r="C270" s="29">
        <v>3500</v>
      </c>
      <c r="D270" s="29">
        <v>3.48</v>
      </c>
      <c r="E270" s="29">
        <f t="shared" si="23"/>
        <v>12180</v>
      </c>
      <c r="F270" s="38" t="s">
        <v>77</v>
      </c>
    </row>
    <row r="271" spans="1:6" ht="30.6" x14ac:dyDescent="0.3">
      <c r="A271" s="32">
        <v>45106</v>
      </c>
      <c r="B271" s="28">
        <v>4101010026</v>
      </c>
      <c r="C271" s="29">
        <v>28500</v>
      </c>
      <c r="D271" s="29">
        <v>2.72</v>
      </c>
      <c r="E271" s="29">
        <f t="shared" si="23"/>
        <v>77520</v>
      </c>
      <c r="F271" s="38" t="s">
        <v>252</v>
      </c>
    </row>
    <row r="272" spans="1:6" ht="40.799999999999997" x14ac:dyDescent="0.3">
      <c r="A272" s="32">
        <v>45106</v>
      </c>
      <c r="B272" s="28">
        <v>4101010026</v>
      </c>
      <c r="C272" s="29">
        <v>28500</v>
      </c>
      <c r="D272" s="29">
        <v>2.72</v>
      </c>
      <c r="E272" s="29">
        <f t="shared" si="23"/>
        <v>77520</v>
      </c>
      <c r="F272" s="38" t="s">
        <v>253</v>
      </c>
    </row>
    <row r="273" spans="1:6" x14ac:dyDescent="0.3">
      <c r="A273" s="32">
        <v>45107</v>
      </c>
      <c r="B273" s="28">
        <v>4101010026</v>
      </c>
      <c r="C273" s="29">
        <v>2860</v>
      </c>
      <c r="D273" s="29">
        <v>3.48</v>
      </c>
      <c r="E273" s="29">
        <f t="shared" si="23"/>
        <v>9952.7999999999993</v>
      </c>
      <c r="F273" s="38" t="s">
        <v>77</v>
      </c>
    </row>
    <row r="274" spans="1:6" x14ac:dyDescent="0.3">
      <c r="A274" s="32">
        <v>45107</v>
      </c>
      <c r="B274" s="28">
        <v>4101010073</v>
      </c>
      <c r="C274" s="29">
        <v>25000</v>
      </c>
      <c r="D274" s="29">
        <v>3.48</v>
      </c>
      <c r="E274" s="29">
        <f t="shared" si="23"/>
        <v>87000</v>
      </c>
      <c r="F274" s="38" t="s">
        <v>77</v>
      </c>
    </row>
    <row r="275" spans="1:6" x14ac:dyDescent="0.3">
      <c r="A275" s="30" t="s">
        <v>58</v>
      </c>
      <c r="B275" s="30"/>
      <c r="C275" s="31">
        <f>SUM(C260:C274)</f>
        <v>214570</v>
      </c>
      <c r="D275" s="31"/>
      <c r="E275" s="31">
        <f>SUM(E260:E274)</f>
        <v>703383.60000000009</v>
      </c>
      <c r="F275" s="31"/>
    </row>
    <row r="276" spans="1:6" x14ac:dyDescent="0.3">
      <c r="C276" s="55" t="s">
        <v>86</v>
      </c>
      <c r="D276" s="55"/>
      <c r="E276" s="55" t="s">
        <v>87</v>
      </c>
    </row>
    <row r="277" spans="1:6" x14ac:dyDescent="0.3">
      <c r="A277" s="23" t="s">
        <v>1175</v>
      </c>
      <c r="C277" s="56">
        <f>C275+C255+C243+C224+C205</f>
        <v>786572</v>
      </c>
      <c r="D277" s="23"/>
      <c r="E277" s="56">
        <f>E275+E255+E243+E224+E205</f>
        <v>2477350.56</v>
      </c>
    </row>
    <row r="279" spans="1:6" x14ac:dyDescent="0.3">
      <c r="A279" s="54" t="s">
        <v>1181</v>
      </c>
      <c r="B279" s="54">
        <v>2023</v>
      </c>
    </row>
    <row r="281" spans="1:6" x14ac:dyDescent="0.3">
      <c r="A281" s="179" t="s">
        <v>1182</v>
      </c>
      <c r="B281" s="180"/>
      <c r="C281" s="180"/>
      <c r="D281" s="180"/>
      <c r="E281" s="180"/>
      <c r="F281" s="180"/>
    </row>
    <row r="282" spans="1:6" x14ac:dyDescent="0.3">
      <c r="A282" s="176" t="s">
        <v>85</v>
      </c>
      <c r="B282" s="177"/>
      <c r="C282" s="177"/>
      <c r="D282" s="177"/>
      <c r="E282" s="177"/>
      <c r="F282" s="178"/>
    </row>
    <row r="283" spans="1:6" x14ac:dyDescent="0.3">
      <c r="A283" s="87" t="s">
        <v>1181</v>
      </c>
      <c r="B283" s="87" t="s">
        <v>53</v>
      </c>
      <c r="C283" s="87" t="s">
        <v>1163</v>
      </c>
      <c r="D283" s="87" t="s">
        <v>54</v>
      </c>
      <c r="E283" s="87" t="s">
        <v>29</v>
      </c>
      <c r="F283" s="87" t="s">
        <v>56</v>
      </c>
    </row>
    <row r="284" spans="1:6" x14ac:dyDescent="0.3">
      <c r="A284" s="32">
        <v>45111</v>
      </c>
      <c r="B284" s="28">
        <v>4101010139</v>
      </c>
      <c r="C284" s="29">
        <v>5500</v>
      </c>
      <c r="D284" s="29">
        <v>3.48</v>
      </c>
      <c r="E284" s="29">
        <f>C284*D284</f>
        <v>19140</v>
      </c>
      <c r="F284" s="37" t="s">
        <v>77</v>
      </c>
    </row>
    <row r="285" spans="1:6" ht="30.6" x14ac:dyDescent="0.3">
      <c r="A285" s="32">
        <v>45111</v>
      </c>
      <c r="B285" s="28">
        <v>4101010074</v>
      </c>
      <c r="C285" s="29">
        <v>27000</v>
      </c>
      <c r="D285" s="29">
        <v>3.48</v>
      </c>
      <c r="E285" s="29">
        <f t="shared" ref="E285" si="24">C285*D285</f>
        <v>93960</v>
      </c>
      <c r="F285" s="38" t="s">
        <v>310</v>
      </c>
    </row>
    <row r="286" spans="1:6" ht="40.799999999999997" x14ac:dyDescent="0.3">
      <c r="A286" s="32">
        <v>45111</v>
      </c>
      <c r="B286" s="28">
        <v>4101010074</v>
      </c>
      <c r="C286" s="29">
        <v>27000</v>
      </c>
      <c r="D286" s="29">
        <v>3.48</v>
      </c>
      <c r="E286" s="29">
        <f>C286*D286</f>
        <v>93960</v>
      </c>
      <c r="F286" s="38" t="s">
        <v>311</v>
      </c>
    </row>
    <row r="287" spans="1:6" ht="40.799999999999997" x14ac:dyDescent="0.3">
      <c r="A287" s="32">
        <v>45112</v>
      </c>
      <c r="B287" s="28">
        <v>4101010026</v>
      </c>
      <c r="C287" s="29">
        <v>28500</v>
      </c>
      <c r="D287" s="29">
        <v>2.72</v>
      </c>
      <c r="E287" s="29">
        <f>C287*D287</f>
        <v>77520</v>
      </c>
      <c r="F287" s="38" t="s">
        <v>312</v>
      </c>
    </row>
    <row r="288" spans="1:6" ht="40.799999999999997" x14ac:dyDescent="0.3">
      <c r="A288" s="32">
        <v>45112</v>
      </c>
      <c r="B288" s="28">
        <v>4101010026</v>
      </c>
      <c r="C288" s="33">
        <v>28500</v>
      </c>
      <c r="D288" s="29">
        <v>2.72</v>
      </c>
      <c r="E288" s="29">
        <f>C288*D288</f>
        <v>77520</v>
      </c>
      <c r="F288" s="38" t="s">
        <v>313</v>
      </c>
    </row>
    <row r="289" spans="1:6" x14ac:dyDescent="0.3">
      <c r="A289" s="32">
        <v>45113</v>
      </c>
      <c r="B289" s="28">
        <v>4101010135</v>
      </c>
      <c r="C289" s="29">
        <v>2870</v>
      </c>
      <c r="D289" s="29">
        <v>3.48</v>
      </c>
      <c r="E289" s="29">
        <f t="shared" ref="E289:E298" si="25">C289*D289</f>
        <v>9987.6</v>
      </c>
      <c r="F289" s="37" t="s">
        <v>77</v>
      </c>
    </row>
    <row r="290" spans="1:6" x14ac:dyDescent="0.3">
      <c r="A290" s="32">
        <v>45113</v>
      </c>
      <c r="B290" s="28">
        <v>4101010037</v>
      </c>
      <c r="C290" s="29">
        <v>13000</v>
      </c>
      <c r="D290" s="29">
        <v>3.48</v>
      </c>
      <c r="E290" s="29">
        <f t="shared" si="25"/>
        <v>45240</v>
      </c>
      <c r="F290" s="37" t="s">
        <v>77</v>
      </c>
    </row>
    <row r="291" spans="1:6" x14ac:dyDescent="0.3">
      <c r="A291" s="32">
        <v>45113</v>
      </c>
      <c r="B291" s="28">
        <v>4101010107</v>
      </c>
      <c r="C291" s="29">
        <v>4000</v>
      </c>
      <c r="D291" s="29">
        <v>3.48</v>
      </c>
      <c r="E291" s="29">
        <f t="shared" si="25"/>
        <v>13920</v>
      </c>
      <c r="F291" s="37" t="s">
        <v>77</v>
      </c>
    </row>
    <row r="292" spans="1:6" x14ac:dyDescent="0.3">
      <c r="A292" s="32">
        <v>45113</v>
      </c>
      <c r="B292" s="28">
        <v>4101010034</v>
      </c>
      <c r="C292" s="29">
        <v>3800</v>
      </c>
      <c r="D292" s="29">
        <v>3.48</v>
      </c>
      <c r="E292" s="29">
        <f t="shared" si="25"/>
        <v>13224</v>
      </c>
      <c r="F292" s="37" t="s">
        <v>77</v>
      </c>
    </row>
    <row r="293" spans="1:6" x14ac:dyDescent="0.3">
      <c r="A293" s="32">
        <v>45113</v>
      </c>
      <c r="B293" s="28">
        <v>4101010116</v>
      </c>
      <c r="C293" s="29">
        <v>4000</v>
      </c>
      <c r="D293" s="29">
        <v>3.48</v>
      </c>
      <c r="E293" s="29">
        <f t="shared" si="25"/>
        <v>13920</v>
      </c>
      <c r="F293" s="37" t="s">
        <v>77</v>
      </c>
    </row>
    <row r="294" spans="1:6" ht="40.799999999999997" x14ac:dyDescent="0.3">
      <c r="A294" s="32">
        <v>45114</v>
      </c>
      <c r="B294" s="28">
        <v>4101010026</v>
      </c>
      <c r="C294" s="29">
        <v>28500</v>
      </c>
      <c r="D294" s="29">
        <v>2.72</v>
      </c>
      <c r="E294" s="29">
        <f t="shared" si="25"/>
        <v>77520</v>
      </c>
      <c r="F294" s="38" t="s">
        <v>314</v>
      </c>
    </row>
    <row r="295" spans="1:6" ht="40.799999999999997" x14ac:dyDescent="0.3">
      <c r="A295" s="32">
        <v>45114</v>
      </c>
      <c r="B295" s="28">
        <v>4101010026</v>
      </c>
      <c r="C295" s="29">
        <v>28500</v>
      </c>
      <c r="D295" s="29">
        <v>2.72</v>
      </c>
      <c r="E295" s="29">
        <f t="shared" si="25"/>
        <v>77520</v>
      </c>
      <c r="F295" s="38" t="s">
        <v>315</v>
      </c>
    </row>
    <row r="296" spans="1:6" x14ac:dyDescent="0.3">
      <c r="A296" s="32">
        <v>45114</v>
      </c>
      <c r="B296" s="28">
        <v>4101010088</v>
      </c>
      <c r="C296" s="29">
        <v>8000</v>
      </c>
      <c r="D296" s="29">
        <v>3.48</v>
      </c>
      <c r="E296" s="29">
        <f t="shared" si="25"/>
        <v>27840</v>
      </c>
      <c r="F296" s="37" t="s">
        <v>77</v>
      </c>
    </row>
    <row r="297" spans="1:6" x14ac:dyDescent="0.3">
      <c r="A297" s="32">
        <v>45114</v>
      </c>
      <c r="B297" s="28">
        <v>4101010132</v>
      </c>
      <c r="C297" s="29">
        <v>4600</v>
      </c>
      <c r="D297" s="29">
        <v>3.48</v>
      </c>
      <c r="E297" s="29">
        <f t="shared" si="25"/>
        <v>16008</v>
      </c>
      <c r="F297" s="37" t="s">
        <v>77</v>
      </c>
    </row>
    <row r="298" spans="1:6" x14ac:dyDescent="0.3">
      <c r="A298" s="32">
        <v>45114</v>
      </c>
      <c r="B298" s="28">
        <v>4101010092</v>
      </c>
      <c r="C298" s="29">
        <v>4000</v>
      </c>
      <c r="D298" s="29">
        <v>3.48</v>
      </c>
      <c r="E298" s="29">
        <f t="shared" si="25"/>
        <v>13920</v>
      </c>
      <c r="F298" s="37" t="s">
        <v>77</v>
      </c>
    </row>
    <row r="299" spans="1:6" x14ac:dyDescent="0.3">
      <c r="A299" s="30" t="s">
        <v>58</v>
      </c>
      <c r="B299" s="30"/>
      <c r="C299" s="31">
        <f>SUM(C284:C298)</f>
        <v>217770</v>
      </c>
      <c r="D299" s="31"/>
      <c r="E299" s="31">
        <f>SUM(E284:E298)</f>
        <v>671199.6</v>
      </c>
      <c r="F299" s="31"/>
    </row>
    <row r="300" spans="1:6" x14ac:dyDescent="0.3">
      <c r="A300" s="35"/>
    </row>
    <row r="301" spans="1:6" x14ac:dyDescent="0.3">
      <c r="A301" s="179" t="s">
        <v>1183</v>
      </c>
      <c r="B301" s="180"/>
      <c r="C301" s="180"/>
      <c r="D301" s="180"/>
      <c r="E301" s="180"/>
      <c r="F301" s="180"/>
    </row>
    <row r="302" spans="1:6" x14ac:dyDescent="0.3">
      <c r="A302" s="176" t="s">
        <v>85</v>
      </c>
      <c r="B302" s="177"/>
      <c r="C302" s="177"/>
      <c r="D302" s="177"/>
      <c r="E302" s="177"/>
      <c r="F302" s="178"/>
    </row>
    <row r="303" spans="1:6" x14ac:dyDescent="0.3">
      <c r="A303" s="87" t="s">
        <v>1181</v>
      </c>
      <c r="B303" s="87" t="s">
        <v>53</v>
      </c>
      <c r="C303" s="87" t="s">
        <v>1163</v>
      </c>
      <c r="D303" s="87" t="s">
        <v>54</v>
      </c>
      <c r="E303" s="87" t="s">
        <v>29</v>
      </c>
      <c r="F303" s="87" t="s">
        <v>56</v>
      </c>
    </row>
    <row r="304" spans="1:6" x14ac:dyDescent="0.3">
      <c r="A304" s="36">
        <v>45118</v>
      </c>
      <c r="B304" s="28">
        <v>4101010108</v>
      </c>
      <c r="C304" s="29">
        <v>2500</v>
      </c>
      <c r="D304" s="29">
        <v>3.48</v>
      </c>
      <c r="E304" s="29">
        <f t="shared" ref="E304:E305" si="26">C304*D304</f>
        <v>8700</v>
      </c>
      <c r="F304" s="37" t="s">
        <v>77</v>
      </c>
    </row>
    <row r="305" spans="1:6" x14ac:dyDescent="0.3">
      <c r="A305" s="36">
        <v>45118</v>
      </c>
      <c r="B305" s="28">
        <v>4101010131</v>
      </c>
      <c r="C305" s="29">
        <v>8000</v>
      </c>
      <c r="D305" s="29">
        <v>3.48</v>
      </c>
      <c r="E305" s="29">
        <f t="shared" si="26"/>
        <v>27840</v>
      </c>
      <c r="F305" s="37" t="s">
        <v>77</v>
      </c>
    </row>
    <row r="306" spans="1:6" x14ac:dyDescent="0.3">
      <c r="A306" s="36">
        <v>45119</v>
      </c>
      <c r="B306" s="28">
        <v>4101010040</v>
      </c>
      <c r="C306" s="29">
        <v>6000</v>
      </c>
      <c r="D306" s="29">
        <v>3.48</v>
      </c>
      <c r="E306" s="29">
        <f>C306*D306</f>
        <v>20880</v>
      </c>
      <c r="F306" s="37" t="s">
        <v>77</v>
      </c>
    </row>
    <row r="307" spans="1:6" x14ac:dyDescent="0.3">
      <c r="A307" s="36">
        <v>45119</v>
      </c>
      <c r="B307" s="28">
        <v>4101010011</v>
      </c>
      <c r="C307" s="29">
        <v>4000</v>
      </c>
      <c r="D307" s="29">
        <v>3.48</v>
      </c>
      <c r="E307" s="29">
        <f t="shared" ref="E307:E317" si="27">C307*D307</f>
        <v>13920</v>
      </c>
      <c r="F307" s="37" t="s">
        <v>77</v>
      </c>
    </row>
    <row r="308" spans="1:6" x14ac:dyDescent="0.3">
      <c r="A308" s="36">
        <v>45119</v>
      </c>
      <c r="B308" s="28">
        <v>4101010111</v>
      </c>
      <c r="C308" s="29">
        <v>1000</v>
      </c>
      <c r="D308" s="29">
        <v>3.48</v>
      </c>
      <c r="E308" s="29">
        <f t="shared" si="27"/>
        <v>3480</v>
      </c>
      <c r="F308" s="37" t="s">
        <v>77</v>
      </c>
    </row>
    <row r="309" spans="1:6" ht="40.799999999999997" x14ac:dyDescent="0.3">
      <c r="A309" s="36">
        <v>45119</v>
      </c>
      <c r="B309" s="28">
        <v>4101010131</v>
      </c>
      <c r="C309" s="29">
        <v>2500</v>
      </c>
      <c r="D309" s="29">
        <v>3.48</v>
      </c>
      <c r="E309" s="29">
        <f t="shared" si="27"/>
        <v>8700</v>
      </c>
      <c r="F309" s="34" t="s">
        <v>241</v>
      </c>
    </row>
    <row r="310" spans="1:6" ht="40.799999999999997" x14ac:dyDescent="0.3">
      <c r="A310" s="36">
        <v>45120</v>
      </c>
      <c r="B310" s="28">
        <v>4101010075</v>
      </c>
      <c r="C310" s="29">
        <v>3600</v>
      </c>
      <c r="D310" s="29">
        <v>3.48</v>
      </c>
      <c r="E310" s="29">
        <f t="shared" si="27"/>
        <v>12528</v>
      </c>
      <c r="F310" s="34" t="s">
        <v>242</v>
      </c>
    </row>
    <row r="311" spans="1:6" x14ac:dyDescent="0.3">
      <c r="A311" s="36">
        <v>45120</v>
      </c>
      <c r="B311" s="28">
        <v>4101010002</v>
      </c>
      <c r="C311" s="29">
        <v>23920</v>
      </c>
      <c r="D311" s="29">
        <v>3.48</v>
      </c>
      <c r="E311" s="29">
        <f t="shared" si="27"/>
        <v>83241.600000000006</v>
      </c>
      <c r="F311" s="38" t="s">
        <v>77</v>
      </c>
    </row>
    <row r="312" spans="1:6" ht="30.6" x14ac:dyDescent="0.3">
      <c r="A312" s="36">
        <v>45120</v>
      </c>
      <c r="B312" s="28">
        <v>4101010002</v>
      </c>
      <c r="C312" s="29">
        <v>23920</v>
      </c>
      <c r="D312" s="29">
        <v>3.48</v>
      </c>
      <c r="E312" s="29">
        <f t="shared" si="27"/>
        <v>83241.600000000006</v>
      </c>
      <c r="F312" s="34" t="s">
        <v>243</v>
      </c>
    </row>
    <row r="313" spans="1:6" ht="40.799999999999997" x14ac:dyDescent="0.3">
      <c r="A313" s="36">
        <v>45120</v>
      </c>
      <c r="B313" s="28">
        <v>4101010138</v>
      </c>
      <c r="C313" s="29">
        <v>12000</v>
      </c>
      <c r="D313" s="29">
        <v>3.48</v>
      </c>
      <c r="E313" s="29">
        <f t="shared" si="27"/>
        <v>41760</v>
      </c>
      <c r="F313" s="34" t="s">
        <v>244</v>
      </c>
    </row>
    <row r="314" spans="1:6" x14ac:dyDescent="0.3">
      <c r="A314" s="36">
        <v>45121</v>
      </c>
      <c r="B314" s="28">
        <v>4101010026</v>
      </c>
      <c r="C314" s="29">
        <v>28500</v>
      </c>
      <c r="D314" s="29">
        <v>2.72</v>
      </c>
      <c r="E314" s="29">
        <f t="shared" si="27"/>
        <v>77520</v>
      </c>
      <c r="F314" s="38" t="s">
        <v>77</v>
      </c>
    </row>
    <row r="315" spans="1:6" x14ac:dyDescent="0.3">
      <c r="A315" s="36">
        <v>45121</v>
      </c>
      <c r="B315" s="28">
        <v>4101010026</v>
      </c>
      <c r="C315" s="29">
        <v>28500</v>
      </c>
      <c r="D315" s="29">
        <v>2.72</v>
      </c>
      <c r="E315" s="29">
        <f t="shared" si="27"/>
        <v>77520</v>
      </c>
      <c r="F315" s="38" t="s">
        <v>77</v>
      </c>
    </row>
    <row r="316" spans="1:6" x14ac:dyDescent="0.3">
      <c r="A316" s="36">
        <v>45121</v>
      </c>
      <c r="B316" s="28">
        <v>4101010105</v>
      </c>
      <c r="C316" s="29">
        <v>1500</v>
      </c>
      <c r="D316" s="29">
        <v>3.48</v>
      </c>
      <c r="E316" s="29">
        <f t="shared" si="27"/>
        <v>5220</v>
      </c>
      <c r="F316" s="38" t="s">
        <v>77</v>
      </c>
    </row>
    <row r="317" spans="1:6" x14ac:dyDescent="0.3">
      <c r="A317" s="36">
        <v>45121</v>
      </c>
      <c r="B317" s="28">
        <v>4101010106</v>
      </c>
      <c r="C317" s="29">
        <v>4000</v>
      </c>
      <c r="D317" s="29">
        <v>3.48</v>
      </c>
      <c r="E317" s="29">
        <f t="shared" si="27"/>
        <v>13920</v>
      </c>
      <c r="F317" s="38" t="s">
        <v>77</v>
      </c>
    </row>
    <row r="318" spans="1:6" x14ac:dyDescent="0.3">
      <c r="A318" s="30" t="s">
        <v>58</v>
      </c>
      <c r="B318" s="30"/>
      <c r="C318" s="31">
        <f>SUM(C304:C317)</f>
        <v>149940</v>
      </c>
      <c r="D318" s="31"/>
      <c r="E318" s="31">
        <f>SUM(E304:E317)</f>
        <v>478471.2</v>
      </c>
      <c r="F318" s="31"/>
    </row>
    <row r="320" spans="1:6" x14ac:dyDescent="0.3">
      <c r="A320" s="179" t="s">
        <v>1184</v>
      </c>
      <c r="B320" s="180"/>
      <c r="C320" s="180"/>
      <c r="D320" s="180"/>
      <c r="E320" s="180"/>
      <c r="F320" s="180"/>
    </row>
    <row r="321" spans="1:6" x14ac:dyDescent="0.3">
      <c r="A321" s="176" t="s">
        <v>85</v>
      </c>
      <c r="B321" s="177"/>
      <c r="C321" s="177"/>
      <c r="D321" s="177"/>
      <c r="E321" s="177"/>
      <c r="F321" s="178"/>
    </row>
    <row r="322" spans="1:6" x14ac:dyDescent="0.3">
      <c r="A322" s="87" t="s">
        <v>1181</v>
      </c>
      <c r="B322" s="87" t="s">
        <v>53</v>
      </c>
      <c r="C322" s="87" t="s">
        <v>1163</v>
      </c>
      <c r="D322" s="87" t="s">
        <v>54</v>
      </c>
      <c r="E322" s="87" t="s">
        <v>29</v>
      </c>
      <c r="F322" s="87" t="s">
        <v>56</v>
      </c>
    </row>
    <row r="323" spans="1:6" x14ac:dyDescent="0.3">
      <c r="A323" s="32">
        <v>45124</v>
      </c>
      <c r="B323" s="28">
        <v>4101010133</v>
      </c>
      <c r="C323" s="29">
        <v>4000</v>
      </c>
      <c r="D323" s="29">
        <v>3.48</v>
      </c>
      <c r="E323" s="29">
        <f t="shared" ref="E323:E324" si="28">C323*D323</f>
        <v>13920</v>
      </c>
      <c r="F323" s="38" t="s">
        <v>77</v>
      </c>
    </row>
    <row r="324" spans="1:6" x14ac:dyDescent="0.3">
      <c r="A324" s="32">
        <v>45125</v>
      </c>
      <c r="B324" s="28">
        <v>4101010056</v>
      </c>
      <c r="C324" s="29">
        <v>13000</v>
      </c>
      <c r="D324" s="29">
        <v>3.48</v>
      </c>
      <c r="E324" s="29">
        <f t="shared" si="28"/>
        <v>45240</v>
      </c>
      <c r="F324" s="38" t="s">
        <v>77</v>
      </c>
    </row>
    <row r="325" spans="1:6" ht="40.799999999999997" x14ac:dyDescent="0.3">
      <c r="A325" s="32">
        <v>45126</v>
      </c>
      <c r="B325" s="28">
        <v>4101010026</v>
      </c>
      <c r="C325" s="29">
        <v>28500</v>
      </c>
      <c r="D325" s="29">
        <v>2.72</v>
      </c>
      <c r="E325" s="29">
        <f>C325*D325</f>
        <v>77520</v>
      </c>
      <c r="F325" s="38" t="s">
        <v>316</v>
      </c>
    </row>
    <row r="326" spans="1:6" ht="40.799999999999997" x14ac:dyDescent="0.3">
      <c r="A326" s="32">
        <v>45126</v>
      </c>
      <c r="B326" s="28">
        <v>4101010026</v>
      </c>
      <c r="C326" s="29">
        <v>28500</v>
      </c>
      <c r="D326" s="29">
        <v>2.72</v>
      </c>
      <c r="E326" s="29">
        <f t="shared" ref="E326:E334" si="29">C326*D326</f>
        <v>77520</v>
      </c>
      <c r="F326" s="38" t="s">
        <v>317</v>
      </c>
    </row>
    <row r="327" spans="1:6" x14ac:dyDescent="0.3">
      <c r="A327" s="32">
        <v>45126</v>
      </c>
      <c r="B327" s="28">
        <v>4101010130</v>
      </c>
      <c r="C327" s="29">
        <v>7000</v>
      </c>
      <c r="D327" s="29">
        <v>3.48</v>
      </c>
      <c r="E327" s="29">
        <f t="shared" si="29"/>
        <v>24360</v>
      </c>
      <c r="F327" s="38" t="s">
        <v>77</v>
      </c>
    </row>
    <row r="328" spans="1:6" x14ac:dyDescent="0.3">
      <c r="A328" s="32">
        <v>45126</v>
      </c>
      <c r="B328" s="28">
        <v>4101010104</v>
      </c>
      <c r="C328" s="29">
        <v>1400</v>
      </c>
      <c r="D328" s="29">
        <v>3.48</v>
      </c>
      <c r="E328" s="29">
        <f t="shared" si="29"/>
        <v>4872</v>
      </c>
      <c r="F328" s="38" t="s">
        <v>77</v>
      </c>
    </row>
    <row r="329" spans="1:6" x14ac:dyDescent="0.3">
      <c r="A329" s="32">
        <v>45126</v>
      </c>
      <c r="B329" s="28">
        <v>4101010126</v>
      </c>
      <c r="C329" s="29">
        <v>2860</v>
      </c>
      <c r="D329" s="29">
        <v>3.48</v>
      </c>
      <c r="E329" s="29">
        <f t="shared" si="29"/>
        <v>9952.7999999999993</v>
      </c>
      <c r="F329" s="38" t="s">
        <v>77</v>
      </c>
    </row>
    <row r="330" spans="1:6" x14ac:dyDescent="0.3">
      <c r="A330" s="32">
        <v>45126</v>
      </c>
      <c r="B330" s="28">
        <v>4101010126</v>
      </c>
      <c r="C330" s="29">
        <v>3000</v>
      </c>
      <c r="D330" s="29">
        <v>3.48</v>
      </c>
      <c r="E330" s="29">
        <f t="shared" si="29"/>
        <v>10440</v>
      </c>
      <c r="F330" s="38" t="s">
        <v>77</v>
      </c>
    </row>
    <row r="331" spans="1:6" x14ac:dyDescent="0.3">
      <c r="A331" s="32">
        <v>45126</v>
      </c>
      <c r="B331" s="28">
        <v>4101010121</v>
      </c>
      <c r="C331" s="29">
        <v>5000</v>
      </c>
      <c r="D331" s="29">
        <v>3.48</v>
      </c>
      <c r="E331" s="29">
        <f t="shared" si="29"/>
        <v>17400</v>
      </c>
      <c r="F331" s="38" t="s">
        <v>77</v>
      </c>
    </row>
    <row r="332" spans="1:6" x14ac:dyDescent="0.3">
      <c r="A332" s="32">
        <v>45126</v>
      </c>
      <c r="B332" s="28">
        <v>4101010127</v>
      </c>
      <c r="C332" s="29">
        <v>400</v>
      </c>
      <c r="D332" s="29">
        <v>3.48</v>
      </c>
      <c r="E332" s="29">
        <f t="shared" si="29"/>
        <v>1392</v>
      </c>
      <c r="F332" s="38" t="s">
        <v>77</v>
      </c>
    </row>
    <row r="333" spans="1:6" x14ac:dyDescent="0.3">
      <c r="A333" s="32">
        <v>45127</v>
      </c>
      <c r="B333" s="28">
        <v>4101010114</v>
      </c>
      <c r="C333" s="29">
        <v>7500</v>
      </c>
      <c r="D333" s="29">
        <v>3.48</v>
      </c>
      <c r="E333" s="29">
        <f t="shared" si="29"/>
        <v>26100</v>
      </c>
      <c r="F333" s="38" t="s">
        <v>77</v>
      </c>
    </row>
    <row r="334" spans="1:6" x14ac:dyDescent="0.3">
      <c r="A334" s="32">
        <v>45127</v>
      </c>
      <c r="B334" s="28">
        <v>4101010087</v>
      </c>
      <c r="C334" s="29">
        <v>4300</v>
      </c>
      <c r="D334" s="29">
        <v>3.48</v>
      </c>
      <c r="E334" s="29">
        <f t="shared" si="29"/>
        <v>14964</v>
      </c>
      <c r="F334" s="38" t="s">
        <v>77</v>
      </c>
    </row>
    <row r="335" spans="1:6" x14ac:dyDescent="0.3">
      <c r="A335" s="30" t="s">
        <v>58</v>
      </c>
      <c r="B335" s="30"/>
      <c r="C335" s="31">
        <f>SUM(C323:C334)</f>
        <v>105460</v>
      </c>
      <c r="D335" s="31"/>
      <c r="E335" s="31">
        <f>SUM(E323:E334)</f>
        <v>323680.8</v>
      </c>
      <c r="F335" s="31"/>
    </row>
    <row r="337" spans="1:6" x14ac:dyDescent="0.3">
      <c r="A337" s="179" t="s">
        <v>1185</v>
      </c>
      <c r="B337" s="180"/>
      <c r="C337" s="180"/>
      <c r="D337" s="180"/>
      <c r="E337" s="180"/>
      <c r="F337" s="180"/>
    </row>
    <row r="338" spans="1:6" x14ac:dyDescent="0.3">
      <c r="A338" s="176" t="s">
        <v>85</v>
      </c>
      <c r="B338" s="177"/>
      <c r="C338" s="177"/>
      <c r="D338" s="177"/>
      <c r="E338" s="177"/>
      <c r="F338" s="178"/>
    </row>
    <row r="339" spans="1:6" x14ac:dyDescent="0.3">
      <c r="A339" s="87" t="s">
        <v>1181</v>
      </c>
      <c r="B339" s="87" t="s">
        <v>53</v>
      </c>
      <c r="C339" s="87" t="s">
        <v>1163</v>
      </c>
      <c r="D339" s="87" t="s">
        <v>54</v>
      </c>
      <c r="E339" s="87" t="s">
        <v>29</v>
      </c>
      <c r="F339" s="87" t="s">
        <v>56</v>
      </c>
    </row>
    <row r="340" spans="1:6" x14ac:dyDescent="0.3">
      <c r="A340" s="32">
        <v>45132</v>
      </c>
      <c r="B340" s="28">
        <v>4101010042</v>
      </c>
      <c r="C340" s="29">
        <v>450</v>
      </c>
      <c r="D340" s="29">
        <v>3.48</v>
      </c>
      <c r="E340" s="29">
        <f t="shared" ref="E340:E355" si="30">C340*D340</f>
        <v>1566</v>
      </c>
      <c r="F340" s="38" t="s">
        <v>77</v>
      </c>
    </row>
    <row r="341" spans="1:6" x14ac:dyDescent="0.3">
      <c r="A341" s="32">
        <v>45132</v>
      </c>
      <c r="B341" s="28">
        <v>4101010085</v>
      </c>
      <c r="C341" s="29">
        <v>1000</v>
      </c>
      <c r="D341" s="29">
        <v>3.48</v>
      </c>
      <c r="E341" s="29">
        <f t="shared" si="30"/>
        <v>3480</v>
      </c>
      <c r="F341" s="38" t="s">
        <v>77</v>
      </c>
    </row>
    <row r="342" spans="1:6" x14ac:dyDescent="0.3">
      <c r="A342" s="32">
        <v>45132</v>
      </c>
      <c r="B342" s="28">
        <v>4101010047</v>
      </c>
      <c r="C342" s="29">
        <v>2100</v>
      </c>
      <c r="D342" s="29">
        <v>3.48</v>
      </c>
      <c r="E342" s="29">
        <f t="shared" si="30"/>
        <v>7308</v>
      </c>
      <c r="F342" s="38" t="s">
        <v>77</v>
      </c>
    </row>
    <row r="343" spans="1:6" x14ac:dyDescent="0.3">
      <c r="A343" s="32">
        <v>45132</v>
      </c>
      <c r="B343" s="28">
        <v>4101010002</v>
      </c>
      <c r="C343" s="29">
        <v>22160</v>
      </c>
      <c r="D343" s="29">
        <v>3.48</v>
      </c>
      <c r="E343" s="29">
        <f t="shared" si="30"/>
        <v>77116.800000000003</v>
      </c>
      <c r="F343" s="38" t="s">
        <v>77</v>
      </c>
    </row>
    <row r="344" spans="1:6" x14ac:dyDescent="0.3">
      <c r="A344" s="32">
        <v>45133</v>
      </c>
      <c r="B344" s="28">
        <v>4101010068</v>
      </c>
      <c r="C344" s="29">
        <v>4980</v>
      </c>
      <c r="D344" s="29">
        <v>3.48</v>
      </c>
      <c r="E344" s="29">
        <f t="shared" si="30"/>
        <v>17330.400000000001</v>
      </c>
      <c r="F344" s="38" t="s">
        <v>77</v>
      </c>
    </row>
    <row r="345" spans="1:6" x14ac:dyDescent="0.3">
      <c r="A345" s="32">
        <v>45134</v>
      </c>
      <c r="B345" s="28">
        <v>4101010110</v>
      </c>
      <c r="C345" s="29">
        <v>100</v>
      </c>
      <c r="D345" s="29">
        <v>3.48</v>
      </c>
      <c r="E345" s="29">
        <f t="shared" si="30"/>
        <v>348</v>
      </c>
      <c r="F345" s="38" t="s">
        <v>77</v>
      </c>
    </row>
    <row r="346" spans="1:6" x14ac:dyDescent="0.3">
      <c r="A346" s="32">
        <v>45134</v>
      </c>
      <c r="B346" s="28">
        <v>4101010123</v>
      </c>
      <c r="C346" s="29">
        <v>5500</v>
      </c>
      <c r="D346" s="29">
        <v>3.48</v>
      </c>
      <c r="E346" s="29">
        <f t="shared" si="30"/>
        <v>19140</v>
      </c>
      <c r="F346" s="38" t="s">
        <v>77</v>
      </c>
    </row>
    <row r="347" spans="1:6" x14ac:dyDescent="0.3">
      <c r="A347" s="32">
        <v>45134</v>
      </c>
      <c r="B347" s="28">
        <v>4101010056</v>
      </c>
      <c r="C347" s="29">
        <v>6000</v>
      </c>
      <c r="D347" s="29">
        <v>3.48</v>
      </c>
      <c r="E347" s="29">
        <f t="shared" si="30"/>
        <v>20880</v>
      </c>
      <c r="F347" s="38" t="s">
        <v>77</v>
      </c>
    </row>
    <row r="348" spans="1:6" x14ac:dyDescent="0.3">
      <c r="A348" s="32">
        <v>45134</v>
      </c>
      <c r="B348" s="28">
        <v>4101010137</v>
      </c>
      <c r="C348" s="29">
        <v>2400</v>
      </c>
      <c r="D348" s="29">
        <v>3.48</v>
      </c>
      <c r="E348" s="29">
        <f t="shared" si="30"/>
        <v>8352</v>
      </c>
      <c r="F348" s="38" t="s">
        <v>77</v>
      </c>
    </row>
    <row r="349" spans="1:6" ht="30.6" x14ac:dyDescent="0.3">
      <c r="A349" s="32">
        <v>45135</v>
      </c>
      <c r="B349" s="28">
        <v>4101010026</v>
      </c>
      <c r="C349" s="29">
        <v>28500</v>
      </c>
      <c r="D349" s="29">
        <v>2.72</v>
      </c>
      <c r="E349" s="29">
        <f t="shared" si="30"/>
        <v>77520</v>
      </c>
      <c r="F349" s="38" t="s">
        <v>318</v>
      </c>
    </row>
    <row r="350" spans="1:6" ht="40.799999999999997" x14ac:dyDescent="0.3">
      <c r="A350" s="32">
        <v>45135</v>
      </c>
      <c r="B350" s="28">
        <v>4101010026</v>
      </c>
      <c r="C350" s="29">
        <v>28500</v>
      </c>
      <c r="D350" s="29">
        <v>2.72</v>
      </c>
      <c r="E350" s="29">
        <f t="shared" si="30"/>
        <v>77520</v>
      </c>
      <c r="F350" s="38" t="s">
        <v>319</v>
      </c>
    </row>
    <row r="351" spans="1:6" x14ac:dyDescent="0.3">
      <c r="A351" s="32">
        <v>45135</v>
      </c>
      <c r="B351" s="28">
        <v>4101010069</v>
      </c>
      <c r="C351" s="29">
        <v>27000</v>
      </c>
      <c r="D351" s="29">
        <v>3.48</v>
      </c>
      <c r="E351" s="29">
        <f t="shared" si="30"/>
        <v>93960</v>
      </c>
      <c r="F351" s="38" t="s">
        <v>77</v>
      </c>
    </row>
    <row r="352" spans="1:6" x14ac:dyDescent="0.3">
      <c r="A352" s="32">
        <v>45135</v>
      </c>
      <c r="B352" s="28">
        <v>4101010069</v>
      </c>
      <c r="C352" s="29">
        <v>27000</v>
      </c>
      <c r="D352" s="29">
        <v>3.48</v>
      </c>
      <c r="E352" s="29">
        <f t="shared" si="30"/>
        <v>93960</v>
      </c>
      <c r="F352" s="38" t="s">
        <v>77</v>
      </c>
    </row>
    <row r="353" spans="1:6" x14ac:dyDescent="0.3">
      <c r="A353" s="32">
        <v>45135</v>
      </c>
      <c r="B353" s="28">
        <v>4101010031</v>
      </c>
      <c r="C353" s="29">
        <v>192</v>
      </c>
      <c r="D353" s="29">
        <v>3.48</v>
      </c>
      <c r="E353" s="29">
        <f t="shared" si="30"/>
        <v>668.16</v>
      </c>
      <c r="F353" s="38" t="s">
        <v>77</v>
      </c>
    </row>
    <row r="354" spans="1:6" x14ac:dyDescent="0.3">
      <c r="A354" s="32">
        <v>45135</v>
      </c>
      <c r="B354" s="28">
        <v>4101010109</v>
      </c>
      <c r="C354" s="29">
        <v>4000</v>
      </c>
      <c r="D354" s="29">
        <v>3.48</v>
      </c>
      <c r="E354" s="29">
        <f t="shared" si="30"/>
        <v>13920</v>
      </c>
      <c r="F354" s="38" t="s">
        <v>77</v>
      </c>
    </row>
    <row r="355" spans="1:6" x14ac:dyDescent="0.3">
      <c r="A355" s="32">
        <v>45135</v>
      </c>
      <c r="B355" s="28">
        <v>4101010109</v>
      </c>
      <c r="C355" s="29">
        <v>3500</v>
      </c>
      <c r="D355" s="29">
        <v>3.48</v>
      </c>
      <c r="E355" s="29">
        <f t="shared" si="30"/>
        <v>12180</v>
      </c>
      <c r="F355" s="38" t="s">
        <v>77</v>
      </c>
    </row>
    <row r="356" spans="1:6" x14ac:dyDescent="0.3">
      <c r="A356" s="30" t="s">
        <v>58</v>
      </c>
      <c r="B356" s="30"/>
      <c r="C356" s="31">
        <f>SUM(C340:C355)</f>
        <v>163382</v>
      </c>
      <c r="D356" s="31"/>
      <c r="E356" s="31">
        <f>SUM(E340:E355)</f>
        <v>525249.36</v>
      </c>
      <c r="F356" s="31"/>
    </row>
    <row r="358" spans="1:6" x14ac:dyDescent="0.3">
      <c r="A358" s="179" t="s">
        <v>1186</v>
      </c>
      <c r="B358" s="180"/>
      <c r="C358" s="180"/>
      <c r="D358" s="180"/>
      <c r="E358" s="180"/>
      <c r="F358" s="180"/>
    </row>
    <row r="359" spans="1:6" x14ac:dyDescent="0.3">
      <c r="A359" s="176" t="s">
        <v>85</v>
      </c>
      <c r="B359" s="177"/>
      <c r="C359" s="177"/>
      <c r="D359" s="177"/>
      <c r="E359" s="177"/>
      <c r="F359" s="178"/>
    </row>
    <row r="360" spans="1:6" x14ac:dyDescent="0.3">
      <c r="A360" s="87" t="s">
        <v>1181</v>
      </c>
      <c r="B360" s="87" t="s">
        <v>53</v>
      </c>
      <c r="C360" s="87" t="s">
        <v>1163</v>
      </c>
      <c r="D360" s="87" t="s">
        <v>54</v>
      </c>
      <c r="E360" s="87" t="s">
        <v>29</v>
      </c>
      <c r="F360" s="87" t="s">
        <v>56</v>
      </c>
    </row>
    <row r="361" spans="1:6" x14ac:dyDescent="0.3">
      <c r="A361" s="32">
        <v>45138</v>
      </c>
      <c r="B361" s="28">
        <v>4101010068</v>
      </c>
      <c r="C361" s="29">
        <v>4980</v>
      </c>
      <c r="D361" s="29">
        <v>3.48</v>
      </c>
      <c r="E361" s="29">
        <f t="shared" ref="E361:E362" si="31">C361*D361</f>
        <v>17330.400000000001</v>
      </c>
      <c r="F361" s="38" t="s">
        <v>77</v>
      </c>
    </row>
    <row r="362" spans="1:6" x14ac:dyDescent="0.3">
      <c r="A362" s="32">
        <v>45138</v>
      </c>
      <c r="B362" s="28">
        <v>4101010054</v>
      </c>
      <c r="C362" s="29">
        <v>27000</v>
      </c>
      <c r="D362" s="29">
        <v>3.48</v>
      </c>
      <c r="E362" s="29">
        <f t="shared" si="31"/>
        <v>93960</v>
      </c>
      <c r="F362" s="38" t="s">
        <v>77</v>
      </c>
    </row>
    <row r="363" spans="1:6" x14ac:dyDescent="0.3">
      <c r="A363" s="30" t="s">
        <v>58</v>
      </c>
      <c r="B363" s="30"/>
      <c r="C363" s="31">
        <f>SUM(C361:C362)</f>
        <v>31980</v>
      </c>
      <c r="D363" s="31"/>
      <c r="E363" s="31">
        <f>SUM(E361:E362)</f>
        <v>111290.4</v>
      </c>
      <c r="F363" s="31"/>
    </row>
    <row r="364" spans="1:6" x14ac:dyDescent="0.3">
      <c r="C364" s="55" t="s">
        <v>86</v>
      </c>
      <c r="D364" s="55"/>
      <c r="E364" s="55" t="s">
        <v>87</v>
      </c>
    </row>
    <row r="365" spans="1:6" x14ac:dyDescent="0.3">
      <c r="A365" s="23" t="s">
        <v>1187</v>
      </c>
      <c r="C365" s="56">
        <f>C363+C356+C335+C318+C299</f>
        <v>668532</v>
      </c>
      <c r="D365" s="23"/>
      <c r="E365" s="56">
        <f>E363+E356+E335+E318+E299</f>
        <v>2109891.36</v>
      </c>
    </row>
    <row r="367" spans="1:6" x14ac:dyDescent="0.3">
      <c r="A367" s="54" t="s">
        <v>0</v>
      </c>
      <c r="B367" s="54">
        <v>2023</v>
      </c>
    </row>
    <row r="369" spans="1:6" x14ac:dyDescent="0.3">
      <c r="A369" s="176" t="s">
        <v>1188</v>
      </c>
      <c r="B369" s="177"/>
      <c r="C369" s="177"/>
      <c r="D369" s="177"/>
      <c r="E369" s="177"/>
      <c r="F369" s="178"/>
    </row>
    <row r="370" spans="1:6" x14ac:dyDescent="0.3">
      <c r="A370" s="176" t="s">
        <v>85</v>
      </c>
      <c r="B370" s="177"/>
      <c r="C370" s="177"/>
      <c r="D370" s="177"/>
      <c r="E370" s="177"/>
      <c r="F370" s="178"/>
    </row>
    <row r="371" spans="1:6" x14ac:dyDescent="0.3">
      <c r="A371" s="87" t="s">
        <v>1181</v>
      </c>
      <c r="B371" s="87" t="s">
        <v>53</v>
      </c>
      <c r="C371" s="87" t="s">
        <v>1163</v>
      </c>
      <c r="D371" s="87" t="s">
        <v>54</v>
      </c>
      <c r="E371" s="87" t="s">
        <v>29</v>
      </c>
      <c r="F371" s="87" t="s">
        <v>56</v>
      </c>
    </row>
    <row r="372" spans="1:6" x14ac:dyDescent="0.3">
      <c r="A372" s="32">
        <v>45139</v>
      </c>
      <c r="B372" s="28">
        <v>4101010040</v>
      </c>
      <c r="C372" s="29">
        <v>6000</v>
      </c>
      <c r="D372" s="29">
        <v>3.48</v>
      </c>
      <c r="E372" s="29">
        <f>C372*D372</f>
        <v>20880</v>
      </c>
      <c r="F372" s="38" t="s">
        <v>77</v>
      </c>
    </row>
    <row r="373" spans="1:6" x14ac:dyDescent="0.3">
      <c r="A373" s="32">
        <v>45139</v>
      </c>
      <c r="B373" s="28">
        <v>4101010034</v>
      </c>
      <c r="C373" s="29">
        <v>1500</v>
      </c>
      <c r="D373" s="29">
        <v>3.48</v>
      </c>
      <c r="E373" s="29">
        <f t="shared" ref="E373:E379" si="32">C373*D373</f>
        <v>5220</v>
      </c>
      <c r="F373" s="38" t="s">
        <v>77</v>
      </c>
    </row>
    <row r="374" spans="1:6" x14ac:dyDescent="0.3">
      <c r="A374" s="32">
        <v>45139</v>
      </c>
      <c r="B374" s="28">
        <v>4101010124</v>
      </c>
      <c r="C374" s="29">
        <v>10000</v>
      </c>
      <c r="D374" s="29">
        <v>3.48</v>
      </c>
      <c r="E374" s="29">
        <f t="shared" si="32"/>
        <v>34800</v>
      </c>
      <c r="F374" s="38" t="s">
        <v>77</v>
      </c>
    </row>
    <row r="375" spans="1:6" x14ac:dyDescent="0.3">
      <c r="A375" s="32">
        <v>45140</v>
      </c>
      <c r="B375" s="28">
        <v>4101010043</v>
      </c>
      <c r="C375" s="29">
        <v>2000</v>
      </c>
      <c r="D375" s="29">
        <v>3.48</v>
      </c>
      <c r="E375" s="29">
        <f t="shared" si="32"/>
        <v>6960</v>
      </c>
      <c r="F375" s="38" t="s">
        <v>77</v>
      </c>
    </row>
    <row r="376" spans="1:6" x14ac:dyDescent="0.3">
      <c r="A376" s="32">
        <v>45141</v>
      </c>
      <c r="B376" s="28">
        <v>4101010106</v>
      </c>
      <c r="C376" s="29">
        <v>3000</v>
      </c>
      <c r="D376" s="29">
        <v>3.48</v>
      </c>
      <c r="E376" s="29">
        <f t="shared" si="32"/>
        <v>10440</v>
      </c>
      <c r="F376" s="38" t="s">
        <v>77</v>
      </c>
    </row>
    <row r="377" spans="1:6" x14ac:dyDescent="0.3">
      <c r="A377" s="32">
        <v>45141</v>
      </c>
      <c r="B377" s="28">
        <v>4101010068</v>
      </c>
      <c r="C377" s="29">
        <v>5040</v>
      </c>
      <c r="D377" s="29">
        <v>3.48</v>
      </c>
      <c r="E377" s="29">
        <f t="shared" si="32"/>
        <v>17539.2</v>
      </c>
      <c r="F377" s="38" t="s">
        <v>77</v>
      </c>
    </row>
    <row r="378" spans="1:6" x14ac:dyDescent="0.3">
      <c r="A378" s="32">
        <v>45142</v>
      </c>
      <c r="B378" s="28">
        <v>4101010136</v>
      </c>
      <c r="C378" s="29">
        <v>1500</v>
      </c>
      <c r="D378" s="29">
        <v>3.48</v>
      </c>
      <c r="E378" s="29">
        <f t="shared" si="32"/>
        <v>5220</v>
      </c>
      <c r="F378" s="38" t="s">
        <v>77</v>
      </c>
    </row>
    <row r="379" spans="1:6" x14ac:dyDescent="0.3">
      <c r="A379" s="32">
        <v>45142</v>
      </c>
      <c r="B379" s="28">
        <v>4101010135</v>
      </c>
      <c r="C379" s="29">
        <v>2870</v>
      </c>
      <c r="D379" s="29">
        <v>3.48</v>
      </c>
      <c r="E379" s="29">
        <f t="shared" si="32"/>
        <v>9987.6</v>
      </c>
      <c r="F379" s="38" t="s">
        <v>77</v>
      </c>
    </row>
    <row r="380" spans="1:6" x14ac:dyDescent="0.3">
      <c r="A380" s="30" t="s">
        <v>58</v>
      </c>
      <c r="B380" s="30"/>
      <c r="C380" s="31">
        <f>SUM(C372:C379)</f>
        <v>31910</v>
      </c>
      <c r="D380" s="31"/>
      <c r="E380" s="31">
        <f>SUM(E372:E379)</f>
        <v>111046.8</v>
      </c>
      <c r="F380" s="31"/>
    </row>
    <row r="382" spans="1:6" x14ac:dyDescent="0.3">
      <c r="A382" s="176" t="s">
        <v>1189</v>
      </c>
      <c r="B382" s="177"/>
      <c r="C382" s="177"/>
      <c r="D382" s="177"/>
      <c r="E382" s="177"/>
      <c r="F382" s="178"/>
    </row>
    <row r="383" spans="1:6" x14ac:dyDescent="0.3">
      <c r="A383" s="176" t="s">
        <v>85</v>
      </c>
      <c r="B383" s="177"/>
      <c r="C383" s="177"/>
      <c r="D383" s="177"/>
      <c r="E383" s="177"/>
      <c r="F383" s="178"/>
    </row>
    <row r="384" spans="1:6" x14ac:dyDescent="0.3">
      <c r="A384" s="87" t="s">
        <v>1181</v>
      </c>
      <c r="B384" s="87" t="s">
        <v>53</v>
      </c>
      <c r="C384" s="87" t="s">
        <v>1163</v>
      </c>
      <c r="D384" s="87" t="s">
        <v>54</v>
      </c>
      <c r="E384" s="87" t="s">
        <v>29</v>
      </c>
      <c r="F384" s="87" t="s">
        <v>56</v>
      </c>
    </row>
    <row r="385" spans="1:6" x14ac:dyDescent="0.3">
      <c r="A385" s="32">
        <v>45147</v>
      </c>
      <c r="B385" s="28">
        <v>4101010068</v>
      </c>
      <c r="C385" s="29">
        <v>5000</v>
      </c>
      <c r="D385" s="29">
        <v>3.48</v>
      </c>
      <c r="E385" s="29">
        <f>C385*D385</f>
        <v>17400</v>
      </c>
      <c r="F385" s="37" t="s">
        <v>77</v>
      </c>
    </row>
    <row r="386" spans="1:6" x14ac:dyDescent="0.3">
      <c r="A386" s="32">
        <v>45148</v>
      </c>
      <c r="B386" s="28">
        <v>4101010058</v>
      </c>
      <c r="C386" s="29">
        <v>14000</v>
      </c>
      <c r="D386" s="29">
        <v>3.48</v>
      </c>
      <c r="E386" s="29">
        <f t="shared" ref="E386" si="33">C386*D386</f>
        <v>48720</v>
      </c>
      <c r="F386" s="37" t="s">
        <v>77</v>
      </c>
    </row>
    <row r="387" spans="1:6" x14ac:dyDescent="0.3">
      <c r="A387" s="32">
        <v>45148</v>
      </c>
      <c r="B387" s="28">
        <v>4101010041</v>
      </c>
      <c r="C387" s="29">
        <v>27500</v>
      </c>
      <c r="D387" s="29">
        <v>3.48</v>
      </c>
      <c r="E387" s="29">
        <f>C387*D387</f>
        <v>95700</v>
      </c>
      <c r="F387" s="37" t="s">
        <v>77</v>
      </c>
    </row>
    <row r="388" spans="1:6" x14ac:dyDescent="0.3">
      <c r="A388" s="32">
        <v>45148</v>
      </c>
      <c r="B388" s="28">
        <v>4101010141</v>
      </c>
      <c r="C388" s="29">
        <v>30</v>
      </c>
      <c r="D388" s="29">
        <v>3.48</v>
      </c>
      <c r="E388" s="29">
        <f>C388*D388</f>
        <v>104.4</v>
      </c>
      <c r="F388" s="37" t="s">
        <v>77</v>
      </c>
    </row>
    <row r="389" spans="1:6" x14ac:dyDescent="0.3">
      <c r="A389" s="32">
        <v>45148</v>
      </c>
      <c r="B389" s="28">
        <v>4101010073</v>
      </c>
      <c r="C389" s="33">
        <v>25000</v>
      </c>
      <c r="D389" s="29">
        <v>3.48</v>
      </c>
      <c r="E389" s="29">
        <f>C389*D389</f>
        <v>87000</v>
      </c>
      <c r="F389" s="37" t="s">
        <v>77</v>
      </c>
    </row>
    <row r="390" spans="1:6" ht="40.799999999999997" x14ac:dyDescent="0.3">
      <c r="A390" s="32">
        <v>45149</v>
      </c>
      <c r="B390" s="28">
        <v>4101010026</v>
      </c>
      <c r="C390" s="29">
        <v>28500</v>
      </c>
      <c r="D390" s="29">
        <v>2.72</v>
      </c>
      <c r="E390" s="29">
        <f t="shared" ref="E390:E396" si="34">C390*D390</f>
        <v>77520</v>
      </c>
      <c r="F390" s="38" t="s">
        <v>388</v>
      </c>
    </row>
    <row r="391" spans="1:6" ht="40.799999999999997" x14ac:dyDescent="0.3">
      <c r="A391" s="32">
        <v>45149</v>
      </c>
      <c r="B391" s="28">
        <v>4101010026</v>
      </c>
      <c r="C391" s="29">
        <v>28500</v>
      </c>
      <c r="D391" s="29">
        <v>2.72</v>
      </c>
      <c r="E391" s="29">
        <f t="shared" si="34"/>
        <v>77520</v>
      </c>
      <c r="F391" s="38" t="s">
        <v>389</v>
      </c>
    </row>
    <row r="392" spans="1:6" x14ac:dyDescent="0.3">
      <c r="A392" s="32">
        <v>45149</v>
      </c>
      <c r="B392" s="28">
        <v>4101010088</v>
      </c>
      <c r="C392" s="29">
        <v>8000</v>
      </c>
      <c r="D392" s="29">
        <v>3.48</v>
      </c>
      <c r="E392" s="29">
        <f t="shared" si="34"/>
        <v>27840</v>
      </c>
      <c r="F392" s="37" t="s">
        <v>77</v>
      </c>
    </row>
    <row r="393" spans="1:6" x14ac:dyDescent="0.3">
      <c r="A393" s="32">
        <v>45149</v>
      </c>
      <c r="B393" s="28">
        <v>4101010041</v>
      </c>
      <c r="C393" s="29">
        <v>27500</v>
      </c>
      <c r="D393" s="29">
        <v>3.48</v>
      </c>
      <c r="E393" s="29">
        <f t="shared" si="34"/>
        <v>95700</v>
      </c>
      <c r="F393" s="37" t="s">
        <v>77</v>
      </c>
    </row>
    <row r="394" spans="1:6" x14ac:dyDescent="0.3">
      <c r="A394" s="32">
        <v>45149</v>
      </c>
      <c r="B394" s="28">
        <v>4101010074</v>
      </c>
      <c r="C394" s="29">
        <v>27000</v>
      </c>
      <c r="D394" s="29">
        <v>3.48</v>
      </c>
      <c r="E394" s="29">
        <f t="shared" si="34"/>
        <v>93960</v>
      </c>
      <c r="F394" s="37" t="s">
        <v>77</v>
      </c>
    </row>
    <row r="395" spans="1:6" x14ac:dyDescent="0.3">
      <c r="A395" s="32">
        <v>45149</v>
      </c>
      <c r="B395" s="28">
        <v>4101010140</v>
      </c>
      <c r="C395" s="29">
        <v>3080</v>
      </c>
      <c r="D395" s="29">
        <v>3.48</v>
      </c>
      <c r="E395" s="29">
        <f t="shared" si="34"/>
        <v>10718.4</v>
      </c>
      <c r="F395" s="37" t="s">
        <v>77</v>
      </c>
    </row>
    <row r="396" spans="1:6" x14ac:dyDescent="0.3">
      <c r="A396" s="32">
        <v>45149</v>
      </c>
      <c r="B396" s="28">
        <v>4101010116</v>
      </c>
      <c r="C396" s="29">
        <v>4000</v>
      </c>
      <c r="D396" s="29">
        <v>3.48</v>
      </c>
      <c r="E396" s="29">
        <f t="shared" si="34"/>
        <v>13920</v>
      </c>
      <c r="F396" s="37" t="s">
        <v>77</v>
      </c>
    </row>
    <row r="397" spans="1:6" x14ac:dyDescent="0.3">
      <c r="A397" s="30" t="s">
        <v>58</v>
      </c>
      <c r="B397" s="30"/>
      <c r="C397" s="31">
        <f>SUM(C385:C396)</f>
        <v>198110</v>
      </c>
      <c r="D397" s="31"/>
      <c r="E397" s="31">
        <f>SUM(E385:E396)</f>
        <v>646102.80000000005</v>
      </c>
      <c r="F397" s="31"/>
    </row>
    <row r="398" spans="1:6" x14ac:dyDescent="0.3">
      <c r="A398" s="35"/>
    </row>
    <row r="399" spans="1:6" x14ac:dyDescent="0.3">
      <c r="A399" s="176" t="s">
        <v>1190</v>
      </c>
      <c r="B399" s="177"/>
      <c r="C399" s="177"/>
      <c r="D399" s="177"/>
      <c r="E399" s="177"/>
      <c r="F399" s="178"/>
    </row>
    <row r="400" spans="1:6" x14ac:dyDescent="0.3">
      <c r="A400" s="176" t="s">
        <v>85</v>
      </c>
      <c r="B400" s="177"/>
      <c r="C400" s="177"/>
      <c r="D400" s="177"/>
      <c r="E400" s="177"/>
      <c r="F400" s="178"/>
    </row>
    <row r="401" spans="1:6" x14ac:dyDescent="0.3">
      <c r="A401" s="87" t="s">
        <v>1181</v>
      </c>
      <c r="B401" s="87" t="s">
        <v>53</v>
      </c>
      <c r="C401" s="87" t="s">
        <v>1163</v>
      </c>
      <c r="D401" s="87" t="s">
        <v>54</v>
      </c>
      <c r="E401" s="87" t="s">
        <v>29</v>
      </c>
      <c r="F401" s="87" t="s">
        <v>56</v>
      </c>
    </row>
    <row r="402" spans="1:6" x14ac:dyDescent="0.3">
      <c r="A402" s="36">
        <v>45152</v>
      </c>
      <c r="B402" s="28">
        <v>4101010075</v>
      </c>
      <c r="C402" s="29">
        <v>3600</v>
      </c>
      <c r="D402" s="29">
        <v>3.48</v>
      </c>
      <c r="E402" s="29">
        <f t="shared" ref="E402:E403" si="35">C402*D402</f>
        <v>12528</v>
      </c>
      <c r="F402" s="37" t="s">
        <v>77</v>
      </c>
    </row>
    <row r="403" spans="1:6" x14ac:dyDescent="0.3">
      <c r="A403" s="36">
        <v>45152</v>
      </c>
      <c r="B403" s="28">
        <v>4101010017</v>
      </c>
      <c r="C403" s="29">
        <v>6000</v>
      </c>
      <c r="D403" s="29">
        <v>3.48</v>
      </c>
      <c r="E403" s="29">
        <f t="shared" si="35"/>
        <v>20880</v>
      </c>
      <c r="F403" s="37" t="s">
        <v>77</v>
      </c>
    </row>
    <row r="404" spans="1:6" ht="40.799999999999997" x14ac:dyDescent="0.3">
      <c r="A404" s="36">
        <v>45153</v>
      </c>
      <c r="B404" s="28">
        <v>4101010074</v>
      </c>
      <c r="C404" s="29">
        <v>27000</v>
      </c>
      <c r="D404" s="29">
        <v>3.48</v>
      </c>
      <c r="E404" s="29">
        <f>C404*D404</f>
        <v>93960</v>
      </c>
      <c r="F404" s="34" t="s">
        <v>390</v>
      </c>
    </row>
    <row r="405" spans="1:6" x14ac:dyDescent="0.3">
      <c r="A405" s="36">
        <v>45154</v>
      </c>
      <c r="B405" s="28">
        <v>4101010034</v>
      </c>
      <c r="C405" s="29">
        <v>5300</v>
      </c>
      <c r="D405" s="29">
        <v>3.48</v>
      </c>
      <c r="E405" s="29">
        <f t="shared" ref="E405:E418" si="36">C405*D405</f>
        <v>18444</v>
      </c>
      <c r="F405" s="37" t="s">
        <v>77</v>
      </c>
    </row>
    <row r="406" spans="1:6" x14ac:dyDescent="0.3">
      <c r="A406" s="36">
        <v>45154</v>
      </c>
      <c r="B406" s="28">
        <v>4101010094</v>
      </c>
      <c r="C406" s="29">
        <v>20000</v>
      </c>
      <c r="D406" s="29">
        <v>3.48</v>
      </c>
      <c r="E406" s="29">
        <f t="shared" si="36"/>
        <v>69600</v>
      </c>
      <c r="F406" s="37" t="s">
        <v>77</v>
      </c>
    </row>
    <row r="407" spans="1:6" x14ac:dyDescent="0.3">
      <c r="A407" s="36">
        <v>45154</v>
      </c>
      <c r="B407" s="28">
        <v>4101010104</v>
      </c>
      <c r="C407" s="29">
        <v>1400</v>
      </c>
      <c r="D407" s="29">
        <v>3.48</v>
      </c>
      <c r="E407" s="29">
        <f t="shared" si="36"/>
        <v>4872</v>
      </c>
      <c r="F407" s="37" t="s">
        <v>77</v>
      </c>
    </row>
    <row r="408" spans="1:6" ht="30.6" x14ac:dyDescent="0.3">
      <c r="A408" s="36">
        <v>45154</v>
      </c>
      <c r="B408" s="28">
        <v>4101010069</v>
      </c>
      <c r="C408" s="29">
        <v>27000</v>
      </c>
      <c r="D408" s="29">
        <v>3.48</v>
      </c>
      <c r="E408" s="29">
        <f t="shared" si="36"/>
        <v>93960</v>
      </c>
      <c r="F408" s="34" t="s">
        <v>391</v>
      </c>
    </row>
    <row r="409" spans="1:6" ht="40.799999999999997" x14ac:dyDescent="0.3">
      <c r="A409" s="36">
        <v>45155</v>
      </c>
      <c r="B409" s="28">
        <v>4101010026</v>
      </c>
      <c r="C409" s="29">
        <v>28500</v>
      </c>
      <c r="D409" s="29">
        <v>2.72</v>
      </c>
      <c r="E409" s="29">
        <f t="shared" si="36"/>
        <v>77520</v>
      </c>
      <c r="F409" s="34" t="s">
        <v>392</v>
      </c>
    </row>
    <row r="410" spans="1:6" ht="40.799999999999997" x14ac:dyDescent="0.3">
      <c r="A410" s="36">
        <v>45155</v>
      </c>
      <c r="B410" s="28">
        <v>4101010026</v>
      </c>
      <c r="C410" s="29">
        <v>28500</v>
      </c>
      <c r="D410" s="29">
        <v>2.72</v>
      </c>
      <c r="E410" s="29">
        <f t="shared" si="36"/>
        <v>77520</v>
      </c>
      <c r="F410" s="34" t="s">
        <v>393</v>
      </c>
    </row>
    <row r="411" spans="1:6" x14ac:dyDescent="0.3">
      <c r="A411" s="36">
        <v>45155</v>
      </c>
      <c r="B411" s="28">
        <v>4101010108</v>
      </c>
      <c r="C411" s="29">
        <v>2500</v>
      </c>
      <c r="D411" s="29">
        <v>3.48</v>
      </c>
      <c r="E411" s="29">
        <f t="shared" si="36"/>
        <v>8700</v>
      </c>
      <c r="F411" s="37" t="s">
        <v>77</v>
      </c>
    </row>
    <row r="412" spans="1:6" x14ac:dyDescent="0.3">
      <c r="A412" s="36">
        <v>45155</v>
      </c>
      <c r="B412" s="28">
        <v>4101010111</v>
      </c>
      <c r="C412" s="29">
        <v>1000</v>
      </c>
      <c r="D412" s="29">
        <v>3.48</v>
      </c>
      <c r="E412" s="29">
        <f t="shared" si="36"/>
        <v>3480</v>
      </c>
      <c r="F412" s="37" t="s">
        <v>77</v>
      </c>
    </row>
    <row r="413" spans="1:6" x14ac:dyDescent="0.3">
      <c r="A413" s="36">
        <v>45155</v>
      </c>
      <c r="B413" s="28">
        <v>4101010131</v>
      </c>
      <c r="C413" s="29">
        <v>10500</v>
      </c>
      <c r="D413" s="29">
        <v>3.48</v>
      </c>
      <c r="E413" s="29">
        <f t="shared" si="36"/>
        <v>36540</v>
      </c>
      <c r="F413" s="37" t="s">
        <v>77</v>
      </c>
    </row>
    <row r="414" spans="1:6" ht="30.6" x14ac:dyDescent="0.3">
      <c r="A414" s="36">
        <v>45155</v>
      </c>
      <c r="B414" s="28">
        <v>4101010069</v>
      </c>
      <c r="C414" s="29">
        <v>27000</v>
      </c>
      <c r="D414" s="29">
        <v>3.48</v>
      </c>
      <c r="E414" s="29">
        <f t="shared" si="36"/>
        <v>93960</v>
      </c>
      <c r="F414" s="34" t="s">
        <v>394</v>
      </c>
    </row>
    <row r="415" spans="1:6" x14ac:dyDescent="0.3">
      <c r="A415" s="36">
        <v>45155</v>
      </c>
      <c r="B415" s="28">
        <v>4101010127</v>
      </c>
      <c r="C415" s="29">
        <v>400</v>
      </c>
      <c r="D415" s="29">
        <v>3.48</v>
      </c>
      <c r="E415" s="29">
        <f t="shared" si="36"/>
        <v>1392</v>
      </c>
      <c r="F415" s="38" t="s">
        <v>77</v>
      </c>
    </row>
    <row r="416" spans="1:6" x14ac:dyDescent="0.3">
      <c r="A416" s="36">
        <v>45156</v>
      </c>
      <c r="B416" s="28">
        <v>4101010040</v>
      </c>
      <c r="C416" s="29">
        <v>6000</v>
      </c>
      <c r="D416" s="29">
        <v>3.48</v>
      </c>
      <c r="E416" s="29">
        <f t="shared" si="36"/>
        <v>20880</v>
      </c>
      <c r="F416" s="38" t="s">
        <v>77</v>
      </c>
    </row>
    <row r="417" spans="1:6" ht="30.6" x14ac:dyDescent="0.3">
      <c r="A417" s="36">
        <v>45156</v>
      </c>
      <c r="B417" s="28">
        <v>4101010002</v>
      </c>
      <c r="C417" s="29">
        <v>22120</v>
      </c>
      <c r="D417" s="29">
        <v>3.48</v>
      </c>
      <c r="E417" s="29">
        <f t="shared" si="36"/>
        <v>76977.600000000006</v>
      </c>
      <c r="F417" s="34" t="s">
        <v>395</v>
      </c>
    </row>
    <row r="418" spans="1:6" x14ac:dyDescent="0.3">
      <c r="A418" s="36">
        <v>45156</v>
      </c>
      <c r="B418" s="28">
        <v>4101010023</v>
      </c>
      <c r="C418" s="29">
        <v>3500</v>
      </c>
      <c r="D418" s="29">
        <v>3.48</v>
      </c>
      <c r="E418" s="29">
        <f t="shared" si="36"/>
        <v>12180</v>
      </c>
      <c r="F418" s="38" t="s">
        <v>77</v>
      </c>
    </row>
    <row r="419" spans="1:6" x14ac:dyDescent="0.3">
      <c r="A419" s="30" t="s">
        <v>58</v>
      </c>
      <c r="B419" s="30"/>
      <c r="C419" s="31">
        <f>SUM(C402:C418)</f>
        <v>220320</v>
      </c>
      <c r="D419" s="31"/>
      <c r="E419" s="31">
        <f>SUM(E402:E418)</f>
        <v>723393.6</v>
      </c>
      <c r="F419" s="31"/>
    </row>
    <row r="421" spans="1:6" x14ac:dyDescent="0.3">
      <c r="A421" s="176" t="s">
        <v>1191</v>
      </c>
      <c r="B421" s="177"/>
      <c r="C421" s="177"/>
      <c r="D421" s="177"/>
      <c r="E421" s="177"/>
      <c r="F421" s="178"/>
    </row>
    <row r="422" spans="1:6" x14ac:dyDescent="0.3">
      <c r="A422" s="176" t="s">
        <v>85</v>
      </c>
      <c r="B422" s="177"/>
      <c r="C422" s="177"/>
      <c r="D422" s="177"/>
      <c r="E422" s="177"/>
      <c r="F422" s="178"/>
    </row>
    <row r="423" spans="1:6" x14ac:dyDescent="0.3">
      <c r="A423" s="87" t="s">
        <v>1181</v>
      </c>
      <c r="B423" s="87" t="s">
        <v>53</v>
      </c>
      <c r="C423" s="87" t="s">
        <v>1163</v>
      </c>
      <c r="D423" s="87" t="s">
        <v>54</v>
      </c>
      <c r="E423" s="87" t="s">
        <v>29</v>
      </c>
      <c r="F423" s="87" t="s">
        <v>56</v>
      </c>
    </row>
    <row r="424" spans="1:6" x14ac:dyDescent="0.3">
      <c r="A424" s="32">
        <v>45159</v>
      </c>
      <c r="B424" s="28">
        <v>4101010130</v>
      </c>
      <c r="C424" s="29">
        <v>7000</v>
      </c>
      <c r="D424" s="29">
        <v>3.48</v>
      </c>
      <c r="E424" s="29">
        <f t="shared" ref="E424:E425" si="37">C424*D424</f>
        <v>24360</v>
      </c>
      <c r="F424" s="38" t="s">
        <v>77</v>
      </c>
    </row>
    <row r="425" spans="1:6" x14ac:dyDescent="0.3">
      <c r="A425" s="32">
        <v>45159</v>
      </c>
      <c r="B425" s="28">
        <v>4101010106</v>
      </c>
      <c r="C425" s="29">
        <v>3000</v>
      </c>
      <c r="D425" s="29">
        <v>3.48</v>
      </c>
      <c r="E425" s="29">
        <f t="shared" si="37"/>
        <v>10440</v>
      </c>
      <c r="F425" s="38" t="s">
        <v>77</v>
      </c>
    </row>
    <row r="426" spans="1:6" ht="40.799999999999997" x14ac:dyDescent="0.3">
      <c r="A426" s="32">
        <v>45159</v>
      </c>
      <c r="B426" s="28">
        <v>4101010126</v>
      </c>
      <c r="C426" s="29">
        <v>3000</v>
      </c>
      <c r="D426" s="29">
        <v>3.48</v>
      </c>
      <c r="E426" s="29">
        <f>C426*D426</f>
        <v>10440</v>
      </c>
      <c r="F426" s="38" t="s">
        <v>316</v>
      </c>
    </row>
    <row r="427" spans="1:6" ht="40.799999999999997" x14ac:dyDescent="0.3">
      <c r="A427" s="32">
        <v>45159</v>
      </c>
      <c r="B427" s="28">
        <v>4101010126</v>
      </c>
      <c r="C427" s="29">
        <v>2860</v>
      </c>
      <c r="D427" s="29">
        <v>3.48</v>
      </c>
      <c r="E427" s="29">
        <f t="shared" ref="E427:E437" si="38">C427*D427</f>
        <v>9952.7999999999993</v>
      </c>
      <c r="F427" s="38" t="s">
        <v>317</v>
      </c>
    </row>
    <row r="428" spans="1:6" x14ac:dyDescent="0.3">
      <c r="A428" s="32">
        <v>45160</v>
      </c>
      <c r="B428" s="28">
        <v>4101010087</v>
      </c>
      <c r="C428" s="29">
        <v>4300</v>
      </c>
      <c r="D428" s="29">
        <v>3.48</v>
      </c>
      <c r="E428" s="29">
        <f t="shared" si="38"/>
        <v>14964</v>
      </c>
      <c r="F428" s="38" t="s">
        <v>77</v>
      </c>
    </row>
    <row r="429" spans="1:6" x14ac:dyDescent="0.3">
      <c r="A429" s="32">
        <v>45160</v>
      </c>
      <c r="B429" s="28">
        <v>4101010016</v>
      </c>
      <c r="C429" s="29">
        <v>950</v>
      </c>
      <c r="D429" s="29">
        <v>3.48</v>
      </c>
      <c r="E429" s="29">
        <f t="shared" si="38"/>
        <v>3306</v>
      </c>
      <c r="F429" s="38" t="s">
        <v>77</v>
      </c>
    </row>
    <row r="430" spans="1:6" x14ac:dyDescent="0.3">
      <c r="A430" s="32">
        <v>45160</v>
      </c>
      <c r="B430" s="28">
        <v>4101010119</v>
      </c>
      <c r="C430" s="29">
        <v>25000</v>
      </c>
      <c r="D430" s="29">
        <v>3.48</v>
      </c>
      <c r="E430" s="29">
        <f t="shared" si="38"/>
        <v>87000</v>
      </c>
      <c r="F430" s="38" t="s">
        <v>77</v>
      </c>
    </row>
    <row r="431" spans="1:6" x14ac:dyDescent="0.3">
      <c r="A431" s="32">
        <v>45161</v>
      </c>
      <c r="B431" s="28">
        <v>4101010024</v>
      </c>
      <c r="C431" s="29">
        <v>60</v>
      </c>
      <c r="D431" s="29">
        <v>3.48</v>
      </c>
      <c r="E431" s="29">
        <f t="shared" si="38"/>
        <v>208.8</v>
      </c>
      <c r="F431" s="38" t="s">
        <v>77</v>
      </c>
    </row>
    <row r="432" spans="1:6" x14ac:dyDescent="0.3">
      <c r="A432" s="32">
        <v>45162</v>
      </c>
      <c r="B432" s="28">
        <v>4101010026</v>
      </c>
      <c r="C432" s="29">
        <v>28500</v>
      </c>
      <c r="D432" s="29">
        <v>2.72</v>
      </c>
      <c r="E432" s="29">
        <f t="shared" si="38"/>
        <v>77520</v>
      </c>
      <c r="F432" s="38" t="s">
        <v>77</v>
      </c>
    </row>
    <row r="433" spans="1:6" x14ac:dyDescent="0.3">
      <c r="A433" s="32">
        <v>45162</v>
      </c>
      <c r="B433" s="28">
        <v>4101010026</v>
      </c>
      <c r="C433" s="29">
        <v>28500</v>
      </c>
      <c r="D433" s="29">
        <v>2.72</v>
      </c>
      <c r="E433" s="29">
        <f t="shared" si="38"/>
        <v>77520</v>
      </c>
      <c r="F433" s="38" t="s">
        <v>77</v>
      </c>
    </row>
    <row r="434" spans="1:6" x14ac:dyDescent="0.3">
      <c r="A434" s="32">
        <v>45162</v>
      </c>
      <c r="B434" s="28">
        <v>4101010092</v>
      </c>
      <c r="C434" s="29">
        <v>4000</v>
      </c>
      <c r="D434" s="29">
        <v>3.48</v>
      </c>
      <c r="E434" s="29">
        <f t="shared" si="38"/>
        <v>13920</v>
      </c>
      <c r="F434" s="38" t="s">
        <v>77</v>
      </c>
    </row>
    <row r="435" spans="1:6" x14ac:dyDescent="0.3">
      <c r="A435" s="32">
        <v>45162</v>
      </c>
      <c r="B435" s="28">
        <v>4101010056</v>
      </c>
      <c r="C435" s="29">
        <v>8000</v>
      </c>
      <c r="D435" s="29">
        <v>3.48</v>
      </c>
      <c r="E435" s="29">
        <f t="shared" si="38"/>
        <v>27840</v>
      </c>
      <c r="F435" s="38" t="s">
        <v>77</v>
      </c>
    </row>
    <row r="436" spans="1:6" x14ac:dyDescent="0.3">
      <c r="A436" s="32">
        <v>45162</v>
      </c>
      <c r="B436" s="28">
        <v>4101010058</v>
      </c>
      <c r="C436" s="29">
        <v>10000</v>
      </c>
      <c r="D436" s="29">
        <v>3.48</v>
      </c>
      <c r="E436" s="29">
        <f t="shared" si="38"/>
        <v>34800</v>
      </c>
      <c r="F436" s="38" t="s">
        <v>77</v>
      </c>
    </row>
    <row r="437" spans="1:6" x14ac:dyDescent="0.3">
      <c r="A437" s="32">
        <v>45162</v>
      </c>
      <c r="B437" s="28">
        <v>4101010024</v>
      </c>
      <c r="C437" s="29">
        <v>5600</v>
      </c>
      <c r="D437" s="29">
        <v>3.48</v>
      </c>
      <c r="E437" s="29">
        <f t="shared" si="38"/>
        <v>19488</v>
      </c>
      <c r="F437" s="38" t="s">
        <v>77</v>
      </c>
    </row>
    <row r="438" spans="1:6" x14ac:dyDescent="0.3">
      <c r="A438" s="30" t="s">
        <v>58</v>
      </c>
      <c r="B438" s="30"/>
      <c r="C438" s="31">
        <f>SUM(C424:C437)</f>
        <v>130770</v>
      </c>
      <c r="D438" s="31"/>
      <c r="E438" s="31">
        <f>SUM(E424:E437)</f>
        <v>411759.6</v>
      </c>
      <c r="F438" s="31"/>
    </row>
    <row r="440" spans="1:6" x14ac:dyDescent="0.3">
      <c r="A440" s="176" t="s">
        <v>1192</v>
      </c>
      <c r="B440" s="177"/>
      <c r="C440" s="177"/>
      <c r="D440" s="177"/>
      <c r="E440" s="177"/>
      <c r="F440" s="178"/>
    </row>
    <row r="441" spans="1:6" x14ac:dyDescent="0.3">
      <c r="A441" s="176" t="s">
        <v>85</v>
      </c>
      <c r="B441" s="177"/>
      <c r="C441" s="177"/>
      <c r="D441" s="177"/>
      <c r="E441" s="177"/>
      <c r="F441" s="178"/>
    </row>
    <row r="442" spans="1:6" x14ac:dyDescent="0.3">
      <c r="A442" s="87" t="s">
        <v>1181</v>
      </c>
      <c r="B442" s="87" t="s">
        <v>53</v>
      </c>
      <c r="C442" s="87" t="s">
        <v>1163</v>
      </c>
      <c r="D442" s="87" t="s">
        <v>54</v>
      </c>
      <c r="E442" s="87" t="s">
        <v>29</v>
      </c>
      <c r="F442" s="87" t="s">
        <v>56</v>
      </c>
    </row>
    <row r="443" spans="1:6" ht="40.799999999999997" x14ac:dyDescent="0.3">
      <c r="A443" s="32">
        <v>45166</v>
      </c>
      <c r="B443" s="28">
        <v>4101010002</v>
      </c>
      <c r="C443" s="29">
        <v>23920</v>
      </c>
      <c r="D443" s="29">
        <v>3.48</v>
      </c>
      <c r="E443" s="29">
        <f t="shared" ref="E443:E456" si="39">C443*D443</f>
        <v>83241.600000000006</v>
      </c>
      <c r="F443" s="38" t="s">
        <v>396</v>
      </c>
    </row>
    <row r="444" spans="1:6" ht="40.799999999999997" x14ac:dyDescent="0.3">
      <c r="A444" s="32">
        <v>45166</v>
      </c>
      <c r="B444" s="28">
        <v>4101010002</v>
      </c>
      <c r="C444" s="29">
        <v>23960</v>
      </c>
      <c r="D444" s="29">
        <v>3.48</v>
      </c>
      <c r="E444" s="29">
        <f t="shared" si="39"/>
        <v>83380.800000000003</v>
      </c>
      <c r="F444" s="38" t="s">
        <v>397</v>
      </c>
    </row>
    <row r="445" spans="1:6" x14ac:dyDescent="0.3">
      <c r="A445" s="32">
        <v>45166</v>
      </c>
      <c r="B445" s="28">
        <v>4101010054</v>
      </c>
      <c r="C445" s="29">
        <v>27000</v>
      </c>
      <c r="D445" s="29">
        <v>3.48</v>
      </c>
      <c r="E445" s="29">
        <f t="shared" si="39"/>
        <v>93960</v>
      </c>
      <c r="F445" s="38" t="s">
        <v>77</v>
      </c>
    </row>
    <row r="446" spans="1:6" x14ac:dyDescent="0.3">
      <c r="A446" s="32">
        <v>45167</v>
      </c>
      <c r="B446" s="28">
        <v>4101010117</v>
      </c>
      <c r="C446" s="29">
        <v>10000</v>
      </c>
      <c r="D446" s="29">
        <v>3.48</v>
      </c>
      <c r="E446" s="29">
        <f t="shared" si="39"/>
        <v>34800</v>
      </c>
      <c r="F446" s="38" t="s">
        <v>77</v>
      </c>
    </row>
    <row r="447" spans="1:6" x14ac:dyDescent="0.3">
      <c r="A447" s="32">
        <v>45167</v>
      </c>
      <c r="B447" s="28">
        <v>4101010040</v>
      </c>
      <c r="C447" s="29">
        <v>6000</v>
      </c>
      <c r="D447" s="29">
        <v>3.48</v>
      </c>
      <c r="E447" s="29">
        <f t="shared" si="39"/>
        <v>20880</v>
      </c>
      <c r="F447" s="38" t="s">
        <v>77</v>
      </c>
    </row>
    <row r="448" spans="1:6" x14ac:dyDescent="0.3">
      <c r="A448" s="32">
        <v>45167</v>
      </c>
      <c r="B448" s="28">
        <v>4101010050</v>
      </c>
      <c r="C448" s="29">
        <v>2500</v>
      </c>
      <c r="D448" s="29">
        <v>3.48</v>
      </c>
      <c r="E448" s="29">
        <f t="shared" si="39"/>
        <v>8700</v>
      </c>
      <c r="F448" s="38" t="s">
        <v>77</v>
      </c>
    </row>
    <row r="449" spans="1:6" x14ac:dyDescent="0.3">
      <c r="A449" s="32">
        <v>45167</v>
      </c>
      <c r="B449" s="28">
        <v>4101010110</v>
      </c>
      <c r="C449" s="29">
        <v>100</v>
      </c>
      <c r="D449" s="29">
        <v>3.48</v>
      </c>
      <c r="E449" s="29">
        <f t="shared" si="39"/>
        <v>348</v>
      </c>
      <c r="F449" s="38" t="s">
        <v>77</v>
      </c>
    </row>
    <row r="450" spans="1:6" x14ac:dyDescent="0.3">
      <c r="A450" s="32">
        <v>45167</v>
      </c>
      <c r="B450" s="28">
        <v>4101010133</v>
      </c>
      <c r="C450" s="29">
        <v>4000</v>
      </c>
      <c r="D450" s="29">
        <v>3.48</v>
      </c>
      <c r="E450" s="29">
        <f t="shared" si="39"/>
        <v>13920</v>
      </c>
      <c r="F450" s="38" t="s">
        <v>77</v>
      </c>
    </row>
    <row r="451" spans="1:6" ht="40.799999999999997" x14ac:dyDescent="0.3">
      <c r="A451" s="32">
        <v>45167</v>
      </c>
      <c r="B451" s="28">
        <v>4101010074</v>
      </c>
      <c r="C451" s="29">
        <v>27000</v>
      </c>
      <c r="D451" s="29">
        <v>3.48</v>
      </c>
      <c r="E451" s="29">
        <f t="shared" si="39"/>
        <v>93960</v>
      </c>
      <c r="F451" s="38" t="s">
        <v>398</v>
      </c>
    </row>
    <row r="452" spans="1:6" ht="40.799999999999997" x14ac:dyDescent="0.3">
      <c r="A452" s="32">
        <v>45167</v>
      </c>
      <c r="B452" s="28">
        <v>4101010074</v>
      </c>
      <c r="C452" s="29">
        <v>27000</v>
      </c>
      <c r="D452" s="29">
        <v>3.48</v>
      </c>
      <c r="E452" s="29">
        <f t="shared" si="39"/>
        <v>93960</v>
      </c>
      <c r="F452" s="38" t="s">
        <v>399</v>
      </c>
    </row>
    <row r="453" spans="1:6" x14ac:dyDescent="0.3">
      <c r="A453" s="32">
        <v>45168</v>
      </c>
      <c r="B453" s="28">
        <v>4101010085</v>
      </c>
      <c r="C453" s="29">
        <v>1000</v>
      </c>
      <c r="D453" s="29">
        <v>3.48</v>
      </c>
      <c r="E453" s="29">
        <f t="shared" si="39"/>
        <v>3480</v>
      </c>
      <c r="F453" s="38" t="s">
        <v>77</v>
      </c>
    </row>
    <row r="454" spans="1:6" x14ac:dyDescent="0.3">
      <c r="A454" s="32">
        <v>45168</v>
      </c>
      <c r="B454" s="28">
        <v>4101010105</v>
      </c>
      <c r="C454" s="29">
        <v>1500</v>
      </c>
      <c r="D454" s="29">
        <v>3.48</v>
      </c>
      <c r="E454" s="29">
        <f t="shared" si="39"/>
        <v>5220</v>
      </c>
      <c r="F454" s="38" t="s">
        <v>77</v>
      </c>
    </row>
    <row r="455" spans="1:6" x14ac:dyDescent="0.3">
      <c r="A455" s="32">
        <v>45169</v>
      </c>
      <c r="B455" s="28">
        <v>4101010091</v>
      </c>
      <c r="C455" s="29">
        <v>2500</v>
      </c>
      <c r="D455" s="29">
        <v>3.48</v>
      </c>
      <c r="E455" s="29">
        <f t="shared" si="39"/>
        <v>8700</v>
      </c>
      <c r="F455" s="38" t="s">
        <v>77</v>
      </c>
    </row>
    <row r="456" spans="1:6" x14ac:dyDescent="0.3">
      <c r="A456" s="32">
        <v>45169</v>
      </c>
      <c r="B456" s="28">
        <v>4101010014</v>
      </c>
      <c r="C456" s="29">
        <v>21000</v>
      </c>
      <c r="D456" s="29">
        <v>3.48</v>
      </c>
      <c r="E456" s="29">
        <f t="shared" si="39"/>
        <v>73080</v>
      </c>
      <c r="F456" s="38" t="s">
        <v>77</v>
      </c>
    </row>
    <row r="457" spans="1:6" x14ac:dyDescent="0.3">
      <c r="A457" s="30" t="s">
        <v>58</v>
      </c>
      <c r="B457" s="30"/>
      <c r="C457" s="31">
        <f>SUM(C443:C456)</f>
        <v>177480</v>
      </c>
      <c r="D457" s="31"/>
      <c r="E457" s="31">
        <f>SUM(E443:E456)</f>
        <v>617630.4</v>
      </c>
      <c r="F457" s="31"/>
    </row>
    <row r="458" spans="1:6" x14ac:dyDescent="0.3">
      <c r="C458" s="55" t="s">
        <v>86</v>
      </c>
      <c r="D458" s="55"/>
      <c r="E458" s="55" t="s">
        <v>87</v>
      </c>
    </row>
    <row r="459" spans="1:6" x14ac:dyDescent="0.3">
      <c r="A459" s="23" t="s">
        <v>1175</v>
      </c>
      <c r="C459" s="56">
        <f>C457+C438+C419+C397+C380</f>
        <v>758590</v>
      </c>
      <c r="D459" s="23"/>
      <c r="E459" s="56">
        <f>E457+E438+E419+E397+E380</f>
        <v>2509933.2000000002</v>
      </c>
    </row>
    <row r="460" spans="1:6" x14ac:dyDescent="0.3">
      <c r="A460" s="23"/>
      <c r="C460" s="56"/>
      <c r="D460" s="23"/>
      <c r="E460" s="56"/>
    </row>
    <row r="461" spans="1:6" x14ac:dyDescent="0.3">
      <c r="A461" s="54" t="s">
        <v>0</v>
      </c>
      <c r="B461" s="54">
        <v>2023</v>
      </c>
    </row>
    <row r="463" spans="1:6" x14ac:dyDescent="0.3">
      <c r="A463" s="176" t="s">
        <v>1193</v>
      </c>
      <c r="B463" s="177"/>
      <c r="C463" s="177"/>
      <c r="D463" s="177"/>
      <c r="E463" s="177"/>
      <c r="F463" s="178"/>
    </row>
    <row r="464" spans="1:6" x14ac:dyDescent="0.3">
      <c r="A464" s="176" t="s">
        <v>85</v>
      </c>
      <c r="B464" s="177"/>
      <c r="C464" s="177"/>
      <c r="D464" s="177"/>
      <c r="E464" s="177"/>
      <c r="F464" s="178"/>
    </row>
    <row r="465" spans="1:6" x14ac:dyDescent="0.3">
      <c r="A465" s="87" t="s">
        <v>0</v>
      </c>
      <c r="B465" s="87" t="s">
        <v>53</v>
      </c>
      <c r="C465" s="87" t="s">
        <v>1163</v>
      </c>
      <c r="D465" s="87" t="s">
        <v>54</v>
      </c>
      <c r="E465" s="87" t="s">
        <v>29</v>
      </c>
      <c r="F465" s="87" t="s">
        <v>56</v>
      </c>
    </row>
    <row r="466" spans="1:6" x14ac:dyDescent="0.3">
      <c r="A466" s="98">
        <v>45170</v>
      </c>
      <c r="B466" s="99">
        <v>4101010011</v>
      </c>
      <c r="C466" s="100">
        <v>4000</v>
      </c>
      <c r="D466" s="100">
        <v>3.48</v>
      </c>
      <c r="E466" s="100">
        <f>C466*D466</f>
        <v>13920</v>
      </c>
      <c r="F466" s="101" t="s">
        <v>77</v>
      </c>
    </row>
    <row r="467" spans="1:6" x14ac:dyDescent="0.3">
      <c r="A467" s="98">
        <v>45170</v>
      </c>
      <c r="B467" s="99">
        <v>4101010075</v>
      </c>
      <c r="C467" s="100">
        <v>3600</v>
      </c>
      <c r="D467" s="100">
        <v>3.48</v>
      </c>
      <c r="E467" s="100">
        <f>C467*D467</f>
        <v>12528</v>
      </c>
      <c r="F467" s="101" t="s">
        <v>77</v>
      </c>
    </row>
    <row r="468" spans="1:6" x14ac:dyDescent="0.3">
      <c r="A468" s="98">
        <v>45170</v>
      </c>
      <c r="B468" s="99">
        <v>4101010106</v>
      </c>
      <c r="C468" s="100">
        <v>3000</v>
      </c>
      <c r="D468" s="100">
        <v>3.48</v>
      </c>
      <c r="E468" s="100">
        <f>C468*D468</f>
        <v>10440</v>
      </c>
      <c r="F468" s="101" t="s">
        <v>77</v>
      </c>
    </row>
    <row r="469" spans="1:6" x14ac:dyDescent="0.3">
      <c r="A469" s="98">
        <v>45170</v>
      </c>
      <c r="B469" s="99">
        <v>4101010041</v>
      </c>
      <c r="C469" s="100">
        <v>25000</v>
      </c>
      <c r="D469" s="100">
        <v>3.48</v>
      </c>
      <c r="E469" s="100">
        <f>C469*D469</f>
        <v>87000</v>
      </c>
      <c r="F469" s="101" t="s">
        <v>77</v>
      </c>
    </row>
    <row r="470" spans="1:6" x14ac:dyDescent="0.3">
      <c r="A470" s="102" t="s">
        <v>58</v>
      </c>
      <c r="B470" s="102"/>
      <c r="C470" s="103">
        <f>SUM(C466:C469)</f>
        <v>35600</v>
      </c>
      <c r="D470" s="103"/>
      <c r="E470" s="103">
        <f>SUM(E466:E469)</f>
        <v>123888</v>
      </c>
      <c r="F470" s="103"/>
    </row>
    <row r="472" spans="1:6" x14ac:dyDescent="0.3">
      <c r="A472" s="176" t="s">
        <v>1194</v>
      </c>
      <c r="B472" s="177"/>
      <c r="C472" s="177"/>
      <c r="D472" s="177"/>
      <c r="E472" s="177"/>
      <c r="F472" s="178"/>
    </row>
    <row r="473" spans="1:6" x14ac:dyDescent="0.3">
      <c r="A473" s="176" t="s">
        <v>85</v>
      </c>
      <c r="B473" s="177"/>
      <c r="C473" s="177"/>
      <c r="D473" s="177"/>
      <c r="E473" s="177"/>
      <c r="F473" s="178"/>
    </row>
    <row r="474" spans="1:6" x14ac:dyDescent="0.3">
      <c r="A474" s="87" t="s">
        <v>0</v>
      </c>
      <c r="B474" s="87" t="s">
        <v>53</v>
      </c>
      <c r="C474" s="87" t="s">
        <v>1163</v>
      </c>
      <c r="D474" s="87" t="s">
        <v>54</v>
      </c>
      <c r="E474" s="87" t="s">
        <v>29</v>
      </c>
      <c r="F474" s="87" t="s">
        <v>56</v>
      </c>
    </row>
    <row r="475" spans="1:6" ht="40.799999999999997" x14ac:dyDescent="0.3">
      <c r="A475" s="104">
        <v>45173</v>
      </c>
      <c r="B475" s="105">
        <v>4101010041</v>
      </c>
      <c r="C475" s="100">
        <v>25000</v>
      </c>
      <c r="D475" s="100">
        <v>3.48</v>
      </c>
      <c r="E475" s="100">
        <f t="shared" ref="E475:E483" si="40">C475*D475</f>
        <v>87000</v>
      </c>
      <c r="F475" s="101" t="s">
        <v>501</v>
      </c>
    </row>
    <row r="476" spans="1:6" x14ac:dyDescent="0.3">
      <c r="A476" s="104">
        <v>45174</v>
      </c>
      <c r="B476" s="105">
        <v>4101010135</v>
      </c>
      <c r="C476" s="100">
        <v>2870</v>
      </c>
      <c r="D476" s="100">
        <v>3.48</v>
      </c>
      <c r="E476" s="100">
        <f t="shared" si="40"/>
        <v>9987.6</v>
      </c>
      <c r="F476" s="106" t="s">
        <v>77</v>
      </c>
    </row>
    <row r="477" spans="1:6" x14ac:dyDescent="0.3">
      <c r="A477" s="104">
        <v>45174</v>
      </c>
      <c r="B477" s="105">
        <v>4101010108</v>
      </c>
      <c r="C477" s="100">
        <v>2500</v>
      </c>
      <c r="D477" s="100">
        <v>3.48</v>
      </c>
      <c r="E477" s="100">
        <f t="shared" si="40"/>
        <v>8700</v>
      </c>
      <c r="F477" s="106" t="s">
        <v>77</v>
      </c>
    </row>
    <row r="478" spans="1:6" x14ac:dyDescent="0.3">
      <c r="A478" s="104">
        <v>45175</v>
      </c>
      <c r="B478" s="105">
        <v>4101010107</v>
      </c>
      <c r="C478" s="100">
        <v>4000</v>
      </c>
      <c r="D478" s="100">
        <v>3.48</v>
      </c>
      <c r="E478" s="100">
        <f t="shared" si="40"/>
        <v>13920</v>
      </c>
      <c r="F478" s="106" t="s">
        <v>77</v>
      </c>
    </row>
    <row r="479" spans="1:6" x14ac:dyDescent="0.3">
      <c r="A479" s="104">
        <v>45175</v>
      </c>
      <c r="B479" s="105">
        <v>4101010038</v>
      </c>
      <c r="C479" s="107">
        <v>5000</v>
      </c>
      <c r="D479" s="100">
        <v>3.48</v>
      </c>
      <c r="E479" s="100">
        <f t="shared" si="40"/>
        <v>17400</v>
      </c>
      <c r="F479" s="106" t="s">
        <v>77</v>
      </c>
    </row>
    <row r="480" spans="1:6" x14ac:dyDescent="0.3">
      <c r="A480" s="104">
        <v>45177</v>
      </c>
      <c r="B480" s="105">
        <v>4101010114</v>
      </c>
      <c r="C480" s="100">
        <v>7500</v>
      </c>
      <c r="D480" s="100">
        <v>3.48</v>
      </c>
      <c r="E480" s="100">
        <f t="shared" si="40"/>
        <v>26100</v>
      </c>
      <c r="F480" s="106" t="s">
        <v>77</v>
      </c>
    </row>
    <row r="481" spans="1:6" ht="40.799999999999997" x14ac:dyDescent="0.3">
      <c r="A481" s="104">
        <v>45177</v>
      </c>
      <c r="B481" s="105">
        <v>4101010026</v>
      </c>
      <c r="C481" s="100">
        <v>28500</v>
      </c>
      <c r="D481" s="100">
        <v>2.72</v>
      </c>
      <c r="E481" s="100">
        <f t="shared" si="40"/>
        <v>77520</v>
      </c>
      <c r="F481" s="101" t="s">
        <v>502</v>
      </c>
    </row>
    <row r="482" spans="1:6" ht="40.799999999999997" x14ac:dyDescent="0.3">
      <c r="A482" s="104">
        <v>45177</v>
      </c>
      <c r="B482" s="105">
        <v>4101010026</v>
      </c>
      <c r="C482" s="100">
        <v>28500</v>
      </c>
      <c r="D482" s="100">
        <v>2.72</v>
      </c>
      <c r="E482" s="100">
        <f t="shared" si="40"/>
        <v>77520</v>
      </c>
      <c r="F482" s="101" t="s">
        <v>503</v>
      </c>
    </row>
    <row r="483" spans="1:6" x14ac:dyDescent="0.3">
      <c r="A483" s="104">
        <v>45177</v>
      </c>
      <c r="B483" s="105">
        <v>4101010037</v>
      </c>
      <c r="C483" s="100">
        <v>12000</v>
      </c>
      <c r="D483" s="100">
        <v>3.48</v>
      </c>
      <c r="E483" s="100">
        <f t="shared" si="40"/>
        <v>41760</v>
      </c>
      <c r="F483" s="106" t="s">
        <v>77</v>
      </c>
    </row>
    <row r="484" spans="1:6" x14ac:dyDescent="0.3">
      <c r="A484" s="102" t="s">
        <v>58</v>
      </c>
      <c r="B484" s="102"/>
      <c r="C484" s="103">
        <f>SUM(C475:C483)</f>
        <v>115870</v>
      </c>
      <c r="D484" s="103"/>
      <c r="E484" s="103">
        <f>SUM(E475:E483)</f>
        <v>359907.6</v>
      </c>
      <c r="F484" s="103"/>
    </row>
    <row r="485" spans="1:6" x14ac:dyDescent="0.3">
      <c r="A485" s="108"/>
    </row>
    <row r="486" spans="1:6" x14ac:dyDescent="0.3">
      <c r="A486" s="176" t="s">
        <v>1195</v>
      </c>
      <c r="B486" s="177"/>
      <c r="C486" s="177"/>
      <c r="D486" s="177"/>
      <c r="E486" s="177"/>
      <c r="F486" s="178"/>
    </row>
    <row r="487" spans="1:6" x14ac:dyDescent="0.3">
      <c r="A487" s="176" t="s">
        <v>85</v>
      </c>
      <c r="B487" s="177"/>
      <c r="C487" s="177"/>
      <c r="D487" s="177"/>
      <c r="E487" s="177"/>
      <c r="F487" s="178"/>
    </row>
    <row r="488" spans="1:6" x14ac:dyDescent="0.3">
      <c r="A488" s="87" t="s">
        <v>0</v>
      </c>
      <c r="B488" s="87" t="s">
        <v>53</v>
      </c>
      <c r="C488" s="87" t="s">
        <v>1163</v>
      </c>
      <c r="D488" s="87" t="s">
        <v>54</v>
      </c>
      <c r="E488" s="87" t="s">
        <v>29</v>
      </c>
      <c r="F488" s="87" t="s">
        <v>56</v>
      </c>
    </row>
    <row r="489" spans="1:6" x14ac:dyDescent="0.3">
      <c r="A489" s="109">
        <v>45180</v>
      </c>
      <c r="B489" s="105">
        <v>4101010136</v>
      </c>
      <c r="C489" s="100">
        <v>1500</v>
      </c>
      <c r="D489" s="100">
        <v>2.72</v>
      </c>
      <c r="E489" s="100">
        <f t="shared" ref="E489:E508" si="41">C489*D489</f>
        <v>4080.0000000000005</v>
      </c>
      <c r="F489" s="106" t="s">
        <v>77</v>
      </c>
    </row>
    <row r="490" spans="1:6" x14ac:dyDescent="0.3">
      <c r="A490" s="109">
        <v>45180</v>
      </c>
      <c r="B490" s="105">
        <v>4101010076</v>
      </c>
      <c r="C490" s="100">
        <v>25000</v>
      </c>
      <c r="D490" s="100">
        <v>2.72</v>
      </c>
      <c r="E490" s="100">
        <f t="shared" si="41"/>
        <v>68000</v>
      </c>
      <c r="F490" s="106" t="s">
        <v>77</v>
      </c>
    </row>
    <row r="491" spans="1:6" ht="40.799999999999997" x14ac:dyDescent="0.3">
      <c r="A491" s="109">
        <v>45180</v>
      </c>
      <c r="B491" s="105">
        <v>4101010119</v>
      </c>
      <c r="C491" s="100">
        <v>25000</v>
      </c>
      <c r="D491" s="100">
        <v>3.48</v>
      </c>
      <c r="E491" s="100">
        <f t="shared" si="41"/>
        <v>87000</v>
      </c>
      <c r="F491" s="110" t="s">
        <v>390</v>
      </c>
    </row>
    <row r="492" spans="1:6" x14ac:dyDescent="0.3">
      <c r="A492" s="109">
        <v>45181</v>
      </c>
      <c r="B492" s="105">
        <v>4101010069</v>
      </c>
      <c r="C492" s="100">
        <v>27000</v>
      </c>
      <c r="D492" s="100">
        <v>3.48</v>
      </c>
      <c r="E492" s="100">
        <f t="shared" si="41"/>
        <v>93960</v>
      </c>
      <c r="F492" s="106" t="s">
        <v>77</v>
      </c>
    </row>
    <row r="493" spans="1:6" x14ac:dyDescent="0.3">
      <c r="A493" s="109">
        <v>45181</v>
      </c>
      <c r="B493" s="105">
        <v>4101010069</v>
      </c>
      <c r="C493" s="100">
        <v>27000</v>
      </c>
      <c r="D493" s="100">
        <v>3.48</v>
      </c>
      <c r="E493" s="100">
        <f t="shared" si="41"/>
        <v>93960</v>
      </c>
      <c r="F493" s="106" t="s">
        <v>77</v>
      </c>
    </row>
    <row r="494" spans="1:6" x14ac:dyDescent="0.3">
      <c r="A494" s="109">
        <v>45181</v>
      </c>
      <c r="B494" s="105">
        <v>4101010111</v>
      </c>
      <c r="C494" s="100">
        <v>1000</v>
      </c>
      <c r="D494" s="100">
        <v>3.48</v>
      </c>
      <c r="E494" s="100">
        <f t="shared" si="41"/>
        <v>3480</v>
      </c>
      <c r="F494" s="106" t="s">
        <v>77</v>
      </c>
    </row>
    <row r="495" spans="1:6" ht="30.6" x14ac:dyDescent="0.3">
      <c r="A495" s="109">
        <v>45182</v>
      </c>
      <c r="B495" s="105">
        <v>4101010042</v>
      </c>
      <c r="C495" s="100">
        <v>450</v>
      </c>
      <c r="D495" s="100">
        <v>3.48</v>
      </c>
      <c r="E495" s="100">
        <f t="shared" si="41"/>
        <v>1566</v>
      </c>
      <c r="F495" s="110" t="s">
        <v>391</v>
      </c>
    </row>
    <row r="496" spans="1:6" ht="40.799999999999997" x14ac:dyDescent="0.3">
      <c r="A496" s="109">
        <v>45182</v>
      </c>
      <c r="B496" s="105">
        <v>4101010124</v>
      </c>
      <c r="C496" s="100">
        <v>10000</v>
      </c>
      <c r="D496" s="100">
        <v>3.48</v>
      </c>
      <c r="E496" s="100">
        <f t="shared" si="41"/>
        <v>34800</v>
      </c>
      <c r="F496" s="110" t="s">
        <v>392</v>
      </c>
    </row>
    <row r="497" spans="1:6" ht="40.799999999999997" x14ac:dyDescent="0.3">
      <c r="A497" s="109">
        <v>45182</v>
      </c>
      <c r="B497" s="105">
        <v>4101010002</v>
      </c>
      <c r="C497" s="100">
        <v>23920</v>
      </c>
      <c r="D497" s="100">
        <v>3.48</v>
      </c>
      <c r="E497" s="100">
        <f t="shared" si="41"/>
        <v>83241.600000000006</v>
      </c>
      <c r="F497" s="110" t="s">
        <v>393</v>
      </c>
    </row>
    <row r="498" spans="1:6" x14ac:dyDescent="0.3">
      <c r="A498" s="109">
        <v>45182</v>
      </c>
      <c r="B498" s="105">
        <v>4101010002</v>
      </c>
      <c r="C498" s="100">
        <v>23920</v>
      </c>
      <c r="D498" s="100">
        <v>3.48</v>
      </c>
      <c r="E498" s="100">
        <f t="shared" si="41"/>
        <v>83241.600000000006</v>
      </c>
      <c r="F498" s="106" t="s">
        <v>77</v>
      </c>
    </row>
    <row r="499" spans="1:6" x14ac:dyDescent="0.3">
      <c r="A499" s="109">
        <v>45183</v>
      </c>
      <c r="B499" s="105">
        <v>4101010011</v>
      </c>
      <c r="C499" s="100">
        <v>8000</v>
      </c>
      <c r="D499" s="100">
        <v>3.48</v>
      </c>
      <c r="E499" s="100">
        <f t="shared" si="41"/>
        <v>27840</v>
      </c>
      <c r="F499" s="106" t="s">
        <v>77</v>
      </c>
    </row>
    <row r="500" spans="1:6" x14ac:dyDescent="0.3">
      <c r="A500" s="109">
        <v>45183</v>
      </c>
      <c r="B500" s="105">
        <v>4101010106</v>
      </c>
      <c r="C500" s="100">
        <v>3000</v>
      </c>
      <c r="D500" s="100">
        <v>3.48</v>
      </c>
      <c r="E500" s="100">
        <f t="shared" si="41"/>
        <v>10440</v>
      </c>
      <c r="F500" s="106" t="s">
        <v>77</v>
      </c>
    </row>
    <row r="501" spans="1:6" ht="30.6" x14ac:dyDescent="0.3">
      <c r="A501" s="109">
        <v>45183</v>
      </c>
      <c r="B501" s="105">
        <v>4101010034</v>
      </c>
      <c r="C501" s="100">
        <v>5300</v>
      </c>
      <c r="D501" s="100">
        <v>3.48</v>
      </c>
      <c r="E501" s="100">
        <f t="shared" si="41"/>
        <v>18444</v>
      </c>
      <c r="F501" s="110" t="s">
        <v>394</v>
      </c>
    </row>
    <row r="502" spans="1:6" x14ac:dyDescent="0.3">
      <c r="A502" s="109">
        <v>45183</v>
      </c>
      <c r="B502" s="105">
        <v>4101010127</v>
      </c>
      <c r="C502" s="100">
        <v>400</v>
      </c>
      <c r="D502" s="100">
        <v>3.48</v>
      </c>
      <c r="E502" s="100">
        <f t="shared" si="41"/>
        <v>1392</v>
      </c>
      <c r="F502" s="101" t="s">
        <v>77</v>
      </c>
    </row>
    <row r="503" spans="1:6" x14ac:dyDescent="0.3">
      <c r="A503" s="109">
        <v>45184</v>
      </c>
      <c r="B503" s="105">
        <v>4101010026</v>
      </c>
      <c r="C503" s="100">
        <v>28500</v>
      </c>
      <c r="D503" s="100">
        <v>2.72</v>
      </c>
      <c r="E503" s="100">
        <f t="shared" si="41"/>
        <v>77520</v>
      </c>
      <c r="F503" s="101" t="s">
        <v>77</v>
      </c>
    </row>
    <row r="504" spans="1:6" x14ac:dyDescent="0.3">
      <c r="A504" s="109">
        <v>45184</v>
      </c>
      <c r="B504" s="105">
        <v>4101010026</v>
      </c>
      <c r="C504" s="100">
        <v>28500</v>
      </c>
      <c r="D504" s="100">
        <v>2.72</v>
      </c>
      <c r="E504" s="100">
        <f t="shared" si="41"/>
        <v>77520</v>
      </c>
      <c r="F504" s="101" t="s">
        <v>77</v>
      </c>
    </row>
    <row r="505" spans="1:6" x14ac:dyDescent="0.3">
      <c r="A505" s="109">
        <v>45184</v>
      </c>
      <c r="B505" s="105">
        <v>4101010006</v>
      </c>
      <c r="C505" s="100">
        <v>200</v>
      </c>
      <c r="D505" s="100">
        <v>3.48</v>
      </c>
      <c r="E505" s="100">
        <f t="shared" si="41"/>
        <v>696</v>
      </c>
      <c r="F505" s="101" t="s">
        <v>77</v>
      </c>
    </row>
    <row r="506" spans="1:6" x14ac:dyDescent="0.3">
      <c r="A506" s="109">
        <v>45184</v>
      </c>
      <c r="B506" s="105">
        <v>4101010041</v>
      </c>
      <c r="C506" s="100">
        <v>27500</v>
      </c>
      <c r="D506" s="100">
        <v>3.48</v>
      </c>
      <c r="E506" s="100">
        <f t="shared" si="41"/>
        <v>95700</v>
      </c>
      <c r="F506" s="101" t="s">
        <v>77</v>
      </c>
    </row>
    <row r="507" spans="1:6" ht="30.6" x14ac:dyDescent="0.3">
      <c r="A507" s="109">
        <v>45184</v>
      </c>
      <c r="B507" s="105">
        <v>4101010041</v>
      </c>
      <c r="C507" s="100">
        <v>27500</v>
      </c>
      <c r="D507" s="100">
        <v>3.48</v>
      </c>
      <c r="E507" s="100">
        <f t="shared" si="41"/>
        <v>95700</v>
      </c>
      <c r="F507" s="110" t="s">
        <v>395</v>
      </c>
    </row>
    <row r="508" spans="1:6" x14ac:dyDescent="0.3">
      <c r="A508" s="109">
        <v>45184</v>
      </c>
      <c r="B508" s="105">
        <v>4101010074</v>
      </c>
      <c r="C508" s="100">
        <v>20000</v>
      </c>
      <c r="D508" s="100">
        <v>3.48</v>
      </c>
      <c r="E508" s="100">
        <f t="shared" si="41"/>
        <v>69600</v>
      </c>
      <c r="F508" s="101" t="s">
        <v>77</v>
      </c>
    </row>
    <row r="509" spans="1:6" x14ac:dyDescent="0.3">
      <c r="A509" s="102" t="s">
        <v>58</v>
      </c>
      <c r="B509" s="102"/>
      <c r="C509" s="103">
        <f>SUM(C489:C508)</f>
        <v>313690</v>
      </c>
      <c r="D509" s="103"/>
      <c r="E509" s="103">
        <f>SUM(E489:E508)</f>
        <v>1028181.2</v>
      </c>
      <c r="F509" s="103"/>
    </row>
    <row r="511" spans="1:6" x14ac:dyDescent="0.3">
      <c r="A511" s="176" t="s">
        <v>1196</v>
      </c>
      <c r="B511" s="177"/>
      <c r="C511" s="177"/>
      <c r="D511" s="177"/>
      <c r="E511" s="177"/>
      <c r="F511" s="178"/>
    </row>
    <row r="512" spans="1:6" x14ac:dyDescent="0.3">
      <c r="A512" s="176" t="s">
        <v>85</v>
      </c>
      <c r="B512" s="177"/>
      <c r="C512" s="177"/>
      <c r="D512" s="177"/>
      <c r="E512" s="177"/>
      <c r="F512" s="178"/>
    </row>
    <row r="513" spans="1:6" x14ac:dyDescent="0.3">
      <c r="A513" s="87" t="s">
        <v>0</v>
      </c>
      <c r="B513" s="87" t="s">
        <v>53</v>
      </c>
      <c r="C513" s="87" t="s">
        <v>1163</v>
      </c>
      <c r="D513" s="87" t="s">
        <v>54</v>
      </c>
      <c r="E513" s="87" t="s">
        <v>29</v>
      </c>
      <c r="F513" s="87" t="s">
        <v>56</v>
      </c>
    </row>
    <row r="514" spans="1:6" x14ac:dyDescent="0.3">
      <c r="A514" s="104">
        <v>45187</v>
      </c>
      <c r="B514" s="105">
        <v>4101010126</v>
      </c>
      <c r="C514" s="100">
        <v>3000</v>
      </c>
      <c r="D514" s="100">
        <v>3.48</v>
      </c>
      <c r="E514" s="100">
        <f t="shared" ref="E514:E529" si="42">C514*D514</f>
        <v>10440</v>
      </c>
      <c r="F514" s="101" t="s">
        <v>77</v>
      </c>
    </row>
    <row r="515" spans="1:6" x14ac:dyDescent="0.3">
      <c r="A515" s="104">
        <v>45187</v>
      </c>
      <c r="B515" s="105">
        <v>4101010126</v>
      </c>
      <c r="C515" s="100">
        <v>2860</v>
      </c>
      <c r="D515" s="100">
        <v>3.48</v>
      </c>
      <c r="E515" s="100">
        <f t="shared" si="42"/>
        <v>9952.7999999999993</v>
      </c>
      <c r="F515" s="101" t="s">
        <v>77</v>
      </c>
    </row>
    <row r="516" spans="1:6" x14ac:dyDescent="0.3">
      <c r="A516" s="104">
        <v>45187</v>
      </c>
      <c r="B516" s="105">
        <v>4101010076</v>
      </c>
      <c r="C516" s="100">
        <v>25000</v>
      </c>
      <c r="D516" s="100">
        <v>3.48</v>
      </c>
      <c r="E516" s="100">
        <f t="shared" si="42"/>
        <v>87000</v>
      </c>
      <c r="F516" s="101" t="s">
        <v>77</v>
      </c>
    </row>
    <row r="517" spans="1:6" x14ac:dyDescent="0.3">
      <c r="A517" s="104">
        <v>45187</v>
      </c>
      <c r="B517" s="105">
        <v>4101010076</v>
      </c>
      <c r="C517" s="100">
        <v>27000</v>
      </c>
      <c r="D517" s="100">
        <v>3.48</v>
      </c>
      <c r="E517" s="100">
        <f t="shared" si="42"/>
        <v>93960</v>
      </c>
      <c r="F517" s="101" t="s">
        <v>77</v>
      </c>
    </row>
    <row r="518" spans="1:6" x14ac:dyDescent="0.3">
      <c r="A518" s="104">
        <v>45188</v>
      </c>
      <c r="B518" s="105">
        <v>4101010092</v>
      </c>
      <c r="C518" s="100">
        <v>4000</v>
      </c>
      <c r="D518" s="100">
        <v>3.48</v>
      </c>
      <c r="E518" s="100">
        <f t="shared" si="42"/>
        <v>13920</v>
      </c>
      <c r="F518" s="101" t="s">
        <v>77</v>
      </c>
    </row>
    <row r="519" spans="1:6" x14ac:dyDescent="0.3">
      <c r="A519" s="104">
        <v>45188</v>
      </c>
      <c r="B519" s="105">
        <v>4101010131</v>
      </c>
      <c r="C519" s="100">
        <v>10500</v>
      </c>
      <c r="D519" s="100">
        <v>3.48</v>
      </c>
      <c r="E519" s="100">
        <f t="shared" si="42"/>
        <v>36540</v>
      </c>
      <c r="F519" s="101" t="s">
        <v>77</v>
      </c>
    </row>
    <row r="520" spans="1:6" x14ac:dyDescent="0.3">
      <c r="A520" s="104">
        <v>45189</v>
      </c>
      <c r="B520" s="105">
        <v>4101010128</v>
      </c>
      <c r="C520" s="100">
        <v>370</v>
      </c>
      <c r="D520" s="100">
        <v>3.48</v>
      </c>
      <c r="E520" s="100">
        <f t="shared" si="42"/>
        <v>1287.5999999999999</v>
      </c>
      <c r="F520" s="101" t="s">
        <v>77</v>
      </c>
    </row>
    <row r="521" spans="1:6" x14ac:dyDescent="0.3">
      <c r="A521" s="104">
        <v>45189</v>
      </c>
      <c r="B521" s="105">
        <v>4101010114</v>
      </c>
      <c r="C521" s="100">
        <v>7000</v>
      </c>
      <c r="D521" s="100">
        <v>3.48</v>
      </c>
      <c r="E521" s="100">
        <f t="shared" si="42"/>
        <v>24360</v>
      </c>
      <c r="F521" s="101" t="s">
        <v>77</v>
      </c>
    </row>
    <row r="522" spans="1:6" x14ac:dyDescent="0.3">
      <c r="A522" s="104">
        <v>45189</v>
      </c>
      <c r="B522" s="105">
        <v>4101010068</v>
      </c>
      <c r="C522" s="100">
        <v>4980</v>
      </c>
      <c r="D522" s="100">
        <v>3.48</v>
      </c>
      <c r="E522" s="100">
        <f t="shared" si="42"/>
        <v>17330.400000000001</v>
      </c>
      <c r="F522" s="101" t="s">
        <v>77</v>
      </c>
    </row>
    <row r="523" spans="1:6" x14ac:dyDescent="0.3">
      <c r="A523" s="104">
        <v>45189</v>
      </c>
      <c r="B523" s="105">
        <v>4101010104</v>
      </c>
      <c r="C523" s="100">
        <v>1400</v>
      </c>
      <c r="D523" s="100">
        <v>3.48</v>
      </c>
      <c r="E523" s="100">
        <f t="shared" si="42"/>
        <v>4872</v>
      </c>
      <c r="F523" s="101" t="s">
        <v>77</v>
      </c>
    </row>
    <row r="524" spans="1:6" ht="40.799999999999997" x14ac:dyDescent="0.3">
      <c r="A524" s="104">
        <v>45190</v>
      </c>
      <c r="B524" s="105">
        <v>4101010026</v>
      </c>
      <c r="C524" s="100">
        <v>28500</v>
      </c>
      <c r="D524" s="100">
        <v>2.72</v>
      </c>
      <c r="E524" s="100">
        <f t="shared" si="42"/>
        <v>77520</v>
      </c>
      <c r="F524" s="101" t="s">
        <v>504</v>
      </c>
    </row>
    <row r="525" spans="1:6" ht="40.799999999999997" x14ac:dyDescent="0.3">
      <c r="A525" s="104">
        <v>45190</v>
      </c>
      <c r="B525" s="105">
        <v>4101010026</v>
      </c>
      <c r="C525" s="100">
        <v>28500</v>
      </c>
      <c r="D525" s="100">
        <v>2.72</v>
      </c>
      <c r="E525" s="100">
        <f t="shared" si="42"/>
        <v>77520</v>
      </c>
      <c r="F525" s="101" t="s">
        <v>505</v>
      </c>
    </row>
    <row r="526" spans="1:6" x14ac:dyDescent="0.3">
      <c r="A526" s="104">
        <v>45190</v>
      </c>
      <c r="B526" s="105">
        <v>4101010116</v>
      </c>
      <c r="C526" s="100">
        <v>4000</v>
      </c>
      <c r="D526" s="100">
        <v>3.48</v>
      </c>
      <c r="E526" s="100">
        <f t="shared" si="42"/>
        <v>13920</v>
      </c>
      <c r="F526" s="101" t="s">
        <v>77</v>
      </c>
    </row>
    <row r="527" spans="1:6" x14ac:dyDescent="0.3">
      <c r="A527" s="104">
        <v>45190</v>
      </c>
      <c r="B527" s="105">
        <v>4101010087</v>
      </c>
      <c r="C527" s="100">
        <v>4300</v>
      </c>
      <c r="D527" s="100">
        <v>3.48</v>
      </c>
      <c r="E527" s="100">
        <f t="shared" si="42"/>
        <v>14964</v>
      </c>
      <c r="F527" s="101" t="s">
        <v>77</v>
      </c>
    </row>
    <row r="528" spans="1:6" x14ac:dyDescent="0.3">
      <c r="A528" s="104">
        <v>45191</v>
      </c>
      <c r="B528" s="105">
        <v>4101010074</v>
      </c>
      <c r="C528" s="100">
        <v>27000</v>
      </c>
      <c r="D528" s="100">
        <v>3.48</v>
      </c>
      <c r="E528" s="100">
        <f t="shared" si="42"/>
        <v>93960</v>
      </c>
      <c r="F528" s="101" t="s">
        <v>77</v>
      </c>
    </row>
    <row r="529" spans="1:6" x14ac:dyDescent="0.3">
      <c r="A529" s="104">
        <v>45191</v>
      </c>
      <c r="B529" s="105">
        <v>4101010023</v>
      </c>
      <c r="C529" s="100">
        <v>3500</v>
      </c>
      <c r="D529" s="100">
        <v>3.48</v>
      </c>
      <c r="E529" s="100">
        <f t="shared" si="42"/>
        <v>12180</v>
      </c>
      <c r="F529" s="101" t="s">
        <v>77</v>
      </c>
    </row>
    <row r="530" spans="1:6" x14ac:dyDescent="0.3">
      <c r="A530" s="102" t="s">
        <v>58</v>
      </c>
      <c r="B530" s="102"/>
      <c r="C530" s="103">
        <f>SUM(C514:C529)</f>
        <v>181910</v>
      </c>
      <c r="D530" s="103"/>
      <c r="E530" s="103">
        <f>SUM(E514:E529)</f>
        <v>589726.80000000005</v>
      </c>
      <c r="F530" s="103"/>
    </row>
    <row r="532" spans="1:6" x14ac:dyDescent="0.3">
      <c r="A532" s="176" t="s">
        <v>1197</v>
      </c>
      <c r="B532" s="177"/>
      <c r="C532" s="177"/>
      <c r="D532" s="177"/>
      <c r="E532" s="177"/>
      <c r="F532" s="178"/>
    </row>
    <row r="533" spans="1:6" x14ac:dyDescent="0.3">
      <c r="A533" s="176" t="s">
        <v>85</v>
      </c>
      <c r="B533" s="177"/>
      <c r="C533" s="177"/>
      <c r="D533" s="177"/>
      <c r="E533" s="177"/>
      <c r="F533" s="178"/>
    </row>
    <row r="534" spans="1:6" x14ac:dyDescent="0.3">
      <c r="A534" s="87" t="s">
        <v>0</v>
      </c>
      <c r="B534" s="87" t="s">
        <v>53</v>
      </c>
      <c r="C534" s="87" t="s">
        <v>1163</v>
      </c>
      <c r="D534" s="87" t="s">
        <v>54</v>
      </c>
      <c r="E534" s="87" t="s">
        <v>29</v>
      </c>
      <c r="F534" s="87" t="s">
        <v>56</v>
      </c>
    </row>
    <row r="535" spans="1:6" x14ac:dyDescent="0.3">
      <c r="A535" s="104">
        <v>45194</v>
      </c>
      <c r="B535" s="105">
        <v>4101010106</v>
      </c>
      <c r="C535" s="100">
        <v>3000</v>
      </c>
      <c r="D535" s="100">
        <v>3.48</v>
      </c>
      <c r="E535" s="100">
        <f t="shared" ref="E535:E555" si="43">C535*D535</f>
        <v>10440</v>
      </c>
      <c r="F535" s="101" t="s">
        <v>77</v>
      </c>
    </row>
    <row r="536" spans="1:6" x14ac:dyDescent="0.3">
      <c r="A536" s="104">
        <v>45194</v>
      </c>
      <c r="B536" s="105">
        <v>4101010076</v>
      </c>
      <c r="C536" s="100">
        <v>25000</v>
      </c>
      <c r="D536" s="100">
        <v>3.48</v>
      </c>
      <c r="E536" s="100">
        <f t="shared" si="43"/>
        <v>87000</v>
      </c>
      <c r="F536" s="101" t="s">
        <v>77</v>
      </c>
    </row>
    <row r="537" spans="1:6" x14ac:dyDescent="0.3">
      <c r="A537" s="104">
        <v>45194</v>
      </c>
      <c r="B537" s="105">
        <v>4101010076</v>
      </c>
      <c r="C537" s="100">
        <v>27000</v>
      </c>
      <c r="D537" s="100">
        <v>3.48</v>
      </c>
      <c r="E537" s="100">
        <f t="shared" si="43"/>
        <v>93960</v>
      </c>
      <c r="F537" s="101" t="s">
        <v>77</v>
      </c>
    </row>
    <row r="538" spans="1:6" ht="30.6" x14ac:dyDescent="0.3">
      <c r="A538" s="104">
        <v>45195</v>
      </c>
      <c r="B538" s="105">
        <v>4101010026</v>
      </c>
      <c r="C538" s="100">
        <v>28500</v>
      </c>
      <c r="D538" s="100">
        <v>2.72</v>
      </c>
      <c r="E538" s="100">
        <f t="shared" si="43"/>
        <v>77520</v>
      </c>
      <c r="F538" s="101" t="s">
        <v>506</v>
      </c>
    </row>
    <row r="539" spans="1:6" ht="40.799999999999997" x14ac:dyDescent="0.3">
      <c r="A539" s="104">
        <v>45195</v>
      </c>
      <c r="B539" s="105">
        <v>4101010026</v>
      </c>
      <c r="C539" s="100">
        <v>28500</v>
      </c>
      <c r="D539" s="100">
        <v>2.72</v>
      </c>
      <c r="E539" s="100">
        <f t="shared" si="43"/>
        <v>77520</v>
      </c>
      <c r="F539" s="101" t="s">
        <v>507</v>
      </c>
    </row>
    <row r="540" spans="1:6" x14ac:dyDescent="0.3">
      <c r="A540" s="104">
        <v>45195</v>
      </c>
      <c r="B540" s="105">
        <v>4101010040</v>
      </c>
      <c r="C540" s="100">
        <v>6000</v>
      </c>
      <c r="D540" s="100">
        <v>3.48</v>
      </c>
      <c r="E540" s="100">
        <f t="shared" si="43"/>
        <v>20880</v>
      </c>
      <c r="F540" s="101" t="s">
        <v>77</v>
      </c>
    </row>
    <row r="541" spans="1:6" x14ac:dyDescent="0.3">
      <c r="A541" s="104">
        <v>45195</v>
      </c>
      <c r="B541" s="105">
        <v>4101010110</v>
      </c>
      <c r="C541" s="100">
        <v>100</v>
      </c>
      <c r="D541" s="100">
        <v>3.48</v>
      </c>
      <c r="E541" s="100">
        <f t="shared" si="43"/>
        <v>348</v>
      </c>
      <c r="F541" s="101" t="s">
        <v>77</v>
      </c>
    </row>
    <row r="542" spans="1:6" x14ac:dyDescent="0.3">
      <c r="A542" s="104">
        <v>45195</v>
      </c>
      <c r="B542" s="105">
        <v>4101010031</v>
      </c>
      <c r="C542" s="100">
        <v>192</v>
      </c>
      <c r="D542" s="100">
        <v>3.48</v>
      </c>
      <c r="E542" s="100">
        <f t="shared" si="43"/>
        <v>668.16</v>
      </c>
      <c r="F542" s="101" t="s">
        <v>77</v>
      </c>
    </row>
    <row r="543" spans="1:6" x14ac:dyDescent="0.3">
      <c r="A543" s="104">
        <v>45195</v>
      </c>
      <c r="B543" s="105">
        <v>4101010060</v>
      </c>
      <c r="C543" s="100">
        <v>27000</v>
      </c>
      <c r="D543" s="100">
        <v>3.48</v>
      </c>
      <c r="E543" s="100">
        <f t="shared" si="43"/>
        <v>93960</v>
      </c>
      <c r="F543" s="101" t="s">
        <v>77</v>
      </c>
    </row>
    <row r="544" spans="1:6" x14ac:dyDescent="0.3">
      <c r="A544" s="104">
        <v>45196</v>
      </c>
      <c r="B544" s="105">
        <v>4101010071</v>
      </c>
      <c r="C544" s="100">
        <v>120</v>
      </c>
      <c r="D544" s="100">
        <v>3.48</v>
      </c>
      <c r="E544" s="100">
        <f t="shared" si="43"/>
        <v>417.6</v>
      </c>
      <c r="F544" s="101" t="s">
        <v>77</v>
      </c>
    </row>
    <row r="545" spans="1:6" x14ac:dyDescent="0.3">
      <c r="A545" s="104">
        <v>45196</v>
      </c>
      <c r="B545" s="105">
        <v>4101010056</v>
      </c>
      <c r="C545" s="100">
        <v>6000</v>
      </c>
      <c r="D545" s="100">
        <v>3.48</v>
      </c>
      <c r="E545" s="100">
        <f t="shared" si="43"/>
        <v>20880</v>
      </c>
      <c r="F545" s="101" t="s">
        <v>77</v>
      </c>
    </row>
    <row r="546" spans="1:6" x14ac:dyDescent="0.3">
      <c r="A546" s="104">
        <v>45196</v>
      </c>
      <c r="B546" s="105">
        <v>4101010068</v>
      </c>
      <c r="C546" s="100">
        <v>4980</v>
      </c>
      <c r="D546" s="100">
        <v>3.48</v>
      </c>
      <c r="E546" s="100">
        <f t="shared" si="43"/>
        <v>17330.400000000001</v>
      </c>
      <c r="F546" s="101" t="s">
        <v>77</v>
      </c>
    </row>
    <row r="547" spans="1:6" x14ac:dyDescent="0.3">
      <c r="A547" s="104">
        <v>45196</v>
      </c>
      <c r="B547" s="105">
        <v>4101010058</v>
      </c>
      <c r="C547" s="100">
        <v>15000</v>
      </c>
      <c r="D547" s="100">
        <v>3.48</v>
      </c>
      <c r="E547" s="100">
        <f t="shared" si="43"/>
        <v>52200</v>
      </c>
      <c r="F547" s="101" t="s">
        <v>77</v>
      </c>
    </row>
    <row r="548" spans="1:6" x14ac:dyDescent="0.3">
      <c r="A548" s="104">
        <v>45197</v>
      </c>
      <c r="B548" s="105">
        <v>4101010016</v>
      </c>
      <c r="C548" s="100">
        <v>950</v>
      </c>
      <c r="D548" s="100">
        <v>3.48</v>
      </c>
      <c r="E548" s="100">
        <f t="shared" si="43"/>
        <v>3306</v>
      </c>
      <c r="F548" s="101" t="s">
        <v>77</v>
      </c>
    </row>
    <row r="549" spans="1:6" x14ac:dyDescent="0.3">
      <c r="A549" s="104">
        <v>45198</v>
      </c>
      <c r="B549" s="105">
        <v>4101010132</v>
      </c>
      <c r="C549" s="100">
        <v>4600</v>
      </c>
      <c r="D549" s="100">
        <v>3.48</v>
      </c>
      <c r="E549" s="100">
        <f t="shared" si="43"/>
        <v>16008</v>
      </c>
      <c r="F549" s="101" t="s">
        <v>77</v>
      </c>
    </row>
    <row r="550" spans="1:6" x14ac:dyDescent="0.3">
      <c r="A550" s="104">
        <v>45198</v>
      </c>
      <c r="B550" s="105">
        <v>4101010085</v>
      </c>
      <c r="C550" s="100">
        <v>1000</v>
      </c>
      <c r="D550" s="100">
        <v>3.48</v>
      </c>
      <c r="E550" s="100">
        <f t="shared" si="43"/>
        <v>3480</v>
      </c>
      <c r="F550" s="101" t="s">
        <v>77</v>
      </c>
    </row>
    <row r="551" spans="1:6" x14ac:dyDescent="0.3">
      <c r="A551" s="104">
        <v>45198</v>
      </c>
      <c r="B551" s="105">
        <v>4101010068</v>
      </c>
      <c r="C551" s="100">
        <v>5040</v>
      </c>
      <c r="D551" s="100">
        <v>3.48</v>
      </c>
      <c r="E551" s="100">
        <f t="shared" si="43"/>
        <v>17539.2</v>
      </c>
      <c r="F551" s="101" t="s">
        <v>77</v>
      </c>
    </row>
    <row r="552" spans="1:6" ht="40.799999999999997" x14ac:dyDescent="0.3">
      <c r="A552" s="104">
        <v>45198</v>
      </c>
      <c r="B552" s="105">
        <v>4101010002</v>
      </c>
      <c r="C552" s="100">
        <v>22160</v>
      </c>
      <c r="D552" s="100">
        <v>3.48</v>
      </c>
      <c r="E552" s="100">
        <f t="shared" si="43"/>
        <v>77116.800000000003</v>
      </c>
      <c r="F552" s="101" t="s">
        <v>508</v>
      </c>
    </row>
    <row r="553" spans="1:6" x14ac:dyDescent="0.3">
      <c r="A553" s="104">
        <v>45198</v>
      </c>
      <c r="B553" s="105">
        <v>4101010054</v>
      </c>
      <c r="C553" s="100">
        <v>27000</v>
      </c>
      <c r="D553" s="100">
        <v>3.48</v>
      </c>
      <c r="E553" s="100">
        <f t="shared" si="43"/>
        <v>93960</v>
      </c>
      <c r="F553" s="101" t="s">
        <v>77</v>
      </c>
    </row>
    <row r="554" spans="1:6" ht="40.799999999999997" x14ac:dyDescent="0.3">
      <c r="A554" s="104">
        <v>45198</v>
      </c>
      <c r="B554" s="105">
        <v>4101010026</v>
      </c>
      <c r="C554" s="100">
        <v>28500</v>
      </c>
      <c r="D554" s="100">
        <v>2.72</v>
      </c>
      <c r="E554" s="100">
        <f t="shared" si="43"/>
        <v>77520</v>
      </c>
      <c r="F554" s="101" t="s">
        <v>509</v>
      </c>
    </row>
    <row r="555" spans="1:6" ht="40.799999999999997" x14ac:dyDescent="0.3">
      <c r="A555" s="104">
        <v>45198</v>
      </c>
      <c r="B555" s="105">
        <v>4101010026</v>
      </c>
      <c r="C555" s="100">
        <v>28500</v>
      </c>
      <c r="D555" s="100">
        <v>2.72</v>
      </c>
      <c r="E555" s="100">
        <f t="shared" si="43"/>
        <v>77520</v>
      </c>
      <c r="F555" s="101" t="s">
        <v>510</v>
      </c>
    </row>
    <row r="556" spans="1:6" x14ac:dyDescent="0.3">
      <c r="A556" s="115" t="s">
        <v>58</v>
      </c>
      <c r="B556" s="115"/>
      <c r="C556" s="116">
        <f>SUM(C535:C555)</f>
        <v>289142</v>
      </c>
      <c r="D556" s="116"/>
      <c r="E556" s="116">
        <f>SUM(E535:E555)</f>
        <v>919574.15999999992</v>
      </c>
      <c r="F556" s="116"/>
    </row>
    <row r="557" spans="1:6" x14ac:dyDescent="0.3">
      <c r="C557" s="55" t="s">
        <v>86</v>
      </c>
      <c r="D557" s="55"/>
      <c r="E557" s="55" t="s">
        <v>87</v>
      </c>
    </row>
    <row r="558" spans="1:6" x14ac:dyDescent="0.3">
      <c r="A558" s="23" t="s">
        <v>1175</v>
      </c>
      <c r="C558" s="56">
        <f>C556+C530+C509+C484+C470</f>
        <v>936212</v>
      </c>
      <c r="D558" s="23"/>
      <c r="E558" s="56">
        <f>E556+E530+E509+E484+E470</f>
        <v>3021277.7600000002</v>
      </c>
    </row>
    <row r="560" spans="1:6" x14ac:dyDescent="0.3">
      <c r="A560" s="54" t="s">
        <v>0</v>
      </c>
      <c r="B560" s="54">
        <v>2023</v>
      </c>
    </row>
    <row r="562" spans="1:6" x14ac:dyDescent="0.3">
      <c r="A562" s="176" t="s">
        <v>1198</v>
      </c>
      <c r="B562" s="177"/>
      <c r="C562" s="177"/>
      <c r="D562" s="177"/>
      <c r="E562" s="177"/>
      <c r="F562" s="178"/>
    </row>
    <row r="563" spans="1:6" x14ac:dyDescent="0.3">
      <c r="A563" s="176" t="s">
        <v>85</v>
      </c>
      <c r="B563" s="177"/>
      <c r="C563" s="177"/>
      <c r="D563" s="177"/>
      <c r="E563" s="177"/>
      <c r="F563" s="178"/>
    </row>
    <row r="564" spans="1:6" x14ac:dyDescent="0.3">
      <c r="A564" s="87" t="s">
        <v>0</v>
      </c>
      <c r="B564" s="87" t="s">
        <v>53</v>
      </c>
      <c r="C564" s="87" t="s">
        <v>1163</v>
      </c>
      <c r="D564" s="87" t="s">
        <v>54</v>
      </c>
      <c r="E564" s="87" t="s">
        <v>29</v>
      </c>
      <c r="F564" s="87" t="s">
        <v>56</v>
      </c>
    </row>
    <row r="565" spans="1:6" x14ac:dyDescent="0.3">
      <c r="A565" s="98">
        <v>45201</v>
      </c>
      <c r="B565" s="99">
        <v>4101010076</v>
      </c>
      <c r="C565" s="100">
        <v>25000</v>
      </c>
      <c r="D565" s="100">
        <v>3.48</v>
      </c>
      <c r="E565" s="100">
        <f>C565*D565</f>
        <v>87000</v>
      </c>
      <c r="F565" s="101" t="s">
        <v>77</v>
      </c>
    </row>
    <row r="566" spans="1:6" x14ac:dyDescent="0.3">
      <c r="A566" s="98">
        <v>45202</v>
      </c>
      <c r="B566" s="99">
        <v>4101010076</v>
      </c>
      <c r="C566" s="100">
        <v>27000</v>
      </c>
      <c r="D566" s="100">
        <v>3.48</v>
      </c>
      <c r="E566" s="100">
        <f>C566*D566</f>
        <v>93960</v>
      </c>
      <c r="F566" s="101" t="s">
        <v>77</v>
      </c>
    </row>
    <row r="567" spans="1:6" x14ac:dyDescent="0.3">
      <c r="A567" s="98">
        <v>45202</v>
      </c>
      <c r="B567" s="99">
        <v>4101010109</v>
      </c>
      <c r="C567" s="100">
        <v>4000</v>
      </c>
      <c r="D567" s="100">
        <v>3.48</v>
      </c>
      <c r="E567" s="100">
        <f t="shared" ref="E567:E579" si="44">C567*D567</f>
        <v>13920</v>
      </c>
      <c r="F567" s="101" t="s">
        <v>77</v>
      </c>
    </row>
    <row r="568" spans="1:6" x14ac:dyDescent="0.3">
      <c r="A568" s="98">
        <v>45202</v>
      </c>
      <c r="B568" s="99">
        <v>4101010074</v>
      </c>
      <c r="C568" s="100">
        <v>27000</v>
      </c>
      <c r="D568" s="100">
        <v>3.48</v>
      </c>
      <c r="E568" s="100">
        <f t="shared" si="44"/>
        <v>93960</v>
      </c>
      <c r="F568" s="101" t="s">
        <v>77</v>
      </c>
    </row>
    <row r="569" spans="1:6" x14ac:dyDescent="0.3">
      <c r="A569" s="98">
        <v>45203</v>
      </c>
      <c r="B569" s="99">
        <v>4101010075</v>
      </c>
      <c r="C569" s="100">
        <v>3600</v>
      </c>
      <c r="D569" s="100">
        <v>3.48</v>
      </c>
      <c r="E569" s="100">
        <f t="shared" si="44"/>
        <v>12528</v>
      </c>
      <c r="F569" s="101" t="s">
        <v>77</v>
      </c>
    </row>
    <row r="570" spans="1:6" x14ac:dyDescent="0.3">
      <c r="A570" s="98">
        <v>45203</v>
      </c>
      <c r="B570" s="99">
        <v>4101010135</v>
      </c>
      <c r="C570" s="100">
        <v>2870</v>
      </c>
      <c r="D570" s="100">
        <v>3.48</v>
      </c>
      <c r="E570" s="100">
        <f t="shared" si="44"/>
        <v>9987.6</v>
      </c>
      <c r="F570" s="101" t="s">
        <v>77</v>
      </c>
    </row>
    <row r="571" spans="1:6" x14ac:dyDescent="0.3">
      <c r="A571" s="98">
        <v>45204</v>
      </c>
      <c r="B571" s="99">
        <v>4101010107</v>
      </c>
      <c r="C571" s="100">
        <v>2500</v>
      </c>
      <c r="D571" s="100">
        <v>3.48</v>
      </c>
      <c r="E571" s="100">
        <f t="shared" si="44"/>
        <v>8700</v>
      </c>
      <c r="F571" s="101" t="s">
        <v>77</v>
      </c>
    </row>
    <row r="572" spans="1:6" x14ac:dyDescent="0.3">
      <c r="A572" s="98">
        <v>45204</v>
      </c>
      <c r="B572" s="99">
        <v>4101010068</v>
      </c>
      <c r="C572" s="100">
        <v>5000</v>
      </c>
      <c r="D572" s="100">
        <v>3.48</v>
      </c>
      <c r="E572" s="100">
        <f t="shared" si="44"/>
        <v>17400</v>
      </c>
      <c r="F572" s="101" t="s">
        <v>77</v>
      </c>
    </row>
    <row r="573" spans="1:6" x14ac:dyDescent="0.3">
      <c r="A573" s="98">
        <v>45205</v>
      </c>
      <c r="B573" s="99">
        <v>4101010133</v>
      </c>
      <c r="C573" s="100">
        <v>4000</v>
      </c>
      <c r="D573" s="100">
        <v>3.48</v>
      </c>
      <c r="E573" s="100">
        <f t="shared" si="44"/>
        <v>13920</v>
      </c>
      <c r="F573" s="101" t="s">
        <v>77</v>
      </c>
    </row>
    <row r="574" spans="1:6" x14ac:dyDescent="0.3">
      <c r="A574" s="98">
        <v>45205</v>
      </c>
      <c r="B574" s="99">
        <v>4101010105</v>
      </c>
      <c r="C574" s="100">
        <v>1500</v>
      </c>
      <c r="D574" s="100">
        <v>3.48</v>
      </c>
      <c r="E574" s="100">
        <f t="shared" si="44"/>
        <v>5220</v>
      </c>
      <c r="F574" s="101" t="s">
        <v>77</v>
      </c>
    </row>
    <row r="575" spans="1:6" x14ac:dyDescent="0.3">
      <c r="A575" s="98">
        <v>45205</v>
      </c>
      <c r="B575" s="99">
        <v>4101010106</v>
      </c>
      <c r="C575" s="100">
        <v>3000</v>
      </c>
      <c r="D575" s="100">
        <v>3.48</v>
      </c>
      <c r="E575" s="100">
        <f t="shared" si="44"/>
        <v>10440</v>
      </c>
      <c r="F575" s="101" t="s">
        <v>77</v>
      </c>
    </row>
    <row r="576" spans="1:6" x14ac:dyDescent="0.3">
      <c r="A576" s="98">
        <v>45205</v>
      </c>
      <c r="B576" s="99">
        <v>4101010041</v>
      </c>
      <c r="C576" s="100">
        <v>27000</v>
      </c>
      <c r="D576" s="100">
        <v>3.48</v>
      </c>
      <c r="E576" s="100">
        <f t="shared" si="44"/>
        <v>93960</v>
      </c>
      <c r="F576" s="101" t="s">
        <v>77</v>
      </c>
    </row>
    <row r="577" spans="1:6" x14ac:dyDescent="0.3">
      <c r="A577" s="98">
        <v>45205</v>
      </c>
      <c r="B577" s="99">
        <v>4101010041</v>
      </c>
      <c r="C577" s="100">
        <v>27000</v>
      </c>
      <c r="D577" s="100">
        <v>3.48</v>
      </c>
      <c r="E577" s="100">
        <f t="shared" si="44"/>
        <v>93960</v>
      </c>
      <c r="F577" s="101" t="s">
        <v>77</v>
      </c>
    </row>
    <row r="578" spans="1:6" ht="40.799999999999997" x14ac:dyDescent="0.3">
      <c r="A578" s="98">
        <v>45205</v>
      </c>
      <c r="B578" s="99">
        <v>4101010026</v>
      </c>
      <c r="C578" s="100">
        <v>28500</v>
      </c>
      <c r="D578" s="100">
        <v>2.72</v>
      </c>
      <c r="E578" s="100">
        <f t="shared" si="44"/>
        <v>77520</v>
      </c>
      <c r="F578" s="101" t="s">
        <v>599</v>
      </c>
    </row>
    <row r="579" spans="1:6" ht="40.799999999999997" x14ac:dyDescent="0.3">
      <c r="A579" s="98">
        <v>45205</v>
      </c>
      <c r="B579" s="99">
        <v>4101010026</v>
      </c>
      <c r="C579" s="100">
        <v>28500</v>
      </c>
      <c r="D579" s="100">
        <v>2.72</v>
      </c>
      <c r="E579" s="100">
        <f t="shared" si="44"/>
        <v>77520</v>
      </c>
      <c r="F579" s="101" t="s">
        <v>600</v>
      </c>
    </row>
    <row r="580" spans="1:6" x14ac:dyDescent="0.3">
      <c r="A580" s="115" t="s">
        <v>58</v>
      </c>
      <c r="B580" s="115"/>
      <c r="C580" s="116">
        <f>SUM(C565:C579)</f>
        <v>216470</v>
      </c>
      <c r="D580" s="116"/>
      <c r="E580" s="116">
        <f>SUM(E565:E579)</f>
        <v>709995.6</v>
      </c>
      <c r="F580" s="116"/>
    </row>
    <row r="582" spans="1:6" x14ac:dyDescent="0.3">
      <c r="A582" s="176" t="s">
        <v>1199</v>
      </c>
      <c r="B582" s="177"/>
      <c r="C582" s="177"/>
      <c r="D582" s="177"/>
      <c r="E582" s="177"/>
      <c r="F582" s="178"/>
    </row>
    <row r="583" spans="1:6" x14ac:dyDescent="0.3">
      <c r="A583" s="176" t="s">
        <v>85</v>
      </c>
      <c r="B583" s="177"/>
      <c r="C583" s="177"/>
      <c r="D583" s="177"/>
      <c r="E583" s="177"/>
      <c r="F583" s="178"/>
    </row>
    <row r="584" spans="1:6" x14ac:dyDescent="0.3">
      <c r="A584" s="87" t="s">
        <v>0</v>
      </c>
      <c r="B584" s="87" t="s">
        <v>53</v>
      </c>
      <c r="C584" s="87" t="s">
        <v>1163</v>
      </c>
      <c r="D584" s="87" t="s">
        <v>54</v>
      </c>
      <c r="E584" s="87" t="s">
        <v>29</v>
      </c>
      <c r="F584" s="87" t="s">
        <v>56</v>
      </c>
    </row>
    <row r="585" spans="1:6" x14ac:dyDescent="0.3">
      <c r="A585" s="104">
        <v>45209</v>
      </c>
      <c r="B585" s="105">
        <v>4101010056</v>
      </c>
      <c r="C585" s="100">
        <v>13000</v>
      </c>
      <c r="D585" s="100">
        <v>3.48</v>
      </c>
      <c r="E585" s="100">
        <f t="shared" ref="E585:E598" si="45">C585*D585</f>
        <v>45240</v>
      </c>
      <c r="F585" s="106" t="s">
        <v>77</v>
      </c>
    </row>
    <row r="586" spans="1:6" x14ac:dyDescent="0.3">
      <c r="A586" s="104">
        <v>45209</v>
      </c>
      <c r="B586" s="105">
        <v>4101010139</v>
      </c>
      <c r="C586" s="100">
        <v>5500</v>
      </c>
      <c r="D586" s="100">
        <v>3.48</v>
      </c>
      <c r="E586" s="100">
        <f t="shared" si="45"/>
        <v>19140</v>
      </c>
      <c r="F586" s="106" t="s">
        <v>77</v>
      </c>
    </row>
    <row r="587" spans="1:6" x14ac:dyDescent="0.3">
      <c r="A587" s="104">
        <v>45209</v>
      </c>
      <c r="B587" s="105">
        <v>4101010036</v>
      </c>
      <c r="C587" s="100">
        <v>2800</v>
      </c>
      <c r="D587" s="100">
        <v>3.48</v>
      </c>
      <c r="E587" s="100">
        <f t="shared" si="45"/>
        <v>9744</v>
      </c>
      <c r="F587" s="106" t="s">
        <v>77</v>
      </c>
    </row>
    <row r="588" spans="1:6" x14ac:dyDescent="0.3">
      <c r="A588" s="104">
        <v>45210</v>
      </c>
      <c r="B588" s="105">
        <v>4101010119</v>
      </c>
      <c r="C588" s="100">
        <v>25000</v>
      </c>
      <c r="D588" s="100">
        <v>3.48</v>
      </c>
      <c r="E588" s="100">
        <f t="shared" si="45"/>
        <v>87000</v>
      </c>
      <c r="F588" s="106" t="s">
        <v>77</v>
      </c>
    </row>
    <row r="589" spans="1:6" x14ac:dyDescent="0.3">
      <c r="A589" s="104">
        <v>45210</v>
      </c>
      <c r="B589" s="105">
        <v>4101010023</v>
      </c>
      <c r="C589" s="100">
        <v>3500</v>
      </c>
      <c r="D589" s="100">
        <v>3.48</v>
      </c>
      <c r="E589" s="100">
        <f t="shared" si="45"/>
        <v>12180</v>
      </c>
      <c r="F589" s="106" t="s">
        <v>77</v>
      </c>
    </row>
    <row r="590" spans="1:6" x14ac:dyDescent="0.3">
      <c r="A590" s="104">
        <v>45211</v>
      </c>
      <c r="B590" s="105">
        <v>4101010038</v>
      </c>
      <c r="C590" s="100">
        <v>5000</v>
      </c>
      <c r="D590" s="100">
        <v>3.48</v>
      </c>
      <c r="E590" s="100">
        <f t="shared" si="45"/>
        <v>17400</v>
      </c>
      <c r="F590" s="106" t="s">
        <v>77</v>
      </c>
    </row>
    <row r="591" spans="1:6" x14ac:dyDescent="0.3">
      <c r="A591" s="104">
        <v>45211</v>
      </c>
      <c r="B591" s="105">
        <v>4101010107</v>
      </c>
      <c r="C591" s="100">
        <v>4000</v>
      </c>
      <c r="D591" s="100">
        <v>3.48</v>
      </c>
      <c r="E591" s="100">
        <f t="shared" si="45"/>
        <v>13920</v>
      </c>
      <c r="F591" s="106" t="s">
        <v>77</v>
      </c>
    </row>
    <row r="592" spans="1:6" x14ac:dyDescent="0.3">
      <c r="A592" s="104">
        <v>45211</v>
      </c>
      <c r="B592" s="105">
        <v>4101010073</v>
      </c>
      <c r="C592" s="100">
        <v>25000</v>
      </c>
      <c r="D592" s="100">
        <v>3.48</v>
      </c>
      <c r="E592" s="100">
        <f t="shared" si="45"/>
        <v>87000</v>
      </c>
      <c r="F592" s="106" t="s">
        <v>77</v>
      </c>
    </row>
    <row r="593" spans="1:6" x14ac:dyDescent="0.3">
      <c r="A593" s="104">
        <v>45211</v>
      </c>
      <c r="B593" s="105">
        <v>4101010111</v>
      </c>
      <c r="C593" s="100">
        <v>1000</v>
      </c>
      <c r="D593" s="100">
        <v>3.48</v>
      </c>
      <c r="E593" s="100">
        <f t="shared" si="45"/>
        <v>3480</v>
      </c>
      <c r="F593" s="106" t="s">
        <v>77</v>
      </c>
    </row>
    <row r="594" spans="1:6" ht="40.799999999999997" x14ac:dyDescent="0.3">
      <c r="A594" s="104">
        <v>45212</v>
      </c>
      <c r="B594" s="105">
        <v>4101010026</v>
      </c>
      <c r="C594" s="107">
        <v>28500</v>
      </c>
      <c r="D594" s="100">
        <v>2.72</v>
      </c>
      <c r="E594" s="100">
        <f t="shared" si="45"/>
        <v>77520</v>
      </c>
      <c r="F594" s="101" t="s">
        <v>601</v>
      </c>
    </row>
    <row r="595" spans="1:6" ht="40.799999999999997" x14ac:dyDescent="0.3">
      <c r="A595" s="104">
        <v>45212</v>
      </c>
      <c r="B595" s="105">
        <v>4101010026</v>
      </c>
      <c r="C595" s="100">
        <v>28500</v>
      </c>
      <c r="D595" s="100">
        <v>2.72</v>
      </c>
      <c r="E595" s="100">
        <f t="shared" si="45"/>
        <v>77520</v>
      </c>
      <c r="F595" s="101" t="s">
        <v>602</v>
      </c>
    </row>
    <row r="596" spans="1:6" x14ac:dyDescent="0.3">
      <c r="A596" s="104">
        <v>45212</v>
      </c>
      <c r="B596" s="105">
        <v>4101010124</v>
      </c>
      <c r="C596" s="100">
        <v>10000</v>
      </c>
      <c r="D596" s="100">
        <v>3.48</v>
      </c>
      <c r="E596" s="100">
        <f t="shared" si="45"/>
        <v>34800</v>
      </c>
      <c r="F596" s="106" t="s">
        <v>77</v>
      </c>
    </row>
    <row r="597" spans="1:6" x14ac:dyDescent="0.3">
      <c r="A597" s="104">
        <v>45212</v>
      </c>
      <c r="B597" s="105">
        <v>4101010074</v>
      </c>
      <c r="C597" s="100">
        <v>27000</v>
      </c>
      <c r="D597" s="100">
        <v>3.48</v>
      </c>
      <c r="E597" s="100">
        <f t="shared" si="45"/>
        <v>93960</v>
      </c>
      <c r="F597" s="106" t="s">
        <v>77</v>
      </c>
    </row>
    <row r="598" spans="1:6" x14ac:dyDescent="0.3">
      <c r="A598" s="104">
        <v>45212</v>
      </c>
      <c r="B598" s="105">
        <v>4101010094</v>
      </c>
      <c r="C598" s="100">
        <v>20000</v>
      </c>
      <c r="D598" s="100">
        <v>3.48</v>
      </c>
      <c r="E598" s="100">
        <f t="shared" si="45"/>
        <v>69600</v>
      </c>
      <c r="F598" s="106" t="s">
        <v>77</v>
      </c>
    </row>
    <row r="599" spans="1:6" x14ac:dyDescent="0.3">
      <c r="A599" s="115" t="s">
        <v>58</v>
      </c>
      <c r="B599" s="115"/>
      <c r="C599" s="116">
        <f>SUM(C585:C598)</f>
        <v>198800</v>
      </c>
      <c r="D599" s="116"/>
      <c r="E599" s="116">
        <f>SUM(E585:E598)</f>
        <v>648504</v>
      </c>
      <c r="F599" s="116"/>
    </row>
    <row r="600" spans="1:6" x14ac:dyDescent="0.3">
      <c r="A600" s="108"/>
    </row>
    <row r="601" spans="1:6" x14ac:dyDescent="0.3">
      <c r="A601" s="176" t="s">
        <v>1200</v>
      </c>
      <c r="B601" s="177"/>
      <c r="C601" s="177"/>
      <c r="D601" s="177"/>
      <c r="E601" s="177"/>
      <c r="F601" s="178"/>
    </row>
    <row r="602" spans="1:6" x14ac:dyDescent="0.3">
      <c r="A602" s="176" t="s">
        <v>85</v>
      </c>
      <c r="B602" s="177"/>
      <c r="C602" s="177"/>
      <c r="D602" s="177"/>
      <c r="E602" s="177"/>
      <c r="F602" s="178"/>
    </row>
    <row r="603" spans="1:6" x14ac:dyDescent="0.3">
      <c r="A603" s="87" t="s">
        <v>0</v>
      </c>
      <c r="B603" s="87" t="s">
        <v>53</v>
      </c>
      <c r="C603" s="87" t="s">
        <v>1163</v>
      </c>
      <c r="D603" s="87" t="s">
        <v>54</v>
      </c>
      <c r="E603" s="87" t="s">
        <v>29</v>
      </c>
      <c r="F603" s="87" t="s">
        <v>56</v>
      </c>
    </row>
    <row r="604" spans="1:6" x14ac:dyDescent="0.3">
      <c r="A604" s="109">
        <v>45215</v>
      </c>
      <c r="B604" s="105">
        <v>4101010114</v>
      </c>
      <c r="C604" s="100">
        <v>7000</v>
      </c>
      <c r="D604" s="100">
        <v>3.48</v>
      </c>
      <c r="E604" s="100">
        <f t="shared" ref="E604:E622" si="46">C604*D604</f>
        <v>24360</v>
      </c>
      <c r="F604" s="106" t="s">
        <v>77</v>
      </c>
    </row>
    <row r="605" spans="1:6" x14ac:dyDescent="0.3">
      <c r="A605" s="109">
        <v>45215</v>
      </c>
      <c r="B605" s="105">
        <v>4101010136</v>
      </c>
      <c r="C605" s="100">
        <v>1500</v>
      </c>
      <c r="D605" s="100">
        <v>3.48</v>
      </c>
      <c r="E605" s="100">
        <f t="shared" si="46"/>
        <v>5220</v>
      </c>
      <c r="F605" s="106" t="s">
        <v>77</v>
      </c>
    </row>
    <row r="606" spans="1:6" x14ac:dyDescent="0.3">
      <c r="A606" s="109">
        <v>45216</v>
      </c>
      <c r="B606" s="105">
        <v>4101010040</v>
      </c>
      <c r="C606" s="100">
        <v>6000</v>
      </c>
      <c r="D606" s="100">
        <v>3.48</v>
      </c>
      <c r="E606" s="100">
        <f t="shared" si="46"/>
        <v>20880</v>
      </c>
      <c r="F606" s="106" t="s">
        <v>77</v>
      </c>
    </row>
    <row r="607" spans="1:6" x14ac:dyDescent="0.3">
      <c r="A607" s="109">
        <v>45216</v>
      </c>
      <c r="B607" s="105">
        <v>4101010106</v>
      </c>
      <c r="C607" s="100">
        <v>3000</v>
      </c>
      <c r="D607" s="100">
        <v>3.48</v>
      </c>
      <c r="E607" s="100">
        <f t="shared" si="46"/>
        <v>10440</v>
      </c>
      <c r="F607" s="106" t="s">
        <v>77</v>
      </c>
    </row>
    <row r="608" spans="1:6" x14ac:dyDescent="0.3">
      <c r="A608" s="109">
        <v>45216</v>
      </c>
      <c r="B608" s="105">
        <v>4101010127</v>
      </c>
      <c r="C608" s="100">
        <v>400</v>
      </c>
      <c r="D608" s="100">
        <v>3.48</v>
      </c>
      <c r="E608" s="100">
        <f t="shared" si="46"/>
        <v>1392</v>
      </c>
      <c r="F608" s="106" t="s">
        <v>77</v>
      </c>
    </row>
    <row r="609" spans="1:6" ht="30.6" x14ac:dyDescent="0.3">
      <c r="A609" s="109">
        <v>45216</v>
      </c>
      <c r="B609" s="105">
        <v>4101010069</v>
      </c>
      <c r="C609" s="100">
        <v>28000</v>
      </c>
      <c r="D609" s="100">
        <v>3.48</v>
      </c>
      <c r="E609" s="100">
        <f t="shared" si="46"/>
        <v>97440</v>
      </c>
      <c r="F609" s="110" t="s">
        <v>603</v>
      </c>
    </row>
    <row r="610" spans="1:6" x14ac:dyDescent="0.3">
      <c r="A610" s="109">
        <v>45217</v>
      </c>
      <c r="B610" s="105">
        <v>4101010011</v>
      </c>
      <c r="C610" s="100">
        <v>4000</v>
      </c>
      <c r="D610" s="100">
        <v>3.48</v>
      </c>
      <c r="E610" s="100">
        <f t="shared" si="46"/>
        <v>13920</v>
      </c>
      <c r="F610" s="106" t="s">
        <v>77</v>
      </c>
    </row>
    <row r="611" spans="1:6" x14ac:dyDescent="0.3">
      <c r="A611" s="109">
        <v>45217</v>
      </c>
      <c r="B611" s="105">
        <v>4101010034</v>
      </c>
      <c r="C611" s="100">
        <v>5300</v>
      </c>
      <c r="D611" s="100">
        <v>3.48</v>
      </c>
      <c r="E611" s="100">
        <f t="shared" si="46"/>
        <v>18444</v>
      </c>
      <c r="F611" s="106" t="s">
        <v>77</v>
      </c>
    </row>
    <row r="612" spans="1:6" x14ac:dyDescent="0.3">
      <c r="A612" s="109">
        <v>45218</v>
      </c>
      <c r="B612" s="105">
        <v>4101010104</v>
      </c>
      <c r="C612" s="100">
        <v>1400</v>
      </c>
      <c r="D612" s="100">
        <v>3.48</v>
      </c>
      <c r="E612" s="100">
        <f t="shared" si="46"/>
        <v>4872</v>
      </c>
      <c r="F612" s="106" t="s">
        <v>77</v>
      </c>
    </row>
    <row r="613" spans="1:6" ht="40.799999999999997" x14ac:dyDescent="0.3">
      <c r="A613" s="109">
        <v>45218</v>
      </c>
      <c r="B613" s="105">
        <v>4101010069</v>
      </c>
      <c r="C613" s="100">
        <v>26000</v>
      </c>
      <c r="D613" s="100">
        <v>3.48</v>
      </c>
      <c r="E613" s="100">
        <f t="shared" si="46"/>
        <v>90480</v>
      </c>
      <c r="F613" s="110" t="s">
        <v>604</v>
      </c>
    </row>
    <row r="614" spans="1:6" x14ac:dyDescent="0.3">
      <c r="A614" s="109">
        <v>45218</v>
      </c>
      <c r="B614" s="105">
        <v>4101010138</v>
      </c>
      <c r="C614" s="100">
        <v>13440</v>
      </c>
      <c r="D614" s="100">
        <v>3.48</v>
      </c>
      <c r="E614" s="100">
        <f t="shared" si="46"/>
        <v>46771.199999999997</v>
      </c>
      <c r="F614" s="106" t="s">
        <v>77</v>
      </c>
    </row>
    <row r="615" spans="1:6" ht="30.6" x14ac:dyDescent="0.3">
      <c r="A615" s="109">
        <v>45218</v>
      </c>
      <c r="B615" s="105">
        <v>4101010041</v>
      </c>
      <c r="C615" s="100">
        <v>25000</v>
      </c>
      <c r="D615" s="100">
        <v>3.48</v>
      </c>
      <c r="E615" s="100">
        <f t="shared" si="46"/>
        <v>87000</v>
      </c>
      <c r="F615" s="110" t="s">
        <v>605</v>
      </c>
    </row>
    <row r="616" spans="1:6" ht="40.799999999999997" x14ac:dyDescent="0.3">
      <c r="A616" s="109">
        <v>45218</v>
      </c>
      <c r="B616" s="105">
        <v>4101010041</v>
      </c>
      <c r="C616" s="100">
        <v>25000</v>
      </c>
      <c r="D616" s="100">
        <v>3.48</v>
      </c>
      <c r="E616" s="100">
        <f t="shared" si="46"/>
        <v>87000</v>
      </c>
      <c r="F616" s="110" t="s">
        <v>606</v>
      </c>
    </row>
    <row r="617" spans="1:6" x14ac:dyDescent="0.3">
      <c r="A617" s="109">
        <v>45219</v>
      </c>
      <c r="B617" s="105">
        <v>4101010092</v>
      </c>
      <c r="C617" s="100">
        <v>4000</v>
      </c>
      <c r="D617" s="100">
        <v>3.48</v>
      </c>
      <c r="E617" s="100">
        <f t="shared" si="46"/>
        <v>13920</v>
      </c>
      <c r="F617" s="106" t="s">
        <v>77</v>
      </c>
    </row>
    <row r="618" spans="1:6" x14ac:dyDescent="0.3">
      <c r="A618" s="109">
        <v>45219</v>
      </c>
      <c r="B618" s="105">
        <v>4101010088</v>
      </c>
      <c r="C618" s="100">
        <v>8000</v>
      </c>
      <c r="D618" s="100">
        <v>3.48</v>
      </c>
      <c r="E618" s="100">
        <f t="shared" si="46"/>
        <v>27840</v>
      </c>
      <c r="F618" s="106" t="s">
        <v>77</v>
      </c>
    </row>
    <row r="619" spans="1:6" ht="30.6" x14ac:dyDescent="0.3">
      <c r="A619" s="109">
        <v>45219</v>
      </c>
      <c r="B619" s="105">
        <v>4101010002</v>
      </c>
      <c r="C619" s="100">
        <v>23920</v>
      </c>
      <c r="D619" s="100">
        <v>3.48</v>
      </c>
      <c r="E619" s="100">
        <f t="shared" si="46"/>
        <v>83241.600000000006</v>
      </c>
      <c r="F619" s="110" t="s">
        <v>607</v>
      </c>
    </row>
    <row r="620" spans="1:6" ht="40.799999999999997" x14ac:dyDescent="0.3">
      <c r="A620" s="109">
        <v>45219</v>
      </c>
      <c r="B620" s="105">
        <v>4101010002</v>
      </c>
      <c r="C620" s="100">
        <v>23920</v>
      </c>
      <c r="D620" s="100">
        <v>3.48</v>
      </c>
      <c r="E620" s="100">
        <f t="shared" si="46"/>
        <v>83241.600000000006</v>
      </c>
      <c r="F620" s="110" t="s">
        <v>608</v>
      </c>
    </row>
    <row r="621" spans="1:6" ht="30.6" x14ac:dyDescent="0.3">
      <c r="A621" s="109">
        <v>45219</v>
      </c>
      <c r="B621" s="105">
        <v>4101010026</v>
      </c>
      <c r="C621" s="100">
        <v>28500</v>
      </c>
      <c r="D621" s="100">
        <v>2.72</v>
      </c>
      <c r="E621" s="100">
        <f t="shared" si="46"/>
        <v>77520</v>
      </c>
      <c r="F621" s="110" t="s">
        <v>609</v>
      </c>
    </row>
    <row r="622" spans="1:6" ht="40.799999999999997" x14ac:dyDescent="0.3">
      <c r="A622" s="109">
        <v>45219</v>
      </c>
      <c r="B622" s="105">
        <v>4101010026</v>
      </c>
      <c r="C622" s="100">
        <v>28500</v>
      </c>
      <c r="D622" s="100">
        <v>2.72</v>
      </c>
      <c r="E622" s="100">
        <f t="shared" si="46"/>
        <v>77520</v>
      </c>
      <c r="F622" s="110" t="s">
        <v>610</v>
      </c>
    </row>
    <row r="623" spans="1:6" x14ac:dyDescent="0.3">
      <c r="A623" s="115" t="s">
        <v>58</v>
      </c>
      <c r="B623" s="115"/>
      <c r="C623" s="116">
        <f>SUM(C604:C622)</f>
        <v>262880</v>
      </c>
      <c r="D623" s="116"/>
      <c r="E623" s="116">
        <f>SUM(E604:E622)</f>
        <v>871502.39999999991</v>
      </c>
      <c r="F623" s="116"/>
    </row>
    <row r="625" spans="1:6" x14ac:dyDescent="0.3">
      <c r="A625" s="176" t="s">
        <v>1201</v>
      </c>
      <c r="B625" s="177"/>
      <c r="C625" s="177"/>
      <c r="D625" s="177"/>
      <c r="E625" s="177"/>
      <c r="F625" s="178"/>
    </row>
    <row r="626" spans="1:6" x14ac:dyDescent="0.3">
      <c r="A626" s="176" t="s">
        <v>85</v>
      </c>
      <c r="B626" s="177"/>
      <c r="C626" s="177"/>
      <c r="D626" s="177"/>
      <c r="E626" s="177"/>
      <c r="F626" s="178"/>
    </row>
    <row r="627" spans="1:6" x14ac:dyDescent="0.3">
      <c r="A627" s="87" t="s">
        <v>0</v>
      </c>
      <c r="B627" s="87" t="s">
        <v>53</v>
      </c>
      <c r="C627" s="87" t="s">
        <v>1163</v>
      </c>
      <c r="D627" s="87" t="s">
        <v>54</v>
      </c>
      <c r="E627" s="87" t="s">
        <v>29</v>
      </c>
      <c r="F627" s="87" t="s">
        <v>56</v>
      </c>
    </row>
    <row r="628" spans="1:6" x14ac:dyDescent="0.3">
      <c r="A628" s="104">
        <v>45222</v>
      </c>
      <c r="B628" s="105">
        <v>4101010126</v>
      </c>
      <c r="C628" s="100">
        <v>3000</v>
      </c>
      <c r="D628" s="100">
        <v>3.48</v>
      </c>
      <c r="E628" s="100">
        <f t="shared" ref="E628:E637" si="47">C628*D628</f>
        <v>10440</v>
      </c>
      <c r="F628" s="101" t="s">
        <v>77</v>
      </c>
    </row>
    <row r="629" spans="1:6" x14ac:dyDescent="0.3">
      <c r="A629" s="104">
        <v>45222</v>
      </c>
      <c r="B629" s="105">
        <v>4101010126</v>
      </c>
      <c r="C629" s="100">
        <v>2860</v>
      </c>
      <c r="D629" s="100">
        <v>3.48</v>
      </c>
      <c r="E629" s="100">
        <f t="shared" si="47"/>
        <v>9952.7999999999993</v>
      </c>
      <c r="F629" s="101" t="s">
        <v>77</v>
      </c>
    </row>
    <row r="630" spans="1:6" x14ac:dyDescent="0.3">
      <c r="A630" s="104">
        <v>45223</v>
      </c>
      <c r="B630" s="105">
        <v>4101010131</v>
      </c>
      <c r="C630" s="100">
        <v>10500</v>
      </c>
      <c r="D630" s="100">
        <v>3.48</v>
      </c>
      <c r="E630" s="100">
        <f t="shared" si="47"/>
        <v>36540</v>
      </c>
      <c r="F630" s="101" t="s">
        <v>77</v>
      </c>
    </row>
    <row r="631" spans="1:6" x14ac:dyDescent="0.3">
      <c r="A631" s="104">
        <v>45223</v>
      </c>
      <c r="B631" s="105">
        <v>4101010056</v>
      </c>
      <c r="C631" s="100">
        <v>12000</v>
      </c>
      <c r="D631" s="100">
        <v>3.48</v>
      </c>
      <c r="E631" s="100">
        <f t="shared" si="47"/>
        <v>41760</v>
      </c>
      <c r="F631" s="101" t="s">
        <v>77</v>
      </c>
    </row>
    <row r="632" spans="1:6" x14ac:dyDescent="0.3">
      <c r="A632" s="104">
        <v>45225</v>
      </c>
      <c r="B632" s="105">
        <v>4101010116</v>
      </c>
      <c r="C632" s="100">
        <v>4000</v>
      </c>
      <c r="D632" s="100">
        <v>3.48</v>
      </c>
      <c r="E632" s="100">
        <f t="shared" si="47"/>
        <v>13920</v>
      </c>
      <c r="F632" s="101" t="s">
        <v>77</v>
      </c>
    </row>
    <row r="633" spans="1:6" x14ac:dyDescent="0.3">
      <c r="A633" s="104">
        <v>45225</v>
      </c>
      <c r="B633" s="105">
        <v>4101010106</v>
      </c>
      <c r="C633" s="100">
        <v>3000</v>
      </c>
      <c r="D633" s="100">
        <v>3.48</v>
      </c>
      <c r="E633" s="100">
        <f t="shared" si="47"/>
        <v>10440</v>
      </c>
      <c r="F633" s="101" t="s">
        <v>77</v>
      </c>
    </row>
    <row r="634" spans="1:6" x14ac:dyDescent="0.3">
      <c r="A634" s="104">
        <v>45225</v>
      </c>
      <c r="B634" s="105">
        <v>4101010023</v>
      </c>
      <c r="C634" s="100">
        <v>3500</v>
      </c>
      <c r="D634" s="100">
        <v>3.48</v>
      </c>
      <c r="E634" s="100">
        <f t="shared" si="47"/>
        <v>12180</v>
      </c>
      <c r="F634" s="101" t="s">
        <v>77</v>
      </c>
    </row>
    <row r="635" spans="1:6" ht="40.799999999999997" x14ac:dyDescent="0.3">
      <c r="A635" s="104">
        <v>45226</v>
      </c>
      <c r="B635" s="105">
        <v>4101010026</v>
      </c>
      <c r="C635" s="100">
        <v>28500</v>
      </c>
      <c r="D635" s="100">
        <v>2.72</v>
      </c>
      <c r="E635" s="100">
        <f t="shared" si="47"/>
        <v>77520</v>
      </c>
      <c r="F635" s="101" t="s">
        <v>611</v>
      </c>
    </row>
    <row r="636" spans="1:6" ht="40.799999999999997" x14ac:dyDescent="0.3">
      <c r="A636" s="104">
        <v>45226</v>
      </c>
      <c r="B636" s="105">
        <v>4101010026</v>
      </c>
      <c r="C636" s="100">
        <v>28500</v>
      </c>
      <c r="D636" s="100">
        <v>2.72</v>
      </c>
      <c r="E636" s="100">
        <f t="shared" si="47"/>
        <v>77520</v>
      </c>
      <c r="F636" s="101" t="s">
        <v>612</v>
      </c>
    </row>
    <row r="637" spans="1:6" x14ac:dyDescent="0.3">
      <c r="A637" s="104">
        <v>45226</v>
      </c>
      <c r="B637" s="105">
        <v>4101010110</v>
      </c>
      <c r="C637" s="100">
        <v>100</v>
      </c>
      <c r="D637" s="100">
        <v>3.48</v>
      </c>
      <c r="E637" s="100">
        <f t="shared" si="47"/>
        <v>348</v>
      </c>
      <c r="F637" s="101" t="s">
        <v>77</v>
      </c>
    </row>
    <row r="638" spans="1:6" x14ac:dyDescent="0.3">
      <c r="A638" s="115" t="s">
        <v>58</v>
      </c>
      <c r="B638" s="115"/>
      <c r="C638" s="116">
        <f>SUM(C628:C637)</f>
        <v>95960</v>
      </c>
      <c r="D638" s="116"/>
      <c r="E638" s="116">
        <f>SUM(E628:E637)</f>
        <v>290620.79999999999</v>
      </c>
      <c r="F638" s="116"/>
    </row>
    <row r="640" spans="1:6" x14ac:dyDescent="0.3">
      <c r="A640" s="176" t="s">
        <v>1202</v>
      </c>
      <c r="B640" s="177"/>
      <c r="C640" s="177"/>
      <c r="D640" s="177"/>
      <c r="E640" s="177"/>
      <c r="F640" s="178"/>
    </row>
    <row r="641" spans="1:6" x14ac:dyDescent="0.3">
      <c r="A641" s="176" t="s">
        <v>85</v>
      </c>
      <c r="B641" s="177"/>
      <c r="C641" s="177"/>
      <c r="D641" s="177"/>
      <c r="E641" s="177"/>
      <c r="F641" s="178"/>
    </row>
    <row r="642" spans="1:6" x14ac:dyDescent="0.3">
      <c r="A642" s="87" t="s">
        <v>0</v>
      </c>
      <c r="B642" s="87" t="s">
        <v>53</v>
      </c>
      <c r="C642" s="87" t="s">
        <v>1163</v>
      </c>
      <c r="D642" s="87" t="s">
        <v>54</v>
      </c>
      <c r="E642" s="87" t="s">
        <v>29</v>
      </c>
      <c r="F642" s="87" t="s">
        <v>56</v>
      </c>
    </row>
    <row r="643" spans="1:6" x14ac:dyDescent="0.3">
      <c r="A643" s="104">
        <v>45229</v>
      </c>
      <c r="B643" s="105">
        <v>4101010016</v>
      </c>
      <c r="C643" s="100">
        <v>950</v>
      </c>
      <c r="D643" s="100">
        <v>3.48</v>
      </c>
      <c r="E643" s="100">
        <f t="shared" ref="E643:E647" si="48">C643*D643</f>
        <v>3306</v>
      </c>
      <c r="F643" s="101" t="s">
        <v>77</v>
      </c>
    </row>
    <row r="644" spans="1:6" ht="40.799999999999997" x14ac:dyDescent="0.3">
      <c r="A644" s="104">
        <v>45230</v>
      </c>
      <c r="B644" s="105">
        <v>4101010026</v>
      </c>
      <c r="C644" s="100">
        <v>28500</v>
      </c>
      <c r="D644" s="100">
        <v>2.72</v>
      </c>
      <c r="E644" s="100">
        <f t="shared" si="48"/>
        <v>77520</v>
      </c>
      <c r="F644" s="101" t="s">
        <v>613</v>
      </c>
    </row>
    <row r="645" spans="1:6" ht="40.799999999999997" x14ac:dyDescent="0.3">
      <c r="A645" s="104">
        <v>45230</v>
      </c>
      <c r="B645" s="105">
        <v>4101010026</v>
      </c>
      <c r="C645" s="100">
        <v>28500</v>
      </c>
      <c r="D645" s="100">
        <v>2.72</v>
      </c>
      <c r="E645" s="100">
        <f t="shared" si="48"/>
        <v>77520</v>
      </c>
      <c r="F645" s="101" t="s">
        <v>614</v>
      </c>
    </row>
    <row r="646" spans="1:6" x14ac:dyDescent="0.3">
      <c r="A646" s="104">
        <v>45230</v>
      </c>
      <c r="B646" s="105">
        <v>4101010075</v>
      </c>
      <c r="C646" s="100">
        <v>3600</v>
      </c>
      <c r="D646" s="100">
        <v>3.48</v>
      </c>
      <c r="E646" s="100">
        <f t="shared" si="48"/>
        <v>12528</v>
      </c>
      <c r="F646" s="101" t="s">
        <v>77</v>
      </c>
    </row>
    <row r="647" spans="1:6" x14ac:dyDescent="0.3">
      <c r="A647" s="104">
        <v>45230</v>
      </c>
      <c r="B647" s="105">
        <v>4101010119</v>
      </c>
      <c r="C647" s="100">
        <v>25000</v>
      </c>
      <c r="D647" s="100">
        <v>3.48</v>
      </c>
      <c r="E647" s="100">
        <f t="shared" si="48"/>
        <v>87000</v>
      </c>
      <c r="F647" s="101" t="s">
        <v>77</v>
      </c>
    </row>
    <row r="648" spans="1:6" x14ac:dyDescent="0.3">
      <c r="A648" s="115" t="s">
        <v>58</v>
      </c>
      <c r="B648" s="115"/>
      <c r="C648" s="116">
        <f>SUM(C643:C647)</f>
        <v>86550</v>
      </c>
      <c r="D648" s="116"/>
      <c r="E648" s="116">
        <f>SUM(E643:E647)</f>
        <v>257874</v>
      </c>
      <c r="F648" s="116"/>
    </row>
    <row r="649" spans="1:6" x14ac:dyDescent="0.3">
      <c r="C649" s="55" t="s">
        <v>86</v>
      </c>
      <c r="D649" s="55"/>
      <c r="E649" s="55" t="s">
        <v>87</v>
      </c>
    </row>
    <row r="650" spans="1:6" x14ac:dyDescent="0.3">
      <c r="A650" s="23" t="s">
        <v>1175</v>
      </c>
      <c r="C650" s="56">
        <f>C648+C638+C623+C599+C580</f>
        <v>860660</v>
      </c>
      <c r="D650" s="23"/>
      <c r="E650" s="56">
        <f>E648+E638+E623+E599+E580</f>
        <v>2778496.8</v>
      </c>
    </row>
    <row r="652" spans="1:6" x14ac:dyDescent="0.3">
      <c r="A652" s="54" t="s">
        <v>0</v>
      </c>
      <c r="B652" s="54">
        <v>2023</v>
      </c>
    </row>
    <row r="654" spans="1:6" x14ac:dyDescent="0.3">
      <c r="A654" s="174" t="s">
        <v>1203</v>
      </c>
      <c r="B654" s="175"/>
      <c r="C654" s="175"/>
      <c r="D654" s="175"/>
      <c r="E654" s="175"/>
      <c r="F654" s="175"/>
    </row>
    <row r="655" spans="1:6" x14ac:dyDescent="0.3">
      <c r="A655" s="176" t="s">
        <v>85</v>
      </c>
      <c r="B655" s="177"/>
      <c r="C655" s="177"/>
      <c r="D655" s="177"/>
      <c r="E655" s="177"/>
      <c r="F655" s="178"/>
    </row>
    <row r="656" spans="1:6" x14ac:dyDescent="0.3">
      <c r="A656" s="128" t="s">
        <v>0</v>
      </c>
      <c r="B656" s="128" t="s">
        <v>53</v>
      </c>
      <c r="C656" s="128" t="s">
        <v>1163</v>
      </c>
      <c r="D656" s="128" t="s">
        <v>54</v>
      </c>
      <c r="E656" s="128" t="s">
        <v>29</v>
      </c>
      <c r="F656" s="128" t="s">
        <v>56</v>
      </c>
    </row>
    <row r="657" spans="1:6" ht="40.799999999999997" x14ac:dyDescent="0.3">
      <c r="A657" s="98">
        <v>45231</v>
      </c>
      <c r="B657" s="99">
        <v>4101010002</v>
      </c>
      <c r="C657" s="100">
        <v>22160</v>
      </c>
      <c r="D657" s="100">
        <v>3.48</v>
      </c>
      <c r="E657" s="100">
        <f>C657*D657</f>
        <v>77116.800000000003</v>
      </c>
      <c r="F657" s="101" t="s">
        <v>703</v>
      </c>
    </row>
    <row r="658" spans="1:6" ht="30.6" x14ac:dyDescent="0.3">
      <c r="A658" s="98">
        <v>45231</v>
      </c>
      <c r="B658" s="99">
        <v>4101010074</v>
      </c>
      <c r="C658" s="100">
        <v>27000</v>
      </c>
      <c r="D658" s="100">
        <v>3.48</v>
      </c>
      <c r="E658" s="100">
        <f>C658*D658</f>
        <v>93960</v>
      </c>
      <c r="F658" s="101" t="s">
        <v>704</v>
      </c>
    </row>
    <row r="659" spans="1:6" ht="40.799999999999997" x14ac:dyDescent="0.3">
      <c r="A659" s="98">
        <v>45233</v>
      </c>
      <c r="B659" s="99">
        <v>4101010074</v>
      </c>
      <c r="C659" s="100">
        <v>27000</v>
      </c>
      <c r="D659" s="100">
        <v>3.48</v>
      </c>
      <c r="E659" s="100">
        <f t="shared" ref="E659" si="49">C659*D659</f>
        <v>93960</v>
      </c>
      <c r="F659" s="101" t="s">
        <v>705</v>
      </c>
    </row>
    <row r="660" spans="1:6" x14ac:dyDescent="0.3">
      <c r="A660" s="115" t="s">
        <v>58</v>
      </c>
      <c r="B660" s="115"/>
      <c r="C660" s="116">
        <f>SUM(C657:C659)</f>
        <v>76160</v>
      </c>
      <c r="D660" s="116"/>
      <c r="E660" s="116">
        <f>SUM(E657:E659)</f>
        <v>265036.79999999999</v>
      </c>
      <c r="F660" s="116"/>
    </row>
    <row r="662" spans="1:6" x14ac:dyDescent="0.3">
      <c r="A662" s="174" t="s">
        <v>1204</v>
      </c>
      <c r="B662" s="175"/>
      <c r="C662" s="175"/>
      <c r="D662" s="175"/>
      <c r="E662" s="175"/>
      <c r="F662" s="175"/>
    </row>
    <row r="663" spans="1:6" x14ac:dyDescent="0.3">
      <c r="A663" s="176" t="s">
        <v>85</v>
      </c>
      <c r="B663" s="177"/>
      <c r="C663" s="177"/>
      <c r="D663" s="177"/>
      <c r="E663" s="177"/>
      <c r="F663" s="178"/>
    </row>
    <row r="664" spans="1:6" x14ac:dyDescent="0.3">
      <c r="A664" s="128" t="s">
        <v>0</v>
      </c>
      <c r="B664" s="128" t="s">
        <v>53</v>
      </c>
      <c r="C664" s="128" t="s">
        <v>1163</v>
      </c>
      <c r="D664" s="128" t="s">
        <v>54</v>
      </c>
      <c r="E664" s="128" t="s">
        <v>29</v>
      </c>
      <c r="F664" s="128" t="s">
        <v>56</v>
      </c>
    </row>
    <row r="665" spans="1:6" x14ac:dyDescent="0.3">
      <c r="A665" s="120">
        <v>45236</v>
      </c>
      <c r="B665" s="121">
        <v>4101010058</v>
      </c>
      <c r="C665" s="100">
        <v>15000</v>
      </c>
      <c r="D665" s="100">
        <v>3.48</v>
      </c>
      <c r="E665" s="100">
        <f t="shared" ref="E665:E676" si="50">C665*D665</f>
        <v>52200</v>
      </c>
      <c r="F665" s="106" t="s">
        <v>77</v>
      </c>
    </row>
    <row r="666" spans="1:6" x14ac:dyDescent="0.3">
      <c r="A666" s="120">
        <v>45237</v>
      </c>
      <c r="B666" s="121">
        <v>4101010135</v>
      </c>
      <c r="C666" s="100">
        <v>2870</v>
      </c>
      <c r="D666" s="100">
        <v>3.48</v>
      </c>
      <c r="E666" s="100">
        <f t="shared" si="50"/>
        <v>9987.6</v>
      </c>
      <c r="F666" s="106" t="s">
        <v>77</v>
      </c>
    </row>
    <row r="667" spans="1:6" x14ac:dyDescent="0.3">
      <c r="A667" s="120">
        <v>45237</v>
      </c>
      <c r="B667" s="121">
        <v>4101010040</v>
      </c>
      <c r="C667" s="100">
        <v>6000</v>
      </c>
      <c r="D667" s="100">
        <v>3.48</v>
      </c>
      <c r="E667" s="100">
        <f t="shared" si="50"/>
        <v>20880</v>
      </c>
      <c r="F667" s="106" t="s">
        <v>77</v>
      </c>
    </row>
    <row r="668" spans="1:6" x14ac:dyDescent="0.3">
      <c r="A668" s="120">
        <v>45238</v>
      </c>
      <c r="B668" s="121">
        <v>4101010031</v>
      </c>
      <c r="C668" s="100">
        <v>192</v>
      </c>
      <c r="D668" s="100">
        <v>3.48</v>
      </c>
      <c r="E668" s="100">
        <f t="shared" si="50"/>
        <v>668.16</v>
      </c>
      <c r="F668" s="106" t="s">
        <v>77</v>
      </c>
    </row>
    <row r="669" spans="1:6" ht="40.799999999999997" x14ac:dyDescent="0.3">
      <c r="A669" s="120">
        <v>45239</v>
      </c>
      <c r="B669" s="121">
        <v>4101010026</v>
      </c>
      <c r="C669" s="107">
        <v>28500</v>
      </c>
      <c r="D669" s="100">
        <v>2.72</v>
      </c>
      <c r="E669" s="100">
        <f t="shared" si="50"/>
        <v>77520</v>
      </c>
      <c r="F669" s="101" t="s">
        <v>601</v>
      </c>
    </row>
    <row r="670" spans="1:6" ht="40.799999999999997" x14ac:dyDescent="0.3">
      <c r="A670" s="120">
        <v>45239</v>
      </c>
      <c r="B670" s="121">
        <v>4101010026</v>
      </c>
      <c r="C670" s="100">
        <v>28500</v>
      </c>
      <c r="D670" s="100">
        <v>2.72</v>
      </c>
      <c r="E670" s="100">
        <f t="shared" si="50"/>
        <v>77520</v>
      </c>
      <c r="F670" s="101" t="s">
        <v>602</v>
      </c>
    </row>
    <row r="671" spans="1:6" x14ac:dyDescent="0.3">
      <c r="A671" s="120">
        <v>45239</v>
      </c>
      <c r="B671" s="121">
        <v>4101010108</v>
      </c>
      <c r="C671" s="100">
        <v>2500</v>
      </c>
      <c r="D671" s="100">
        <v>3.48</v>
      </c>
      <c r="E671" s="100">
        <f t="shared" si="50"/>
        <v>8700</v>
      </c>
      <c r="F671" s="106" t="s">
        <v>77</v>
      </c>
    </row>
    <row r="672" spans="1:6" x14ac:dyDescent="0.3">
      <c r="A672" s="120">
        <v>45239</v>
      </c>
      <c r="B672" s="121">
        <v>4101010092</v>
      </c>
      <c r="C672" s="100">
        <v>4000</v>
      </c>
      <c r="D672" s="100">
        <v>3.48</v>
      </c>
      <c r="E672" s="100">
        <f t="shared" si="50"/>
        <v>13920</v>
      </c>
      <c r="F672" s="106" t="s">
        <v>77</v>
      </c>
    </row>
    <row r="673" spans="1:6" x14ac:dyDescent="0.3">
      <c r="A673" s="120">
        <v>45239</v>
      </c>
      <c r="B673" s="121">
        <v>4101010106</v>
      </c>
      <c r="C673" s="100">
        <v>4000</v>
      </c>
      <c r="D673" s="100">
        <v>3.48</v>
      </c>
      <c r="E673" s="100">
        <f t="shared" si="50"/>
        <v>13920</v>
      </c>
      <c r="F673" s="106" t="s">
        <v>77</v>
      </c>
    </row>
    <row r="674" spans="1:6" x14ac:dyDescent="0.3">
      <c r="A674" s="120">
        <v>45239</v>
      </c>
      <c r="B674" s="121">
        <v>4101010139</v>
      </c>
      <c r="C674" s="100">
        <v>5500</v>
      </c>
      <c r="D674" s="100">
        <v>3.48</v>
      </c>
      <c r="E674" s="100">
        <f t="shared" si="50"/>
        <v>19140</v>
      </c>
      <c r="F674" s="106" t="s">
        <v>77</v>
      </c>
    </row>
    <row r="675" spans="1:6" x14ac:dyDescent="0.3">
      <c r="A675" s="120">
        <v>45239</v>
      </c>
      <c r="B675" s="121">
        <v>4101010036</v>
      </c>
      <c r="C675" s="100">
        <v>2800</v>
      </c>
      <c r="D675" s="100">
        <v>3.48</v>
      </c>
      <c r="E675" s="100">
        <f t="shared" si="50"/>
        <v>9744</v>
      </c>
      <c r="F675" s="106" t="s">
        <v>77</v>
      </c>
    </row>
    <row r="676" spans="1:6" x14ac:dyDescent="0.3">
      <c r="A676" s="120">
        <v>45240</v>
      </c>
      <c r="B676" s="121">
        <v>4101010119</v>
      </c>
      <c r="C676" s="100">
        <v>25000</v>
      </c>
      <c r="D676" s="100">
        <v>3.48</v>
      </c>
      <c r="E676" s="100">
        <f t="shared" si="50"/>
        <v>87000</v>
      </c>
      <c r="F676" s="106" t="s">
        <v>77</v>
      </c>
    </row>
    <row r="677" spans="1:6" x14ac:dyDescent="0.3">
      <c r="A677" s="115" t="s">
        <v>58</v>
      </c>
      <c r="B677" s="115"/>
      <c r="C677" s="116">
        <f>SUM(C665:C676)</f>
        <v>124862</v>
      </c>
      <c r="D677" s="116"/>
      <c r="E677" s="116">
        <f>SUM(E665:E676)</f>
        <v>391199.76</v>
      </c>
      <c r="F677" s="116"/>
    </row>
    <row r="678" spans="1:6" x14ac:dyDescent="0.3">
      <c r="A678" s="108"/>
    </row>
    <row r="679" spans="1:6" x14ac:dyDescent="0.3">
      <c r="A679" s="174" t="s">
        <v>1205</v>
      </c>
      <c r="B679" s="175"/>
      <c r="C679" s="175"/>
      <c r="D679" s="175"/>
      <c r="E679" s="175"/>
      <c r="F679" s="175"/>
    </row>
    <row r="680" spans="1:6" x14ac:dyDescent="0.3">
      <c r="A680" s="176" t="s">
        <v>85</v>
      </c>
      <c r="B680" s="177"/>
      <c r="C680" s="177"/>
      <c r="D680" s="177"/>
      <c r="E680" s="177"/>
      <c r="F680" s="178"/>
    </row>
    <row r="681" spans="1:6" x14ac:dyDescent="0.3">
      <c r="A681" s="128" t="s">
        <v>0</v>
      </c>
      <c r="B681" s="128" t="s">
        <v>53</v>
      </c>
      <c r="C681" s="128" t="s">
        <v>1163</v>
      </c>
      <c r="D681" s="128" t="s">
        <v>54</v>
      </c>
      <c r="E681" s="128" t="s">
        <v>29</v>
      </c>
      <c r="F681" s="128" t="s">
        <v>56</v>
      </c>
    </row>
    <row r="682" spans="1:6" x14ac:dyDescent="0.3">
      <c r="A682" s="109">
        <v>45244</v>
      </c>
      <c r="B682" s="105">
        <v>4101010142</v>
      </c>
      <c r="C682" s="100">
        <v>7000</v>
      </c>
      <c r="D682" s="100">
        <v>3.48</v>
      </c>
      <c r="E682" s="100">
        <f t="shared" ref="E682:E696" si="51">C682*D682</f>
        <v>24360</v>
      </c>
      <c r="F682" s="106" t="s">
        <v>77</v>
      </c>
    </row>
    <row r="683" spans="1:6" x14ac:dyDescent="0.3">
      <c r="A683" s="109">
        <v>45244</v>
      </c>
      <c r="B683" s="105">
        <v>4101010111</v>
      </c>
      <c r="C683" s="100">
        <v>1000</v>
      </c>
      <c r="D683" s="100">
        <v>3.48</v>
      </c>
      <c r="E683" s="100">
        <f t="shared" si="51"/>
        <v>3480</v>
      </c>
      <c r="F683" s="106" t="s">
        <v>77</v>
      </c>
    </row>
    <row r="684" spans="1:6" x14ac:dyDescent="0.3">
      <c r="A684" s="109">
        <v>45244</v>
      </c>
      <c r="B684" s="105">
        <v>4101010047</v>
      </c>
      <c r="C684" s="100">
        <v>2100</v>
      </c>
      <c r="D684" s="100">
        <v>3.48</v>
      </c>
      <c r="E684" s="100">
        <f t="shared" si="51"/>
        <v>7308</v>
      </c>
      <c r="F684" s="106" t="s">
        <v>77</v>
      </c>
    </row>
    <row r="685" spans="1:6" x14ac:dyDescent="0.3">
      <c r="A685" s="109">
        <v>45244</v>
      </c>
      <c r="B685" s="105">
        <v>4101010017</v>
      </c>
      <c r="C685" s="100">
        <v>6000</v>
      </c>
      <c r="D685" s="100">
        <v>3.48</v>
      </c>
      <c r="E685" s="100">
        <f t="shared" si="51"/>
        <v>20880</v>
      </c>
      <c r="F685" s="106" t="s">
        <v>77</v>
      </c>
    </row>
    <row r="686" spans="1:6" x14ac:dyDescent="0.3">
      <c r="A686" s="109">
        <v>45245</v>
      </c>
      <c r="B686" s="105">
        <v>4101010074</v>
      </c>
      <c r="C686" s="100">
        <v>20000</v>
      </c>
      <c r="D686" s="100">
        <v>3.48</v>
      </c>
      <c r="E686" s="100">
        <f t="shared" si="51"/>
        <v>69600</v>
      </c>
      <c r="F686" s="106" t="s">
        <v>77</v>
      </c>
    </row>
    <row r="687" spans="1:6" x14ac:dyDescent="0.3">
      <c r="A687" s="109">
        <v>45245</v>
      </c>
      <c r="B687" s="105">
        <v>4101010073</v>
      </c>
      <c r="C687" s="100">
        <v>25000</v>
      </c>
      <c r="D687" s="100">
        <v>3.48</v>
      </c>
      <c r="E687" s="100">
        <f t="shared" si="51"/>
        <v>87000</v>
      </c>
      <c r="F687" s="106" t="s">
        <v>77</v>
      </c>
    </row>
    <row r="688" spans="1:6" ht="30.6" x14ac:dyDescent="0.3">
      <c r="A688" s="109">
        <v>45246</v>
      </c>
      <c r="B688" s="105">
        <v>4101010026</v>
      </c>
      <c r="C688" s="100">
        <v>28500</v>
      </c>
      <c r="D688" s="100">
        <v>2.72</v>
      </c>
      <c r="E688" s="100">
        <f t="shared" si="51"/>
        <v>77520</v>
      </c>
      <c r="F688" s="101" t="s">
        <v>706</v>
      </c>
    </row>
    <row r="689" spans="1:6" ht="40.799999999999997" x14ac:dyDescent="0.3">
      <c r="A689" s="109">
        <v>45246</v>
      </c>
      <c r="B689" s="105">
        <v>4101010026</v>
      </c>
      <c r="C689" s="100">
        <v>28500</v>
      </c>
      <c r="D689" s="100">
        <v>2.72</v>
      </c>
      <c r="E689" s="100">
        <f t="shared" si="51"/>
        <v>77520</v>
      </c>
      <c r="F689" s="101" t="s">
        <v>707</v>
      </c>
    </row>
    <row r="690" spans="1:6" x14ac:dyDescent="0.3">
      <c r="A690" s="109">
        <v>45246</v>
      </c>
      <c r="B690" s="105">
        <v>4101010085</v>
      </c>
      <c r="C690" s="100">
        <v>1000</v>
      </c>
      <c r="D690" s="100">
        <v>3.48</v>
      </c>
      <c r="E690" s="100">
        <f t="shared" si="51"/>
        <v>3480</v>
      </c>
      <c r="F690" s="106" t="s">
        <v>77</v>
      </c>
    </row>
    <row r="691" spans="1:6" x14ac:dyDescent="0.3">
      <c r="A691" s="109">
        <v>45246</v>
      </c>
      <c r="B691" s="105">
        <v>4101010130</v>
      </c>
      <c r="C691" s="100">
        <v>7000</v>
      </c>
      <c r="D691" s="100">
        <v>3.48</v>
      </c>
      <c r="E691" s="100">
        <f t="shared" si="51"/>
        <v>24360</v>
      </c>
      <c r="F691" s="106" t="s">
        <v>77</v>
      </c>
    </row>
    <row r="692" spans="1:6" x14ac:dyDescent="0.3">
      <c r="A692" s="109">
        <v>45247</v>
      </c>
      <c r="B692" s="105">
        <v>4101010107</v>
      </c>
      <c r="C692" s="100">
        <v>4000</v>
      </c>
      <c r="D692" s="100">
        <v>3.48</v>
      </c>
      <c r="E692" s="100">
        <f t="shared" si="51"/>
        <v>13920</v>
      </c>
      <c r="F692" s="106" t="s">
        <v>77</v>
      </c>
    </row>
    <row r="693" spans="1:6" x14ac:dyDescent="0.3">
      <c r="A693" s="109">
        <v>45247</v>
      </c>
      <c r="B693" s="105">
        <v>4101010127</v>
      </c>
      <c r="C693" s="100">
        <v>400</v>
      </c>
      <c r="D693" s="100">
        <v>3.48</v>
      </c>
      <c r="E693" s="100">
        <f t="shared" si="51"/>
        <v>1392</v>
      </c>
      <c r="F693" s="106" t="s">
        <v>77</v>
      </c>
    </row>
    <row r="694" spans="1:6" x14ac:dyDescent="0.3">
      <c r="A694" s="109">
        <v>45247</v>
      </c>
      <c r="B694" s="105">
        <v>4101010055</v>
      </c>
      <c r="C694" s="100">
        <v>25000</v>
      </c>
      <c r="D694" s="100">
        <v>3.48</v>
      </c>
      <c r="E694" s="100">
        <f t="shared" si="51"/>
        <v>87000</v>
      </c>
      <c r="F694" s="106" t="s">
        <v>77</v>
      </c>
    </row>
    <row r="695" spans="1:6" x14ac:dyDescent="0.3">
      <c r="A695" s="109">
        <v>45247</v>
      </c>
      <c r="B695" s="105">
        <v>4101010060</v>
      </c>
      <c r="C695" s="100">
        <v>30000</v>
      </c>
      <c r="D695" s="100">
        <v>3.48</v>
      </c>
      <c r="E695" s="100">
        <f t="shared" si="51"/>
        <v>104400</v>
      </c>
      <c r="F695" s="101" t="s">
        <v>77</v>
      </c>
    </row>
    <row r="696" spans="1:6" x14ac:dyDescent="0.3">
      <c r="A696" s="109">
        <v>45247</v>
      </c>
      <c r="B696" s="105">
        <v>4101010140</v>
      </c>
      <c r="C696" s="100">
        <v>3080</v>
      </c>
      <c r="D696" s="100">
        <v>3.48</v>
      </c>
      <c r="E696" s="100">
        <f t="shared" si="51"/>
        <v>10718.4</v>
      </c>
      <c r="F696" s="101" t="s">
        <v>77</v>
      </c>
    </row>
    <row r="697" spans="1:6" x14ac:dyDescent="0.3">
      <c r="A697" s="115" t="s">
        <v>58</v>
      </c>
      <c r="B697" s="115"/>
      <c r="C697" s="116">
        <f>SUM(C682:C696)</f>
        <v>188580</v>
      </c>
      <c r="D697" s="116"/>
      <c r="E697" s="116">
        <f>SUM(E682:E696)</f>
        <v>612938.4</v>
      </c>
      <c r="F697" s="116"/>
    </row>
    <row r="699" spans="1:6" x14ac:dyDescent="0.3">
      <c r="A699" s="174" t="s">
        <v>1206</v>
      </c>
      <c r="B699" s="175"/>
      <c r="C699" s="175"/>
      <c r="D699" s="175"/>
      <c r="E699" s="175"/>
      <c r="F699" s="175"/>
    </row>
    <row r="700" spans="1:6" x14ac:dyDescent="0.3">
      <c r="A700" s="176" t="s">
        <v>85</v>
      </c>
      <c r="B700" s="177"/>
      <c r="C700" s="177"/>
      <c r="D700" s="177"/>
      <c r="E700" s="177"/>
      <c r="F700" s="178"/>
    </row>
    <row r="701" spans="1:6" x14ac:dyDescent="0.3">
      <c r="A701" s="128" t="s">
        <v>0</v>
      </c>
      <c r="B701" s="128" t="s">
        <v>53</v>
      </c>
      <c r="C701" s="128" t="s">
        <v>1163</v>
      </c>
      <c r="D701" s="128" t="s">
        <v>54</v>
      </c>
      <c r="E701" s="128" t="s">
        <v>29</v>
      </c>
      <c r="F701" s="128" t="s">
        <v>56</v>
      </c>
    </row>
    <row r="702" spans="1:6" x14ac:dyDescent="0.3">
      <c r="A702" s="104">
        <v>45250</v>
      </c>
      <c r="B702" s="105">
        <v>4101010142</v>
      </c>
      <c r="C702" s="100">
        <v>5400</v>
      </c>
      <c r="D702" s="100">
        <v>3.48</v>
      </c>
      <c r="E702" s="100">
        <f t="shared" ref="E702:E725" si="52">C702*D702</f>
        <v>18792</v>
      </c>
      <c r="F702" s="101" t="s">
        <v>77</v>
      </c>
    </row>
    <row r="703" spans="1:6" x14ac:dyDescent="0.3">
      <c r="A703" s="104">
        <v>45250</v>
      </c>
      <c r="B703" s="105">
        <v>4101010131</v>
      </c>
      <c r="C703" s="100">
        <v>10500</v>
      </c>
      <c r="D703" s="100">
        <v>3.48</v>
      </c>
      <c r="E703" s="100">
        <f t="shared" si="52"/>
        <v>36540</v>
      </c>
      <c r="F703" s="101" t="s">
        <v>77</v>
      </c>
    </row>
    <row r="704" spans="1:6" x14ac:dyDescent="0.3">
      <c r="A704" s="104">
        <v>45250</v>
      </c>
      <c r="B704" s="105">
        <v>4101010055</v>
      </c>
      <c r="C704" s="100">
        <v>25000</v>
      </c>
      <c r="D704" s="100">
        <v>3.48</v>
      </c>
      <c r="E704" s="100">
        <f t="shared" si="52"/>
        <v>87000</v>
      </c>
      <c r="F704" s="101" t="s">
        <v>77</v>
      </c>
    </row>
    <row r="705" spans="1:6" x14ac:dyDescent="0.3">
      <c r="A705" s="104">
        <v>45251</v>
      </c>
      <c r="B705" s="105">
        <v>4101010144</v>
      </c>
      <c r="C705" s="100">
        <v>4500</v>
      </c>
      <c r="D705" s="100">
        <v>3.48</v>
      </c>
      <c r="E705" s="100">
        <f t="shared" si="52"/>
        <v>15660</v>
      </c>
      <c r="F705" s="101" t="s">
        <v>77</v>
      </c>
    </row>
    <row r="706" spans="1:6" x14ac:dyDescent="0.3">
      <c r="A706" s="104">
        <v>45251</v>
      </c>
      <c r="B706" s="105">
        <v>4101010042</v>
      </c>
      <c r="C706" s="100">
        <v>450</v>
      </c>
      <c r="D706" s="100">
        <v>3.48</v>
      </c>
      <c r="E706" s="100">
        <f t="shared" si="52"/>
        <v>1566</v>
      </c>
      <c r="F706" s="101" t="s">
        <v>77</v>
      </c>
    </row>
    <row r="707" spans="1:6" x14ac:dyDescent="0.3">
      <c r="A707" s="104">
        <v>45251</v>
      </c>
      <c r="B707" s="105">
        <v>4101010106</v>
      </c>
      <c r="C707" s="100">
        <v>2000</v>
      </c>
      <c r="D707" s="100">
        <v>3.48</v>
      </c>
      <c r="E707" s="100">
        <f t="shared" si="52"/>
        <v>6960</v>
      </c>
      <c r="F707" s="101" t="s">
        <v>77</v>
      </c>
    </row>
    <row r="708" spans="1:6" x14ac:dyDescent="0.3">
      <c r="A708" s="104">
        <v>45251</v>
      </c>
      <c r="B708" s="105">
        <v>4101010087</v>
      </c>
      <c r="C708" s="100">
        <v>4300</v>
      </c>
      <c r="D708" s="100">
        <v>3.48</v>
      </c>
      <c r="E708" s="100">
        <f t="shared" si="52"/>
        <v>14964</v>
      </c>
      <c r="F708" s="101" t="s">
        <v>77</v>
      </c>
    </row>
    <row r="709" spans="1:6" x14ac:dyDescent="0.3">
      <c r="A709" s="104">
        <v>45251</v>
      </c>
      <c r="B709" s="105">
        <v>4101010055</v>
      </c>
      <c r="C709" s="100">
        <v>25000</v>
      </c>
      <c r="D709" s="100">
        <v>3.48</v>
      </c>
      <c r="E709" s="100">
        <f t="shared" si="52"/>
        <v>87000</v>
      </c>
      <c r="F709" s="101" t="s">
        <v>77</v>
      </c>
    </row>
    <row r="710" spans="1:6" x14ac:dyDescent="0.3">
      <c r="A710" s="104">
        <v>45251</v>
      </c>
      <c r="B710" s="105">
        <v>4101010034</v>
      </c>
      <c r="C710" s="100">
        <v>5300</v>
      </c>
      <c r="D710" s="100">
        <v>3.48</v>
      </c>
      <c r="E710" s="100">
        <f t="shared" si="52"/>
        <v>18444</v>
      </c>
      <c r="F710" s="101" t="s">
        <v>77</v>
      </c>
    </row>
    <row r="711" spans="1:6" x14ac:dyDescent="0.3">
      <c r="A711" s="104">
        <v>45252</v>
      </c>
      <c r="B711" s="105">
        <v>4101010040</v>
      </c>
      <c r="C711" s="100">
        <v>6000</v>
      </c>
      <c r="D711" s="100">
        <v>3.48</v>
      </c>
      <c r="E711" s="100">
        <f t="shared" si="52"/>
        <v>20880</v>
      </c>
      <c r="F711" s="101" t="s">
        <v>77</v>
      </c>
    </row>
    <row r="712" spans="1:6" x14ac:dyDescent="0.3">
      <c r="A712" s="104">
        <v>45252</v>
      </c>
      <c r="B712" s="105">
        <v>4101010011</v>
      </c>
      <c r="C712" s="100">
        <v>4000</v>
      </c>
      <c r="D712" s="100">
        <v>3.48</v>
      </c>
      <c r="E712" s="100">
        <f t="shared" si="52"/>
        <v>13920</v>
      </c>
      <c r="F712" s="101" t="s">
        <v>77</v>
      </c>
    </row>
    <row r="713" spans="1:6" x14ac:dyDescent="0.3">
      <c r="A713" s="104">
        <v>45252</v>
      </c>
      <c r="B713" s="105">
        <v>4101010104</v>
      </c>
      <c r="C713" s="100">
        <v>1400</v>
      </c>
      <c r="D713" s="100">
        <v>3.48</v>
      </c>
      <c r="E713" s="100">
        <f t="shared" si="52"/>
        <v>4872</v>
      </c>
      <c r="F713" s="101" t="s">
        <v>77</v>
      </c>
    </row>
    <row r="714" spans="1:6" x14ac:dyDescent="0.3">
      <c r="A714" s="104">
        <v>45252</v>
      </c>
      <c r="B714" s="105">
        <v>4101010055</v>
      </c>
      <c r="C714" s="100">
        <v>25000</v>
      </c>
      <c r="D714" s="100">
        <v>3.48</v>
      </c>
      <c r="E714" s="100">
        <f t="shared" si="52"/>
        <v>87000</v>
      </c>
      <c r="F714" s="101" t="s">
        <v>77</v>
      </c>
    </row>
    <row r="715" spans="1:6" x14ac:dyDescent="0.3">
      <c r="A715" s="104">
        <v>45252</v>
      </c>
      <c r="B715" s="105">
        <v>4101010138</v>
      </c>
      <c r="C715" s="100">
        <v>13440</v>
      </c>
      <c r="D715" s="100">
        <v>3.48</v>
      </c>
      <c r="E715" s="100">
        <f t="shared" si="52"/>
        <v>46771.199999999997</v>
      </c>
      <c r="F715" s="101" t="s">
        <v>77</v>
      </c>
    </row>
    <row r="716" spans="1:6" x14ac:dyDescent="0.3">
      <c r="A716" s="104">
        <v>45253</v>
      </c>
      <c r="B716" s="105">
        <v>4101010038</v>
      </c>
      <c r="C716" s="100">
        <v>5000</v>
      </c>
      <c r="D716" s="100">
        <v>3.48</v>
      </c>
      <c r="E716" s="100">
        <f t="shared" si="52"/>
        <v>17400</v>
      </c>
      <c r="F716" s="101" t="s">
        <v>77</v>
      </c>
    </row>
    <row r="717" spans="1:6" x14ac:dyDescent="0.3">
      <c r="A717" s="104">
        <v>45253</v>
      </c>
      <c r="B717" s="105">
        <v>4101010055</v>
      </c>
      <c r="C717" s="100">
        <v>25000</v>
      </c>
      <c r="D717" s="100">
        <v>3.48</v>
      </c>
      <c r="E717" s="100">
        <f t="shared" si="52"/>
        <v>87000</v>
      </c>
      <c r="F717" s="101" t="s">
        <v>77</v>
      </c>
    </row>
    <row r="718" spans="1:6" x14ac:dyDescent="0.3">
      <c r="A718" s="104">
        <v>45253</v>
      </c>
      <c r="B718" s="105">
        <v>4101010037</v>
      </c>
      <c r="C718" s="100">
        <v>12000</v>
      </c>
      <c r="D718" s="100">
        <v>3.48</v>
      </c>
      <c r="E718" s="100">
        <f t="shared" si="52"/>
        <v>41760</v>
      </c>
      <c r="F718" s="101" t="s">
        <v>77</v>
      </c>
    </row>
    <row r="719" spans="1:6" x14ac:dyDescent="0.3">
      <c r="A719" s="104">
        <v>45254</v>
      </c>
      <c r="B719" s="105">
        <v>4101010132</v>
      </c>
      <c r="C719" s="100">
        <v>4600</v>
      </c>
      <c r="D719" s="100">
        <v>3.48</v>
      </c>
      <c r="E719" s="100">
        <f t="shared" si="52"/>
        <v>16008</v>
      </c>
      <c r="F719" s="101" t="s">
        <v>77</v>
      </c>
    </row>
    <row r="720" spans="1:6" x14ac:dyDescent="0.3">
      <c r="A720" s="104">
        <v>45254</v>
      </c>
      <c r="B720" s="105">
        <v>4101010015</v>
      </c>
      <c r="C720" s="100">
        <v>3000</v>
      </c>
      <c r="D720" s="100">
        <v>3.48</v>
      </c>
      <c r="E720" s="100">
        <f t="shared" si="52"/>
        <v>10440</v>
      </c>
      <c r="F720" s="101" t="s">
        <v>77</v>
      </c>
    </row>
    <row r="721" spans="1:6" x14ac:dyDescent="0.3">
      <c r="A721" s="104">
        <v>45254</v>
      </c>
      <c r="B721" s="105">
        <v>4101010119</v>
      </c>
      <c r="C721" s="100">
        <v>25000</v>
      </c>
      <c r="D721" s="100">
        <v>3.48</v>
      </c>
      <c r="E721" s="100">
        <f t="shared" si="52"/>
        <v>87000</v>
      </c>
      <c r="F721" s="101" t="s">
        <v>77</v>
      </c>
    </row>
    <row r="722" spans="1:6" x14ac:dyDescent="0.3">
      <c r="A722" s="104">
        <v>45254</v>
      </c>
      <c r="B722" s="105">
        <v>4101010120</v>
      </c>
      <c r="C722" s="100">
        <v>5000</v>
      </c>
      <c r="D722" s="100">
        <v>3.48</v>
      </c>
      <c r="E722" s="100">
        <f t="shared" si="52"/>
        <v>17400</v>
      </c>
      <c r="F722" s="101" t="s">
        <v>77</v>
      </c>
    </row>
    <row r="723" spans="1:6" ht="40.799999999999997" x14ac:dyDescent="0.3">
      <c r="A723" s="104">
        <v>45254</v>
      </c>
      <c r="B723" s="105">
        <v>4101010026</v>
      </c>
      <c r="C723" s="100">
        <v>28500</v>
      </c>
      <c r="D723" s="100">
        <v>2.72</v>
      </c>
      <c r="E723" s="100">
        <f t="shared" si="52"/>
        <v>77520</v>
      </c>
      <c r="F723" s="101" t="s">
        <v>708</v>
      </c>
    </row>
    <row r="724" spans="1:6" ht="40.799999999999997" x14ac:dyDescent="0.3">
      <c r="A724" s="104">
        <v>45254</v>
      </c>
      <c r="B724" s="105">
        <v>4101010026</v>
      </c>
      <c r="C724" s="100">
        <v>28500</v>
      </c>
      <c r="D724" s="100">
        <v>2.72</v>
      </c>
      <c r="E724" s="100">
        <f t="shared" si="52"/>
        <v>77520</v>
      </c>
      <c r="F724" s="101" t="s">
        <v>709</v>
      </c>
    </row>
    <row r="725" spans="1:6" x14ac:dyDescent="0.3">
      <c r="A725" s="104">
        <v>45254</v>
      </c>
      <c r="B725" s="105">
        <v>4101010074</v>
      </c>
      <c r="C725" s="100">
        <v>27000</v>
      </c>
      <c r="D725" s="100">
        <v>3.48</v>
      </c>
      <c r="E725" s="100">
        <f t="shared" si="52"/>
        <v>93960</v>
      </c>
      <c r="F725" s="101" t="s">
        <v>77</v>
      </c>
    </row>
    <row r="726" spans="1:6" x14ac:dyDescent="0.3">
      <c r="A726" s="115" t="s">
        <v>58</v>
      </c>
      <c r="B726" s="115"/>
      <c r="C726" s="116">
        <f>SUM(C702:C725)</f>
        <v>295890</v>
      </c>
      <c r="D726" s="116"/>
      <c r="E726" s="116">
        <f>SUM(E702:E725)</f>
        <v>986377.2</v>
      </c>
      <c r="F726" s="116"/>
    </row>
    <row r="728" spans="1:6" x14ac:dyDescent="0.3">
      <c r="A728" s="174" t="s">
        <v>1207</v>
      </c>
      <c r="B728" s="175"/>
      <c r="C728" s="175"/>
      <c r="D728" s="175"/>
      <c r="E728" s="175"/>
      <c r="F728" s="175"/>
    </row>
    <row r="729" spans="1:6" x14ac:dyDescent="0.3">
      <c r="A729" s="176" t="s">
        <v>85</v>
      </c>
      <c r="B729" s="177"/>
      <c r="C729" s="177"/>
      <c r="D729" s="177"/>
      <c r="E729" s="177"/>
      <c r="F729" s="178"/>
    </row>
    <row r="730" spans="1:6" x14ac:dyDescent="0.3">
      <c r="A730" s="128" t="s">
        <v>0</v>
      </c>
      <c r="B730" s="128" t="s">
        <v>53</v>
      </c>
      <c r="C730" s="128" t="s">
        <v>1163</v>
      </c>
      <c r="D730" s="128" t="s">
        <v>54</v>
      </c>
      <c r="E730" s="128" t="s">
        <v>29</v>
      </c>
      <c r="F730" s="128" t="s">
        <v>56</v>
      </c>
    </row>
    <row r="731" spans="1:6" x14ac:dyDescent="0.3">
      <c r="A731" s="104">
        <v>45257</v>
      </c>
      <c r="B731" s="105">
        <v>4101010002</v>
      </c>
      <c r="C731" s="100">
        <v>23920</v>
      </c>
      <c r="D731" s="100">
        <v>3.48</v>
      </c>
      <c r="E731" s="100">
        <f t="shared" ref="E731:E740" si="53">C731*D731</f>
        <v>83241.600000000006</v>
      </c>
      <c r="F731" s="101" t="s">
        <v>77</v>
      </c>
    </row>
    <row r="732" spans="1:6" x14ac:dyDescent="0.3">
      <c r="A732" s="104">
        <v>45257</v>
      </c>
      <c r="B732" s="105">
        <v>4101010055</v>
      </c>
      <c r="C732" s="100">
        <v>25000</v>
      </c>
      <c r="D732" s="100">
        <v>3.48</v>
      </c>
      <c r="E732" s="100">
        <f t="shared" si="53"/>
        <v>87000</v>
      </c>
      <c r="F732" s="101" t="s">
        <v>77</v>
      </c>
    </row>
    <row r="733" spans="1:6" x14ac:dyDescent="0.3">
      <c r="A733" s="104">
        <v>45258</v>
      </c>
      <c r="B733" s="105">
        <v>4101010110</v>
      </c>
      <c r="C733" s="100">
        <v>100</v>
      </c>
      <c r="D733" s="100">
        <v>3.48</v>
      </c>
      <c r="E733" s="100">
        <f t="shared" si="53"/>
        <v>348</v>
      </c>
      <c r="F733" s="101" t="s">
        <v>77</v>
      </c>
    </row>
    <row r="734" spans="1:6" ht="30.6" x14ac:dyDescent="0.3">
      <c r="A734" s="104">
        <v>45258</v>
      </c>
      <c r="B734" s="105">
        <v>4101010055</v>
      </c>
      <c r="C734" s="100">
        <v>25000</v>
      </c>
      <c r="D734" s="100">
        <v>3.48</v>
      </c>
      <c r="E734" s="100">
        <f t="shared" si="53"/>
        <v>87000</v>
      </c>
      <c r="F734" s="101" t="s">
        <v>506</v>
      </c>
    </row>
    <row r="735" spans="1:6" ht="40.799999999999997" x14ac:dyDescent="0.3">
      <c r="A735" s="104">
        <v>45258</v>
      </c>
      <c r="B735" s="105">
        <v>4101010106</v>
      </c>
      <c r="C735" s="100">
        <v>3000</v>
      </c>
      <c r="D735" s="100">
        <v>3.48</v>
      </c>
      <c r="E735" s="100">
        <f t="shared" si="53"/>
        <v>10440</v>
      </c>
      <c r="F735" s="101" t="s">
        <v>507</v>
      </c>
    </row>
    <row r="736" spans="1:6" x14ac:dyDescent="0.3">
      <c r="A736" s="104">
        <v>45258</v>
      </c>
      <c r="B736" s="105">
        <v>4101010074</v>
      </c>
      <c r="C736" s="100">
        <v>27000</v>
      </c>
      <c r="D736" s="100">
        <v>3.48</v>
      </c>
      <c r="E736" s="100">
        <f t="shared" si="53"/>
        <v>93960</v>
      </c>
      <c r="F736" s="101" t="s">
        <v>77</v>
      </c>
    </row>
    <row r="737" spans="1:6" x14ac:dyDescent="0.3">
      <c r="A737" s="104">
        <v>45259</v>
      </c>
      <c r="B737" s="105">
        <v>4101010136</v>
      </c>
      <c r="C737" s="100">
        <v>1500</v>
      </c>
      <c r="D737" s="100">
        <v>3.48</v>
      </c>
      <c r="E737" s="100">
        <f t="shared" si="53"/>
        <v>5220</v>
      </c>
      <c r="F737" s="101" t="s">
        <v>77</v>
      </c>
    </row>
    <row r="738" spans="1:6" x14ac:dyDescent="0.3">
      <c r="A738" s="104">
        <v>45259</v>
      </c>
      <c r="B738" s="105">
        <v>4101010055</v>
      </c>
      <c r="C738" s="100">
        <v>25000</v>
      </c>
      <c r="D738" s="100">
        <v>3.48</v>
      </c>
      <c r="E738" s="100">
        <f t="shared" si="53"/>
        <v>87000</v>
      </c>
      <c r="F738" s="101" t="s">
        <v>77</v>
      </c>
    </row>
    <row r="739" spans="1:6" x14ac:dyDescent="0.3">
      <c r="A739" s="104">
        <v>45259</v>
      </c>
      <c r="B739" s="105">
        <v>4101010105</v>
      </c>
      <c r="C739" s="100">
        <v>1500</v>
      </c>
      <c r="D739" s="100">
        <v>3.48</v>
      </c>
      <c r="E739" s="100">
        <f t="shared" si="53"/>
        <v>5220</v>
      </c>
      <c r="F739" s="101" t="s">
        <v>77</v>
      </c>
    </row>
    <row r="740" spans="1:6" x14ac:dyDescent="0.3">
      <c r="A740" s="104">
        <v>45259</v>
      </c>
      <c r="B740" s="105">
        <v>4101010043</v>
      </c>
      <c r="C740" s="100">
        <v>2000</v>
      </c>
      <c r="D740" s="100">
        <v>3.48</v>
      </c>
      <c r="E740" s="100">
        <f t="shared" si="53"/>
        <v>6960</v>
      </c>
      <c r="F740" s="101" t="s">
        <v>77</v>
      </c>
    </row>
    <row r="741" spans="1:6" x14ac:dyDescent="0.3">
      <c r="A741" s="115" t="s">
        <v>58</v>
      </c>
      <c r="B741" s="115"/>
      <c r="C741" s="116">
        <f>SUM(C731:C740)</f>
        <v>134020</v>
      </c>
      <c r="D741" s="116"/>
      <c r="E741" s="116">
        <f>SUM(E731:E740)</f>
        <v>466389.6</v>
      </c>
      <c r="F741" s="116"/>
    </row>
    <row r="742" spans="1:6" x14ac:dyDescent="0.3">
      <c r="C742" s="55" t="s">
        <v>86</v>
      </c>
      <c r="D742" s="55"/>
      <c r="E742" s="55" t="s">
        <v>87</v>
      </c>
    </row>
    <row r="743" spans="1:6" x14ac:dyDescent="0.3">
      <c r="A743" s="23" t="s">
        <v>1175</v>
      </c>
      <c r="C743" s="56">
        <f>C741+C726+C697+C677+C660</f>
        <v>819512</v>
      </c>
      <c r="D743" s="23"/>
      <c r="E743" s="56">
        <f>E741+E726+E697+E677+E660</f>
        <v>2721941.76</v>
      </c>
    </row>
    <row r="745" spans="1:6" x14ac:dyDescent="0.3">
      <c r="A745" s="54" t="s">
        <v>0</v>
      </c>
      <c r="B745" s="54">
        <v>2023</v>
      </c>
    </row>
    <row r="747" spans="1:6" x14ac:dyDescent="0.3">
      <c r="A747" s="174" t="s">
        <v>1193</v>
      </c>
      <c r="B747" s="174"/>
      <c r="C747" s="174"/>
      <c r="D747" s="174"/>
      <c r="E747" s="174"/>
      <c r="F747" s="174"/>
    </row>
    <row r="748" spans="1:6" x14ac:dyDescent="0.3">
      <c r="A748" s="176" t="s">
        <v>85</v>
      </c>
      <c r="B748" s="177"/>
      <c r="C748" s="177"/>
      <c r="D748" s="177"/>
      <c r="E748" s="177"/>
      <c r="F748" s="178"/>
    </row>
    <row r="749" spans="1:6" x14ac:dyDescent="0.3">
      <c r="A749" s="128" t="s">
        <v>0</v>
      </c>
      <c r="B749" s="128" t="s">
        <v>53</v>
      </c>
      <c r="C749" s="128" t="s">
        <v>1163</v>
      </c>
      <c r="D749" s="128" t="s">
        <v>54</v>
      </c>
      <c r="E749" s="128" t="s">
        <v>29</v>
      </c>
      <c r="F749" s="128" t="s">
        <v>56</v>
      </c>
    </row>
    <row r="750" spans="1:6" x14ac:dyDescent="0.3">
      <c r="A750" s="98">
        <v>45261</v>
      </c>
      <c r="B750" s="99">
        <v>4101010075</v>
      </c>
      <c r="C750" s="100">
        <v>3600</v>
      </c>
      <c r="D750" s="100">
        <v>3.48</v>
      </c>
      <c r="E750" s="100">
        <f>C750*D750</f>
        <v>12528</v>
      </c>
      <c r="F750" s="101" t="s">
        <v>77</v>
      </c>
    </row>
    <row r="751" spans="1:6" x14ac:dyDescent="0.3">
      <c r="A751" s="98">
        <v>45261</v>
      </c>
      <c r="B751" s="99">
        <v>4101010088</v>
      </c>
      <c r="C751" s="100">
        <v>8000</v>
      </c>
      <c r="D751" s="100">
        <v>3.48</v>
      </c>
      <c r="E751" s="100">
        <f t="shared" ref="E751:E754" si="54">C751*D751</f>
        <v>27840</v>
      </c>
      <c r="F751" s="101" t="s">
        <v>77</v>
      </c>
    </row>
    <row r="752" spans="1:6" x14ac:dyDescent="0.3">
      <c r="A752" s="98">
        <v>45261</v>
      </c>
      <c r="B752" s="99">
        <v>4101010023</v>
      </c>
      <c r="C752" s="100">
        <v>3500</v>
      </c>
      <c r="D752" s="100">
        <v>3.48</v>
      </c>
      <c r="E752" s="100">
        <f t="shared" si="54"/>
        <v>12180</v>
      </c>
      <c r="F752" s="101" t="s">
        <v>77</v>
      </c>
    </row>
    <row r="753" spans="1:6" x14ac:dyDescent="0.3">
      <c r="A753" s="98">
        <v>45261</v>
      </c>
      <c r="B753" s="99">
        <v>4101010116</v>
      </c>
      <c r="C753" s="100">
        <v>4000</v>
      </c>
      <c r="D753" s="100">
        <v>3.48</v>
      </c>
      <c r="E753" s="100">
        <f t="shared" si="54"/>
        <v>13920</v>
      </c>
      <c r="F753" s="101" t="s">
        <v>77</v>
      </c>
    </row>
    <row r="754" spans="1:6" ht="40.799999999999997" x14ac:dyDescent="0.3">
      <c r="A754" s="98">
        <v>45261</v>
      </c>
      <c r="B754" s="99">
        <v>4101010002</v>
      </c>
      <c r="C754" s="100">
        <v>23920</v>
      </c>
      <c r="D754" s="100">
        <v>3.48</v>
      </c>
      <c r="E754" s="100">
        <f t="shared" si="54"/>
        <v>83241.600000000006</v>
      </c>
      <c r="F754" s="101" t="s">
        <v>608</v>
      </c>
    </row>
    <row r="755" spans="1:6" x14ac:dyDescent="0.3">
      <c r="A755" s="115" t="s">
        <v>58</v>
      </c>
      <c r="B755" s="115"/>
      <c r="C755" s="116">
        <f>SUM(C750:C754)</f>
        <v>43020</v>
      </c>
      <c r="D755" s="116"/>
      <c r="E755" s="116">
        <f>SUM(E750:E754)</f>
        <v>149709.6</v>
      </c>
      <c r="F755" s="116"/>
    </row>
    <row r="757" spans="1:6" x14ac:dyDescent="0.3">
      <c r="A757" s="174" t="s">
        <v>1194</v>
      </c>
      <c r="B757" s="174"/>
      <c r="C757" s="174"/>
      <c r="D757" s="174"/>
      <c r="E757" s="174"/>
      <c r="F757" s="174"/>
    </row>
    <row r="758" spans="1:6" x14ac:dyDescent="0.3">
      <c r="A758" s="176" t="s">
        <v>85</v>
      </c>
      <c r="B758" s="177"/>
      <c r="C758" s="177"/>
      <c r="D758" s="177"/>
      <c r="E758" s="177"/>
      <c r="F758" s="178"/>
    </row>
    <row r="759" spans="1:6" x14ac:dyDescent="0.3">
      <c r="A759" s="128" t="s">
        <v>0</v>
      </c>
      <c r="B759" s="128" t="s">
        <v>53</v>
      </c>
      <c r="C759" s="128" t="s">
        <v>1163</v>
      </c>
      <c r="D759" s="128" t="s">
        <v>54</v>
      </c>
      <c r="E759" s="128" t="s">
        <v>29</v>
      </c>
      <c r="F759" s="128" t="s">
        <v>56</v>
      </c>
    </row>
    <row r="760" spans="1:6" ht="40.799999999999997" x14ac:dyDescent="0.3">
      <c r="A760" s="120">
        <v>45265</v>
      </c>
      <c r="B760" s="121">
        <v>4101010026</v>
      </c>
      <c r="C760" s="100">
        <v>28500</v>
      </c>
      <c r="D760" s="100">
        <v>2.72</v>
      </c>
      <c r="E760" s="100">
        <f t="shared" ref="E760:E769" si="55">C760*D760</f>
        <v>77520</v>
      </c>
      <c r="F760" s="101" t="s">
        <v>780</v>
      </c>
    </row>
    <row r="761" spans="1:6" ht="40.799999999999997" x14ac:dyDescent="0.3">
      <c r="A761" s="120">
        <v>45265</v>
      </c>
      <c r="B761" s="121">
        <v>4101010026</v>
      </c>
      <c r="C761" s="100">
        <v>28500</v>
      </c>
      <c r="D761" s="100">
        <v>2.72</v>
      </c>
      <c r="E761" s="100">
        <f t="shared" si="55"/>
        <v>77520</v>
      </c>
      <c r="F761" s="101" t="s">
        <v>781</v>
      </c>
    </row>
    <row r="762" spans="1:6" x14ac:dyDescent="0.3">
      <c r="A762" s="120">
        <v>45265</v>
      </c>
      <c r="B762" s="121">
        <v>4101010012</v>
      </c>
      <c r="C762" s="100">
        <v>60</v>
      </c>
      <c r="D762" s="100">
        <v>3.48</v>
      </c>
      <c r="E762" s="100">
        <f t="shared" si="55"/>
        <v>208.8</v>
      </c>
      <c r="F762" s="106" t="s">
        <v>77</v>
      </c>
    </row>
    <row r="763" spans="1:6" x14ac:dyDescent="0.3">
      <c r="A763" s="120">
        <v>45265</v>
      </c>
      <c r="B763" s="121">
        <v>4101010135</v>
      </c>
      <c r="C763" s="100">
        <v>2870</v>
      </c>
      <c r="D763" s="100">
        <v>3.48</v>
      </c>
      <c r="E763" s="100">
        <f t="shared" si="55"/>
        <v>9987.6</v>
      </c>
      <c r="F763" s="106" t="s">
        <v>77</v>
      </c>
    </row>
    <row r="764" spans="1:6" x14ac:dyDescent="0.3">
      <c r="A764" s="120">
        <v>45266</v>
      </c>
      <c r="B764" s="121">
        <v>4101010123</v>
      </c>
      <c r="C764" s="107">
        <v>5500</v>
      </c>
      <c r="D764" s="100">
        <v>3.48</v>
      </c>
      <c r="E764" s="100">
        <f t="shared" si="55"/>
        <v>19140</v>
      </c>
      <c r="F764" s="101" t="s">
        <v>77</v>
      </c>
    </row>
    <row r="765" spans="1:6" x14ac:dyDescent="0.3">
      <c r="A765" s="120">
        <v>45267</v>
      </c>
      <c r="B765" s="121">
        <v>4101010114</v>
      </c>
      <c r="C765" s="100">
        <v>7500</v>
      </c>
      <c r="D765" s="100">
        <v>3.48</v>
      </c>
      <c r="E765" s="100">
        <f t="shared" si="55"/>
        <v>26100</v>
      </c>
      <c r="F765" s="101" t="s">
        <v>77</v>
      </c>
    </row>
    <row r="766" spans="1:6" x14ac:dyDescent="0.3">
      <c r="A766" s="120">
        <v>45267</v>
      </c>
      <c r="B766" s="121">
        <v>4101010106</v>
      </c>
      <c r="C766" s="100">
        <v>4000</v>
      </c>
      <c r="D766" s="100">
        <v>3.48</v>
      </c>
      <c r="E766" s="100">
        <f t="shared" si="55"/>
        <v>13920</v>
      </c>
      <c r="F766" s="106" t="s">
        <v>77</v>
      </c>
    </row>
    <row r="767" spans="1:6" x14ac:dyDescent="0.3">
      <c r="A767" s="120">
        <v>45267</v>
      </c>
      <c r="B767" s="121">
        <v>4101010058</v>
      </c>
      <c r="C767" s="100">
        <v>16000</v>
      </c>
      <c r="D767" s="100">
        <v>3.48</v>
      </c>
      <c r="E767" s="100">
        <f t="shared" si="55"/>
        <v>55680</v>
      </c>
      <c r="F767" s="106" t="s">
        <v>77</v>
      </c>
    </row>
    <row r="768" spans="1:6" ht="40.799999999999997" x14ac:dyDescent="0.3">
      <c r="A768" s="120">
        <v>45268</v>
      </c>
      <c r="B768" s="121">
        <v>4101010026</v>
      </c>
      <c r="C768" s="100">
        <v>28500</v>
      </c>
      <c r="D768" s="100">
        <v>2.72</v>
      </c>
      <c r="E768" s="100">
        <f t="shared" si="55"/>
        <v>77520</v>
      </c>
      <c r="F768" s="101" t="s">
        <v>782</v>
      </c>
    </row>
    <row r="769" spans="1:6" ht="40.799999999999997" x14ac:dyDescent="0.3">
      <c r="A769" s="120">
        <v>45268</v>
      </c>
      <c r="B769" s="121">
        <v>4101010026</v>
      </c>
      <c r="C769" s="100">
        <v>28500</v>
      </c>
      <c r="D769" s="100">
        <v>2.72</v>
      </c>
      <c r="E769" s="100">
        <f t="shared" si="55"/>
        <v>77520</v>
      </c>
      <c r="F769" s="101" t="s">
        <v>783</v>
      </c>
    </row>
    <row r="770" spans="1:6" x14ac:dyDescent="0.3">
      <c r="A770" s="115" t="s">
        <v>58</v>
      </c>
      <c r="B770" s="115"/>
      <c r="C770" s="116">
        <f>SUM(C760:C769)</f>
        <v>149930</v>
      </c>
      <c r="D770" s="116"/>
      <c r="E770" s="116">
        <f>SUM(E760:E769)</f>
        <v>435116.4</v>
      </c>
      <c r="F770" s="116"/>
    </row>
    <row r="772" spans="1:6" x14ac:dyDescent="0.3">
      <c r="A772" s="174" t="s">
        <v>1195</v>
      </c>
      <c r="B772" s="174"/>
      <c r="C772" s="174"/>
      <c r="D772" s="174"/>
      <c r="E772" s="174"/>
      <c r="F772" s="174"/>
    </row>
    <row r="773" spans="1:6" x14ac:dyDescent="0.3">
      <c r="A773" s="176" t="s">
        <v>85</v>
      </c>
      <c r="B773" s="177"/>
      <c r="C773" s="177"/>
      <c r="D773" s="177"/>
      <c r="E773" s="177"/>
      <c r="F773" s="178"/>
    </row>
    <row r="774" spans="1:6" x14ac:dyDescent="0.3">
      <c r="A774" s="128" t="s">
        <v>0</v>
      </c>
      <c r="B774" s="128" t="s">
        <v>53</v>
      </c>
      <c r="C774" s="128" t="s">
        <v>1163</v>
      </c>
      <c r="D774" s="128" t="s">
        <v>54</v>
      </c>
      <c r="E774" s="128" t="s">
        <v>29</v>
      </c>
      <c r="F774" s="128" t="s">
        <v>56</v>
      </c>
    </row>
    <row r="775" spans="1:6" x14ac:dyDescent="0.3">
      <c r="A775" s="109">
        <v>45272</v>
      </c>
      <c r="B775" s="105">
        <v>4101010109</v>
      </c>
      <c r="C775" s="100">
        <v>4000</v>
      </c>
      <c r="D775" s="100">
        <v>3.48</v>
      </c>
      <c r="E775" s="100">
        <f t="shared" ref="E775:E792" si="56">C775*D775</f>
        <v>13920</v>
      </c>
      <c r="F775" s="106" t="s">
        <v>77</v>
      </c>
    </row>
    <row r="776" spans="1:6" x14ac:dyDescent="0.3">
      <c r="A776" s="109">
        <v>45272</v>
      </c>
      <c r="B776" s="105">
        <v>4101010126</v>
      </c>
      <c r="C776" s="100">
        <v>3000</v>
      </c>
      <c r="D776" s="100">
        <v>3.48</v>
      </c>
      <c r="E776" s="100">
        <f t="shared" si="56"/>
        <v>10440</v>
      </c>
      <c r="F776" s="106" t="s">
        <v>77</v>
      </c>
    </row>
    <row r="777" spans="1:6" ht="40.799999999999997" x14ac:dyDescent="0.3">
      <c r="A777" s="109">
        <v>45273</v>
      </c>
      <c r="B777" s="105">
        <v>4101010026</v>
      </c>
      <c r="C777" s="100">
        <v>28500</v>
      </c>
      <c r="D777" s="100">
        <v>2.72</v>
      </c>
      <c r="E777" s="100">
        <f t="shared" si="56"/>
        <v>77520</v>
      </c>
      <c r="F777" s="101" t="s">
        <v>784</v>
      </c>
    </row>
    <row r="778" spans="1:6" ht="40.799999999999997" x14ac:dyDescent="0.3">
      <c r="A778" s="109">
        <v>45273</v>
      </c>
      <c r="B778" s="105">
        <v>4101010026</v>
      </c>
      <c r="C778" s="100">
        <v>28500</v>
      </c>
      <c r="D778" s="100">
        <v>2.72</v>
      </c>
      <c r="E778" s="100">
        <f t="shared" si="56"/>
        <v>77520</v>
      </c>
      <c r="F778" s="101" t="s">
        <v>785</v>
      </c>
    </row>
    <row r="779" spans="1:6" x14ac:dyDescent="0.3">
      <c r="A779" s="109">
        <v>45273</v>
      </c>
      <c r="B779" s="105">
        <v>4101010106</v>
      </c>
      <c r="C779" s="100">
        <v>3000</v>
      </c>
      <c r="D779" s="100">
        <v>3.48</v>
      </c>
      <c r="E779" s="100">
        <f t="shared" si="56"/>
        <v>10440</v>
      </c>
      <c r="F779" s="106" t="s">
        <v>77</v>
      </c>
    </row>
    <row r="780" spans="1:6" x14ac:dyDescent="0.3">
      <c r="A780" s="109">
        <v>45273</v>
      </c>
      <c r="B780" s="105">
        <v>4101010016</v>
      </c>
      <c r="C780" s="100">
        <v>950</v>
      </c>
      <c r="D780" s="100">
        <v>3.48</v>
      </c>
      <c r="E780" s="100">
        <f t="shared" si="56"/>
        <v>3306</v>
      </c>
      <c r="F780" s="106" t="s">
        <v>77</v>
      </c>
    </row>
    <row r="781" spans="1:6" ht="40.799999999999997" x14ac:dyDescent="0.3">
      <c r="A781" s="109">
        <v>45273</v>
      </c>
      <c r="B781" s="105">
        <v>4101010002</v>
      </c>
      <c r="C781" s="100">
        <v>22160</v>
      </c>
      <c r="D781" s="100">
        <v>3.48</v>
      </c>
      <c r="E781" s="100">
        <f t="shared" si="56"/>
        <v>77116.800000000003</v>
      </c>
      <c r="F781" s="101" t="s">
        <v>786</v>
      </c>
    </row>
    <row r="782" spans="1:6" x14ac:dyDescent="0.3">
      <c r="A782" s="109">
        <v>45274</v>
      </c>
      <c r="B782" s="105">
        <v>4101010031</v>
      </c>
      <c r="C782" s="100">
        <v>192</v>
      </c>
      <c r="D782" s="100">
        <v>3.48</v>
      </c>
      <c r="E782" s="100">
        <f t="shared" si="56"/>
        <v>668.16</v>
      </c>
      <c r="F782" s="106" t="s">
        <v>77</v>
      </c>
    </row>
    <row r="783" spans="1:6" x14ac:dyDescent="0.3">
      <c r="A783" s="109">
        <v>45274</v>
      </c>
      <c r="B783" s="105">
        <v>4101010031</v>
      </c>
      <c r="C783" s="100">
        <v>192</v>
      </c>
      <c r="D783" s="100">
        <v>3.48</v>
      </c>
      <c r="E783" s="100">
        <f t="shared" si="56"/>
        <v>668.16</v>
      </c>
      <c r="F783" s="106" t="s">
        <v>77</v>
      </c>
    </row>
    <row r="784" spans="1:6" x14ac:dyDescent="0.3">
      <c r="A784" s="109">
        <v>45274</v>
      </c>
      <c r="B784" s="105">
        <v>4101010108</v>
      </c>
      <c r="C784" s="100">
        <v>2500</v>
      </c>
      <c r="D784" s="100">
        <v>3.48</v>
      </c>
      <c r="E784" s="100">
        <f t="shared" si="56"/>
        <v>8700</v>
      </c>
      <c r="F784" s="106" t="s">
        <v>77</v>
      </c>
    </row>
    <row r="785" spans="1:6" x14ac:dyDescent="0.3">
      <c r="A785" s="109">
        <v>45274</v>
      </c>
      <c r="B785" s="105">
        <v>4101010040</v>
      </c>
      <c r="C785" s="100">
        <v>6000</v>
      </c>
      <c r="D785" s="100">
        <v>3.48</v>
      </c>
      <c r="E785" s="100">
        <f t="shared" si="56"/>
        <v>20880</v>
      </c>
      <c r="F785" s="106" t="s">
        <v>77</v>
      </c>
    </row>
    <row r="786" spans="1:6" x14ac:dyDescent="0.3">
      <c r="A786" s="109">
        <v>45274</v>
      </c>
      <c r="B786" s="105">
        <v>4101010034</v>
      </c>
      <c r="C786" s="100">
        <v>5300</v>
      </c>
      <c r="D786" s="100">
        <v>3.48</v>
      </c>
      <c r="E786" s="100">
        <f t="shared" si="56"/>
        <v>18444</v>
      </c>
      <c r="F786" s="106" t="s">
        <v>77</v>
      </c>
    </row>
    <row r="787" spans="1:6" x14ac:dyDescent="0.3">
      <c r="A787" s="109">
        <v>45274</v>
      </c>
      <c r="B787" s="105">
        <v>4101010119</v>
      </c>
      <c r="C787" s="100">
        <v>25000</v>
      </c>
      <c r="D787" s="100">
        <v>3.48</v>
      </c>
      <c r="E787" s="100">
        <f t="shared" si="56"/>
        <v>87000</v>
      </c>
      <c r="F787" s="106" t="s">
        <v>77</v>
      </c>
    </row>
    <row r="788" spans="1:6" x14ac:dyDescent="0.3">
      <c r="A788" s="109">
        <v>45274</v>
      </c>
      <c r="B788" s="105">
        <v>4101010145</v>
      </c>
      <c r="C788" s="100">
        <v>25000</v>
      </c>
      <c r="D788" s="100">
        <v>3.48</v>
      </c>
      <c r="E788" s="100">
        <f t="shared" si="56"/>
        <v>87000</v>
      </c>
      <c r="F788" s="106" t="s">
        <v>77</v>
      </c>
    </row>
    <row r="789" spans="1:6" x14ac:dyDescent="0.3">
      <c r="A789" s="109">
        <v>45274</v>
      </c>
      <c r="B789" s="105">
        <v>4101010145</v>
      </c>
      <c r="C789" s="100">
        <v>25000</v>
      </c>
      <c r="D789" s="100">
        <v>3.48</v>
      </c>
      <c r="E789" s="100">
        <f t="shared" si="56"/>
        <v>87000</v>
      </c>
      <c r="F789" s="106" t="s">
        <v>77</v>
      </c>
    </row>
    <row r="790" spans="1:6" x14ac:dyDescent="0.3">
      <c r="A790" s="109">
        <v>45274</v>
      </c>
      <c r="B790" s="105">
        <v>4101010143</v>
      </c>
      <c r="C790" s="100">
        <v>5400</v>
      </c>
      <c r="D790" s="100">
        <v>3.48</v>
      </c>
      <c r="E790" s="100">
        <f t="shared" si="56"/>
        <v>18792</v>
      </c>
      <c r="F790" s="106" t="s">
        <v>77</v>
      </c>
    </row>
    <row r="791" spans="1:6" x14ac:dyDescent="0.3">
      <c r="A791" s="109">
        <v>45274</v>
      </c>
      <c r="B791" s="105">
        <v>4101010130</v>
      </c>
      <c r="C791" s="130">
        <v>7000</v>
      </c>
      <c r="D791" s="100">
        <v>3.48</v>
      </c>
      <c r="E791" s="100">
        <f t="shared" si="56"/>
        <v>24360</v>
      </c>
      <c r="F791" s="106" t="s">
        <v>77</v>
      </c>
    </row>
    <row r="792" spans="1:6" x14ac:dyDescent="0.3">
      <c r="A792" s="109">
        <v>45275</v>
      </c>
      <c r="B792" s="105">
        <v>4101010111</v>
      </c>
      <c r="C792" s="130">
        <v>1000</v>
      </c>
      <c r="D792" s="100">
        <v>3.48</v>
      </c>
      <c r="E792" s="100">
        <f t="shared" si="56"/>
        <v>3480</v>
      </c>
      <c r="F792" s="106" t="s">
        <v>77</v>
      </c>
    </row>
    <row r="793" spans="1:6" x14ac:dyDescent="0.3">
      <c r="A793" s="115" t="s">
        <v>58</v>
      </c>
      <c r="B793" s="115"/>
      <c r="C793" s="116">
        <f>SUM(C775:C792)</f>
        <v>192694</v>
      </c>
      <c r="D793" s="116"/>
      <c r="E793" s="116">
        <f>SUM(E775:E792)</f>
        <v>627255.11999999988</v>
      </c>
      <c r="F793" s="116"/>
    </row>
    <row r="795" spans="1:6" x14ac:dyDescent="0.3">
      <c r="A795" s="174" t="s">
        <v>1196</v>
      </c>
      <c r="B795" s="174"/>
      <c r="C795" s="174"/>
      <c r="D795" s="174"/>
      <c r="E795" s="174"/>
      <c r="F795" s="174"/>
    </row>
    <row r="796" spans="1:6" x14ac:dyDescent="0.3">
      <c r="A796" s="176" t="s">
        <v>85</v>
      </c>
      <c r="B796" s="177"/>
      <c r="C796" s="177"/>
      <c r="D796" s="177"/>
      <c r="E796" s="177"/>
      <c r="F796" s="178"/>
    </row>
    <row r="797" spans="1:6" x14ac:dyDescent="0.3">
      <c r="A797" s="128" t="s">
        <v>0</v>
      </c>
      <c r="B797" s="128" t="s">
        <v>53</v>
      </c>
      <c r="C797" s="128" t="s">
        <v>1163</v>
      </c>
      <c r="D797" s="128" t="s">
        <v>54</v>
      </c>
      <c r="E797" s="128" t="s">
        <v>29</v>
      </c>
      <c r="F797" s="128" t="s">
        <v>56</v>
      </c>
    </row>
    <row r="798" spans="1:6" x14ac:dyDescent="0.3">
      <c r="A798" s="104">
        <v>45278</v>
      </c>
      <c r="B798" s="105">
        <v>4101010131</v>
      </c>
      <c r="C798" s="100">
        <v>10500</v>
      </c>
      <c r="D798" s="100">
        <v>3.48</v>
      </c>
      <c r="E798" s="100">
        <f t="shared" ref="E798:E802" si="57">C798*D798</f>
        <v>36540</v>
      </c>
      <c r="F798" s="101" t="s">
        <v>77</v>
      </c>
    </row>
    <row r="799" spans="1:6" x14ac:dyDescent="0.3">
      <c r="A799" s="104">
        <v>45278</v>
      </c>
      <c r="B799" s="105">
        <v>4101010073</v>
      </c>
      <c r="C799" s="100">
        <v>25000</v>
      </c>
      <c r="D799" s="100">
        <v>3.48</v>
      </c>
      <c r="E799" s="100">
        <f t="shared" si="57"/>
        <v>87000</v>
      </c>
      <c r="F799" s="101" t="s">
        <v>77</v>
      </c>
    </row>
    <row r="800" spans="1:6" ht="30.6" x14ac:dyDescent="0.3">
      <c r="A800" s="104">
        <v>45279</v>
      </c>
      <c r="B800" s="105">
        <v>4101010026</v>
      </c>
      <c r="C800" s="100">
        <v>28500</v>
      </c>
      <c r="D800" s="100">
        <v>2.72</v>
      </c>
      <c r="E800" s="100">
        <f t="shared" si="57"/>
        <v>77520</v>
      </c>
      <c r="F800" s="101" t="s">
        <v>787</v>
      </c>
    </row>
    <row r="801" spans="1:6" ht="40.799999999999997" x14ac:dyDescent="0.3">
      <c r="A801" s="104">
        <v>45279</v>
      </c>
      <c r="B801" s="105">
        <v>4101010026</v>
      </c>
      <c r="C801" s="100">
        <v>28500</v>
      </c>
      <c r="D801" s="100">
        <v>2.72</v>
      </c>
      <c r="E801" s="100">
        <f t="shared" si="57"/>
        <v>77520</v>
      </c>
      <c r="F801" s="101" t="s">
        <v>788</v>
      </c>
    </row>
    <row r="802" spans="1:6" x14ac:dyDescent="0.3">
      <c r="A802" s="104">
        <v>45279</v>
      </c>
      <c r="B802" s="105">
        <v>4101010056</v>
      </c>
      <c r="C802" s="100">
        <v>13000</v>
      </c>
      <c r="D802" s="100">
        <v>3.48</v>
      </c>
      <c r="E802" s="100">
        <f t="shared" si="57"/>
        <v>45240</v>
      </c>
      <c r="F802" s="101" t="s">
        <v>77</v>
      </c>
    </row>
    <row r="803" spans="1:6" x14ac:dyDescent="0.3">
      <c r="A803" s="115" t="s">
        <v>58</v>
      </c>
      <c r="B803" s="115"/>
      <c r="C803" s="116">
        <f>SUM(C798:C802)</f>
        <v>105500</v>
      </c>
      <c r="D803" s="116"/>
      <c r="E803" s="116">
        <f>SUM(E798:E802)</f>
        <v>323820</v>
      </c>
      <c r="F803" s="116"/>
    </row>
    <row r="805" spans="1:6" x14ac:dyDescent="0.3">
      <c r="A805" s="181" t="s">
        <v>1208</v>
      </c>
      <c r="B805" s="181"/>
      <c r="C805" s="181"/>
      <c r="D805" s="181"/>
      <c r="E805" s="181"/>
      <c r="F805" s="181"/>
    </row>
    <row r="806" spans="1:6" x14ac:dyDescent="0.3">
      <c r="A806" s="176" t="s">
        <v>85</v>
      </c>
      <c r="B806" s="177"/>
      <c r="C806" s="177"/>
      <c r="D806" s="177"/>
      <c r="E806" s="177"/>
      <c r="F806" s="178"/>
    </row>
    <row r="807" spans="1:6" x14ac:dyDescent="0.3">
      <c r="A807" s="129" t="s">
        <v>0</v>
      </c>
      <c r="B807" s="129" t="s">
        <v>53</v>
      </c>
      <c r="C807" s="129" t="s">
        <v>1163</v>
      </c>
      <c r="D807" s="129" t="s">
        <v>54</v>
      </c>
      <c r="E807" s="129" t="s">
        <v>29</v>
      </c>
      <c r="F807" s="129" t="s">
        <v>56</v>
      </c>
    </row>
    <row r="808" spans="1:6" x14ac:dyDescent="0.3">
      <c r="A808" s="104">
        <v>45286</v>
      </c>
      <c r="B808" s="105">
        <v>4101010074</v>
      </c>
      <c r="C808" s="100">
        <v>27000</v>
      </c>
      <c r="D808" s="100">
        <v>3.48</v>
      </c>
      <c r="E808" s="100">
        <f t="shared" ref="E808:E824" si="58">C808*D808</f>
        <v>93960</v>
      </c>
      <c r="F808" s="101" t="s">
        <v>77</v>
      </c>
    </row>
    <row r="809" spans="1:6" ht="40.799999999999997" x14ac:dyDescent="0.3">
      <c r="A809" s="104">
        <v>45287</v>
      </c>
      <c r="B809" s="105">
        <v>4101010026</v>
      </c>
      <c r="C809" s="100">
        <v>28500</v>
      </c>
      <c r="D809" s="100">
        <v>2.72</v>
      </c>
      <c r="E809" s="100">
        <f t="shared" si="58"/>
        <v>77520</v>
      </c>
      <c r="F809" s="101" t="s">
        <v>789</v>
      </c>
    </row>
    <row r="810" spans="1:6" ht="40.799999999999997" x14ac:dyDescent="0.3">
      <c r="A810" s="104">
        <v>45287</v>
      </c>
      <c r="B810" s="105">
        <v>4101010026</v>
      </c>
      <c r="C810" s="100">
        <v>28500</v>
      </c>
      <c r="D810" s="100">
        <v>2.72</v>
      </c>
      <c r="E810" s="100">
        <f t="shared" si="58"/>
        <v>77520</v>
      </c>
      <c r="F810" s="101" t="s">
        <v>790</v>
      </c>
    </row>
    <row r="811" spans="1:6" x14ac:dyDescent="0.3">
      <c r="A811" s="104">
        <v>45287</v>
      </c>
      <c r="B811" s="105">
        <v>4101010110</v>
      </c>
      <c r="C811" s="100">
        <v>100</v>
      </c>
      <c r="D811" s="100">
        <v>3.48</v>
      </c>
      <c r="E811" s="100">
        <f t="shared" si="58"/>
        <v>348</v>
      </c>
      <c r="F811" s="101" t="s">
        <v>77</v>
      </c>
    </row>
    <row r="812" spans="1:6" x14ac:dyDescent="0.3">
      <c r="A812" s="104">
        <v>45287</v>
      </c>
      <c r="B812" s="105">
        <v>4101010011</v>
      </c>
      <c r="C812" s="100">
        <v>4000</v>
      </c>
      <c r="D812" s="100">
        <v>3.48</v>
      </c>
      <c r="E812" s="100">
        <f t="shared" si="58"/>
        <v>13920</v>
      </c>
      <c r="F812" s="101" t="s">
        <v>77</v>
      </c>
    </row>
    <row r="813" spans="1:6" x14ac:dyDescent="0.3">
      <c r="A813" s="104">
        <v>45287</v>
      </c>
      <c r="B813" s="105">
        <v>4101010087</v>
      </c>
      <c r="C813" s="100">
        <v>4300</v>
      </c>
      <c r="D813" s="100">
        <v>3.48</v>
      </c>
      <c r="E813" s="100">
        <f t="shared" si="58"/>
        <v>14964</v>
      </c>
      <c r="F813" s="101" t="s">
        <v>77</v>
      </c>
    </row>
    <row r="814" spans="1:6" x14ac:dyDescent="0.3">
      <c r="A814" s="104">
        <v>45287</v>
      </c>
      <c r="B814" s="105">
        <v>4101010145</v>
      </c>
      <c r="C814" s="100">
        <v>25000</v>
      </c>
      <c r="D814" s="100">
        <v>3.48</v>
      </c>
      <c r="E814" s="100">
        <f t="shared" si="58"/>
        <v>87000</v>
      </c>
      <c r="F814" s="101" t="s">
        <v>77</v>
      </c>
    </row>
    <row r="815" spans="1:6" x14ac:dyDescent="0.3">
      <c r="A815" s="104">
        <v>45287</v>
      </c>
      <c r="B815" s="105">
        <v>4101010145</v>
      </c>
      <c r="C815" s="100">
        <v>25000</v>
      </c>
      <c r="D815" s="100">
        <v>3.48</v>
      </c>
      <c r="E815" s="100">
        <f t="shared" si="58"/>
        <v>87000</v>
      </c>
      <c r="F815" s="101" t="s">
        <v>77</v>
      </c>
    </row>
    <row r="816" spans="1:6" x14ac:dyDescent="0.3">
      <c r="A816" s="104">
        <v>45288</v>
      </c>
      <c r="B816" s="105">
        <v>4101010138</v>
      </c>
      <c r="C816" s="100">
        <v>13440</v>
      </c>
      <c r="D816" s="100">
        <v>3.48</v>
      </c>
      <c r="E816" s="100">
        <f t="shared" si="58"/>
        <v>46771.199999999997</v>
      </c>
      <c r="F816" s="101" t="s">
        <v>77</v>
      </c>
    </row>
    <row r="817" spans="1:6" x14ac:dyDescent="0.3">
      <c r="A817" s="104">
        <v>45288</v>
      </c>
      <c r="B817" s="105">
        <v>4101010024</v>
      </c>
      <c r="C817" s="100">
        <v>5600</v>
      </c>
      <c r="D817" s="100">
        <v>3.48</v>
      </c>
      <c r="E817" s="100">
        <f t="shared" si="58"/>
        <v>19488</v>
      </c>
      <c r="F817" s="101" t="s">
        <v>77</v>
      </c>
    </row>
    <row r="818" spans="1:6" x14ac:dyDescent="0.3">
      <c r="A818" s="104">
        <v>45289</v>
      </c>
      <c r="B818" s="105">
        <v>4101010092</v>
      </c>
      <c r="C818" s="100">
        <v>4000</v>
      </c>
      <c r="D818" s="100">
        <v>3.48</v>
      </c>
      <c r="E818" s="100">
        <f t="shared" si="58"/>
        <v>13920</v>
      </c>
      <c r="F818" s="101" t="s">
        <v>77</v>
      </c>
    </row>
    <row r="819" spans="1:6" x14ac:dyDescent="0.3">
      <c r="A819" s="104">
        <v>45289</v>
      </c>
      <c r="B819" s="105">
        <v>4101010127</v>
      </c>
      <c r="C819" s="100">
        <v>400</v>
      </c>
      <c r="D819" s="100">
        <v>3.48</v>
      </c>
      <c r="E819" s="100">
        <f t="shared" si="58"/>
        <v>1392</v>
      </c>
      <c r="F819" s="101" t="s">
        <v>77</v>
      </c>
    </row>
    <row r="820" spans="1:6" x14ac:dyDescent="0.3">
      <c r="A820" s="104">
        <v>45289</v>
      </c>
      <c r="B820" s="105">
        <v>4101010145</v>
      </c>
      <c r="C820" s="100">
        <v>25000</v>
      </c>
      <c r="D820" s="100">
        <v>3.48</v>
      </c>
      <c r="E820" s="100">
        <f t="shared" si="58"/>
        <v>87000</v>
      </c>
      <c r="F820" s="101" t="s">
        <v>77</v>
      </c>
    </row>
    <row r="821" spans="1:6" x14ac:dyDescent="0.3">
      <c r="A821" s="104">
        <v>45289</v>
      </c>
      <c r="B821" s="105">
        <v>4101010107</v>
      </c>
      <c r="C821" s="100">
        <v>4000</v>
      </c>
      <c r="D821" s="100">
        <v>3.48</v>
      </c>
      <c r="E821" s="100">
        <f t="shared" si="58"/>
        <v>13920</v>
      </c>
      <c r="F821" s="101" t="s">
        <v>77</v>
      </c>
    </row>
    <row r="822" spans="1:6" x14ac:dyDescent="0.3">
      <c r="A822" s="104">
        <v>45289</v>
      </c>
      <c r="B822" s="105">
        <v>4101010036</v>
      </c>
      <c r="C822" s="100">
        <v>2800</v>
      </c>
      <c r="D822" s="100">
        <v>3.48</v>
      </c>
      <c r="E822" s="100">
        <f t="shared" si="58"/>
        <v>9744</v>
      </c>
      <c r="F822" s="101" t="s">
        <v>77</v>
      </c>
    </row>
    <row r="823" spans="1:6" ht="40.799999999999997" x14ac:dyDescent="0.3">
      <c r="A823" s="104">
        <v>45289</v>
      </c>
      <c r="B823" s="105">
        <v>4101010026</v>
      </c>
      <c r="C823" s="100">
        <v>28500</v>
      </c>
      <c r="D823" s="100">
        <v>2.72</v>
      </c>
      <c r="E823" s="100">
        <f t="shared" si="58"/>
        <v>77520</v>
      </c>
      <c r="F823" s="101" t="s">
        <v>780</v>
      </c>
    </row>
    <row r="824" spans="1:6" ht="40.799999999999997" x14ac:dyDescent="0.3">
      <c r="A824" s="104">
        <v>45289</v>
      </c>
      <c r="B824" s="105">
        <v>4101010026</v>
      </c>
      <c r="C824" s="100">
        <v>28500</v>
      </c>
      <c r="D824" s="100">
        <v>2.72</v>
      </c>
      <c r="E824" s="100">
        <f t="shared" si="58"/>
        <v>77520</v>
      </c>
      <c r="F824" s="101" t="s">
        <v>781</v>
      </c>
    </row>
    <row r="825" spans="1:6" x14ac:dyDescent="0.3">
      <c r="A825" s="115" t="s">
        <v>58</v>
      </c>
      <c r="B825" s="115"/>
      <c r="C825" s="116">
        <f>SUM(C808:C824)</f>
        <v>254640</v>
      </c>
      <c r="D825" s="116"/>
      <c r="E825" s="116">
        <f>SUM(E808:E824)</f>
        <v>799507.2</v>
      </c>
      <c r="F825" s="116"/>
    </row>
    <row r="826" spans="1:6" x14ac:dyDescent="0.3">
      <c r="C826" s="55" t="s">
        <v>86</v>
      </c>
      <c r="D826" s="55"/>
      <c r="E826" s="55" t="s">
        <v>87</v>
      </c>
    </row>
    <row r="827" spans="1:6" x14ac:dyDescent="0.3">
      <c r="A827" s="23" t="s">
        <v>1175</v>
      </c>
      <c r="C827" s="56">
        <f>C825+C803+C793+C770+C755</f>
        <v>745784</v>
      </c>
      <c r="D827" s="23"/>
      <c r="E827" s="56">
        <f>E825+E803+E793+E770+E755</f>
        <v>2335408.3199999998</v>
      </c>
    </row>
    <row r="829" spans="1:6" x14ac:dyDescent="0.3">
      <c r="A829" s="54" t="s">
        <v>779</v>
      </c>
      <c r="B829" s="54">
        <v>2024</v>
      </c>
    </row>
    <row r="831" spans="1:6" x14ac:dyDescent="0.3">
      <c r="A831" s="182" t="s">
        <v>870</v>
      </c>
      <c r="B831" s="182"/>
      <c r="C831" s="182"/>
      <c r="D831" s="182"/>
      <c r="E831" s="182"/>
      <c r="F831" s="182"/>
    </row>
    <row r="832" spans="1:6" x14ac:dyDescent="0.3">
      <c r="A832" s="176" t="s">
        <v>85</v>
      </c>
      <c r="B832" s="177"/>
      <c r="C832" s="177"/>
      <c r="D832" s="177"/>
      <c r="E832" s="177"/>
      <c r="F832" s="178"/>
    </row>
    <row r="833" spans="1:6" x14ac:dyDescent="0.3">
      <c r="A833" s="139" t="s">
        <v>779</v>
      </c>
      <c r="B833" s="139" t="s">
        <v>53</v>
      </c>
      <c r="C833" s="139" t="s">
        <v>1163</v>
      </c>
      <c r="D833" s="139" t="s">
        <v>54</v>
      </c>
      <c r="E833" s="139" t="s">
        <v>29</v>
      </c>
      <c r="F833" s="139" t="s">
        <v>56</v>
      </c>
    </row>
    <row r="834" spans="1:6" x14ac:dyDescent="0.3">
      <c r="A834" s="131">
        <v>45294</v>
      </c>
      <c r="B834" s="132">
        <v>4101010088</v>
      </c>
      <c r="C834" s="133">
        <v>8000</v>
      </c>
      <c r="D834" s="133">
        <v>3.48</v>
      </c>
      <c r="E834" s="133">
        <f>C834*D834</f>
        <v>27840</v>
      </c>
      <c r="F834" s="134" t="s">
        <v>77</v>
      </c>
    </row>
    <row r="835" spans="1:6" x14ac:dyDescent="0.3">
      <c r="A835" s="131">
        <v>45294</v>
      </c>
      <c r="B835" s="132">
        <v>4101010106</v>
      </c>
      <c r="C835" s="133">
        <v>4000</v>
      </c>
      <c r="D835" s="133">
        <v>3.48</v>
      </c>
      <c r="E835" s="133">
        <f>C835*D835</f>
        <v>13920</v>
      </c>
      <c r="F835" s="134" t="s">
        <v>77</v>
      </c>
    </row>
    <row r="836" spans="1:6" x14ac:dyDescent="0.3">
      <c r="A836" s="131">
        <v>45295</v>
      </c>
      <c r="B836" s="132">
        <v>4101010075</v>
      </c>
      <c r="C836" s="133">
        <v>3600</v>
      </c>
      <c r="D836" s="133">
        <v>3.48</v>
      </c>
      <c r="E836" s="133">
        <f t="shared" ref="E836:E839" si="59">C836*D836</f>
        <v>12528</v>
      </c>
      <c r="F836" s="134" t="s">
        <v>77</v>
      </c>
    </row>
    <row r="837" spans="1:6" ht="40.799999999999997" x14ac:dyDescent="0.3">
      <c r="A837" s="131">
        <v>45296</v>
      </c>
      <c r="B837" s="132">
        <v>4101010026</v>
      </c>
      <c r="C837" s="133">
        <v>28500</v>
      </c>
      <c r="D837" s="133">
        <v>2.72</v>
      </c>
      <c r="E837" s="133">
        <f t="shared" si="59"/>
        <v>77520</v>
      </c>
      <c r="F837" s="134" t="s">
        <v>871</v>
      </c>
    </row>
    <row r="838" spans="1:6" ht="40.799999999999997" x14ac:dyDescent="0.3">
      <c r="A838" s="131">
        <v>45296</v>
      </c>
      <c r="B838" s="132">
        <v>4101010026</v>
      </c>
      <c r="C838" s="133">
        <v>28500</v>
      </c>
      <c r="D838" s="133">
        <v>2.72</v>
      </c>
      <c r="E838" s="133">
        <f t="shared" si="59"/>
        <v>77520</v>
      </c>
      <c r="F838" s="134" t="s">
        <v>872</v>
      </c>
    </row>
    <row r="839" spans="1:6" x14ac:dyDescent="0.3">
      <c r="A839" s="131">
        <v>45296</v>
      </c>
      <c r="B839" s="132">
        <v>4101010074</v>
      </c>
      <c r="C839" s="133">
        <v>27000</v>
      </c>
      <c r="D839" s="133">
        <v>3.48</v>
      </c>
      <c r="E839" s="133">
        <f t="shared" si="59"/>
        <v>93960</v>
      </c>
      <c r="F839" s="134" t="s">
        <v>77</v>
      </c>
    </row>
    <row r="840" spans="1:6" x14ac:dyDescent="0.3">
      <c r="A840" s="142" t="s">
        <v>58</v>
      </c>
      <c r="B840" s="142"/>
      <c r="C840" s="143">
        <f>SUM(C834:C839)</f>
        <v>99600</v>
      </c>
      <c r="D840" s="143"/>
      <c r="E840" s="143">
        <f>SUM(E834:E839)</f>
        <v>303288</v>
      </c>
      <c r="F840" s="143"/>
    </row>
    <row r="842" spans="1:6" x14ac:dyDescent="0.3">
      <c r="A842" s="183" t="s">
        <v>873</v>
      </c>
      <c r="B842" s="183"/>
      <c r="C842" s="183"/>
      <c r="D842" s="183"/>
      <c r="E842" s="183"/>
      <c r="F842" s="183"/>
    </row>
    <row r="843" spans="1:6" x14ac:dyDescent="0.3">
      <c r="A843" s="176" t="s">
        <v>85</v>
      </c>
      <c r="B843" s="177"/>
      <c r="C843" s="177"/>
      <c r="D843" s="177"/>
      <c r="E843" s="177"/>
      <c r="F843" s="178"/>
    </row>
    <row r="844" spans="1:6" x14ac:dyDescent="0.3">
      <c r="A844" s="144" t="s">
        <v>779</v>
      </c>
      <c r="B844" s="144" t="s">
        <v>53</v>
      </c>
      <c r="C844" s="144" t="s">
        <v>1163</v>
      </c>
      <c r="D844" s="144" t="s">
        <v>54</v>
      </c>
      <c r="E844" s="144" t="s">
        <v>29</v>
      </c>
      <c r="F844" s="144" t="s">
        <v>56</v>
      </c>
    </row>
    <row r="845" spans="1:6" x14ac:dyDescent="0.3">
      <c r="A845" s="131">
        <v>45300</v>
      </c>
      <c r="B845" s="132">
        <v>4101010023</v>
      </c>
      <c r="C845" s="133">
        <v>3500</v>
      </c>
      <c r="D845" s="133">
        <v>3.48</v>
      </c>
      <c r="E845" s="133">
        <f t="shared" ref="E845:E857" si="60">C845*D845</f>
        <v>12180</v>
      </c>
      <c r="F845" s="134" t="s">
        <v>77</v>
      </c>
    </row>
    <row r="846" spans="1:6" x14ac:dyDescent="0.3">
      <c r="A846" s="131">
        <v>45300</v>
      </c>
      <c r="B846" s="132">
        <v>4101010135</v>
      </c>
      <c r="C846" s="133">
        <v>2870</v>
      </c>
      <c r="D846" s="133">
        <v>3.48</v>
      </c>
      <c r="E846" s="133">
        <f t="shared" si="60"/>
        <v>9987.6</v>
      </c>
      <c r="F846" s="134" t="s">
        <v>77</v>
      </c>
    </row>
    <row r="847" spans="1:6" x14ac:dyDescent="0.3">
      <c r="A847" s="131">
        <v>45301</v>
      </c>
      <c r="B847" s="132">
        <v>4101010040</v>
      </c>
      <c r="C847" s="133">
        <v>6000</v>
      </c>
      <c r="D847" s="133">
        <v>3.48</v>
      </c>
      <c r="E847" s="133">
        <f t="shared" si="60"/>
        <v>20880</v>
      </c>
      <c r="F847" s="134" t="s">
        <v>77</v>
      </c>
    </row>
    <row r="848" spans="1:6" x14ac:dyDescent="0.3">
      <c r="A848" s="131">
        <v>45301</v>
      </c>
      <c r="B848" s="132">
        <v>4101010074</v>
      </c>
      <c r="C848" s="133">
        <v>27000</v>
      </c>
      <c r="D848" s="133">
        <v>3.48</v>
      </c>
      <c r="E848" s="133">
        <f t="shared" si="60"/>
        <v>93960</v>
      </c>
      <c r="F848" s="134" t="s">
        <v>77</v>
      </c>
    </row>
    <row r="849" spans="1:6" x14ac:dyDescent="0.3">
      <c r="A849" s="131">
        <v>45302</v>
      </c>
      <c r="B849" s="132">
        <v>4101010011</v>
      </c>
      <c r="C849" s="133">
        <v>4000</v>
      </c>
      <c r="D849" s="133">
        <v>3.48</v>
      </c>
      <c r="E849" s="133">
        <f t="shared" si="60"/>
        <v>13920</v>
      </c>
      <c r="F849" s="134" t="s">
        <v>77</v>
      </c>
    </row>
    <row r="850" spans="1:6" x14ac:dyDescent="0.3">
      <c r="A850" s="131">
        <v>45302</v>
      </c>
      <c r="B850" s="132">
        <v>4101010130</v>
      </c>
      <c r="C850" s="133">
        <v>7000</v>
      </c>
      <c r="D850" s="133">
        <v>3.48</v>
      </c>
      <c r="E850" s="133">
        <f t="shared" si="60"/>
        <v>24360</v>
      </c>
      <c r="F850" s="134" t="s">
        <v>77</v>
      </c>
    </row>
    <row r="851" spans="1:6" x14ac:dyDescent="0.3">
      <c r="A851" s="131">
        <v>45302</v>
      </c>
      <c r="B851" s="132">
        <v>4101010139</v>
      </c>
      <c r="C851" s="133">
        <v>5500</v>
      </c>
      <c r="D851" s="133">
        <v>3.48</v>
      </c>
      <c r="E851" s="133">
        <f t="shared" si="60"/>
        <v>19140</v>
      </c>
      <c r="F851" s="134" t="s">
        <v>77</v>
      </c>
    </row>
    <row r="852" spans="1:6" x14ac:dyDescent="0.3">
      <c r="A852" s="131">
        <v>45302</v>
      </c>
      <c r="B852" s="132">
        <v>4101010036</v>
      </c>
      <c r="C852" s="133">
        <v>2800</v>
      </c>
      <c r="D852" s="133">
        <v>3.48</v>
      </c>
      <c r="E852" s="133">
        <f t="shared" si="60"/>
        <v>9744</v>
      </c>
      <c r="F852" s="134" t="s">
        <v>77</v>
      </c>
    </row>
    <row r="853" spans="1:6" ht="40.799999999999997" x14ac:dyDescent="0.3">
      <c r="A853" s="131">
        <v>45303</v>
      </c>
      <c r="B853" s="132">
        <v>4101010026</v>
      </c>
      <c r="C853" s="133">
        <v>28500</v>
      </c>
      <c r="D853" s="133">
        <v>2.72</v>
      </c>
      <c r="E853" s="133">
        <f t="shared" si="60"/>
        <v>77520</v>
      </c>
      <c r="F853" s="134" t="s">
        <v>874</v>
      </c>
    </row>
    <row r="854" spans="1:6" ht="40.799999999999997" x14ac:dyDescent="0.3">
      <c r="A854" s="131">
        <v>45303</v>
      </c>
      <c r="B854" s="132">
        <v>4101010026</v>
      </c>
      <c r="C854" s="133">
        <v>28500</v>
      </c>
      <c r="D854" s="133">
        <v>2.72</v>
      </c>
      <c r="E854" s="133">
        <f t="shared" si="60"/>
        <v>77520</v>
      </c>
      <c r="F854" s="134" t="s">
        <v>785</v>
      </c>
    </row>
    <row r="855" spans="1:6" x14ac:dyDescent="0.3">
      <c r="A855" s="131">
        <v>45303</v>
      </c>
      <c r="B855" s="132">
        <v>4101010133</v>
      </c>
      <c r="C855" s="133">
        <v>4000</v>
      </c>
      <c r="D855" s="133">
        <v>3.48</v>
      </c>
      <c r="E855" s="133">
        <f t="shared" si="60"/>
        <v>13920</v>
      </c>
      <c r="F855" s="134" t="s">
        <v>77</v>
      </c>
    </row>
    <row r="856" spans="1:6" x14ac:dyDescent="0.3">
      <c r="A856" s="131">
        <v>45303</v>
      </c>
      <c r="B856" s="132">
        <v>4101010126</v>
      </c>
      <c r="C856" s="133">
        <v>3000</v>
      </c>
      <c r="D856" s="133">
        <v>3.48</v>
      </c>
      <c r="E856" s="133">
        <f t="shared" si="60"/>
        <v>10440</v>
      </c>
      <c r="F856" s="134" t="s">
        <v>77</v>
      </c>
    </row>
    <row r="857" spans="1:6" x14ac:dyDescent="0.3">
      <c r="A857" s="131">
        <v>45303</v>
      </c>
      <c r="B857" s="132">
        <v>4101010073</v>
      </c>
      <c r="C857" s="133">
        <v>11500</v>
      </c>
      <c r="D857" s="133">
        <v>3.48</v>
      </c>
      <c r="E857" s="133">
        <f t="shared" si="60"/>
        <v>40020</v>
      </c>
      <c r="F857" s="134" t="s">
        <v>77</v>
      </c>
    </row>
    <row r="858" spans="1:6" x14ac:dyDescent="0.3">
      <c r="A858" s="140" t="s">
        <v>58</v>
      </c>
      <c r="B858" s="140"/>
      <c r="C858" s="141">
        <f>SUM(C845:C857)</f>
        <v>134170</v>
      </c>
      <c r="D858" s="141"/>
      <c r="E858" s="141">
        <f>SUM(E845:E857)</f>
        <v>423591.6</v>
      </c>
      <c r="F858" s="141"/>
    </row>
    <row r="860" spans="1:6" x14ac:dyDescent="0.3">
      <c r="A860" s="183" t="s">
        <v>875</v>
      </c>
      <c r="B860" s="183"/>
      <c r="C860" s="183"/>
      <c r="D860" s="183"/>
      <c r="E860" s="183"/>
      <c r="F860" s="183"/>
    </row>
    <row r="861" spans="1:6" x14ac:dyDescent="0.3">
      <c r="A861" s="176" t="s">
        <v>85</v>
      </c>
      <c r="B861" s="177"/>
      <c r="C861" s="177"/>
      <c r="D861" s="177"/>
      <c r="E861" s="177"/>
      <c r="F861" s="178"/>
    </row>
    <row r="862" spans="1:6" x14ac:dyDescent="0.3">
      <c r="A862" s="144" t="s">
        <v>779</v>
      </c>
      <c r="B862" s="144" t="s">
        <v>53</v>
      </c>
      <c r="C862" s="144" t="s">
        <v>1163</v>
      </c>
      <c r="D862" s="144" t="s">
        <v>54</v>
      </c>
      <c r="E862" s="144" t="s">
        <v>29</v>
      </c>
      <c r="F862" s="144" t="s">
        <v>56</v>
      </c>
    </row>
    <row r="863" spans="1:6" x14ac:dyDescent="0.3">
      <c r="A863" s="131">
        <v>45306</v>
      </c>
      <c r="B863" s="132">
        <v>4101010108</v>
      </c>
      <c r="C863" s="133">
        <v>2500</v>
      </c>
      <c r="D863" s="133">
        <v>3.48</v>
      </c>
      <c r="E863" s="133">
        <f>C863*D863</f>
        <v>8700</v>
      </c>
      <c r="F863" s="134" t="s">
        <v>77</v>
      </c>
    </row>
    <row r="864" spans="1:6" x14ac:dyDescent="0.3">
      <c r="A864" s="131">
        <v>45306</v>
      </c>
      <c r="B864" s="132">
        <v>4101010017</v>
      </c>
      <c r="C864" s="133">
        <v>6000</v>
      </c>
      <c r="D864" s="133">
        <v>3.48</v>
      </c>
      <c r="E864" s="133">
        <f t="shared" ref="E864:E881" si="61">C864*D864</f>
        <v>20880</v>
      </c>
      <c r="F864" s="134" t="s">
        <v>77</v>
      </c>
    </row>
    <row r="865" spans="1:6" x14ac:dyDescent="0.3">
      <c r="A865" s="131">
        <v>45307</v>
      </c>
      <c r="B865" s="132">
        <v>4101010091</v>
      </c>
      <c r="C865" s="133">
        <v>2500</v>
      </c>
      <c r="D865" s="133">
        <v>3.48</v>
      </c>
      <c r="E865" s="133">
        <f t="shared" si="61"/>
        <v>8700</v>
      </c>
      <c r="F865" s="134" t="s">
        <v>77</v>
      </c>
    </row>
    <row r="866" spans="1:6" x14ac:dyDescent="0.3">
      <c r="A866" s="131">
        <v>45307</v>
      </c>
      <c r="B866" s="132">
        <v>4101010111</v>
      </c>
      <c r="C866" s="133">
        <v>1000</v>
      </c>
      <c r="D866" s="133">
        <v>3.48</v>
      </c>
      <c r="E866" s="133">
        <f t="shared" si="61"/>
        <v>3480</v>
      </c>
      <c r="F866" s="134" t="s">
        <v>77</v>
      </c>
    </row>
    <row r="867" spans="1:6" x14ac:dyDescent="0.3">
      <c r="A867" s="131">
        <v>45307</v>
      </c>
      <c r="B867" s="132">
        <v>4101010104</v>
      </c>
      <c r="C867" s="133">
        <v>1400</v>
      </c>
      <c r="D867" s="133">
        <v>3.48</v>
      </c>
      <c r="E867" s="133">
        <f t="shared" si="61"/>
        <v>4872</v>
      </c>
      <c r="F867" s="134" t="s">
        <v>77</v>
      </c>
    </row>
    <row r="868" spans="1:6" ht="30.6" x14ac:dyDescent="0.3">
      <c r="A868" s="131">
        <v>45308</v>
      </c>
      <c r="B868" s="132">
        <v>4101010026</v>
      </c>
      <c r="C868" s="133">
        <v>28500</v>
      </c>
      <c r="D868" s="133">
        <v>2.72</v>
      </c>
      <c r="E868" s="133">
        <f t="shared" si="61"/>
        <v>77520</v>
      </c>
      <c r="F868" s="134" t="s">
        <v>876</v>
      </c>
    </row>
    <row r="869" spans="1:6" ht="40.799999999999997" x14ac:dyDescent="0.3">
      <c r="A869" s="131">
        <v>45308</v>
      </c>
      <c r="B869" s="132">
        <v>4101010026</v>
      </c>
      <c r="C869" s="133">
        <v>28500</v>
      </c>
      <c r="D869" s="133">
        <v>2.72</v>
      </c>
      <c r="E869" s="133">
        <f t="shared" si="61"/>
        <v>77520</v>
      </c>
      <c r="F869" s="134" t="s">
        <v>877</v>
      </c>
    </row>
    <row r="870" spans="1:6" x14ac:dyDescent="0.3">
      <c r="A870" s="131">
        <v>45308</v>
      </c>
      <c r="B870" s="132">
        <v>4101010136</v>
      </c>
      <c r="C870" s="133">
        <v>1500</v>
      </c>
      <c r="D870" s="133">
        <v>3.48</v>
      </c>
      <c r="E870" s="133">
        <f t="shared" si="61"/>
        <v>5220</v>
      </c>
      <c r="F870" s="134" t="s">
        <v>77</v>
      </c>
    </row>
    <row r="871" spans="1:6" x14ac:dyDescent="0.3">
      <c r="A871" s="131">
        <v>45308</v>
      </c>
      <c r="B871" s="132">
        <v>4101010131</v>
      </c>
      <c r="C871" s="133">
        <v>10500</v>
      </c>
      <c r="D871" s="133">
        <v>3.48</v>
      </c>
      <c r="E871" s="133">
        <f t="shared" si="61"/>
        <v>36540</v>
      </c>
      <c r="F871" s="134" t="s">
        <v>77</v>
      </c>
    </row>
    <row r="872" spans="1:6" ht="30.6" x14ac:dyDescent="0.3">
      <c r="A872" s="131">
        <v>45308</v>
      </c>
      <c r="B872" s="132">
        <v>4101010002</v>
      </c>
      <c r="C872" s="133">
        <v>23920</v>
      </c>
      <c r="D872" s="133">
        <v>3.48</v>
      </c>
      <c r="E872" s="133">
        <f t="shared" si="61"/>
        <v>83241.600000000006</v>
      </c>
      <c r="F872" s="134" t="s">
        <v>607</v>
      </c>
    </row>
    <row r="873" spans="1:6" ht="40.799999999999997" x14ac:dyDescent="0.3">
      <c r="A873" s="131">
        <v>45308</v>
      </c>
      <c r="B873" s="132">
        <v>4101010002</v>
      </c>
      <c r="C873" s="133">
        <v>23920</v>
      </c>
      <c r="D873" s="133">
        <v>3.48</v>
      </c>
      <c r="E873" s="133">
        <f>C873*D873</f>
        <v>83241.600000000006</v>
      </c>
      <c r="F873" s="134" t="s">
        <v>608</v>
      </c>
    </row>
    <row r="874" spans="1:6" x14ac:dyDescent="0.3">
      <c r="A874" s="131">
        <v>45309</v>
      </c>
      <c r="B874" s="132">
        <v>4101010127</v>
      </c>
      <c r="C874" s="133">
        <v>400</v>
      </c>
      <c r="D874" s="133">
        <v>3.48</v>
      </c>
      <c r="E874" s="133">
        <f t="shared" si="61"/>
        <v>1392</v>
      </c>
      <c r="F874" s="134" t="s">
        <v>77</v>
      </c>
    </row>
    <row r="875" spans="1:6" x14ac:dyDescent="0.3">
      <c r="A875" s="131">
        <v>45309</v>
      </c>
      <c r="B875" s="132">
        <v>4101010058</v>
      </c>
      <c r="C875" s="133">
        <v>25000</v>
      </c>
      <c r="D875" s="133">
        <v>3.48</v>
      </c>
      <c r="E875" s="133">
        <f t="shared" si="61"/>
        <v>87000</v>
      </c>
      <c r="F875" s="134" t="s">
        <v>77</v>
      </c>
    </row>
    <row r="876" spans="1:6" x14ac:dyDescent="0.3">
      <c r="A876" s="131">
        <v>45309</v>
      </c>
      <c r="B876" s="132">
        <v>4101010106</v>
      </c>
      <c r="C876" s="133">
        <v>4000</v>
      </c>
      <c r="D876" s="133">
        <v>3.48</v>
      </c>
      <c r="E876" s="133">
        <f t="shared" si="61"/>
        <v>13920</v>
      </c>
      <c r="F876" s="134" t="s">
        <v>77</v>
      </c>
    </row>
    <row r="877" spans="1:6" x14ac:dyDescent="0.3">
      <c r="A877" s="131">
        <v>45309</v>
      </c>
      <c r="B877" s="132">
        <v>4101010056</v>
      </c>
      <c r="C877" s="133">
        <v>6000</v>
      </c>
      <c r="D877" s="133">
        <v>3.48</v>
      </c>
      <c r="E877" s="133">
        <f t="shared" si="61"/>
        <v>20880</v>
      </c>
      <c r="F877" s="134" t="s">
        <v>77</v>
      </c>
    </row>
    <row r="878" spans="1:6" x14ac:dyDescent="0.3">
      <c r="A878" s="131">
        <v>45309</v>
      </c>
      <c r="B878" s="132">
        <v>4101010099</v>
      </c>
      <c r="C878" s="133">
        <v>1000</v>
      </c>
      <c r="D878" s="133">
        <v>3.48</v>
      </c>
      <c r="E878" s="133">
        <f t="shared" si="61"/>
        <v>3480</v>
      </c>
      <c r="F878" s="134" t="s">
        <v>77</v>
      </c>
    </row>
    <row r="879" spans="1:6" x14ac:dyDescent="0.3">
      <c r="A879" s="131">
        <v>45310</v>
      </c>
      <c r="B879" s="132">
        <v>4101010144</v>
      </c>
      <c r="C879" s="133">
        <v>4500</v>
      </c>
      <c r="D879" s="133">
        <v>3.48</v>
      </c>
      <c r="E879" s="133">
        <f t="shared" si="61"/>
        <v>15660</v>
      </c>
      <c r="F879" s="134" t="s">
        <v>77</v>
      </c>
    </row>
    <row r="880" spans="1:6" ht="40.799999999999997" x14ac:dyDescent="0.3">
      <c r="A880" s="131">
        <v>45310</v>
      </c>
      <c r="B880" s="132">
        <v>4101010026</v>
      </c>
      <c r="C880" s="133">
        <v>28500</v>
      </c>
      <c r="D880" s="133">
        <v>2.72</v>
      </c>
      <c r="E880" s="133">
        <f t="shared" si="61"/>
        <v>77520</v>
      </c>
      <c r="F880" s="134" t="s">
        <v>878</v>
      </c>
    </row>
    <row r="881" spans="1:6" ht="40.799999999999997" x14ac:dyDescent="0.3">
      <c r="A881" s="131">
        <v>45310</v>
      </c>
      <c r="B881" s="132">
        <v>4101010026</v>
      </c>
      <c r="C881" s="133">
        <v>28500</v>
      </c>
      <c r="D881" s="133">
        <v>2.72</v>
      </c>
      <c r="E881" s="133">
        <f t="shared" si="61"/>
        <v>77520</v>
      </c>
      <c r="F881" s="134" t="s">
        <v>879</v>
      </c>
    </row>
    <row r="882" spans="1:6" x14ac:dyDescent="0.3">
      <c r="A882" s="140" t="s">
        <v>58</v>
      </c>
      <c r="B882" s="140"/>
      <c r="C882" s="141">
        <f>SUM(C863:C881)</f>
        <v>228140</v>
      </c>
      <c r="D882" s="141"/>
      <c r="E882" s="141">
        <f>SUM(E863:E881)</f>
        <v>707287.2</v>
      </c>
      <c r="F882" s="141"/>
    </row>
    <row r="884" spans="1:6" x14ac:dyDescent="0.3">
      <c r="A884" s="183" t="s">
        <v>880</v>
      </c>
      <c r="B884" s="183"/>
      <c r="C884" s="183"/>
      <c r="D884" s="183"/>
      <c r="E884" s="183"/>
      <c r="F884" s="183"/>
    </row>
    <row r="885" spans="1:6" x14ac:dyDescent="0.3">
      <c r="A885" s="176" t="s">
        <v>85</v>
      </c>
      <c r="B885" s="177"/>
      <c r="C885" s="177"/>
      <c r="D885" s="177"/>
      <c r="E885" s="177"/>
      <c r="F885" s="178"/>
    </row>
    <row r="886" spans="1:6" x14ac:dyDescent="0.3">
      <c r="A886" s="144" t="s">
        <v>779</v>
      </c>
      <c r="B886" s="144" t="s">
        <v>53</v>
      </c>
      <c r="C886" s="144" t="s">
        <v>1163</v>
      </c>
      <c r="D886" s="144" t="s">
        <v>54</v>
      </c>
      <c r="E886" s="144" t="s">
        <v>29</v>
      </c>
      <c r="F886" s="144" t="s">
        <v>56</v>
      </c>
    </row>
    <row r="887" spans="1:6" ht="40.799999999999997" x14ac:dyDescent="0.3">
      <c r="A887" s="131">
        <v>45315</v>
      </c>
      <c r="B887" s="132">
        <v>4101010026</v>
      </c>
      <c r="C887" s="133">
        <v>28500</v>
      </c>
      <c r="D887" s="133">
        <v>2.72</v>
      </c>
      <c r="E887" s="133">
        <f t="shared" ref="E887:E899" si="62">C887*D887</f>
        <v>77520</v>
      </c>
      <c r="F887" s="134" t="s">
        <v>881</v>
      </c>
    </row>
    <row r="888" spans="1:6" ht="40.799999999999997" x14ac:dyDescent="0.3">
      <c r="A888" s="131">
        <v>45315</v>
      </c>
      <c r="B888" s="132">
        <v>4101010026</v>
      </c>
      <c r="C888" s="133">
        <v>28500</v>
      </c>
      <c r="D888" s="133">
        <v>2.72</v>
      </c>
      <c r="E888" s="133">
        <f t="shared" si="62"/>
        <v>77520</v>
      </c>
      <c r="F888" s="134" t="s">
        <v>882</v>
      </c>
    </row>
    <row r="889" spans="1:6" x14ac:dyDescent="0.3">
      <c r="A889" s="131">
        <v>45315</v>
      </c>
      <c r="B889" s="132">
        <v>4101010087</v>
      </c>
      <c r="C889" s="133">
        <v>4300</v>
      </c>
      <c r="D889" s="133">
        <v>3.48</v>
      </c>
      <c r="E889" s="133">
        <f t="shared" si="62"/>
        <v>14964</v>
      </c>
      <c r="F889" s="134" t="s">
        <v>77</v>
      </c>
    </row>
    <row r="890" spans="1:6" x14ac:dyDescent="0.3">
      <c r="A890" s="131">
        <v>45315</v>
      </c>
      <c r="B890" s="132">
        <v>4101010096</v>
      </c>
      <c r="C890" s="133">
        <v>2500</v>
      </c>
      <c r="D890" s="133">
        <v>3.48</v>
      </c>
      <c r="E890" s="133">
        <f t="shared" si="62"/>
        <v>8700</v>
      </c>
      <c r="F890" s="134" t="s">
        <v>77</v>
      </c>
    </row>
    <row r="891" spans="1:6" x14ac:dyDescent="0.3">
      <c r="A891" s="131">
        <v>45316</v>
      </c>
      <c r="B891" s="132">
        <v>4101010105</v>
      </c>
      <c r="C891" s="133">
        <v>1500</v>
      </c>
      <c r="D891" s="133">
        <v>3.48</v>
      </c>
      <c r="E891" s="133">
        <f t="shared" si="62"/>
        <v>5220</v>
      </c>
      <c r="F891" s="134" t="s">
        <v>77</v>
      </c>
    </row>
    <row r="892" spans="1:6" ht="30.6" x14ac:dyDescent="0.3">
      <c r="A892" s="131">
        <v>45316</v>
      </c>
      <c r="B892" s="132">
        <v>4101010124</v>
      </c>
      <c r="C892" s="133">
        <v>10000</v>
      </c>
      <c r="D892" s="133">
        <v>3.48</v>
      </c>
      <c r="E892" s="133">
        <f t="shared" si="62"/>
        <v>34800</v>
      </c>
      <c r="F892" s="134" t="s">
        <v>876</v>
      </c>
    </row>
    <row r="893" spans="1:6" ht="40.799999999999997" x14ac:dyDescent="0.3">
      <c r="A893" s="131">
        <v>45316</v>
      </c>
      <c r="B893" s="132">
        <v>4101010034</v>
      </c>
      <c r="C893" s="133">
        <v>5300</v>
      </c>
      <c r="D893" s="133">
        <v>3.48</v>
      </c>
      <c r="E893" s="133">
        <f t="shared" si="62"/>
        <v>18444</v>
      </c>
      <c r="F893" s="134" t="s">
        <v>877</v>
      </c>
    </row>
    <row r="894" spans="1:6" x14ac:dyDescent="0.3">
      <c r="A894" s="131">
        <v>45316</v>
      </c>
      <c r="B894" s="132">
        <v>4101010038</v>
      </c>
      <c r="C894" s="133">
        <v>13440</v>
      </c>
      <c r="D894" s="133">
        <v>3.48</v>
      </c>
      <c r="E894" s="133">
        <f t="shared" si="62"/>
        <v>46771.199999999997</v>
      </c>
      <c r="F894" s="134" t="s">
        <v>77</v>
      </c>
    </row>
    <row r="895" spans="1:6" x14ac:dyDescent="0.3">
      <c r="A895" s="131">
        <v>45316</v>
      </c>
      <c r="B895" s="132">
        <v>4101010037</v>
      </c>
      <c r="C895" s="133">
        <v>12000</v>
      </c>
      <c r="D895" s="133">
        <v>3.48</v>
      </c>
      <c r="E895" s="133">
        <f t="shared" si="62"/>
        <v>41760</v>
      </c>
      <c r="F895" s="134" t="s">
        <v>77</v>
      </c>
    </row>
    <row r="896" spans="1:6" x14ac:dyDescent="0.3">
      <c r="A896" s="131">
        <v>45317</v>
      </c>
      <c r="B896" s="132">
        <v>4101010132</v>
      </c>
      <c r="C896" s="133">
        <v>4600</v>
      </c>
      <c r="D896" s="133">
        <v>3.48</v>
      </c>
      <c r="E896" s="133">
        <f t="shared" si="62"/>
        <v>16008</v>
      </c>
      <c r="F896" s="134" t="s">
        <v>77</v>
      </c>
    </row>
    <row r="897" spans="1:6" x14ac:dyDescent="0.3">
      <c r="A897" s="131">
        <v>45317</v>
      </c>
      <c r="B897" s="132">
        <v>4101010074</v>
      </c>
      <c r="C897" s="133">
        <v>20000</v>
      </c>
      <c r="D897" s="133">
        <v>3.48</v>
      </c>
      <c r="E897" s="133">
        <f t="shared" si="62"/>
        <v>69600</v>
      </c>
      <c r="F897" s="134" t="s">
        <v>77</v>
      </c>
    </row>
    <row r="898" spans="1:6" ht="40.799999999999997" x14ac:dyDescent="0.3">
      <c r="A898" s="131">
        <v>45317</v>
      </c>
      <c r="B898" s="132">
        <v>4101010026</v>
      </c>
      <c r="C898" s="133">
        <v>28500</v>
      </c>
      <c r="D898" s="133">
        <v>2.72</v>
      </c>
      <c r="E898" s="133">
        <f t="shared" si="62"/>
        <v>77520</v>
      </c>
      <c r="F898" s="134" t="s">
        <v>883</v>
      </c>
    </row>
    <row r="899" spans="1:6" ht="40.799999999999997" x14ac:dyDescent="0.3">
      <c r="A899" s="131">
        <v>45317</v>
      </c>
      <c r="B899" s="132">
        <v>4101010026</v>
      </c>
      <c r="C899" s="133">
        <v>28500</v>
      </c>
      <c r="D899" s="133">
        <v>2.72</v>
      </c>
      <c r="E899" s="133">
        <f t="shared" si="62"/>
        <v>77520</v>
      </c>
      <c r="F899" s="134" t="s">
        <v>884</v>
      </c>
    </row>
    <row r="900" spans="1:6" x14ac:dyDescent="0.3">
      <c r="A900" s="142" t="s">
        <v>58</v>
      </c>
      <c r="B900" s="142"/>
      <c r="C900" s="143">
        <f>SUM(C887:C899)</f>
        <v>187640</v>
      </c>
      <c r="D900" s="143"/>
      <c r="E900" s="143">
        <f>SUM(E887:E899)</f>
        <v>566347.19999999995</v>
      </c>
      <c r="F900" s="143"/>
    </row>
    <row r="902" spans="1:6" x14ac:dyDescent="0.3">
      <c r="A902" s="183" t="s">
        <v>885</v>
      </c>
      <c r="B902" s="183"/>
      <c r="C902" s="183"/>
      <c r="D902" s="183"/>
      <c r="E902" s="183"/>
      <c r="F902" s="183"/>
    </row>
    <row r="903" spans="1:6" x14ac:dyDescent="0.3">
      <c r="A903" s="176" t="s">
        <v>85</v>
      </c>
      <c r="B903" s="177"/>
      <c r="C903" s="177"/>
      <c r="D903" s="177"/>
      <c r="E903" s="177"/>
      <c r="F903" s="178"/>
    </row>
    <row r="904" spans="1:6" x14ac:dyDescent="0.3">
      <c r="A904" s="144" t="s">
        <v>779</v>
      </c>
      <c r="B904" s="144" t="s">
        <v>53</v>
      </c>
      <c r="C904" s="144" t="s">
        <v>1163</v>
      </c>
      <c r="D904" s="144" t="s">
        <v>54</v>
      </c>
      <c r="E904" s="144" t="s">
        <v>29</v>
      </c>
      <c r="F904" s="144" t="s">
        <v>56</v>
      </c>
    </row>
    <row r="905" spans="1:6" x14ac:dyDescent="0.3">
      <c r="A905" s="131">
        <v>45320</v>
      </c>
      <c r="B905" s="132">
        <v>4101010116</v>
      </c>
      <c r="C905" s="133">
        <v>4000</v>
      </c>
      <c r="D905" s="133">
        <v>3.48</v>
      </c>
      <c r="E905" s="133">
        <f t="shared" ref="E905:E913" si="63">C905*D905</f>
        <v>13920</v>
      </c>
      <c r="F905" s="134" t="s">
        <v>77</v>
      </c>
    </row>
    <row r="906" spans="1:6" ht="40.799999999999997" x14ac:dyDescent="0.3">
      <c r="A906" s="131">
        <v>45321</v>
      </c>
      <c r="B906" s="132">
        <v>4101010026</v>
      </c>
      <c r="C906" s="133">
        <v>28500</v>
      </c>
      <c r="D906" s="133">
        <v>2.72</v>
      </c>
      <c r="E906" s="133">
        <f t="shared" si="63"/>
        <v>77520</v>
      </c>
      <c r="F906" s="134" t="s">
        <v>886</v>
      </c>
    </row>
    <row r="907" spans="1:6" ht="40.799999999999997" x14ac:dyDescent="0.3">
      <c r="A907" s="131">
        <v>45321</v>
      </c>
      <c r="B907" s="132">
        <v>4101010026</v>
      </c>
      <c r="C907" s="133">
        <v>28500</v>
      </c>
      <c r="D907" s="133">
        <v>2.72</v>
      </c>
      <c r="E907" s="133">
        <f t="shared" si="63"/>
        <v>77520</v>
      </c>
      <c r="F907" s="134" t="s">
        <v>887</v>
      </c>
    </row>
    <row r="908" spans="1:6" x14ac:dyDescent="0.3">
      <c r="A908" s="131">
        <v>45321</v>
      </c>
      <c r="B908" s="132">
        <v>4101010023</v>
      </c>
      <c r="C908" s="133">
        <v>3500</v>
      </c>
      <c r="D908" s="133">
        <v>3.48</v>
      </c>
      <c r="E908" s="133">
        <f t="shared" si="63"/>
        <v>12180</v>
      </c>
      <c r="F908" s="134" t="s">
        <v>77</v>
      </c>
    </row>
    <row r="909" spans="1:6" x14ac:dyDescent="0.3">
      <c r="A909" s="131">
        <v>45321</v>
      </c>
      <c r="B909" s="132">
        <v>4101010106</v>
      </c>
      <c r="C909" s="133">
        <v>4000</v>
      </c>
      <c r="D909" s="133">
        <v>3.48</v>
      </c>
      <c r="E909" s="133">
        <f t="shared" si="63"/>
        <v>13920</v>
      </c>
      <c r="F909" s="134" t="s">
        <v>77</v>
      </c>
    </row>
    <row r="910" spans="1:6" x14ac:dyDescent="0.3">
      <c r="A910" s="131">
        <v>45321</v>
      </c>
      <c r="B910" s="132">
        <v>4101010085</v>
      </c>
      <c r="C910" s="133">
        <v>1000</v>
      </c>
      <c r="D910" s="133">
        <v>3.48</v>
      </c>
      <c r="E910" s="133">
        <f t="shared" si="63"/>
        <v>3480</v>
      </c>
      <c r="F910" s="134" t="s">
        <v>77</v>
      </c>
    </row>
    <row r="911" spans="1:6" ht="30.6" x14ac:dyDescent="0.3">
      <c r="A911" s="131">
        <v>45321</v>
      </c>
      <c r="B911" s="132">
        <v>4101010074</v>
      </c>
      <c r="C911" s="133">
        <v>27000</v>
      </c>
      <c r="D911" s="133">
        <v>3.48</v>
      </c>
      <c r="E911" s="133">
        <f t="shared" si="63"/>
        <v>93960</v>
      </c>
      <c r="F911" s="134" t="s">
        <v>704</v>
      </c>
    </row>
    <row r="912" spans="1:6" ht="40.799999999999997" x14ac:dyDescent="0.3">
      <c r="A912" s="131">
        <v>45321</v>
      </c>
      <c r="B912" s="132">
        <v>4101010138</v>
      </c>
      <c r="C912" s="133">
        <v>27000</v>
      </c>
      <c r="D912" s="133">
        <v>3.48</v>
      </c>
      <c r="E912" s="133">
        <f t="shared" si="63"/>
        <v>93960</v>
      </c>
      <c r="F912" s="134" t="s">
        <v>705</v>
      </c>
    </row>
    <row r="913" spans="1:6" x14ac:dyDescent="0.3">
      <c r="A913" s="131">
        <v>45322</v>
      </c>
      <c r="B913" s="132">
        <v>4101010107</v>
      </c>
      <c r="C913" s="133">
        <v>4000</v>
      </c>
      <c r="D913" s="133">
        <v>3.48</v>
      </c>
      <c r="E913" s="133">
        <f t="shared" si="63"/>
        <v>13920</v>
      </c>
      <c r="F913" s="134" t="s">
        <v>77</v>
      </c>
    </row>
    <row r="914" spans="1:6" x14ac:dyDescent="0.3">
      <c r="A914" s="142" t="s">
        <v>58</v>
      </c>
      <c r="B914" s="142"/>
      <c r="C914" s="143">
        <f>SUM(C905:C913)</f>
        <v>127500</v>
      </c>
      <c r="D914" s="143"/>
      <c r="E914" s="143">
        <f>SUM(E905:E913)</f>
        <v>400380</v>
      </c>
      <c r="F914" s="143"/>
    </row>
    <row r="915" spans="1:6" x14ac:dyDescent="0.3">
      <c r="C915" s="55" t="s">
        <v>86</v>
      </c>
      <c r="D915" s="55"/>
      <c r="E915" s="55" t="s">
        <v>87</v>
      </c>
    </row>
    <row r="916" spans="1:6" x14ac:dyDescent="0.3">
      <c r="A916" s="23" t="s">
        <v>888</v>
      </c>
      <c r="C916" s="56">
        <f>C914+C900+C882+C858+C840</f>
        <v>777050</v>
      </c>
      <c r="D916" s="23"/>
      <c r="E916" s="56">
        <f>E914+E900+E882+E858+E840</f>
        <v>2400894</v>
      </c>
    </row>
    <row r="918" spans="1:6" x14ac:dyDescent="0.3">
      <c r="A918" s="54" t="s">
        <v>869</v>
      </c>
      <c r="B918" s="54">
        <v>2024</v>
      </c>
    </row>
    <row r="920" spans="1:6" x14ac:dyDescent="0.3">
      <c r="A920" s="182" t="s">
        <v>962</v>
      </c>
      <c r="B920" s="184"/>
      <c r="C920" s="184"/>
      <c r="D920" s="184"/>
      <c r="E920" s="184"/>
      <c r="F920" s="184"/>
    </row>
    <row r="921" spans="1:6" x14ac:dyDescent="0.3">
      <c r="A921" s="176" t="s">
        <v>85</v>
      </c>
      <c r="B921" s="177"/>
      <c r="C921" s="177"/>
      <c r="D921" s="177"/>
      <c r="E921" s="177"/>
      <c r="F921" s="178"/>
    </row>
    <row r="922" spans="1:6" x14ac:dyDescent="0.3">
      <c r="A922" s="139" t="s">
        <v>869</v>
      </c>
      <c r="B922" s="139" t="s">
        <v>53</v>
      </c>
      <c r="C922" s="139" t="s">
        <v>1163</v>
      </c>
      <c r="D922" s="139" t="s">
        <v>54</v>
      </c>
      <c r="E922" s="139" t="s">
        <v>29</v>
      </c>
      <c r="F922" s="139" t="s">
        <v>56</v>
      </c>
    </row>
    <row r="923" spans="1:6" x14ac:dyDescent="0.3">
      <c r="A923" s="131">
        <v>45323</v>
      </c>
      <c r="B923" s="132">
        <v>4101010117</v>
      </c>
      <c r="C923" s="133">
        <v>10000</v>
      </c>
      <c r="D923" s="133">
        <v>3.48</v>
      </c>
      <c r="E923" s="133">
        <f>C923*D923</f>
        <v>34800</v>
      </c>
      <c r="F923" s="134" t="s">
        <v>77</v>
      </c>
    </row>
    <row r="924" spans="1:6" x14ac:dyDescent="0.3">
      <c r="A924" s="131">
        <v>45323</v>
      </c>
      <c r="B924" s="132">
        <v>4101010068</v>
      </c>
      <c r="C924" s="133">
        <v>5000</v>
      </c>
      <c r="D924" s="133">
        <v>3.48</v>
      </c>
      <c r="E924" s="133">
        <f>C924*D924</f>
        <v>17400</v>
      </c>
      <c r="F924" s="134" t="s">
        <v>77</v>
      </c>
    </row>
    <row r="925" spans="1:6" x14ac:dyDescent="0.3">
      <c r="A925" s="131">
        <v>45323</v>
      </c>
      <c r="B925" s="132">
        <v>4101010073</v>
      </c>
      <c r="C925" s="133">
        <v>25000</v>
      </c>
      <c r="D925" s="133">
        <v>3.48</v>
      </c>
      <c r="E925" s="133">
        <f t="shared" ref="E925:E927" si="64">C925*D925</f>
        <v>87000</v>
      </c>
      <c r="F925" s="134" t="s">
        <v>77</v>
      </c>
    </row>
    <row r="926" spans="1:6" ht="40.799999999999997" x14ac:dyDescent="0.3">
      <c r="A926" s="131">
        <v>45324</v>
      </c>
      <c r="B926" s="132">
        <v>4101010026</v>
      </c>
      <c r="C926" s="133">
        <v>28500</v>
      </c>
      <c r="D926" s="133">
        <v>2.72</v>
      </c>
      <c r="E926" s="133">
        <f t="shared" si="64"/>
        <v>77520</v>
      </c>
      <c r="F926" s="134" t="s">
        <v>963</v>
      </c>
    </row>
    <row r="927" spans="1:6" ht="40.799999999999997" x14ac:dyDescent="0.3">
      <c r="A927" s="131">
        <v>45324</v>
      </c>
      <c r="B927" s="132">
        <v>4101010026</v>
      </c>
      <c r="C927" s="133">
        <v>28500</v>
      </c>
      <c r="D927" s="133">
        <v>2.72</v>
      </c>
      <c r="E927" s="133">
        <f t="shared" si="64"/>
        <v>77520</v>
      </c>
      <c r="F927" s="134" t="s">
        <v>964</v>
      </c>
    </row>
    <row r="928" spans="1:6" x14ac:dyDescent="0.3">
      <c r="A928" s="135" t="s">
        <v>58</v>
      </c>
      <c r="B928" s="135"/>
      <c r="C928" s="136">
        <f>SUM(C923:C927)</f>
        <v>97000</v>
      </c>
      <c r="D928" s="136"/>
      <c r="E928" s="136">
        <f>SUM(E923:E927)</f>
        <v>294240</v>
      </c>
      <c r="F928" s="136"/>
    </row>
    <row r="930" spans="1:6" x14ac:dyDescent="0.3">
      <c r="A930" s="182" t="s">
        <v>965</v>
      </c>
      <c r="B930" s="184"/>
      <c r="C930" s="184"/>
      <c r="D930" s="184"/>
      <c r="E930" s="184"/>
      <c r="F930" s="184"/>
    </row>
    <row r="931" spans="1:6" x14ac:dyDescent="0.3">
      <c r="A931" s="176" t="s">
        <v>85</v>
      </c>
      <c r="B931" s="177"/>
      <c r="C931" s="177"/>
      <c r="D931" s="177"/>
      <c r="E931" s="177"/>
      <c r="F931" s="178"/>
    </row>
    <row r="932" spans="1:6" x14ac:dyDescent="0.3">
      <c r="A932" s="139" t="s">
        <v>869</v>
      </c>
      <c r="B932" s="139" t="s">
        <v>53</v>
      </c>
      <c r="C932" s="139" t="s">
        <v>1163</v>
      </c>
      <c r="D932" s="139" t="s">
        <v>54</v>
      </c>
      <c r="E932" s="139" t="s">
        <v>29</v>
      </c>
      <c r="F932" s="139" t="s">
        <v>56</v>
      </c>
    </row>
    <row r="933" spans="1:6" x14ac:dyDescent="0.3">
      <c r="A933" s="137">
        <v>45328</v>
      </c>
      <c r="B933" s="132">
        <v>4101010040</v>
      </c>
      <c r="C933" s="133">
        <v>6000</v>
      </c>
      <c r="D933" s="133">
        <v>3.48</v>
      </c>
      <c r="E933" s="133">
        <f t="shared" ref="E933:E945" si="65">C933*D933</f>
        <v>20880</v>
      </c>
      <c r="F933" s="138" t="s">
        <v>77</v>
      </c>
    </row>
    <row r="934" spans="1:6" ht="40.799999999999997" x14ac:dyDescent="0.3">
      <c r="A934" s="137">
        <v>45329</v>
      </c>
      <c r="B934" s="132">
        <v>4101010026</v>
      </c>
      <c r="C934" s="133">
        <v>28500</v>
      </c>
      <c r="D934" s="133">
        <v>2.72</v>
      </c>
      <c r="E934" s="133">
        <f t="shared" si="65"/>
        <v>77520</v>
      </c>
      <c r="F934" s="134" t="s">
        <v>966</v>
      </c>
    </row>
    <row r="935" spans="1:6" ht="40.799999999999997" x14ac:dyDescent="0.3">
      <c r="A935" s="137">
        <v>45329</v>
      </c>
      <c r="B935" s="132">
        <v>4101010026</v>
      </c>
      <c r="C935" s="133">
        <v>28500</v>
      </c>
      <c r="D935" s="133">
        <v>2.72</v>
      </c>
      <c r="E935" s="133">
        <f t="shared" si="65"/>
        <v>77520</v>
      </c>
      <c r="F935" s="134" t="s">
        <v>967</v>
      </c>
    </row>
    <row r="936" spans="1:6" x14ac:dyDescent="0.3">
      <c r="A936" s="137">
        <v>45329</v>
      </c>
      <c r="B936" s="132">
        <v>4101010092</v>
      </c>
      <c r="C936" s="133">
        <v>4000</v>
      </c>
      <c r="D936" s="133">
        <v>3.48</v>
      </c>
      <c r="E936" s="133">
        <f t="shared" si="65"/>
        <v>13920</v>
      </c>
      <c r="F936" s="138" t="s">
        <v>77</v>
      </c>
    </row>
    <row r="937" spans="1:6" x14ac:dyDescent="0.3">
      <c r="A937" s="137">
        <v>45329</v>
      </c>
      <c r="B937" s="132">
        <v>4101010075</v>
      </c>
      <c r="C937" s="133">
        <v>3600</v>
      </c>
      <c r="D937" s="133">
        <v>3.48</v>
      </c>
      <c r="E937" s="133">
        <f t="shared" si="65"/>
        <v>12528</v>
      </c>
      <c r="F937" s="138" t="s">
        <v>77</v>
      </c>
    </row>
    <row r="938" spans="1:6" x14ac:dyDescent="0.3">
      <c r="A938" s="137">
        <v>45329</v>
      </c>
      <c r="B938" s="132">
        <v>4101010135</v>
      </c>
      <c r="C938" s="133">
        <v>2870</v>
      </c>
      <c r="D938" s="133">
        <v>3.48</v>
      </c>
      <c r="E938" s="133">
        <f t="shared" si="65"/>
        <v>9987.6</v>
      </c>
      <c r="F938" s="138" t="s">
        <v>77</v>
      </c>
    </row>
    <row r="939" spans="1:6" ht="30.6" x14ac:dyDescent="0.3">
      <c r="A939" s="137">
        <v>45329</v>
      </c>
      <c r="B939" s="132">
        <v>4101010069</v>
      </c>
      <c r="C939" s="133">
        <v>26000</v>
      </c>
      <c r="D939" s="133">
        <v>3.48</v>
      </c>
      <c r="E939" s="133">
        <f t="shared" si="65"/>
        <v>90480</v>
      </c>
      <c r="F939" s="134" t="s">
        <v>968</v>
      </c>
    </row>
    <row r="940" spans="1:6" ht="40.799999999999997" x14ac:dyDescent="0.3">
      <c r="A940" s="137">
        <v>45329</v>
      </c>
      <c r="B940" s="132">
        <v>4101010002</v>
      </c>
      <c r="C940" s="133">
        <v>22160</v>
      </c>
      <c r="D940" s="133">
        <v>3.48</v>
      </c>
      <c r="E940" s="133">
        <f t="shared" si="65"/>
        <v>77116.800000000003</v>
      </c>
      <c r="F940" s="134" t="s">
        <v>703</v>
      </c>
    </row>
    <row r="941" spans="1:6" x14ac:dyDescent="0.3">
      <c r="A941" s="137">
        <v>45330</v>
      </c>
      <c r="B941" s="132">
        <v>4101010128</v>
      </c>
      <c r="C941" s="133">
        <v>370</v>
      </c>
      <c r="D941" s="133">
        <v>3.48</v>
      </c>
      <c r="E941" s="133">
        <f t="shared" si="65"/>
        <v>1287.5999999999999</v>
      </c>
      <c r="F941" s="138" t="s">
        <v>77</v>
      </c>
    </row>
    <row r="942" spans="1:6" x14ac:dyDescent="0.3">
      <c r="A942" s="137">
        <v>45330</v>
      </c>
      <c r="B942" s="132">
        <v>4101010011</v>
      </c>
      <c r="C942" s="133">
        <v>4000</v>
      </c>
      <c r="D942" s="133">
        <v>3.48</v>
      </c>
      <c r="E942" s="133">
        <f t="shared" si="65"/>
        <v>13920</v>
      </c>
      <c r="F942" s="138" t="s">
        <v>77</v>
      </c>
    </row>
    <row r="943" spans="1:6" x14ac:dyDescent="0.3">
      <c r="A943" s="137">
        <v>45330</v>
      </c>
      <c r="B943" s="132">
        <v>4101010106</v>
      </c>
      <c r="C943" s="133">
        <v>4000</v>
      </c>
      <c r="D943" s="133">
        <v>3.48</v>
      </c>
      <c r="E943" s="133">
        <f t="shared" si="65"/>
        <v>13920</v>
      </c>
      <c r="F943" s="138" t="s">
        <v>77</v>
      </c>
    </row>
    <row r="944" spans="1:6" x14ac:dyDescent="0.3">
      <c r="A944" s="137">
        <v>45330</v>
      </c>
      <c r="B944" s="132">
        <v>4101010068</v>
      </c>
      <c r="C944" s="133">
        <v>5040</v>
      </c>
      <c r="D944" s="133">
        <v>3.48</v>
      </c>
      <c r="E944" s="133">
        <f t="shared" si="65"/>
        <v>17539.2</v>
      </c>
      <c r="F944" s="138" t="s">
        <v>77</v>
      </c>
    </row>
    <row r="945" spans="1:6" ht="40.799999999999997" x14ac:dyDescent="0.3">
      <c r="A945" s="137">
        <v>45330</v>
      </c>
      <c r="B945" s="132">
        <v>4101010069</v>
      </c>
      <c r="C945" s="133">
        <v>28000</v>
      </c>
      <c r="D945" s="133">
        <v>3.48</v>
      </c>
      <c r="E945" s="133">
        <f t="shared" si="65"/>
        <v>97440</v>
      </c>
      <c r="F945" s="134" t="s">
        <v>969</v>
      </c>
    </row>
    <row r="946" spans="1:6" x14ac:dyDescent="0.3">
      <c r="A946" s="135" t="s">
        <v>58</v>
      </c>
      <c r="B946" s="135"/>
      <c r="C946" s="136">
        <f>SUM(C933:C945)</f>
        <v>163040</v>
      </c>
      <c r="D946" s="136"/>
      <c r="E946" s="136">
        <f>SUM(E933:E945)</f>
        <v>524059.19999999995</v>
      </c>
      <c r="F946" s="136"/>
    </row>
    <row r="947" spans="1:6" x14ac:dyDescent="0.3">
      <c r="A947" s="152"/>
      <c r="B947" s="153"/>
      <c r="C947" s="153"/>
      <c r="D947" s="153"/>
      <c r="E947" s="153"/>
      <c r="F947" s="153"/>
    </row>
    <row r="948" spans="1:6" x14ac:dyDescent="0.3">
      <c r="A948" s="182" t="s">
        <v>970</v>
      </c>
      <c r="B948" s="184"/>
      <c r="C948" s="184"/>
      <c r="D948" s="184"/>
      <c r="E948" s="184"/>
      <c r="F948" s="184"/>
    </row>
    <row r="949" spans="1:6" x14ac:dyDescent="0.3">
      <c r="A949" s="176" t="s">
        <v>85</v>
      </c>
      <c r="B949" s="177"/>
      <c r="C949" s="177"/>
      <c r="D949" s="177"/>
      <c r="E949" s="177"/>
      <c r="F949" s="178"/>
    </row>
    <row r="950" spans="1:6" x14ac:dyDescent="0.3">
      <c r="A950" s="139" t="s">
        <v>869</v>
      </c>
      <c r="B950" s="139" t="s">
        <v>53</v>
      </c>
      <c r="C950" s="139" t="s">
        <v>1163</v>
      </c>
      <c r="D950" s="139" t="s">
        <v>54</v>
      </c>
      <c r="E950" s="139" t="s">
        <v>29</v>
      </c>
      <c r="F950" s="139" t="s">
        <v>56</v>
      </c>
    </row>
    <row r="951" spans="1:6" x14ac:dyDescent="0.3">
      <c r="A951" s="131">
        <v>45336</v>
      </c>
      <c r="B951" s="132">
        <v>4101010058</v>
      </c>
      <c r="C951" s="133">
        <v>16000</v>
      </c>
      <c r="D951" s="133">
        <v>3.48</v>
      </c>
      <c r="E951" s="133">
        <f>C951*D951</f>
        <v>55680</v>
      </c>
      <c r="F951" s="134" t="s">
        <v>77</v>
      </c>
    </row>
    <row r="952" spans="1:6" x14ac:dyDescent="0.3">
      <c r="A952" s="131">
        <v>45336</v>
      </c>
      <c r="B952" s="132">
        <v>4101010126</v>
      </c>
      <c r="C952" s="133">
        <v>3000</v>
      </c>
      <c r="D952" s="133">
        <v>3.48</v>
      </c>
      <c r="E952" s="133">
        <f t="shared" ref="E952:E963" si="66">C952*D952</f>
        <v>10440</v>
      </c>
      <c r="F952" s="134" t="s">
        <v>77</v>
      </c>
    </row>
    <row r="953" spans="1:6" x14ac:dyDescent="0.3">
      <c r="A953" s="131">
        <v>45337</v>
      </c>
      <c r="B953" s="132">
        <v>4101010056</v>
      </c>
      <c r="C953" s="133">
        <v>13000</v>
      </c>
      <c r="D953" s="133">
        <v>3.48</v>
      </c>
      <c r="E953" s="133">
        <f t="shared" si="66"/>
        <v>45240</v>
      </c>
      <c r="F953" s="134" t="s">
        <v>77</v>
      </c>
    </row>
    <row r="954" spans="1:6" x14ac:dyDescent="0.3">
      <c r="A954" s="131">
        <v>45337</v>
      </c>
      <c r="B954" s="132">
        <v>4101010130</v>
      </c>
      <c r="C954" s="133">
        <v>7000</v>
      </c>
      <c r="D954" s="133">
        <v>3.48</v>
      </c>
      <c r="E954" s="133">
        <f t="shared" si="66"/>
        <v>24360</v>
      </c>
      <c r="F954" s="134" t="s">
        <v>77</v>
      </c>
    </row>
    <row r="955" spans="1:6" x14ac:dyDescent="0.3">
      <c r="A955" s="131">
        <v>45338</v>
      </c>
      <c r="B955" s="132">
        <v>4101010031</v>
      </c>
      <c r="C955" s="133">
        <v>192</v>
      </c>
      <c r="D955" s="133">
        <v>3.48</v>
      </c>
      <c r="E955" s="133">
        <f t="shared" si="66"/>
        <v>668.16</v>
      </c>
      <c r="F955" s="134" t="s">
        <v>77</v>
      </c>
    </row>
    <row r="956" spans="1:6" ht="30.6" x14ac:dyDescent="0.3">
      <c r="A956" s="131">
        <v>45338</v>
      </c>
      <c r="B956" s="132">
        <v>4101010026</v>
      </c>
      <c r="C956" s="133">
        <v>26000</v>
      </c>
      <c r="D956" s="133">
        <v>2.72</v>
      </c>
      <c r="E956" s="133">
        <f t="shared" si="66"/>
        <v>70720</v>
      </c>
      <c r="F956" s="134" t="s">
        <v>971</v>
      </c>
    </row>
    <row r="957" spans="1:6" ht="40.799999999999997" x14ac:dyDescent="0.3">
      <c r="A957" s="131">
        <v>45338</v>
      </c>
      <c r="B957" s="132">
        <v>4101010026</v>
      </c>
      <c r="C957" s="133">
        <v>26000</v>
      </c>
      <c r="D957" s="133">
        <v>2.72</v>
      </c>
      <c r="E957" s="133">
        <f t="shared" si="66"/>
        <v>70720</v>
      </c>
      <c r="F957" s="134" t="s">
        <v>972</v>
      </c>
    </row>
    <row r="958" spans="1:6" x14ac:dyDescent="0.3">
      <c r="A958" s="131">
        <v>45338</v>
      </c>
      <c r="B958" s="132">
        <v>4101010139</v>
      </c>
      <c r="C958" s="133">
        <v>5500</v>
      </c>
      <c r="D958" s="133">
        <v>3.48</v>
      </c>
      <c r="E958" s="133">
        <f t="shared" si="66"/>
        <v>19140</v>
      </c>
      <c r="F958" s="134" t="s">
        <v>77</v>
      </c>
    </row>
    <row r="959" spans="1:6" x14ac:dyDescent="0.3">
      <c r="A959" s="131">
        <v>45338</v>
      </c>
      <c r="B959" s="132">
        <v>4101010036</v>
      </c>
      <c r="C959" s="133">
        <v>2800</v>
      </c>
      <c r="D959" s="133">
        <v>3.48</v>
      </c>
      <c r="E959" s="133">
        <f t="shared" si="66"/>
        <v>9744</v>
      </c>
      <c r="F959" s="134" t="s">
        <v>77</v>
      </c>
    </row>
    <row r="960" spans="1:6" x14ac:dyDescent="0.3">
      <c r="A960" s="131">
        <v>45338</v>
      </c>
      <c r="B960" s="132">
        <v>4101010023</v>
      </c>
      <c r="C960" s="133">
        <v>3500</v>
      </c>
      <c r="D960" s="133">
        <v>3.48</v>
      </c>
      <c r="E960" s="133">
        <f t="shared" si="66"/>
        <v>12180</v>
      </c>
      <c r="F960" s="134" t="s">
        <v>77</v>
      </c>
    </row>
    <row r="961" spans="1:6" x14ac:dyDescent="0.3">
      <c r="A961" s="131">
        <v>45338</v>
      </c>
      <c r="B961" s="132">
        <v>4101010111</v>
      </c>
      <c r="C961" s="133">
        <v>1000</v>
      </c>
      <c r="D961" s="133">
        <v>3.48</v>
      </c>
      <c r="E961" s="133">
        <f>C961*D961</f>
        <v>3480</v>
      </c>
      <c r="F961" s="134" t="s">
        <v>77</v>
      </c>
    </row>
    <row r="962" spans="1:6" x14ac:dyDescent="0.3">
      <c r="A962" s="131">
        <v>45338</v>
      </c>
      <c r="B962" s="132">
        <v>4101010119</v>
      </c>
      <c r="C962" s="133">
        <v>25000</v>
      </c>
      <c r="D962" s="133">
        <v>3.48</v>
      </c>
      <c r="E962" s="133">
        <f t="shared" si="66"/>
        <v>87000</v>
      </c>
      <c r="F962" s="134" t="s">
        <v>77</v>
      </c>
    </row>
    <row r="963" spans="1:6" x14ac:dyDescent="0.3">
      <c r="A963" s="131">
        <v>45338</v>
      </c>
      <c r="B963" s="132">
        <v>4101010074</v>
      </c>
      <c r="C963" s="133">
        <v>27000</v>
      </c>
      <c r="D963" s="133">
        <v>3.48</v>
      </c>
      <c r="E963" s="133">
        <f t="shared" si="66"/>
        <v>93960</v>
      </c>
      <c r="F963" s="134" t="s">
        <v>77</v>
      </c>
    </row>
    <row r="964" spans="1:6" x14ac:dyDescent="0.3">
      <c r="A964" s="135" t="s">
        <v>58</v>
      </c>
      <c r="B964" s="135"/>
      <c r="C964" s="136">
        <f>SUM(C951:C963)</f>
        <v>155992</v>
      </c>
      <c r="D964" s="136"/>
      <c r="E964" s="136">
        <f>SUM(E951:E963)</f>
        <v>503332.16000000003</v>
      </c>
      <c r="F964" s="136"/>
    </row>
    <row r="965" spans="1:6" x14ac:dyDescent="0.3">
      <c r="A965" s="153"/>
      <c r="B965" s="153"/>
      <c r="C965" s="153"/>
      <c r="D965" s="153"/>
      <c r="E965" s="153"/>
      <c r="F965" s="153"/>
    </row>
    <row r="966" spans="1:6" x14ac:dyDescent="0.3">
      <c r="A966" s="182" t="s">
        <v>973</v>
      </c>
      <c r="B966" s="184"/>
      <c r="C966" s="184"/>
      <c r="D966" s="184"/>
      <c r="E966" s="184"/>
      <c r="F966" s="184"/>
    </row>
    <row r="967" spans="1:6" x14ac:dyDescent="0.3">
      <c r="A967" s="176" t="s">
        <v>85</v>
      </c>
      <c r="B967" s="177"/>
      <c r="C967" s="177"/>
      <c r="D967" s="177"/>
      <c r="E967" s="177"/>
      <c r="F967" s="178"/>
    </row>
    <row r="968" spans="1:6" x14ac:dyDescent="0.3">
      <c r="A968" s="139" t="s">
        <v>869</v>
      </c>
      <c r="B968" s="139" t="s">
        <v>53</v>
      </c>
      <c r="C968" s="139" t="s">
        <v>1163</v>
      </c>
      <c r="D968" s="139" t="s">
        <v>54</v>
      </c>
      <c r="E968" s="139" t="s">
        <v>29</v>
      </c>
      <c r="F968" s="139" t="s">
        <v>56</v>
      </c>
    </row>
    <row r="969" spans="1:6" ht="30.6" x14ac:dyDescent="0.3">
      <c r="A969" s="131">
        <v>45341</v>
      </c>
      <c r="B969" s="132">
        <v>4101010002</v>
      </c>
      <c r="C969" s="133">
        <v>23920</v>
      </c>
      <c r="D969" s="133">
        <v>3.48</v>
      </c>
      <c r="E969" s="133">
        <f t="shared" ref="E969:E984" si="67">C969*D969</f>
        <v>83241.600000000006</v>
      </c>
      <c r="F969" s="134" t="s">
        <v>974</v>
      </c>
    </row>
    <row r="970" spans="1:6" x14ac:dyDescent="0.3">
      <c r="A970" s="131">
        <v>45341</v>
      </c>
      <c r="B970" s="132">
        <v>4101010131</v>
      </c>
      <c r="C970" s="133">
        <v>10500</v>
      </c>
      <c r="D970" s="133">
        <v>3.48</v>
      </c>
      <c r="E970" s="133">
        <f t="shared" si="67"/>
        <v>36540</v>
      </c>
      <c r="F970" s="134" t="s">
        <v>77</v>
      </c>
    </row>
    <row r="971" spans="1:6" ht="40.799999999999997" x14ac:dyDescent="0.3">
      <c r="A971" s="131">
        <v>45341</v>
      </c>
      <c r="B971" s="132">
        <v>4101010002</v>
      </c>
      <c r="C971" s="133">
        <v>23920</v>
      </c>
      <c r="D971" s="133">
        <v>3.48</v>
      </c>
      <c r="E971" s="133">
        <f t="shared" si="67"/>
        <v>83241.600000000006</v>
      </c>
      <c r="F971" s="134" t="s">
        <v>975</v>
      </c>
    </row>
    <row r="972" spans="1:6" x14ac:dyDescent="0.3">
      <c r="A972" s="131">
        <v>45342</v>
      </c>
      <c r="B972" s="132">
        <v>4101010088</v>
      </c>
      <c r="C972" s="133">
        <v>8000</v>
      </c>
      <c r="D972" s="133">
        <v>3.48</v>
      </c>
      <c r="E972" s="133">
        <f t="shared" si="67"/>
        <v>27840</v>
      </c>
      <c r="F972" s="134" t="s">
        <v>77</v>
      </c>
    </row>
    <row r="973" spans="1:6" x14ac:dyDescent="0.3">
      <c r="A973" s="131">
        <v>45342</v>
      </c>
      <c r="B973" s="132">
        <v>4101010110</v>
      </c>
      <c r="C973" s="133">
        <v>100</v>
      </c>
      <c r="D973" s="133">
        <v>3.48</v>
      </c>
      <c r="E973" s="133">
        <f t="shared" si="67"/>
        <v>348</v>
      </c>
      <c r="F973" s="134" t="s">
        <v>77</v>
      </c>
    </row>
    <row r="974" spans="1:6" x14ac:dyDescent="0.3">
      <c r="A974" s="131">
        <v>45342</v>
      </c>
      <c r="B974" s="132">
        <v>4101010068</v>
      </c>
      <c r="C974" s="133">
        <v>4980</v>
      </c>
      <c r="D974" s="133">
        <v>3.48</v>
      </c>
      <c r="E974" s="133">
        <f t="shared" si="67"/>
        <v>17330.400000000001</v>
      </c>
      <c r="F974" s="134" t="s">
        <v>77</v>
      </c>
    </row>
    <row r="975" spans="1:6" x14ac:dyDescent="0.3">
      <c r="A975" s="131">
        <v>45342</v>
      </c>
      <c r="B975" s="132">
        <v>4101010104</v>
      </c>
      <c r="C975" s="133">
        <v>1400</v>
      </c>
      <c r="D975" s="133">
        <v>3.48</v>
      </c>
      <c r="E975" s="133">
        <f t="shared" si="67"/>
        <v>4872</v>
      </c>
      <c r="F975" s="134" t="s">
        <v>77</v>
      </c>
    </row>
    <row r="976" spans="1:6" x14ac:dyDescent="0.3">
      <c r="A976" s="131">
        <v>45342</v>
      </c>
      <c r="B976" s="132">
        <v>4101010128</v>
      </c>
      <c r="C976" s="133">
        <v>400</v>
      </c>
      <c r="D976" s="133">
        <v>3.48</v>
      </c>
      <c r="E976" s="133">
        <f t="shared" si="67"/>
        <v>1392</v>
      </c>
      <c r="F976" s="134" t="s">
        <v>77</v>
      </c>
    </row>
    <row r="977" spans="1:6" x14ac:dyDescent="0.3">
      <c r="A977" s="131">
        <v>45343</v>
      </c>
      <c r="B977" s="132">
        <v>4101010108</v>
      </c>
      <c r="C977" s="133">
        <v>2500</v>
      </c>
      <c r="D977" s="133">
        <v>3.48</v>
      </c>
      <c r="E977" s="133">
        <f t="shared" si="67"/>
        <v>8700</v>
      </c>
      <c r="F977" s="134" t="s">
        <v>77</v>
      </c>
    </row>
    <row r="978" spans="1:6" x14ac:dyDescent="0.3">
      <c r="A978" s="131">
        <v>45343</v>
      </c>
      <c r="B978" s="132">
        <v>4101010087</v>
      </c>
      <c r="C978" s="133">
        <v>4300</v>
      </c>
      <c r="D978" s="133">
        <v>3.48</v>
      </c>
      <c r="E978" s="133">
        <f t="shared" si="67"/>
        <v>14964</v>
      </c>
      <c r="F978" s="134" t="s">
        <v>77</v>
      </c>
    </row>
    <row r="979" spans="1:6" x14ac:dyDescent="0.3">
      <c r="A979" s="131">
        <v>45344</v>
      </c>
      <c r="B979" s="132">
        <v>4101010106</v>
      </c>
      <c r="C979" s="133">
        <v>4000</v>
      </c>
      <c r="D979" s="133">
        <v>3.48</v>
      </c>
      <c r="E979" s="133">
        <f t="shared" si="67"/>
        <v>13920</v>
      </c>
      <c r="F979" s="134" t="s">
        <v>77</v>
      </c>
    </row>
    <row r="980" spans="1:6" x14ac:dyDescent="0.3">
      <c r="A980" s="131">
        <v>45344</v>
      </c>
      <c r="B980" s="132">
        <v>4101010068</v>
      </c>
      <c r="C980" s="133">
        <v>4980</v>
      </c>
      <c r="D980" s="133">
        <v>3.48</v>
      </c>
      <c r="E980" s="133">
        <f t="shared" si="67"/>
        <v>17330.400000000001</v>
      </c>
      <c r="F980" s="134" t="s">
        <v>77</v>
      </c>
    </row>
    <row r="981" spans="1:6" ht="40.799999999999997" x14ac:dyDescent="0.3">
      <c r="A981" s="131">
        <v>45345</v>
      </c>
      <c r="B981" s="132">
        <v>4101010026</v>
      </c>
      <c r="C981" s="133">
        <v>26000</v>
      </c>
      <c r="D981" s="133">
        <v>2.72</v>
      </c>
      <c r="E981" s="133">
        <f t="shared" si="67"/>
        <v>70720</v>
      </c>
      <c r="F981" s="134" t="s">
        <v>976</v>
      </c>
    </row>
    <row r="982" spans="1:6" ht="40.799999999999997" x14ac:dyDescent="0.3">
      <c r="A982" s="131">
        <v>45345</v>
      </c>
      <c r="B982" s="132">
        <v>4101010026</v>
      </c>
      <c r="C982" s="133">
        <v>26000</v>
      </c>
      <c r="D982" s="133">
        <v>2.72</v>
      </c>
      <c r="E982" s="133">
        <f t="shared" si="67"/>
        <v>70720</v>
      </c>
      <c r="F982" s="134" t="s">
        <v>977</v>
      </c>
    </row>
    <row r="983" spans="1:6" x14ac:dyDescent="0.3">
      <c r="A983" s="131">
        <v>45345</v>
      </c>
      <c r="B983" s="132">
        <v>4101010056</v>
      </c>
      <c r="C983" s="133">
        <v>5000</v>
      </c>
      <c r="D983" s="133">
        <v>3.48</v>
      </c>
      <c r="E983" s="133">
        <f t="shared" si="67"/>
        <v>17400</v>
      </c>
      <c r="F983" s="134" t="s">
        <v>77</v>
      </c>
    </row>
    <row r="984" spans="1:6" x14ac:dyDescent="0.3">
      <c r="A984" s="131">
        <v>45345</v>
      </c>
      <c r="B984" s="132">
        <v>4101010136</v>
      </c>
      <c r="C984" s="133">
        <v>1500</v>
      </c>
      <c r="D984" s="133">
        <v>3.48</v>
      </c>
      <c r="E984" s="133">
        <f t="shared" si="67"/>
        <v>5220</v>
      </c>
      <c r="F984" s="134" t="s">
        <v>77</v>
      </c>
    </row>
    <row r="985" spans="1:6" x14ac:dyDescent="0.3">
      <c r="A985" s="135" t="s">
        <v>58</v>
      </c>
      <c r="B985" s="135"/>
      <c r="C985" s="136">
        <f>SUM(C969:C984)</f>
        <v>147500</v>
      </c>
      <c r="D985" s="136"/>
      <c r="E985" s="136">
        <f>SUM(E969:E984)</f>
        <v>473780</v>
      </c>
      <c r="F985" s="136"/>
    </row>
    <row r="986" spans="1:6" x14ac:dyDescent="0.3">
      <c r="A986" s="153"/>
      <c r="B986" s="153"/>
      <c r="C986" s="153"/>
      <c r="D986" s="153"/>
      <c r="E986" s="153"/>
      <c r="F986" s="153"/>
    </row>
    <row r="987" spans="1:6" x14ac:dyDescent="0.3">
      <c r="A987" s="182" t="s">
        <v>978</v>
      </c>
      <c r="B987" s="184"/>
      <c r="C987" s="184"/>
      <c r="D987" s="184"/>
      <c r="E987" s="184"/>
      <c r="F987" s="184"/>
    </row>
    <row r="988" spans="1:6" x14ac:dyDescent="0.3">
      <c r="A988" s="176" t="s">
        <v>85</v>
      </c>
      <c r="B988" s="177"/>
      <c r="C988" s="177"/>
      <c r="D988" s="177"/>
      <c r="E988" s="177"/>
      <c r="F988" s="178"/>
    </row>
    <row r="989" spans="1:6" x14ac:dyDescent="0.3">
      <c r="A989" s="139" t="s">
        <v>869</v>
      </c>
      <c r="B989" s="139" t="s">
        <v>53</v>
      </c>
      <c r="C989" s="139" t="s">
        <v>1163</v>
      </c>
      <c r="D989" s="139" t="s">
        <v>54</v>
      </c>
      <c r="E989" s="139" t="s">
        <v>29</v>
      </c>
      <c r="F989" s="139" t="s">
        <v>56</v>
      </c>
    </row>
    <row r="990" spans="1:6" x14ac:dyDescent="0.3">
      <c r="A990" s="131">
        <v>45348</v>
      </c>
      <c r="B990" s="132">
        <v>4101010092</v>
      </c>
      <c r="C990" s="133">
        <v>4000</v>
      </c>
      <c r="D990" s="133">
        <v>3.48</v>
      </c>
      <c r="E990" s="133">
        <f t="shared" ref="E990:E1001" si="68">C990*D990</f>
        <v>13920</v>
      </c>
      <c r="F990" s="134" t="s">
        <v>77</v>
      </c>
    </row>
    <row r="991" spans="1:6" x14ac:dyDescent="0.3">
      <c r="A991" s="131">
        <v>45349</v>
      </c>
      <c r="B991" s="132">
        <v>4101010034</v>
      </c>
      <c r="C991" s="133">
        <v>5300</v>
      </c>
      <c r="D991" s="133">
        <v>3.48</v>
      </c>
      <c r="E991" s="133">
        <f t="shared" si="68"/>
        <v>18444</v>
      </c>
      <c r="F991" s="134" t="s">
        <v>77</v>
      </c>
    </row>
    <row r="992" spans="1:6" x14ac:dyDescent="0.3">
      <c r="A992" s="131">
        <v>45349</v>
      </c>
      <c r="B992" s="132">
        <v>4101010042</v>
      </c>
      <c r="C992" s="133">
        <v>450</v>
      </c>
      <c r="D992" s="133">
        <v>3.48</v>
      </c>
      <c r="E992" s="133">
        <f t="shared" si="68"/>
        <v>1566</v>
      </c>
      <c r="F992" s="134" t="s">
        <v>77</v>
      </c>
    </row>
    <row r="993" spans="1:6" x14ac:dyDescent="0.3">
      <c r="A993" s="131">
        <v>45349</v>
      </c>
      <c r="B993" s="132">
        <v>4101010109</v>
      </c>
      <c r="C993" s="133">
        <v>4000</v>
      </c>
      <c r="D993" s="133">
        <v>3.48</v>
      </c>
      <c r="E993" s="133">
        <f t="shared" si="68"/>
        <v>13920</v>
      </c>
      <c r="F993" s="134" t="s">
        <v>77</v>
      </c>
    </row>
    <row r="994" spans="1:6" x14ac:dyDescent="0.3">
      <c r="A994" s="131">
        <v>45349</v>
      </c>
      <c r="B994" s="132">
        <v>4101010119</v>
      </c>
      <c r="C994" s="133">
        <v>25000</v>
      </c>
      <c r="D994" s="133">
        <v>3.48</v>
      </c>
      <c r="E994" s="133">
        <f t="shared" si="68"/>
        <v>87000</v>
      </c>
      <c r="F994" s="134" t="s">
        <v>77</v>
      </c>
    </row>
    <row r="995" spans="1:6" ht="40.799999999999997" x14ac:dyDescent="0.3">
      <c r="A995" s="131">
        <v>45349</v>
      </c>
      <c r="B995" s="132">
        <v>4101010026</v>
      </c>
      <c r="C995" s="133">
        <v>16000</v>
      </c>
      <c r="D995" s="133">
        <v>2.72</v>
      </c>
      <c r="E995" s="133">
        <f t="shared" si="68"/>
        <v>43520</v>
      </c>
      <c r="F995" s="134" t="s">
        <v>979</v>
      </c>
    </row>
    <row r="996" spans="1:6" x14ac:dyDescent="0.3">
      <c r="A996" s="131">
        <v>45350</v>
      </c>
      <c r="B996" s="132">
        <v>4101010040</v>
      </c>
      <c r="C996" s="133">
        <v>6000</v>
      </c>
      <c r="D996" s="133">
        <v>3.48</v>
      </c>
      <c r="E996" s="133">
        <f t="shared" si="68"/>
        <v>20880</v>
      </c>
      <c r="F996" s="134" t="s">
        <v>77</v>
      </c>
    </row>
    <row r="997" spans="1:6" x14ac:dyDescent="0.3">
      <c r="A997" s="131">
        <v>45350</v>
      </c>
      <c r="B997" s="132">
        <v>4101010138</v>
      </c>
      <c r="C997" s="133">
        <v>13440</v>
      </c>
      <c r="D997" s="133">
        <v>3.48</v>
      </c>
      <c r="E997" s="133">
        <f t="shared" si="68"/>
        <v>46771.199999999997</v>
      </c>
      <c r="F997" s="134" t="s">
        <v>77</v>
      </c>
    </row>
    <row r="998" spans="1:6" x14ac:dyDescent="0.3">
      <c r="A998" s="131">
        <v>45350</v>
      </c>
      <c r="B998" s="132">
        <v>4101010073</v>
      </c>
      <c r="C998" s="133">
        <v>11500</v>
      </c>
      <c r="D998" s="133">
        <v>3.48</v>
      </c>
      <c r="E998" s="133">
        <f t="shared" si="68"/>
        <v>40020</v>
      </c>
      <c r="F998" s="134" t="s">
        <v>77</v>
      </c>
    </row>
    <row r="999" spans="1:6" x14ac:dyDescent="0.3">
      <c r="A999" s="131">
        <v>45351</v>
      </c>
      <c r="B999" s="132">
        <v>4101010146</v>
      </c>
      <c r="C999" s="133">
        <v>3000</v>
      </c>
      <c r="D999" s="133">
        <v>3.48</v>
      </c>
      <c r="E999" s="133">
        <f t="shared" si="68"/>
        <v>10440</v>
      </c>
      <c r="F999" s="134" t="s">
        <v>77</v>
      </c>
    </row>
    <row r="1000" spans="1:6" x14ac:dyDescent="0.3">
      <c r="A1000" s="131">
        <v>45351</v>
      </c>
      <c r="B1000" s="132">
        <v>4101010085</v>
      </c>
      <c r="C1000" s="133">
        <v>1000</v>
      </c>
      <c r="D1000" s="133">
        <v>3.48</v>
      </c>
      <c r="E1000" s="133">
        <f t="shared" si="68"/>
        <v>3480</v>
      </c>
      <c r="F1000" s="134" t="s">
        <v>77</v>
      </c>
    </row>
    <row r="1001" spans="1:6" x14ac:dyDescent="0.3">
      <c r="A1001" s="131">
        <v>45351</v>
      </c>
      <c r="B1001" s="132">
        <v>4101010076</v>
      </c>
      <c r="C1001" s="133">
        <v>27000</v>
      </c>
      <c r="D1001" s="133">
        <v>3.48</v>
      </c>
      <c r="E1001" s="133">
        <f t="shared" si="68"/>
        <v>93960</v>
      </c>
      <c r="F1001" s="134" t="s">
        <v>77</v>
      </c>
    </row>
    <row r="1002" spans="1:6" x14ac:dyDescent="0.3">
      <c r="A1002" s="135" t="s">
        <v>58</v>
      </c>
      <c r="B1002" s="135"/>
      <c r="C1002" s="136">
        <f>SUM(C990:C1001)</f>
        <v>116690</v>
      </c>
      <c r="D1002" s="136"/>
      <c r="E1002" s="136">
        <f>SUM(E990:E1001)</f>
        <v>393921.2</v>
      </c>
      <c r="F1002" s="136"/>
    </row>
    <row r="1003" spans="1:6" x14ac:dyDescent="0.3">
      <c r="C1003" s="55" t="s">
        <v>86</v>
      </c>
      <c r="D1003" s="55"/>
      <c r="E1003" s="55" t="s">
        <v>87</v>
      </c>
    </row>
    <row r="1004" spans="1:6" x14ac:dyDescent="0.3">
      <c r="A1004" s="23" t="s">
        <v>980</v>
      </c>
      <c r="C1004" s="56">
        <f>C1002+C985+C964+C946+C928</f>
        <v>680222</v>
      </c>
      <c r="D1004" s="23"/>
      <c r="E1004" s="56">
        <f>E1002+E985+E964+E946+E928</f>
        <v>2189332.5599999996</v>
      </c>
    </row>
    <row r="1006" spans="1:6" x14ac:dyDescent="0.3">
      <c r="A1006" s="54" t="s">
        <v>981</v>
      </c>
      <c r="B1006" s="54">
        <v>2024</v>
      </c>
    </row>
    <row r="1008" spans="1:6" x14ac:dyDescent="0.3">
      <c r="A1008" s="186" t="s">
        <v>1051</v>
      </c>
      <c r="B1008" s="186"/>
      <c r="C1008" s="186"/>
      <c r="D1008" s="186"/>
      <c r="E1008" s="186"/>
      <c r="F1008" s="186"/>
    </row>
    <row r="1009" spans="1:6" x14ac:dyDescent="0.3">
      <c r="A1009" s="176" t="s">
        <v>85</v>
      </c>
      <c r="B1009" s="177"/>
      <c r="C1009" s="177"/>
      <c r="D1009" s="177"/>
      <c r="E1009" s="177"/>
      <c r="F1009" s="178"/>
    </row>
    <row r="1010" spans="1:6" x14ac:dyDescent="0.3">
      <c r="A1010" s="164" t="s">
        <v>981</v>
      </c>
      <c r="B1010" s="164" t="s">
        <v>53</v>
      </c>
      <c r="C1010" s="164" t="s">
        <v>1163</v>
      </c>
      <c r="D1010" s="164" t="s">
        <v>54</v>
      </c>
      <c r="E1010" s="164" t="s">
        <v>29</v>
      </c>
      <c r="F1010" s="164" t="s">
        <v>56</v>
      </c>
    </row>
    <row r="1011" spans="1:6" x14ac:dyDescent="0.3">
      <c r="A1011" s="162">
        <v>45352</v>
      </c>
      <c r="B1011" s="132">
        <v>4101010119</v>
      </c>
      <c r="C1011" s="133">
        <v>22000</v>
      </c>
      <c r="D1011" s="133">
        <v>3.48</v>
      </c>
      <c r="E1011" s="133">
        <f>C1011*D1011</f>
        <v>76560</v>
      </c>
      <c r="F1011" s="134" t="s">
        <v>77</v>
      </c>
    </row>
    <row r="1012" spans="1:6" x14ac:dyDescent="0.3">
      <c r="A1012" s="140" t="s">
        <v>58</v>
      </c>
      <c r="B1012" s="140"/>
      <c r="C1012" s="141">
        <f>SUM(C1011:C1011)</f>
        <v>22000</v>
      </c>
      <c r="D1012" s="141"/>
      <c r="E1012" s="141">
        <f>SUM(E1011:E1011)</f>
        <v>76560</v>
      </c>
      <c r="F1012" s="141"/>
    </row>
    <row r="1014" spans="1:6" x14ac:dyDescent="0.3">
      <c r="A1014" s="183" t="s">
        <v>1052</v>
      </c>
      <c r="B1014" s="183"/>
      <c r="C1014" s="183"/>
      <c r="D1014" s="183"/>
      <c r="E1014" s="183"/>
      <c r="F1014" s="183"/>
    </row>
    <row r="1015" spans="1:6" x14ac:dyDescent="0.3">
      <c r="A1015" s="176" t="s">
        <v>85</v>
      </c>
      <c r="B1015" s="177"/>
      <c r="C1015" s="177"/>
      <c r="D1015" s="177"/>
      <c r="E1015" s="177"/>
      <c r="F1015" s="178"/>
    </row>
    <row r="1016" spans="1:6" x14ac:dyDescent="0.3">
      <c r="A1016" s="144" t="s">
        <v>981</v>
      </c>
      <c r="B1016" s="144" t="s">
        <v>53</v>
      </c>
      <c r="C1016" s="144" t="s">
        <v>1163</v>
      </c>
      <c r="D1016" s="144" t="s">
        <v>54</v>
      </c>
      <c r="E1016" s="144" t="s">
        <v>29</v>
      </c>
      <c r="F1016" s="144" t="s">
        <v>56</v>
      </c>
    </row>
    <row r="1017" spans="1:6" x14ac:dyDescent="0.3">
      <c r="A1017" s="137">
        <v>45355</v>
      </c>
      <c r="B1017" s="132">
        <v>4101010016</v>
      </c>
      <c r="C1017" s="133">
        <v>950</v>
      </c>
      <c r="D1017" s="133">
        <v>3.48</v>
      </c>
      <c r="E1017" s="133">
        <f t="shared" ref="E1017:E1032" si="69">C1017*D1017</f>
        <v>3306</v>
      </c>
      <c r="F1017" s="138" t="s">
        <v>77</v>
      </c>
    </row>
    <row r="1018" spans="1:6" x14ac:dyDescent="0.3">
      <c r="A1018" s="137">
        <v>45356</v>
      </c>
      <c r="B1018" s="132">
        <v>4101010058</v>
      </c>
      <c r="C1018" s="133">
        <v>25000</v>
      </c>
      <c r="D1018" s="133">
        <v>3.48</v>
      </c>
      <c r="E1018" s="133">
        <f t="shared" si="69"/>
        <v>87000</v>
      </c>
      <c r="F1018" s="138" t="s">
        <v>77</v>
      </c>
    </row>
    <row r="1019" spans="1:6" x14ac:dyDescent="0.3">
      <c r="A1019" s="137">
        <v>45356</v>
      </c>
      <c r="B1019" s="132">
        <v>4101010106</v>
      </c>
      <c r="C1019" s="133">
        <v>4000</v>
      </c>
      <c r="D1019" s="133">
        <v>3.48</v>
      </c>
      <c r="E1019" s="133">
        <f t="shared" si="69"/>
        <v>13920</v>
      </c>
      <c r="F1019" s="138" t="s">
        <v>77</v>
      </c>
    </row>
    <row r="1020" spans="1:6" ht="30.6" x14ac:dyDescent="0.3">
      <c r="A1020" s="137">
        <v>45357</v>
      </c>
      <c r="B1020" s="132">
        <v>4101010041</v>
      </c>
      <c r="C1020" s="133">
        <v>27500</v>
      </c>
      <c r="D1020" s="133">
        <v>3.48</v>
      </c>
      <c r="E1020" s="133">
        <f t="shared" si="69"/>
        <v>95700</v>
      </c>
      <c r="F1020" s="134" t="s">
        <v>1053</v>
      </c>
    </row>
    <row r="1021" spans="1:6" x14ac:dyDescent="0.3">
      <c r="A1021" s="137">
        <v>45357</v>
      </c>
      <c r="B1021" s="132">
        <v>4101010017</v>
      </c>
      <c r="C1021" s="133">
        <v>6000</v>
      </c>
      <c r="D1021" s="133">
        <v>3.48</v>
      </c>
      <c r="E1021" s="133">
        <f t="shared" si="69"/>
        <v>20880</v>
      </c>
      <c r="F1021" s="138" t="s">
        <v>77</v>
      </c>
    </row>
    <row r="1022" spans="1:6" x14ac:dyDescent="0.3">
      <c r="A1022" s="137">
        <v>45357</v>
      </c>
      <c r="B1022" s="132">
        <v>4101010116</v>
      </c>
      <c r="C1022" s="133">
        <v>4000</v>
      </c>
      <c r="D1022" s="133">
        <v>3.48</v>
      </c>
      <c r="E1022" s="133">
        <f t="shared" si="69"/>
        <v>13920</v>
      </c>
      <c r="F1022" s="138" t="s">
        <v>77</v>
      </c>
    </row>
    <row r="1023" spans="1:6" ht="40.799999999999997" x14ac:dyDescent="0.3">
      <c r="A1023" s="137">
        <v>45357</v>
      </c>
      <c r="B1023" s="132">
        <v>4101010041</v>
      </c>
      <c r="C1023" s="133">
        <v>27500</v>
      </c>
      <c r="D1023" s="133">
        <v>3.48</v>
      </c>
      <c r="E1023" s="133">
        <f t="shared" si="69"/>
        <v>95700</v>
      </c>
      <c r="F1023" s="134" t="s">
        <v>1054</v>
      </c>
    </row>
    <row r="1024" spans="1:6" ht="20.399999999999999" x14ac:dyDescent="0.3">
      <c r="A1024" s="137">
        <v>45358</v>
      </c>
      <c r="B1024" s="132">
        <v>4101010144</v>
      </c>
      <c r="C1024" s="133">
        <v>4500</v>
      </c>
      <c r="D1024" s="133">
        <v>3.48</v>
      </c>
      <c r="E1024" s="133">
        <f t="shared" si="69"/>
        <v>15660</v>
      </c>
      <c r="F1024" s="134" t="s">
        <v>1055</v>
      </c>
    </row>
    <row r="1025" spans="1:6" x14ac:dyDescent="0.3">
      <c r="A1025" s="137">
        <v>45358</v>
      </c>
      <c r="B1025" s="132">
        <v>4101010023</v>
      </c>
      <c r="C1025" s="133">
        <v>3500</v>
      </c>
      <c r="D1025" s="133">
        <v>3.48</v>
      </c>
      <c r="E1025" s="133">
        <f t="shared" si="69"/>
        <v>12180</v>
      </c>
      <c r="F1025" s="138" t="s">
        <v>77</v>
      </c>
    </row>
    <row r="1026" spans="1:6" x14ac:dyDescent="0.3">
      <c r="A1026" s="137">
        <v>45358</v>
      </c>
      <c r="B1026" s="132">
        <v>4101010075</v>
      </c>
      <c r="C1026" s="133">
        <v>3600</v>
      </c>
      <c r="D1026" s="133">
        <v>3.48</v>
      </c>
      <c r="E1026" s="133">
        <f t="shared" si="69"/>
        <v>12528</v>
      </c>
      <c r="F1026" s="138" t="s">
        <v>77</v>
      </c>
    </row>
    <row r="1027" spans="1:6" ht="30.6" x14ac:dyDescent="0.3">
      <c r="A1027" s="137">
        <v>45358</v>
      </c>
      <c r="B1027" s="132">
        <v>4101010026</v>
      </c>
      <c r="C1027" s="133">
        <v>28500</v>
      </c>
      <c r="D1027" s="133">
        <v>2.79</v>
      </c>
      <c r="E1027" s="133">
        <f t="shared" si="69"/>
        <v>79515</v>
      </c>
      <c r="F1027" s="134" t="s">
        <v>787</v>
      </c>
    </row>
    <row r="1028" spans="1:6" ht="40.799999999999997" x14ac:dyDescent="0.3">
      <c r="A1028" s="137">
        <v>45358</v>
      </c>
      <c r="B1028" s="132">
        <v>4101010026</v>
      </c>
      <c r="C1028" s="133">
        <v>28500</v>
      </c>
      <c r="D1028" s="133">
        <v>2.79</v>
      </c>
      <c r="E1028" s="133">
        <f t="shared" si="69"/>
        <v>79515</v>
      </c>
      <c r="F1028" s="134" t="s">
        <v>788</v>
      </c>
    </row>
    <row r="1029" spans="1:6" x14ac:dyDescent="0.3">
      <c r="A1029" s="137">
        <v>45358</v>
      </c>
      <c r="B1029" s="132">
        <v>4101010076</v>
      </c>
      <c r="C1029" s="133">
        <v>27000</v>
      </c>
      <c r="D1029" s="133">
        <v>3.48</v>
      </c>
      <c r="E1029" s="133">
        <f t="shared" si="69"/>
        <v>93960</v>
      </c>
      <c r="F1029" s="138" t="s">
        <v>77</v>
      </c>
    </row>
    <row r="1030" spans="1:6" x14ac:dyDescent="0.3">
      <c r="A1030" s="137">
        <v>45358</v>
      </c>
      <c r="B1030" s="132">
        <v>4101010076</v>
      </c>
      <c r="C1030" s="133">
        <v>27000</v>
      </c>
      <c r="D1030" s="133">
        <v>3.48</v>
      </c>
      <c r="E1030" s="133">
        <f t="shared" si="69"/>
        <v>93960</v>
      </c>
      <c r="F1030" s="138" t="s">
        <v>77</v>
      </c>
    </row>
    <row r="1031" spans="1:6" ht="30.6" x14ac:dyDescent="0.3">
      <c r="A1031" s="137">
        <v>45359</v>
      </c>
      <c r="B1031" s="132">
        <v>4101010002</v>
      </c>
      <c r="C1031" s="133">
        <v>23920</v>
      </c>
      <c r="D1031" s="133">
        <v>3.48</v>
      </c>
      <c r="E1031" s="133">
        <f t="shared" si="69"/>
        <v>83241.600000000006</v>
      </c>
      <c r="F1031" s="134" t="s">
        <v>607</v>
      </c>
    </row>
    <row r="1032" spans="1:6" x14ac:dyDescent="0.3">
      <c r="A1032" s="137">
        <v>45359</v>
      </c>
      <c r="B1032" s="132">
        <v>4101010135</v>
      </c>
      <c r="C1032" s="133">
        <v>2870</v>
      </c>
      <c r="D1032" s="133">
        <v>3.48</v>
      </c>
      <c r="E1032" s="133">
        <f t="shared" si="69"/>
        <v>9987.6</v>
      </c>
      <c r="F1032" s="138" t="s">
        <v>77</v>
      </c>
    </row>
    <row r="1033" spans="1:6" x14ac:dyDescent="0.3">
      <c r="A1033" s="166" t="s">
        <v>58</v>
      </c>
      <c r="B1033" s="166"/>
      <c r="C1033" s="167">
        <f>SUM(C1017:C1032)</f>
        <v>244340</v>
      </c>
      <c r="D1033" s="167"/>
      <c r="E1033" s="167">
        <f>SUM(E1017:E1032)</f>
        <v>810973.2</v>
      </c>
      <c r="F1033" s="167"/>
    </row>
    <row r="1034" spans="1:6" x14ac:dyDescent="0.3">
      <c r="A1034" s="152"/>
      <c r="B1034" s="153"/>
      <c r="C1034" s="153"/>
      <c r="D1034" s="153"/>
      <c r="E1034" s="153"/>
      <c r="F1034" s="153"/>
    </row>
    <row r="1035" spans="1:6" x14ac:dyDescent="0.3">
      <c r="A1035" s="185" t="s">
        <v>1056</v>
      </c>
      <c r="B1035" s="185"/>
      <c r="C1035" s="185"/>
      <c r="D1035" s="185"/>
      <c r="E1035" s="185"/>
      <c r="F1035" s="185"/>
    </row>
    <row r="1036" spans="1:6" x14ac:dyDescent="0.3">
      <c r="A1036" s="176" t="s">
        <v>85</v>
      </c>
      <c r="B1036" s="177"/>
      <c r="C1036" s="177"/>
      <c r="D1036" s="177"/>
      <c r="E1036" s="177"/>
      <c r="F1036" s="178"/>
    </row>
    <row r="1037" spans="1:6" x14ac:dyDescent="0.3">
      <c r="A1037" s="165" t="s">
        <v>981</v>
      </c>
      <c r="B1037" s="165" t="s">
        <v>53</v>
      </c>
      <c r="C1037" s="165" t="s">
        <v>1163</v>
      </c>
      <c r="D1037" s="165" t="s">
        <v>54</v>
      </c>
      <c r="E1037" s="165" t="s">
        <v>29</v>
      </c>
      <c r="F1037" s="165" t="s">
        <v>56</v>
      </c>
    </row>
    <row r="1038" spans="1:6" ht="40.799999999999997" x14ac:dyDescent="0.3">
      <c r="A1038" s="163">
        <v>45363</v>
      </c>
      <c r="B1038" s="132">
        <v>4101010026</v>
      </c>
      <c r="C1038" s="133">
        <v>28500</v>
      </c>
      <c r="D1038" s="133">
        <v>2.79</v>
      </c>
      <c r="E1038" s="133">
        <f>C1038*D1038</f>
        <v>79515</v>
      </c>
      <c r="F1038" s="134" t="s">
        <v>1057</v>
      </c>
    </row>
    <row r="1039" spans="1:6" ht="40.799999999999997" x14ac:dyDescent="0.3">
      <c r="A1039" s="163">
        <v>45363</v>
      </c>
      <c r="B1039" s="132">
        <v>4101010026</v>
      </c>
      <c r="C1039" s="133">
        <v>28500</v>
      </c>
      <c r="D1039" s="133">
        <v>2.79</v>
      </c>
      <c r="E1039" s="133">
        <f t="shared" ref="E1039:E1054" si="70">C1039*D1039</f>
        <v>79515</v>
      </c>
      <c r="F1039" s="134" t="s">
        <v>1058</v>
      </c>
    </row>
    <row r="1040" spans="1:6" x14ac:dyDescent="0.3">
      <c r="A1040" s="163">
        <v>45363</v>
      </c>
      <c r="B1040" s="132">
        <v>4101010091</v>
      </c>
      <c r="C1040" s="133">
        <v>2500</v>
      </c>
      <c r="D1040" s="133">
        <v>3.48</v>
      </c>
      <c r="E1040" s="133">
        <f t="shared" si="70"/>
        <v>8700</v>
      </c>
      <c r="F1040" s="138" t="s">
        <v>77</v>
      </c>
    </row>
    <row r="1041" spans="1:6" x14ac:dyDescent="0.3">
      <c r="A1041" s="163">
        <v>45363</v>
      </c>
      <c r="B1041" s="132">
        <v>4101010126</v>
      </c>
      <c r="C1041" s="133">
        <v>3000</v>
      </c>
      <c r="D1041" s="133">
        <v>3.48</v>
      </c>
      <c r="E1041" s="133">
        <f t="shared" si="70"/>
        <v>10440</v>
      </c>
      <c r="F1041" s="138" t="s">
        <v>77</v>
      </c>
    </row>
    <row r="1042" spans="1:6" x14ac:dyDescent="0.3">
      <c r="A1042" s="163">
        <v>45364</v>
      </c>
      <c r="B1042" s="132">
        <v>4101010128</v>
      </c>
      <c r="C1042" s="133">
        <v>370</v>
      </c>
      <c r="D1042" s="133">
        <v>3.48</v>
      </c>
      <c r="E1042" s="133">
        <f t="shared" si="70"/>
        <v>1287.5999999999999</v>
      </c>
      <c r="F1042" s="138" t="s">
        <v>77</v>
      </c>
    </row>
    <row r="1043" spans="1:6" x14ac:dyDescent="0.3">
      <c r="A1043" s="163">
        <v>45364</v>
      </c>
      <c r="B1043" s="132">
        <v>4101010011</v>
      </c>
      <c r="C1043" s="133">
        <v>4000</v>
      </c>
      <c r="D1043" s="133">
        <v>3.48</v>
      </c>
      <c r="E1043" s="133">
        <f t="shared" si="70"/>
        <v>13920</v>
      </c>
      <c r="F1043" s="138" t="s">
        <v>77</v>
      </c>
    </row>
    <row r="1044" spans="1:6" x14ac:dyDescent="0.3">
      <c r="A1044" s="163">
        <v>45364</v>
      </c>
      <c r="B1044" s="132">
        <v>4101010073</v>
      </c>
      <c r="C1044" s="133">
        <v>25000</v>
      </c>
      <c r="D1044" s="133">
        <v>3.48</v>
      </c>
      <c r="E1044" s="133">
        <f t="shared" si="70"/>
        <v>87000</v>
      </c>
      <c r="F1044" s="138" t="s">
        <v>77</v>
      </c>
    </row>
    <row r="1045" spans="1:6" x14ac:dyDescent="0.3">
      <c r="A1045" s="163">
        <v>45364</v>
      </c>
      <c r="B1045" s="132">
        <v>4101010074</v>
      </c>
      <c r="C1045" s="133">
        <v>27000</v>
      </c>
      <c r="D1045" s="133">
        <v>3.48</v>
      </c>
      <c r="E1045" s="133">
        <f t="shared" si="70"/>
        <v>93960</v>
      </c>
      <c r="F1045" s="138" t="s">
        <v>77</v>
      </c>
    </row>
    <row r="1046" spans="1:6" x14ac:dyDescent="0.3">
      <c r="A1046" s="163">
        <v>45365</v>
      </c>
      <c r="B1046" s="132">
        <v>4101010108</v>
      </c>
      <c r="C1046" s="133">
        <v>2500</v>
      </c>
      <c r="D1046" s="133">
        <v>3.48</v>
      </c>
      <c r="E1046" s="133">
        <f t="shared" si="70"/>
        <v>8700</v>
      </c>
      <c r="F1046" s="138" t="s">
        <v>77</v>
      </c>
    </row>
    <row r="1047" spans="1:6" x14ac:dyDescent="0.3">
      <c r="A1047" s="163">
        <v>45365</v>
      </c>
      <c r="B1047" s="132">
        <v>4101010076</v>
      </c>
      <c r="C1047" s="133">
        <v>25000</v>
      </c>
      <c r="D1047" s="133">
        <v>3.48</v>
      </c>
      <c r="E1047" s="133">
        <f t="shared" si="70"/>
        <v>87000</v>
      </c>
      <c r="F1047" s="134" t="s">
        <v>77</v>
      </c>
    </row>
    <row r="1048" spans="1:6" ht="30.6" x14ac:dyDescent="0.3">
      <c r="A1048" s="163">
        <v>45365</v>
      </c>
      <c r="B1048" s="132">
        <v>4101010069</v>
      </c>
      <c r="C1048" s="133">
        <v>28000</v>
      </c>
      <c r="D1048" s="133">
        <v>3.48</v>
      </c>
      <c r="E1048" s="133">
        <f t="shared" si="70"/>
        <v>97440</v>
      </c>
      <c r="F1048" s="134" t="s">
        <v>1059</v>
      </c>
    </row>
    <row r="1049" spans="1:6" ht="40.799999999999997" x14ac:dyDescent="0.3">
      <c r="A1049" s="163">
        <v>45365</v>
      </c>
      <c r="B1049" s="132">
        <v>4101010069</v>
      </c>
      <c r="C1049" s="133">
        <v>26000</v>
      </c>
      <c r="D1049" s="133">
        <v>3.48</v>
      </c>
      <c r="E1049" s="133">
        <f t="shared" si="70"/>
        <v>90480</v>
      </c>
      <c r="F1049" s="134" t="s">
        <v>604</v>
      </c>
    </row>
    <row r="1050" spans="1:6" x14ac:dyDescent="0.3">
      <c r="A1050" s="163">
        <v>45365</v>
      </c>
      <c r="B1050" s="132">
        <v>4101010072</v>
      </c>
      <c r="C1050" s="133">
        <v>7000</v>
      </c>
      <c r="D1050" s="133">
        <v>3.48</v>
      </c>
      <c r="E1050" s="133">
        <f t="shared" si="70"/>
        <v>24360</v>
      </c>
      <c r="F1050" s="138" t="s">
        <v>77</v>
      </c>
    </row>
    <row r="1051" spans="1:6" ht="40.799999999999997" x14ac:dyDescent="0.3">
      <c r="A1051" s="163">
        <v>45366</v>
      </c>
      <c r="B1051" s="132">
        <v>4101010026</v>
      </c>
      <c r="C1051" s="133">
        <v>28500</v>
      </c>
      <c r="D1051" s="133">
        <v>2.79</v>
      </c>
      <c r="E1051" s="133">
        <f t="shared" si="70"/>
        <v>79515</v>
      </c>
      <c r="F1051" s="134" t="s">
        <v>1060</v>
      </c>
    </row>
    <row r="1052" spans="1:6" ht="40.799999999999997" x14ac:dyDescent="0.3">
      <c r="A1052" s="163">
        <v>45366</v>
      </c>
      <c r="B1052" s="132">
        <v>4101010026</v>
      </c>
      <c r="C1052" s="133">
        <v>28500</v>
      </c>
      <c r="D1052" s="133">
        <v>2.79</v>
      </c>
      <c r="E1052" s="133">
        <f>C1052*D1052</f>
        <v>79515</v>
      </c>
      <c r="F1052" s="134" t="s">
        <v>1061</v>
      </c>
    </row>
    <row r="1053" spans="1:6" x14ac:dyDescent="0.3">
      <c r="A1053" s="163">
        <v>45366</v>
      </c>
      <c r="B1053" s="132">
        <v>4101010105</v>
      </c>
      <c r="C1053" s="133">
        <v>1500</v>
      </c>
      <c r="D1053" s="133">
        <v>3.48</v>
      </c>
      <c r="E1053" s="133">
        <f t="shared" si="70"/>
        <v>5220</v>
      </c>
      <c r="F1053" s="138" t="s">
        <v>77</v>
      </c>
    </row>
    <row r="1054" spans="1:6" x14ac:dyDescent="0.3">
      <c r="A1054" s="163">
        <v>45366</v>
      </c>
      <c r="B1054" s="132">
        <v>4101010119</v>
      </c>
      <c r="C1054" s="133">
        <v>25000</v>
      </c>
      <c r="D1054" s="133">
        <v>3.48</v>
      </c>
      <c r="E1054" s="133">
        <f t="shared" si="70"/>
        <v>87000</v>
      </c>
      <c r="F1054" s="138" t="s">
        <v>77</v>
      </c>
    </row>
    <row r="1055" spans="1:6" x14ac:dyDescent="0.3">
      <c r="A1055" s="166" t="s">
        <v>58</v>
      </c>
      <c r="B1055" s="166"/>
      <c r="C1055" s="167">
        <f>SUM(C1038:C1054)</f>
        <v>290870</v>
      </c>
      <c r="D1055" s="167"/>
      <c r="E1055" s="167">
        <f>SUM(E1038:E1054)</f>
        <v>933567.6</v>
      </c>
      <c r="F1055" s="167"/>
    </row>
    <row r="1056" spans="1:6" x14ac:dyDescent="0.3">
      <c r="A1056" s="153"/>
      <c r="B1056" s="153"/>
      <c r="C1056" s="153"/>
      <c r="D1056" s="153"/>
      <c r="E1056" s="153"/>
      <c r="F1056" s="153"/>
    </row>
    <row r="1057" spans="1:6" x14ac:dyDescent="0.3">
      <c r="A1057" s="185" t="s">
        <v>1062</v>
      </c>
      <c r="B1057" s="185"/>
      <c r="C1057" s="185"/>
      <c r="D1057" s="185"/>
      <c r="E1057" s="185"/>
      <c r="F1057" s="185"/>
    </row>
    <row r="1058" spans="1:6" x14ac:dyDescent="0.3">
      <c r="A1058" s="176" t="s">
        <v>85</v>
      </c>
      <c r="B1058" s="177"/>
      <c r="C1058" s="177"/>
      <c r="D1058" s="177"/>
      <c r="E1058" s="177"/>
      <c r="F1058" s="178"/>
    </row>
    <row r="1059" spans="1:6" x14ac:dyDescent="0.3">
      <c r="A1059" s="165" t="s">
        <v>981</v>
      </c>
      <c r="B1059" s="165" t="s">
        <v>53</v>
      </c>
      <c r="C1059" s="165" t="s">
        <v>1163</v>
      </c>
      <c r="D1059" s="165" t="s">
        <v>54</v>
      </c>
      <c r="E1059" s="165" t="s">
        <v>29</v>
      </c>
      <c r="F1059" s="165" t="s">
        <v>56</v>
      </c>
    </row>
    <row r="1060" spans="1:6" ht="30.6" x14ac:dyDescent="0.3">
      <c r="A1060" s="137">
        <v>45370</v>
      </c>
      <c r="B1060" s="132">
        <v>4101010026</v>
      </c>
      <c r="C1060" s="133">
        <v>28500</v>
      </c>
      <c r="D1060" s="133">
        <v>2.79</v>
      </c>
      <c r="E1060" s="133">
        <f t="shared" ref="E1060:E1077" si="71">C1060*D1060</f>
        <v>79515</v>
      </c>
      <c r="F1060" s="134" t="s">
        <v>974</v>
      </c>
    </row>
    <row r="1061" spans="1:6" x14ac:dyDescent="0.3">
      <c r="A1061" s="137">
        <v>45370</v>
      </c>
      <c r="B1061" s="132">
        <v>4101010026</v>
      </c>
      <c r="C1061" s="133">
        <v>28500</v>
      </c>
      <c r="D1061" s="133">
        <v>2.79</v>
      </c>
      <c r="E1061" s="133">
        <f t="shared" si="71"/>
        <v>79515</v>
      </c>
      <c r="F1061" s="138" t="s">
        <v>77</v>
      </c>
    </row>
    <row r="1062" spans="1:6" ht="40.799999999999997" x14ac:dyDescent="0.3">
      <c r="A1062" s="137">
        <v>45370</v>
      </c>
      <c r="B1062" s="132">
        <v>4101010111</v>
      </c>
      <c r="C1062" s="133">
        <v>1000</v>
      </c>
      <c r="D1062" s="133">
        <v>3.48</v>
      </c>
      <c r="E1062" s="133">
        <f t="shared" si="71"/>
        <v>3480</v>
      </c>
      <c r="F1062" s="134" t="s">
        <v>975</v>
      </c>
    </row>
    <row r="1063" spans="1:6" x14ac:dyDescent="0.3">
      <c r="A1063" s="137">
        <v>45370</v>
      </c>
      <c r="B1063" s="132">
        <v>4101010036</v>
      </c>
      <c r="C1063" s="133">
        <v>2800</v>
      </c>
      <c r="D1063" s="133">
        <v>3.48</v>
      </c>
      <c r="E1063" s="133">
        <f t="shared" si="71"/>
        <v>9744</v>
      </c>
      <c r="F1063" s="138" t="s">
        <v>77</v>
      </c>
    </row>
    <row r="1064" spans="1:6" x14ac:dyDescent="0.3">
      <c r="A1064" s="137">
        <v>45370</v>
      </c>
      <c r="B1064" s="132">
        <v>4101010139</v>
      </c>
      <c r="C1064" s="133">
        <v>5500</v>
      </c>
      <c r="D1064" s="133">
        <v>3.48</v>
      </c>
      <c r="E1064" s="133">
        <f t="shared" si="71"/>
        <v>19140</v>
      </c>
      <c r="F1064" s="138" t="s">
        <v>77</v>
      </c>
    </row>
    <row r="1065" spans="1:6" x14ac:dyDescent="0.3">
      <c r="A1065" s="137">
        <v>45370</v>
      </c>
      <c r="B1065" s="132">
        <v>4101010002</v>
      </c>
      <c r="C1065" s="133">
        <v>23920</v>
      </c>
      <c r="D1065" s="133">
        <v>3.48</v>
      </c>
      <c r="E1065" s="133">
        <f t="shared" si="71"/>
        <v>83241.600000000006</v>
      </c>
      <c r="F1065" s="138" t="s">
        <v>77</v>
      </c>
    </row>
    <row r="1066" spans="1:6" x14ac:dyDescent="0.3">
      <c r="A1066" s="137">
        <v>45370</v>
      </c>
      <c r="B1066" s="132">
        <v>4101010107</v>
      </c>
      <c r="C1066" s="133">
        <v>4000</v>
      </c>
      <c r="D1066" s="133">
        <v>3.48</v>
      </c>
      <c r="E1066" s="133">
        <f t="shared" si="71"/>
        <v>13920</v>
      </c>
      <c r="F1066" s="138" t="s">
        <v>77</v>
      </c>
    </row>
    <row r="1067" spans="1:6" x14ac:dyDescent="0.3">
      <c r="A1067" s="137">
        <v>45370</v>
      </c>
      <c r="B1067" s="132">
        <v>4101010131</v>
      </c>
      <c r="C1067" s="133">
        <v>10500</v>
      </c>
      <c r="D1067" s="133">
        <v>3.48</v>
      </c>
      <c r="E1067" s="133">
        <f t="shared" si="71"/>
        <v>36540</v>
      </c>
      <c r="F1067" s="138" t="s">
        <v>77</v>
      </c>
    </row>
    <row r="1068" spans="1:6" x14ac:dyDescent="0.3">
      <c r="A1068" s="137">
        <v>45371</v>
      </c>
      <c r="B1068" s="132">
        <v>4101010110</v>
      </c>
      <c r="C1068" s="133">
        <v>100</v>
      </c>
      <c r="D1068" s="133">
        <v>3.48</v>
      </c>
      <c r="E1068" s="133">
        <f t="shared" si="71"/>
        <v>348</v>
      </c>
      <c r="F1068" s="138" t="s">
        <v>77</v>
      </c>
    </row>
    <row r="1069" spans="1:6" x14ac:dyDescent="0.3">
      <c r="A1069" s="137">
        <v>45372</v>
      </c>
      <c r="B1069" s="132">
        <v>4101010132</v>
      </c>
      <c r="C1069" s="133">
        <v>4600</v>
      </c>
      <c r="D1069" s="133">
        <v>3.48</v>
      </c>
      <c r="E1069" s="133">
        <f t="shared" si="71"/>
        <v>16008</v>
      </c>
      <c r="F1069" s="138" t="s">
        <v>77</v>
      </c>
    </row>
    <row r="1070" spans="1:6" x14ac:dyDescent="0.3">
      <c r="A1070" s="137">
        <v>45372</v>
      </c>
      <c r="B1070" s="132">
        <v>4101010087</v>
      </c>
      <c r="C1070" s="133">
        <v>4300</v>
      </c>
      <c r="D1070" s="133">
        <v>3.48</v>
      </c>
      <c r="E1070" s="133">
        <f t="shared" si="71"/>
        <v>14964</v>
      </c>
      <c r="F1070" s="138" t="s">
        <v>77</v>
      </c>
    </row>
    <row r="1071" spans="1:6" x14ac:dyDescent="0.3">
      <c r="A1071" s="137">
        <v>45373</v>
      </c>
      <c r="B1071" s="132">
        <v>4101010026</v>
      </c>
      <c r="C1071" s="133">
        <v>26000</v>
      </c>
      <c r="D1071" s="133">
        <v>2.79</v>
      </c>
      <c r="E1071" s="133">
        <f t="shared" si="71"/>
        <v>72540</v>
      </c>
      <c r="F1071" s="138" t="s">
        <v>77</v>
      </c>
    </row>
    <row r="1072" spans="1:6" x14ac:dyDescent="0.3">
      <c r="A1072" s="137">
        <v>45373</v>
      </c>
      <c r="B1072" s="132">
        <v>4101010026</v>
      </c>
      <c r="C1072" s="133">
        <v>26000</v>
      </c>
      <c r="D1072" s="133">
        <v>2.79</v>
      </c>
      <c r="E1072" s="133">
        <f t="shared" si="71"/>
        <v>72540</v>
      </c>
      <c r="F1072" s="138" t="s">
        <v>77</v>
      </c>
    </row>
    <row r="1073" spans="1:6" x14ac:dyDescent="0.3">
      <c r="A1073" s="137">
        <v>45373</v>
      </c>
      <c r="B1073" s="132">
        <v>4101010040</v>
      </c>
      <c r="C1073" s="133">
        <v>6000</v>
      </c>
      <c r="D1073" s="133">
        <v>3.48</v>
      </c>
      <c r="E1073" s="133">
        <f t="shared" si="71"/>
        <v>20880</v>
      </c>
      <c r="F1073" s="138" t="s">
        <v>77</v>
      </c>
    </row>
    <row r="1074" spans="1:6" ht="40.799999999999997" x14ac:dyDescent="0.3">
      <c r="A1074" s="137">
        <v>45373</v>
      </c>
      <c r="B1074" s="132">
        <v>4101010076</v>
      </c>
      <c r="C1074" s="133">
        <v>25000</v>
      </c>
      <c r="D1074" s="133">
        <v>3.48</v>
      </c>
      <c r="E1074" s="133">
        <f t="shared" si="71"/>
        <v>87000</v>
      </c>
      <c r="F1074" s="134" t="s">
        <v>976</v>
      </c>
    </row>
    <row r="1075" spans="1:6" ht="40.799999999999997" x14ac:dyDescent="0.3">
      <c r="A1075" s="137">
        <v>45373</v>
      </c>
      <c r="B1075" s="132">
        <v>4101010119</v>
      </c>
      <c r="C1075" s="133">
        <v>25000</v>
      </c>
      <c r="D1075" s="133">
        <v>3.48</v>
      </c>
      <c r="E1075" s="133">
        <f t="shared" si="71"/>
        <v>87000</v>
      </c>
      <c r="F1075" s="134" t="s">
        <v>977</v>
      </c>
    </row>
    <row r="1076" spans="1:6" x14ac:dyDescent="0.3">
      <c r="A1076" s="137">
        <v>45373</v>
      </c>
      <c r="B1076" s="132">
        <v>4101010002</v>
      </c>
      <c r="C1076" s="133">
        <v>22160</v>
      </c>
      <c r="D1076" s="133">
        <v>3.48</v>
      </c>
      <c r="E1076" s="133">
        <f t="shared" si="71"/>
        <v>77116.800000000003</v>
      </c>
      <c r="F1076" s="138" t="s">
        <v>77</v>
      </c>
    </row>
    <row r="1077" spans="1:6" x14ac:dyDescent="0.3">
      <c r="A1077" s="137">
        <v>45373</v>
      </c>
      <c r="B1077" s="132">
        <v>4101010076</v>
      </c>
      <c r="C1077" s="133">
        <v>25000</v>
      </c>
      <c r="D1077" s="133">
        <v>3.48</v>
      </c>
      <c r="E1077" s="133">
        <f t="shared" si="71"/>
        <v>87000</v>
      </c>
      <c r="F1077" s="138" t="s">
        <v>77</v>
      </c>
    </row>
    <row r="1078" spans="1:6" x14ac:dyDescent="0.3">
      <c r="A1078" s="166" t="s">
        <v>58</v>
      </c>
      <c r="B1078" s="166"/>
      <c r="C1078" s="167">
        <f>SUM(C1060:C1077)</f>
        <v>268880</v>
      </c>
      <c r="D1078" s="167"/>
      <c r="E1078" s="167">
        <f>SUM(E1060:E1077)</f>
        <v>860492.4</v>
      </c>
      <c r="F1078" s="167"/>
    </row>
    <row r="1079" spans="1:6" x14ac:dyDescent="0.3">
      <c r="A1079" s="153"/>
      <c r="B1079" s="153"/>
      <c r="C1079" s="153"/>
      <c r="D1079" s="153"/>
      <c r="E1079" s="153"/>
      <c r="F1079" s="153"/>
    </row>
    <row r="1080" spans="1:6" x14ac:dyDescent="0.3">
      <c r="A1080" s="185" t="s">
        <v>1063</v>
      </c>
      <c r="B1080" s="185"/>
      <c r="C1080" s="185"/>
      <c r="D1080" s="185"/>
      <c r="E1080" s="185"/>
      <c r="F1080" s="185"/>
    </row>
    <row r="1081" spans="1:6" x14ac:dyDescent="0.3">
      <c r="A1081" s="176" t="s">
        <v>85</v>
      </c>
      <c r="B1081" s="177"/>
      <c r="C1081" s="177"/>
      <c r="D1081" s="177"/>
      <c r="E1081" s="177"/>
      <c r="F1081" s="178"/>
    </row>
    <row r="1082" spans="1:6" x14ac:dyDescent="0.3">
      <c r="A1082" s="165" t="s">
        <v>981</v>
      </c>
      <c r="B1082" s="165" t="s">
        <v>53</v>
      </c>
      <c r="C1082" s="165" t="s">
        <v>1163</v>
      </c>
      <c r="D1082" s="165" t="s">
        <v>54</v>
      </c>
      <c r="E1082" s="165" t="s">
        <v>29</v>
      </c>
      <c r="F1082" s="165" t="s">
        <v>56</v>
      </c>
    </row>
    <row r="1083" spans="1:6" x14ac:dyDescent="0.3">
      <c r="A1083" s="137">
        <v>45377</v>
      </c>
      <c r="B1083" s="132">
        <v>4101010074</v>
      </c>
      <c r="C1083" s="133">
        <v>27000</v>
      </c>
      <c r="D1083" s="133">
        <v>3.48</v>
      </c>
      <c r="E1083" s="133">
        <f t="shared" ref="E1083:E1094" si="72">C1083*D1083</f>
        <v>93960</v>
      </c>
      <c r="F1083" s="134" t="s">
        <v>77</v>
      </c>
    </row>
    <row r="1084" spans="1:6" ht="30.6" x14ac:dyDescent="0.3">
      <c r="A1084" s="137">
        <v>45378</v>
      </c>
      <c r="B1084" s="132">
        <v>4101010026</v>
      </c>
      <c r="C1084" s="133">
        <v>26000</v>
      </c>
      <c r="D1084" s="133">
        <v>2.79</v>
      </c>
      <c r="E1084" s="133">
        <f t="shared" si="72"/>
        <v>72540</v>
      </c>
      <c r="F1084" s="134" t="s">
        <v>971</v>
      </c>
    </row>
    <row r="1085" spans="1:6" ht="40.799999999999997" x14ac:dyDescent="0.3">
      <c r="A1085" s="137">
        <v>45378</v>
      </c>
      <c r="B1085" s="132">
        <v>4101010026</v>
      </c>
      <c r="C1085" s="133">
        <v>26000</v>
      </c>
      <c r="D1085" s="133">
        <v>2.79</v>
      </c>
      <c r="E1085" s="133">
        <f t="shared" si="72"/>
        <v>72540</v>
      </c>
      <c r="F1085" s="134" t="s">
        <v>972</v>
      </c>
    </row>
    <row r="1086" spans="1:6" x14ac:dyDescent="0.3">
      <c r="A1086" s="137">
        <v>45378</v>
      </c>
      <c r="B1086" s="132">
        <v>4101010102</v>
      </c>
      <c r="C1086" s="133">
        <v>1</v>
      </c>
      <c r="D1086" s="133">
        <v>3.48</v>
      </c>
      <c r="E1086" s="133">
        <f t="shared" si="72"/>
        <v>3.48</v>
      </c>
      <c r="F1086" s="134" t="s">
        <v>77</v>
      </c>
    </row>
    <row r="1087" spans="1:6" x14ac:dyDescent="0.3">
      <c r="A1087" s="137">
        <v>45378</v>
      </c>
      <c r="B1087" s="132">
        <v>4101010088</v>
      </c>
      <c r="C1087" s="133">
        <v>8000</v>
      </c>
      <c r="D1087" s="133">
        <v>3.48</v>
      </c>
      <c r="E1087" s="133">
        <f t="shared" si="72"/>
        <v>27840</v>
      </c>
      <c r="F1087" s="134" t="s">
        <v>77</v>
      </c>
    </row>
    <row r="1088" spans="1:6" ht="30.6" x14ac:dyDescent="0.3">
      <c r="A1088" s="137">
        <v>45378</v>
      </c>
      <c r="B1088" s="132">
        <v>4101010138</v>
      </c>
      <c r="C1088" s="133">
        <v>16600</v>
      </c>
      <c r="D1088" s="133">
        <v>3.48</v>
      </c>
      <c r="E1088" s="133">
        <f t="shared" si="72"/>
        <v>57768</v>
      </c>
      <c r="F1088" s="134" t="s">
        <v>1064</v>
      </c>
    </row>
    <row r="1089" spans="1:6" ht="40.799999999999997" x14ac:dyDescent="0.3">
      <c r="A1089" s="137">
        <v>45378</v>
      </c>
      <c r="B1089" s="132">
        <v>4101010138</v>
      </c>
      <c r="C1089" s="133">
        <v>17000</v>
      </c>
      <c r="D1089" s="133">
        <v>3.48</v>
      </c>
      <c r="E1089" s="133">
        <f t="shared" si="72"/>
        <v>59160</v>
      </c>
      <c r="F1089" s="134" t="s">
        <v>1065</v>
      </c>
    </row>
    <row r="1090" spans="1:6" x14ac:dyDescent="0.3">
      <c r="A1090" s="137">
        <v>45378</v>
      </c>
      <c r="B1090" s="132">
        <v>4101010104</v>
      </c>
      <c r="C1090" s="133">
        <v>1400</v>
      </c>
      <c r="D1090" s="133">
        <v>3.48</v>
      </c>
      <c r="E1090" s="133">
        <f t="shared" si="72"/>
        <v>4872</v>
      </c>
      <c r="F1090" s="134" t="s">
        <v>77</v>
      </c>
    </row>
    <row r="1091" spans="1:6" x14ac:dyDescent="0.3">
      <c r="A1091" s="137">
        <v>45379</v>
      </c>
      <c r="B1091" s="132">
        <v>4101010092</v>
      </c>
      <c r="C1091" s="133">
        <v>4000</v>
      </c>
      <c r="D1091" s="133">
        <v>3.48</v>
      </c>
      <c r="E1091" s="133">
        <f t="shared" si="72"/>
        <v>13920</v>
      </c>
      <c r="F1091" s="134" t="s">
        <v>77</v>
      </c>
    </row>
    <row r="1092" spans="1:6" x14ac:dyDescent="0.3">
      <c r="A1092" s="137">
        <v>45379</v>
      </c>
      <c r="B1092" s="132">
        <v>4101010127</v>
      </c>
      <c r="C1092" s="133">
        <v>400</v>
      </c>
      <c r="D1092" s="133">
        <v>3.48</v>
      </c>
      <c r="E1092" s="133">
        <f t="shared" si="72"/>
        <v>1392</v>
      </c>
      <c r="F1092" s="134" t="s">
        <v>77</v>
      </c>
    </row>
    <row r="1093" spans="1:6" x14ac:dyDescent="0.3">
      <c r="A1093" s="137">
        <v>45379</v>
      </c>
      <c r="B1093" s="132">
        <v>4101010124</v>
      </c>
      <c r="C1093" s="133">
        <v>8000</v>
      </c>
      <c r="D1093" s="133">
        <v>3.48</v>
      </c>
      <c r="E1093" s="133">
        <f t="shared" si="72"/>
        <v>27840</v>
      </c>
      <c r="F1093" s="134" t="s">
        <v>77</v>
      </c>
    </row>
    <row r="1094" spans="1:6" x14ac:dyDescent="0.3">
      <c r="A1094" s="137">
        <v>45379</v>
      </c>
      <c r="B1094" s="132">
        <v>4101010119</v>
      </c>
      <c r="C1094" s="133">
        <v>22000</v>
      </c>
      <c r="D1094" s="133">
        <v>3.48</v>
      </c>
      <c r="E1094" s="133">
        <f t="shared" si="72"/>
        <v>76560</v>
      </c>
      <c r="F1094" s="134" t="s">
        <v>77</v>
      </c>
    </row>
    <row r="1095" spans="1:6" x14ac:dyDescent="0.3">
      <c r="A1095" s="166" t="s">
        <v>58</v>
      </c>
      <c r="B1095" s="166"/>
      <c r="C1095" s="167">
        <f>SUM(C1083:C1094)</f>
        <v>156401</v>
      </c>
      <c r="D1095" s="167"/>
      <c r="E1095" s="167">
        <f>SUM(E1083:E1094)</f>
        <v>508395.48</v>
      </c>
      <c r="F1095" s="167"/>
    </row>
    <row r="1096" spans="1:6" x14ac:dyDescent="0.3">
      <c r="C1096" s="55" t="s">
        <v>86</v>
      </c>
      <c r="D1096" s="55"/>
      <c r="E1096" s="55" t="s">
        <v>87</v>
      </c>
    </row>
    <row r="1097" spans="1:6" x14ac:dyDescent="0.3">
      <c r="A1097" s="23" t="s">
        <v>1066</v>
      </c>
      <c r="C1097" s="56">
        <f>C1095+C1078+C1055+C1033+C1012</f>
        <v>982491</v>
      </c>
      <c r="D1097" s="23"/>
      <c r="E1097" s="56">
        <f>E1095+E1078+E1055+E1033+E1012</f>
        <v>3189988.6799999997</v>
      </c>
    </row>
  </sheetData>
  <mergeCells count="120">
    <mergeCell ref="A1057:F1057"/>
    <mergeCell ref="A1058:F1058"/>
    <mergeCell ref="A1081:F1081"/>
    <mergeCell ref="A1080:F1080"/>
    <mergeCell ref="A1015:F1015"/>
    <mergeCell ref="A1035:F1035"/>
    <mergeCell ref="A1036:F1036"/>
    <mergeCell ref="A1008:F1008"/>
    <mergeCell ref="A1009:F1009"/>
    <mergeCell ref="A1014:F1014"/>
    <mergeCell ref="A967:F967"/>
    <mergeCell ref="A988:F988"/>
    <mergeCell ref="A987:F987"/>
    <mergeCell ref="A948:F948"/>
    <mergeCell ref="A949:F949"/>
    <mergeCell ref="A966:F966"/>
    <mergeCell ref="A920:F920"/>
    <mergeCell ref="A921:F921"/>
    <mergeCell ref="A930:F930"/>
    <mergeCell ref="A931:F931"/>
    <mergeCell ref="A884:F884"/>
    <mergeCell ref="A885:F885"/>
    <mergeCell ref="A902:F902"/>
    <mergeCell ref="A903:F903"/>
    <mergeCell ref="A832:F832"/>
    <mergeCell ref="A842:F842"/>
    <mergeCell ref="A843:F843"/>
    <mergeCell ref="A860:F860"/>
    <mergeCell ref="A861:F861"/>
    <mergeCell ref="A795:F795"/>
    <mergeCell ref="A796:F796"/>
    <mergeCell ref="A805:F805"/>
    <mergeCell ref="A806:F806"/>
    <mergeCell ref="A831:F831"/>
    <mergeCell ref="A757:F757"/>
    <mergeCell ref="A758:F758"/>
    <mergeCell ref="A772:F772"/>
    <mergeCell ref="A773:F773"/>
    <mergeCell ref="A747:F747"/>
    <mergeCell ref="A748:F748"/>
    <mergeCell ref="A26:F26"/>
    <mergeCell ref="A27:F27"/>
    <mergeCell ref="A3:F3"/>
    <mergeCell ref="A4:F4"/>
    <mergeCell ref="A9:F9"/>
    <mergeCell ref="A10:F10"/>
    <mergeCell ref="A99:F99"/>
    <mergeCell ref="A98:F98"/>
    <mergeCell ref="A113:F113"/>
    <mergeCell ref="A114:F114"/>
    <mergeCell ref="A54:F54"/>
    <mergeCell ref="A55:F55"/>
    <mergeCell ref="A74:F74"/>
    <mergeCell ref="A75:F75"/>
    <mergeCell ref="A177:F177"/>
    <mergeCell ref="A178:F178"/>
    <mergeCell ref="A194:F194"/>
    <mergeCell ref="A195:F195"/>
    <mergeCell ref="A128:F128"/>
    <mergeCell ref="A129:F129"/>
    <mergeCell ref="A161:F161"/>
    <mergeCell ref="A162:F162"/>
    <mergeCell ref="A245:F245"/>
    <mergeCell ref="A246:F246"/>
    <mergeCell ref="A258:F258"/>
    <mergeCell ref="A257:F257"/>
    <mergeCell ref="A207:F207"/>
    <mergeCell ref="A208:F208"/>
    <mergeCell ref="A226:F226"/>
    <mergeCell ref="A227:F227"/>
    <mergeCell ref="A302:F302"/>
    <mergeCell ref="A320:F320"/>
    <mergeCell ref="A321:F321"/>
    <mergeCell ref="A337:F337"/>
    <mergeCell ref="A281:F281"/>
    <mergeCell ref="A282:F282"/>
    <mergeCell ref="A301:F301"/>
    <mergeCell ref="A370:F370"/>
    <mergeCell ref="A382:F382"/>
    <mergeCell ref="A383:F383"/>
    <mergeCell ref="A399:F399"/>
    <mergeCell ref="A338:F338"/>
    <mergeCell ref="A359:F359"/>
    <mergeCell ref="A358:F358"/>
    <mergeCell ref="A369:F369"/>
    <mergeCell ref="A441:F441"/>
    <mergeCell ref="A400:F400"/>
    <mergeCell ref="A421:F421"/>
    <mergeCell ref="A422:F422"/>
    <mergeCell ref="A440:F440"/>
    <mergeCell ref="A473:F473"/>
    <mergeCell ref="A486:F486"/>
    <mergeCell ref="A487:F487"/>
    <mergeCell ref="A511:F511"/>
    <mergeCell ref="A463:F463"/>
    <mergeCell ref="A464:F464"/>
    <mergeCell ref="A472:F472"/>
    <mergeCell ref="A562:F562"/>
    <mergeCell ref="A563:F563"/>
    <mergeCell ref="A512:F512"/>
    <mergeCell ref="A533:F533"/>
    <mergeCell ref="A532:F532"/>
    <mergeCell ref="A641:F641"/>
    <mergeCell ref="A640:F640"/>
    <mergeCell ref="A654:F654"/>
    <mergeCell ref="A655:F655"/>
    <mergeCell ref="A601:F601"/>
    <mergeCell ref="A602:F602"/>
    <mergeCell ref="A625:F625"/>
    <mergeCell ref="A626:F626"/>
    <mergeCell ref="A699:F699"/>
    <mergeCell ref="A700:F700"/>
    <mergeCell ref="A728:F728"/>
    <mergeCell ref="A729:F729"/>
    <mergeCell ref="A662:F662"/>
    <mergeCell ref="A663:F663"/>
    <mergeCell ref="A679:F679"/>
    <mergeCell ref="A680:F680"/>
    <mergeCell ref="A582:F582"/>
    <mergeCell ref="A583:F58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28"/>
  <sheetViews>
    <sheetView topLeftCell="A40" workbookViewId="0">
      <selection activeCell="E54" sqref="E54"/>
    </sheetView>
  </sheetViews>
  <sheetFormatPr baseColWidth="10" defaultRowHeight="14.4" x14ac:dyDescent="0.3"/>
  <cols>
    <col min="1" max="1" width="29.44140625" customWidth="1"/>
    <col min="2" max="2" width="58.33203125" customWidth="1"/>
    <col min="3" max="3" width="13.6640625" customWidth="1"/>
  </cols>
  <sheetData>
    <row r="1" spans="1:3" x14ac:dyDescent="0.3">
      <c r="A1" s="54" t="s">
        <v>51</v>
      </c>
      <c r="B1" s="54">
        <v>2023</v>
      </c>
    </row>
    <row r="3" spans="1:3" x14ac:dyDescent="0.3">
      <c r="A3" s="187" t="s">
        <v>43</v>
      </c>
      <c r="B3" s="188"/>
      <c r="C3" s="189"/>
    </row>
    <row r="4" spans="1:3" x14ac:dyDescent="0.3">
      <c r="A4" s="60" t="s">
        <v>0</v>
      </c>
      <c r="B4" s="61" t="s">
        <v>89</v>
      </c>
      <c r="C4" s="62" t="s">
        <v>1139</v>
      </c>
    </row>
    <row r="5" spans="1:3" x14ac:dyDescent="0.3">
      <c r="A5" s="59">
        <v>45019</v>
      </c>
      <c r="B5" s="64" t="s">
        <v>95</v>
      </c>
      <c r="C5" s="16">
        <v>0</v>
      </c>
    </row>
    <row r="6" spans="1:3" x14ac:dyDescent="0.3">
      <c r="A6" s="59">
        <v>45019</v>
      </c>
      <c r="B6" s="64" t="s">
        <v>1140</v>
      </c>
      <c r="C6" s="16">
        <v>8000</v>
      </c>
    </row>
    <row r="7" spans="1:3" x14ac:dyDescent="0.3">
      <c r="A7" s="59">
        <v>45020</v>
      </c>
      <c r="B7" s="64" t="s">
        <v>113</v>
      </c>
      <c r="C7" s="16">
        <v>58032.47</v>
      </c>
    </row>
    <row r="8" spans="1:3" ht="27.6" x14ac:dyDescent="0.3">
      <c r="A8" s="59">
        <v>45020</v>
      </c>
      <c r="B8" s="64" t="s">
        <v>114</v>
      </c>
      <c r="C8" s="16">
        <v>860</v>
      </c>
    </row>
    <row r="9" spans="1:3" ht="27.6" x14ac:dyDescent="0.3">
      <c r="A9" s="59">
        <v>45020</v>
      </c>
      <c r="B9" s="64" t="s">
        <v>115</v>
      </c>
      <c r="C9" s="16">
        <v>416.28</v>
      </c>
    </row>
    <row r="10" spans="1:3" ht="27.6" x14ac:dyDescent="0.3">
      <c r="A10" s="59">
        <v>45020</v>
      </c>
      <c r="B10" s="64" t="s">
        <v>116</v>
      </c>
      <c r="C10" s="16">
        <v>6880</v>
      </c>
    </row>
    <row r="11" spans="1:3" ht="27.6" x14ac:dyDescent="0.3">
      <c r="A11" s="59">
        <v>45020</v>
      </c>
      <c r="B11" s="64" t="s">
        <v>117</v>
      </c>
      <c r="C11" s="16">
        <v>480</v>
      </c>
    </row>
    <row r="12" spans="1:3" ht="27.6" x14ac:dyDescent="0.3">
      <c r="A12" s="59">
        <v>45021</v>
      </c>
      <c r="B12" s="64" t="s">
        <v>118</v>
      </c>
      <c r="C12" s="16">
        <v>55680</v>
      </c>
    </row>
    <row r="13" spans="1:3" x14ac:dyDescent="0.3">
      <c r="A13" s="59">
        <v>45022</v>
      </c>
      <c r="B13" s="64" t="s">
        <v>119</v>
      </c>
      <c r="C13" s="16">
        <v>200448</v>
      </c>
    </row>
    <row r="14" spans="1:3" ht="27.6" x14ac:dyDescent="0.3">
      <c r="A14" s="59">
        <v>45022</v>
      </c>
      <c r="B14" s="64" t="s">
        <v>120</v>
      </c>
      <c r="C14" s="16">
        <v>25000</v>
      </c>
    </row>
    <row r="15" spans="1:3" x14ac:dyDescent="0.3">
      <c r="A15" s="59">
        <v>45026</v>
      </c>
      <c r="B15" s="64" t="s">
        <v>90</v>
      </c>
      <c r="C15" s="16">
        <v>479</v>
      </c>
    </row>
    <row r="16" spans="1:3" x14ac:dyDescent="0.3">
      <c r="A16" s="59">
        <v>45026</v>
      </c>
      <c r="B16" s="64" t="s">
        <v>91</v>
      </c>
      <c r="C16" s="16">
        <v>51510.6</v>
      </c>
    </row>
    <row r="17" spans="1:3" ht="27.6" x14ac:dyDescent="0.3">
      <c r="A17" s="59">
        <v>45026</v>
      </c>
      <c r="B17" s="64" t="s">
        <v>92</v>
      </c>
      <c r="C17" s="16">
        <v>520</v>
      </c>
    </row>
    <row r="18" spans="1:3" ht="27.6" x14ac:dyDescent="0.3">
      <c r="A18" s="59">
        <v>45026</v>
      </c>
      <c r="B18" s="64" t="s">
        <v>93</v>
      </c>
      <c r="C18" s="16">
        <v>452</v>
      </c>
    </row>
    <row r="19" spans="1:3" ht="27.6" x14ac:dyDescent="0.3">
      <c r="A19" s="59">
        <v>45026</v>
      </c>
      <c r="B19" s="64" t="s">
        <v>94</v>
      </c>
      <c r="C19" s="16">
        <v>164.43</v>
      </c>
    </row>
    <row r="20" spans="1:3" x14ac:dyDescent="0.3">
      <c r="A20" s="59">
        <v>45026</v>
      </c>
      <c r="B20" s="64" t="s">
        <v>95</v>
      </c>
      <c r="C20" s="16">
        <v>0</v>
      </c>
    </row>
    <row r="21" spans="1:3" x14ac:dyDescent="0.3">
      <c r="A21" s="59">
        <v>45026</v>
      </c>
      <c r="B21" s="64" t="s">
        <v>96</v>
      </c>
      <c r="C21" s="16">
        <v>3808</v>
      </c>
    </row>
    <row r="22" spans="1:3" x14ac:dyDescent="0.3">
      <c r="A22" s="59">
        <v>45026</v>
      </c>
      <c r="B22" s="64" t="s">
        <v>97</v>
      </c>
      <c r="C22" s="16">
        <v>1496</v>
      </c>
    </row>
    <row r="23" spans="1:3" x14ac:dyDescent="0.3">
      <c r="A23" s="59">
        <v>45027</v>
      </c>
      <c r="B23" s="64" t="s">
        <v>98</v>
      </c>
      <c r="C23" s="16">
        <v>3961.05</v>
      </c>
    </row>
    <row r="24" spans="1:3" x14ac:dyDescent="0.3">
      <c r="A24" s="59">
        <v>45027</v>
      </c>
      <c r="B24" s="64" t="s">
        <v>99</v>
      </c>
      <c r="C24" s="16">
        <v>16020</v>
      </c>
    </row>
    <row r="25" spans="1:3" x14ac:dyDescent="0.3">
      <c r="A25" s="59">
        <v>45028</v>
      </c>
      <c r="B25" s="64" t="s">
        <v>100</v>
      </c>
      <c r="C25" s="16">
        <v>759.7</v>
      </c>
    </row>
    <row r="26" spans="1:3" ht="27.6" x14ac:dyDescent="0.3">
      <c r="A26" s="59">
        <v>45029</v>
      </c>
      <c r="B26" s="64" t="s">
        <v>101</v>
      </c>
      <c r="C26" s="16">
        <v>16630</v>
      </c>
    </row>
    <row r="27" spans="1:3" x14ac:dyDescent="0.3">
      <c r="A27" s="59">
        <v>45029</v>
      </c>
      <c r="B27" s="64" t="s">
        <v>102</v>
      </c>
      <c r="C27" s="16">
        <v>8171.41</v>
      </c>
    </row>
    <row r="28" spans="1:3" x14ac:dyDescent="0.3">
      <c r="A28" s="59">
        <v>45029</v>
      </c>
      <c r="B28" s="64" t="s">
        <v>102</v>
      </c>
      <c r="C28" s="16">
        <v>22101.77</v>
      </c>
    </row>
    <row r="29" spans="1:3" x14ac:dyDescent="0.3">
      <c r="A29" s="59">
        <v>45029</v>
      </c>
      <c r="B29" s="64" t="s">
        <v>103</v>
      </c>
      <c r="C29" s="16">
        <v>1923.3</v>
      </c>
    </row>
    <row r="30" spans="1:3" x14ac:dyDescent="0.3">
      <c r="A30" s="59">
        <v>45036</v>
      </c>
      <c r="B30" s="64" t="s">
        <v>104</v>
      </c>
      <c r="C30" s="16">
        <v>75615</v>
      </c>
    </row>
    <row r="31" spans="1:3" x14ac:dyDescent="0.3">
      <c r="A31" s="59">
        <v>45037</v>
      </c>
      <c r="B31" s="64" t="s">
        <v>105</v>
      </c>
      <c r="C31" s="16">
        <v>3350</v>
      </c>
    </row>
    <row r="32" spans="1:3" x14ac:dyDescent="0.3">
      <c r="A32" s="59">
        <v>45037</v>
      </c>
      <c r="B32" s="64" t="s">
        <v>106</v>
      </c>
      <c r="C32" s="16">
        <v>240</v>
      </c>
    </row>
    <row r="33" spans="1:3" x14ac:dyDescent="0.3">
      <c r="A33" s="59">
        <v>45037</v>
      </c>
      <c r="B33" s="64" t="s">
        <v>107</v>
      </c>
      <c r="C33" s="16">
        <v>748</v>
      </c>
    </row>
    <row r="34" spans="1:3" x14ac:dyDescent="0.3">
      <c r="A34" s="59">
        <v>45043</v>
      </c>
      <c r="B34" s="64" t="s">
        <v>108</v>
      </c>
      <c r="C34" s="16">
        <v>512256</v>
      </c>
    </row>
    <row r="35" spans="1:3" ht="27.6" x14ac:dyDescent="0.3">
      <c r="A35" s="59">
        <v>45044</v>
      </c>
      <c r="B35" s="64" t="s">
        <v>109</v>
      </c>
      <c r="C35" s="16">
        <v>1310</v>
      </c>
    </row>
    <row r="36" spans="1:3" ht="27.6" x14ac:dyDescent="0.3">
      <c r="A36" s="59">
        <v>45044</v>
      </c>
      <c r="B36" s="64" t="s">
        <v>110</v>
      </c>
      <c r="C36" s="16">
        <v>122</v>
      </c>
    </row>
    <row r="37" spans="1:3" x14ac:dyDescent="0.3">
      <c r="A37" s="59">
        <v>45044</v>
      </c>
      <c r="B37" s="64" t="s">
        <v>111</v>
      </c>
      <c r="C37" s="16">
        <v>3131.37</v>
      </c>
    </row>
    <row r="38" spans="1:3" x14ac:dyDescent="0.3">
      <c r="A38" s="59">
        <v>45044</v>
      </c>
      <c r="B38" s="64" t="s">
        <v>112</v>
      </c>
      <c r="C38" s="16">
        <v>380</v>
      </c>
    </row>
    <row r="39" spans="1:3" x14ac:dyDescent="0.3">
      <c r="A39" s="190" t="s">
        <v>121</v>
      </c>
      <c r="B39" s="190"/>
      <c r="C39" s="63">
        <f>SUM(C5:C38)</f>
        <v>1080946.3800000001</v>
      </c>
    </row>
    <row r="40" spans="1:3" x14ac:dyDescent="0.3">
      <c r="A40" s="1"/>
      <c r="B40" s="1"/>
      <c r="C40" s="1"/>
    </row>
    <row r="41" spans="1:3" x14ac:dyDescent="0.3">
      <c r="A41" s="54" t="s">
        <v>88</v>
      </c>
      <c r="B41" s="54">
        <v>2023</v>
      </c>
      <c r="C41" s="1"/>
    </row>
    <row r="42" spans="1:3" x14ac:dyDescent="0.3">
      <c r="A42" s="1"/>
      <c r="B42" s="1"/>
      <c r="C42" s="1"/>
    </row>
    <row r="43" spans="1:3" x14ac:dyDescent="0.3">
      <c r="A43" s="187" t="s">
        <v>88</v>
      </c>
      <c r="B43" s="188"/>
      <c r="C43" s="189"/>
    </row>
    <row r="44" spans="1:3" x14ac:dyDescent="0.3">
      <c r="A44" s="60" t="s">
        <v>0</v>
      </c>
      <c r="B44" s="61" t="s">
        <v>89</v>
      </c>
      <c r="C44" s="62" t="s">
        <v>1139</v>
      </c>
    </row>
    <row r="45" spans="1:3" x14ac:dyDescent="0.3">
      <c r="A45" s="59">
        <v>45049</v>
      </c>
      <c r="B45" s="64" t="s">
        <v>157</v>
      </c>
      <c r="C45" s="16">
        <v>54869</v>
      </c>
    </row>
    <row r="46" spans="1:3" x14ac:dyDescent="0.3">
      <c r="A46" s="59">
        <v>45049</v>
      </c>
      <c r="B46" s="64" t="s">
        <v>158</v>
      </c>
      <c r="C46" s="16">
        <v>217552</v>
      </c>
    </row>
    <row r="47" spans="1:3" x14ac:dyDescent="0.3">
      <c r="A47" s="59">
        <v>45049</v>
      </c>
      <c r="B47" s="64" t="s">
        <v>159</v>
      </c>
      <c r="C47" s="16">
        <v>30</v>
      </c>
    </row>
    <row r="48" spans="1:3" x14ac:dyDescent="0.3">
      <c r="A48" s="59">
        <v>45049</v>
      </c>
      <c r="B48" s="64" t="s">
        <v>160</v>
      </c>
      <c r="C48" s="16">
        <v>2178</v>
      </c>
    </row>
    <row r="49" spans="1:3" x14ac:dyDescent="0.3">
      <c r="A49" s="59">
        <v>45051</v>
      </c>
      <c r="B49" s="64" t="s">
        <v>161</v>
      </c>
      <c r="C49" s="16">
        <v>400</v>
      </c>
    </row>
    <row r="50" spans="1:3" ht="27.6" x14ac:dyDescent="0.3">
      <c r="A50" s="59">
        <v>45051</v>
      </c>
      <c r="B50" s="64" t="s">
        <v>162</v>
      </c>
      <c r="C50" s="16">
        <v>3350</v>
      </c>
    </row>
    <row r="51" spans="1:3" x14ac:dyDescent="0.3">
      <c r="A51" s="59">
        <v>45051</v>
      </c>
      <c r="B51" s="64" t="s">
        <v>163</v>
      </c>
      <c r="C51" s="16">
        <v>2000</v>
      </c>
    </row>
    <row r="52" spans="1:3" x14ac:dyDescent="0.3">
      <c r="A52" s="59">
        <v>45051</v>
      </c>
      <c r="B52" s="64" t="s">
        <v>164</v>
      </c>
      <c r="C52" s="16">
        <v>1800</v>
      </c>
    </row>
    <row r="53" spans="1:3" x14ac:dyDescent="0.3">
      <c r="A53" s="59">
        <v>45051</v>
      </c>
      <c r="B53" s="64" t="s">
        <v>165</v>
      </c>
      <c r="C53" s="16">
        <v>394.4</v>
      </c>
    </row>
    <row r="54" spans="1:3" x14ac:dyDescent="0.3">
      <c r="A54" s="59">
        <v>45051</v>
      </c>
      <c r="B54" s="64" t="s">
        <v>166</v>
      </c>
      <c r="C54" s="16">
        <v>4390.3999999999996</v>
      </c>
    </row>
    <row r="55" spans="1:3" x14ac:dyDescent="0.3">
      <c r="A55" s="59">
        <v>45051</v>
      </c>
      <c r="B55" s="64" t="s">
        <v>167</v>
      </c>
      <c r="C55" s="16">
        <v>2250</v>
      </c>
    </row>
    <row r="56" spans="1:3" x14ac:dyDescent="0.3">
      <c r="A56" s="59">
        <v>45054</v>
      </c>
      <c r="B56" s="64" t="s">
        <v>168</v>
      </c>
      <c r="C56" s="16">
        <v>423.32</v>
      </c>
    </row>
    <row r="57" spans="1:3" x14ac:dyDescent="0.3">
      <c r="A57" s="59">
        <v>45054</v>
      </c>
      <c r="B57" s="64" t="s">
        <v>169</v>
      </c>
      <c r="C57" s="16">
        <v>2224.04</v>
      </c>
    </row>
    <row r="58" spans="1:3" ht="27.6" x14ac:dyDescent="0.3">
      <c r="A58" s="59">
        <v>45054</v>
      </c>
      <c r="B58" s="64" t="s">
        <v>170</v>
      </c>
      <c r="C58" s="16">
        <v>54457.7</v>
      </c>
    </row>
    <row r="59" spans="1:3" x14ac:dyDescent="0.3">
      <c r="A59" s="59">
        <v>45054</v>
      </c>
      <c r="B59" s="64" t="s">
        <v>171</v>
      </c>
      <c r="C59" s="16">
        <v>2334</v>
      </c>
    </row>
    <row r="60" spans="1:3" x14ac:dyDescent="0.3">
      <c r="A60" s="59">
        <v>45054</v>
      </c>
      <c r="B60" s="64" t="s">
        <v>172</v>
      </c>
      <c r="C60" s="16">
        <v>2647.21</v>
      </c>
    </row>
    <row r="61" spans="1:3" x14ac:dyDescent="0.3">
      <c r="A61" s="59">
        <v>45055</v>
      </c>
      <c r="B61" s="64" t="s">
        <v>173</v>
      </c>
      <c r="C61" s="16">
        <v>400</v>
      </c>
    </row>
    <row r="62" spans="1:3" ht="27.6" x14ac:dyDescent="0.3">
      <c r="A62" s="59">
        <v>45056</v>
      </c>
      <c r="B62" s="64" t="s">
        <v>174</v>
      </c>
      <c r="C62" s="16">
        <v>699</v>
      </c>
    </row>
    <row r="63" spans="1:3" ht="27.6" x14ac:dyDescent="0.3">
      <c r="A63" s="59">
        <v>45056</v>
      </c>
      <c r="B63" s="64" t="s">
        <v>175</v>
      </c>
      <c r="C63" s="16">
        <v>274.05</v>
      </c>
    </row>
    <row r="64" spans="1:3" x14ac:dyDescent="0.3">
      <c r="A64" s="59">
        <v>45056</v>
      </c>
      <c r="B64" s="64" t="s">
        <v>176</v>
      </c>
      <c r="C64" s="16">
        <v>1450</v>
      </c>
    </row>
    <row r="65" spans="1:3" ht="27.6" x14ac:dyDescent="0.3">
      <c r="A65" s="59">
        <v>45056</v>
      </c>
      <c r="B65" s="64" t="s">
        <v>177</v>
      </c>
      <c r="C65" s="16">
        <v>2028.6</v>
      </c>
    </row>
    <row r="66" spans="1:3" ht="27.6" x14ac:dyDescent="0.3">
      <c r="A66" s="59">
        <v>45056</v>
      </c>
      <c r="B66" s="64" t="s">
        <v>178</v>
      </c>
      <c r="C66" s="16">
        <v>706</v>
      </c>
    </row>
    <row r="67" spans="1:3" x14ac:dyDescent="0.3">
      <c r="A67" s="59">
        <v>45056</v>
      </c>
      <c r="B67" s="64" t="s">
        <v>179</v>
      </c>
      <c r="C67" s="16">
        <v>748</v>
      </c>
    </row>
    <row r="68" spans="1:3" x14ac:dyDescent="0.3">
      <c r="A68" s="59">
        <v>45056</v>
      </c>
      <c r="B68" s="64" t="s">
        <v>180</v>
      </c>
      <c r="C68" s="16">
        <v>400</v>
      </c>
    </row>
    <row r="69" spans="1:3" x14ac:dyDescent="0.3">
      <c r="A69" s="59">
        <v>45056</v>
      </c>
      <c r="B69" s="64" t="s">
        <v>181</v>
      </c>
      <c r="C69" s="16">
        <v>60381.4</v>
      </c>
    </row>
    <row r="70" spans="1:3" ht="27.6" x14ac:dyDescent="0.3">
      <c r="A70" s="59">
        <v>45056</v>
      </c>
      <c r="B70" s="64" t="s">
        <v>1141</v>
      </c>
      <c r="C70" s="16">
        <v>1760</v>
      </c>
    </row>
    <row r="71" spans="1:3" ht="27.6" x14ac:dyDescent="0.3">
      <c r="A71" s="59">
        <v>45056</v>
      </c>
      <c r="B71" s="64" t="s">
        <v>182</v>
      </c>
      <c r="C71" s="16">
        <v>548.1</v>
      </c>
    </row>
    <row r="72" spans="1:3" ht="27.6" x14ac:dyDescent="0.3">
      <c r="A72" s="59">
        <v>45056</v>
      </c>
      <c r="B72" s="64" t="s">
        <v>183</v>
      </c>
      <c r="C72" s="16">
        <v>164.43</v>
      </c>
    </row>
    <row r="73" spans="1:3" ht="27.6" x14ac:dyDescent="0.3">
      <c r="A73" s="59">
        <v>45056</v>
      </c>
      <c r="B73" s="64" t="s">
        <v>184</v>
      </c>
      <c r="C73" s="16">
        <v>164.43</v>
      </c>
    </row>
    <row r="74" spans="1:3" x14ac:dyDescent="0.3">
      <c r="A74" s="59">
        <v>45058</v>
      </c>
      <c r="B74" s="64" t="s">
        <v>185</v>
      </c>
      <c r="C74" s="16">
        <v>91072.49</v>
      </c>
    </row>
    <row r="75" spans="1:3" x14ac:dyDescent="0.3">
      <c r="A75" s="59">
        <v>45058</v>
      </c>
      <c r="B75" s="64" t="s">
        <v>186</v>
      </c>
      <c r="C75" s="16">
        <v>550</v>
      </c>
    </row>
    <row r="76" spans="1:3" ht="41.4" x14ac:dyDescent="0.3">
      <c r="A76" s="59">
        <v>45058</v>
      </c>
      <c r="B76" s="64" t="s">
        <v>187</v>
      </c>
      <c r="C76" s="16">
        <v>97515.199999999997</v>
      </c>
    </row>
    <row r="77" spans="1:3" x14ac:dyDescent="0.3">
      <c r="A77" s="59">
        <v>45058</v>
      </c>
      <c r="B77" s="64" t="s">
        <v>188</v>
      </c>
      <c r="C77" s="16">
        <v>8290.93</v>
      </c>
    </row>
    <row r="78" spans="1:3" x14ac:dyDescent="0.3">
      <c r="A78" s="59">
        <v>45058</v>
      </c>
      <c r="B78" s="64" t="s">
        <v>188</v>
      </c>
      <c r="C78" s="16">
        <v>23140.880000000001</v>
      </c>
    </row>
    <row r="79" spans="1:3" x14ac:dyDescent="0.3">
      <c r="A79" s="59">
        <v>45062</v>
      </c>
      <c r="B79" s="64" t="s">
        <v>189</v>
      </c>
      <c r="C79" s="16">
        <v>1440</v>
      </c>
    </row>
    <row r="80" spans="1:3" x14ac:dyDescent="0.3">
      <c r="A80" s="59">
        <v>45062</v>
      </c>
      <c r="B80" s="64" t="s">
        <v>190</v>
      </c>
      <c r="C80" s="16">
        <v>5632</v>
      </c>
    </row>
    <row r="81" spans="1:3" ht="27.6" x14ac:dyDescent="0.3">
      <c r="A81" s="59">
        <v>45062</v>
      </c>
      <c r="B81" s="64" t="s">
        <v>191</v>
      </c>
      <c r="C81" s="16">
        <v>9107.25</v>
      </c>
    </row>
    <row r="82" spans="1:3" x14ac:dyDescent="0.3">
      <c r="A82" s="59">
        <v>45065</v>
      </c>
      <c r="B82" s="64" t="s">
        <v>192</v>
      </c>
      <c r="C82" s="16">
        <v>93489</v>
      </c>
    </row>
    <row r="83" spans="1:3" x14ac:dyDescent="0.3">
      <c r="A83" s="59">
        <v>45069</v>
      </c>
      <c r="B83" s="64" t="s">
        <v>193</v>
      </c>
      <c r="C83" s="16">
        <v>13928</v>
      </c>
    </row>
    <row r="84" spans="1:3" x14ac:dyDescent="0.3">
      <c r="A84" s="59">
        <v>45069</v>
      </c>
      <c r="B84" s="64" t="s">
        <v>194</v>
      </c>
      <c r="C84" s="16">
        <v>300</v>
      </c>
    </row>
    <row r="85" spans="1:3" x14ac:dyDescent="0.3">
      <c r="A85" s="59">
        <v>45069</v>
      </c>
      <c r="B85" s="64" t="s">
        <v>195</v>
      </c>
      <c r="C85" s="16">
        <v>2423.33</v>
      </c>
    </row>
    <row r="86" spans="1:3" x14ac:dyDescent="0.3">
      <c r="A86" s="59">
        <v>45069</v>
      </c>
      <c r="B86" s="64" t="s">
        <v>196</v>
      </c>
      <c r="C86" s="16">
        <v>700</v>
      </c>
    </row>
    <row r="87" spans="1:3" ht="27.6" x14ac:dyDescent="0.3">
      <c r="A87" s="59">
        <v>45069</v>
      </c>
      <c r="B87" s="64" t="s">
        <v>197</v>
      </c>
      <c r="C87" s="16">
        <v>202.1</v>
      </c>
    </row>
    <row r="88" spans="1:3" x14ac:dyDescent="0.3">
      <c r="A88" s="59">
        <v>45070</v>
      </c>
      <c r="B88" s="64" t="s">
        <v>198</v>
      </c>
      <c r="C88" s="16">
        <v>6726</v>
      </c>
    </row>
    <row r="89" spans="1:3" x14ac:dyDescent="0.3">
      <c r="A89" s="59">
        <v>45070</v>
      </c>
      <c r="B89" s="64" t="s">
        <v>199</v>
      </c>
      <c r="C89" s="16">
        <v>24095</v>
      </c>
    </row>
    <row r="90" spans="1:3" x14ac:dyDescent="0.3">
      <c r="A90" s="59">
        <v>45070</v>
      </c>
      <c r="B90" s="64" t="s">
        <v>200</v>
      </c>
      <c r="C90" s="16">
        <v>30</v>
      </c>
    </row>
    <row r="91" spans="1:3" x14ac:dyDescent="0.3">
      <c r="A91" s="59">
        <v>45070</v>
      </c>
      <c r="B91" s="64" t="s">
        <v>201</v>
      </c>
      <c r="C91" s="16">
        <v>191</v>
      </c>
    </row>
    <row r="92" spans="1:3" ht="27.6" x14ac:dyDescent="0.3">
      <c r="A92" s="59">
        <v>45070</v>
      </c>
      <c r="B92" s="64" t="s">
        <v>202</v>
      </c>
      <c r="C92" s="16">
        <v>34</v>
      </c>
    </row>
    <row r="93" spans="1:3" ht="27.6" x14ac:dyDescent="0.3">
      <c r="A93" s="59">
        <v>45070</v>
      </c>
      <c r="B93" s="64" t="s">
        <v>203</v>
      </c>
      <c r="C93" s="16">
        <v>461</v>
      </c>
    </row>
    <row r="94" spans="1:3" ht="27.6" x14ac:dyDescent="0.3">
      <c r="A94" s="59">
        <v>45070</v>
      </c>
      <c r="B94" s="64" t="s">
        <v>204</v>
      </c>
      <c r="C94" s="16">
        <v>184</v>
      </c>
    </row>
    <row r="95" spans="1:3" ht="27.6" x14ac:dyDescent="0.3">
      <c r="A95" s="59">
        <v>45070</v>
      </c>
      <c r="B95" s="64" t="s">
        <v>205</v>
      </c>
      <c r="C95" s="16">
        <v>334.05</v>
      </c>
    </row>
    <row r="96" spans="1:3" x14ac:dyDescent="0.3">
      <c r="A96" s="59">
        <v>45070</v>
      </c>
      <c r="B96" s="64" t="s">
        <v>206</v>
      </c>
      <c r="C96" s="16">
        <v>21237.040000000001</v>
      </c>
    </row>
    <row r="97" spans="1:3" x14ac:dyDescent="0.3">
      <c r="A97" s="59">
        <v>45071</v>
      </c>
      <c r="B97" s="64" t="s">
        <v>207</v>
      </c>
      <c r="C97" s="16">
        <v>300</v>
      </c>
    </row>
    <row r="98" spans="1:3" x14ac:dyDescent="0.3">
      <c r="A98" s="59">
        <v>45072</v>
      </c>
      <c r="B98" s="64" t="s">
        <v>208</v>
      </c>
      <c r="C98" s="16">
        <v>9741</v>
      </c>
    </row>
    <row r="99" spans="1:3" x14ac:dyDescent="0.3">
      <c r="A99" s="59">
        <v>45072</v>
      </c>
      <c r="B99" s="64" t="s">
        <v>209</v>
      </c>
      <c r="C99" s="16">
        <v>1794</v>
      </c>
    </row>
    <row r="100" spans="1:3" x14ac:dyDescent="0.3">
      <c r="A100" s="59">
        <v>45076</v>
      </c>
      <c r="B100" s="64" t="s">
        <v>210</v>
      </c>
      <c r="C100" s="16">
        <v>210</v>
      </c>
    </row>
    <row r="101" spans="1:3" ht="27.6" x14ac:dyDescent="0.3">
      <c r="A101" s="59">
        <v>45076</v>
      </c>
      <c r="B101" s="64" t="s">
        <v>211</v>
      </c>
      <c r="C101" s="16">
        <v>452</v>
      </c>
    </row>
    <row r="102" spans="1:3" ht="27.6" x14ac:dyDescent="0.3">
      <c r="A102" s="59">
        <v>45076</v>
      </c>
      <c r="B102" s="64" t="s">
        <v>212</v>
      </c>
      <c r="C102" s="16">
        <v>164.43</v>
      </c>
    </row>
    <row r="103" spans="1:3" x14ac:dyDescent="0.3">
      <c r="A103" s="59">
        <v>45077</v>
      </c>
      <c r="B103" s="64" t="s">
        <v>213</v>
      </c>
      <c r="C103" s="16">
        <v>2615</v>
      </c>
    </row>
    <row r="104" spans="1:3" ht="27.6" x14ac:dyDescent="0.3">
      <c r="A104" s="59">
        <v>45077</v>
      </c>
      <c r="B104" s="64" t="s">
        <v>214</v>
      </c>
      <c r="C104" s="16">
        <v>4500</v>
      </c>
    </row>
    <row r="105" spans="1:3" x14ac:dyDescent="0.3">
      <c r="A105" s="59">
        <v>45077</v>
      </c>
      <c r="B105" s="64" t="s">
        <v>215</v>
      </c>
      <c r="C105" s="16">
        <v>240</v>
      </c>
    </row>
    <row r="106" spans="1:3" x14ac:dyDescent="0.3">
      <c r="A106" s="59">
        <v>45077</v>
      </c>
      <c r="B106" s="64" t="s">
        <v>216</v>
      </c>
      <c r="C106" s="16">
        <v>58320</v>
      </c>
    </row>
    <row r="107" spans="1:3" x14ac:dyDescent="0.3">
      <c r="A107" s="59">
        <v>45077</v>
      </c>
      <c r="B107" s="64" t="s">
        <v>217</v>
      </c>
      <c r="C107" s="16">
        <v>218121</v>
      </c>
    </row>
    <row r="108" spans="1:3" x14ac:dyDescent="0.3">
      <c r="A108" s="59">
        <v>45077</v>
      </c>
      <c r="B108" s="64" t="s">
        <v>218</v>
      </c>
      <c r="C108" s="16">
        <v>30</v>
      </c>
    </row>
    <row r="109" spans="1:3" x14ac:dyDescent="0.3">
      <c r="A109" s="59">
        <v>45077</v>
      </c>
      <c r="B109" s="64" t="s">
        <v>219</v>
      </c>
      <c r="C109" s="16">
        <v>2244</v>
      </c>
    </row>
    <row r="110" spans="1:3" x14ac:dyDescent="0.3">
      <c r="A110" s="59">
        <v>45077</v>
      </c>
      <c r="B110" s="64" t="s">
        <v>220</v>
      </c>
      <c r="C110" s="16">
        <v>2179</v>
      </c>
    </row>
    <row r="111" spans="1:3" ht="27.6" x14ac:dyDescent="0.3">
      <c r="A111" s="59">
        <v>45077</v>
      </c>
      <c r="B111" s="64" t="s">
        <v>221</v>
      </c>
      <c r="C111" s="16">
        <v>15077.41</v>
      </c>
    </row>
    <row r="112" spans="1:3" x14ac:dyDescent="0.3">
      <c r="A112" s="59">
        <v>45077</v>
      </c>
      <c r="B112" s="64" t="s">
        <v>222</v>
      </c>
      <c r="C112" s="16">
        <v>400</v>
      </c>
    </row>
    <row r="113" spans="1:3" x14ac:dyDescent="0.3">
      <c r="A113" s="59">
        <v>45077</v>
      </c>
      <c r="B113" s="64" t="s">
        <v>223</v>
      </c>
      <c r="C113" s="16">
        <v>5808</v>
      </c>
    </row>
    <row r="114" spans="1:3" x14ac:dyDescent="0.3">
      <c r="A114" s="190" t="s">
        <v>224</v>
      </c>
      <c r="B114" s="190"/>
      <c r="C114" s="63">
        <f>SUM(C45:C113)</f>
        <v>1144303.1900000002</v>
      </c>
    </row>
    <row r="116" spans="1:3" x14ac:dyDescent="0.3">
      <c r="A116" s="54" t="s">
        <v>131</v>
      </c>
      <c r="B116" s="54">
        <v>2023</v>
      </c>
    </row>
    <row r="118" spans="1:3" x14ac:dyDescent="0.3">
      <c r="A118" s="187" t="s">
        <v>131</v>
      </c>
      <c r="B118" s="188"/>
      <c r="C118" s="189"/>
    </row>
    <row r="119" spans="1:3" x14ac:dyDescent="0.3">
      <c r="A119" s="60" t="s">
        <v>0</v>
      </c>
      <c r="B119" s="61" t="s">
        <v>89</v>
      </c>
      <c r="C119" s="62" t="s">
        <v>1139</v>
      </c>
    </row>
    <row r="120" spans="1:3" x14ac:dyDescent="0.3">
      <c r="A120" s="59">
        <v>45078</v>
      </c>
      <c r="B120" s="64" t="s">
        <v>254</v>
      </c>
      <c r="C120" s="16">
        <v>140</v>
      </c>
    </row>
    <row r="121" spans="1:3" x14ac:dyDescent="0.3">
      <c r="A121" s="59">
        <v>45078</v>
      </c>
      <c r="B121" s="64" t="s">
        <v>255</v>
      </c>
      <c r="C121" s="16">
        <v>423.5</v>
      </c>
    </row>
    <row r="122" spans="1:3" ht="27.6" x14ac:dyDescent="0.3">
      <c r="A122" s="59">
        <v>45082</v>
      </c>
      <c r="B122" s="64" t="s">
        <v>256</v>
      </c>
      <c r="C122" s="16">
        <v>5800.36</v>
      </c>
    </row>
    <row r="123" spans="1:3" x14ac:dyDescent="0.3">
      <c r="A123" s="59">
        <v>45082</v>
      </c>
      <c r="B123" s="64" t="s">
        <v>257</v>
      </c>
      <c r="C123" s="16">
        <v>600</v>
      </c>
    </row>
    <row r="124" spans="1:3" x14ac:dyDescent="0.3">
      <c r="A124" s="59">
        <v>45082</v>
      </c>
      <c r="B124" s="64" t="s">
        <v>258</v>
      </c>
      <c r="C124" s="16">
        <v>600</v>
      </c>
    </row>
    <row r="125" spans="1:3" ht="27.6" x14ac:dyDescent="0.3">
      <c r="A125" s="59">
        <v>45082</v>
      </c>
      <c r="B125" s="64" t="s">
        <v>259</v>
      </c>
      <c r="C125" s="16">
        <v>6289.24</v>
      </c>
    </row>
    <row r="126" spans="1:3" x14ac:dyDescent="0.3">
      <c r="A126" s="59">
        <v>45082</v>
      </c>
      <c r="B126" s="64" t="s">
        <v>260</v>
      </c>
      <c r="C126" s="16">
        <v>1375.82</v>
      </c>
    </row>
    <row r="127" spans="1:3" x14ac:dyDescent="0.3">
      <c r="A127" s="59">
        <v>45082</v>
      </c>
      <c r="B127" s="64" t="s">
        <v>261</v>
      </c>
      <c r="C127" s="16">
        <v>301</v>
      </c>
    </row>
    <row r="128" spans="1:3" x14ac:dyDescent="0.3">
      <c r="A128" s="59">
        <v>45082</v>
      </c>
      <c r="B128" s="64" t="s">
        <v>262</v>
      </c>
      <c r="C128" s="16">
        <v>1800</v>
      </c>
    </row>
    <row r="129" spans="1:3" x14ac:dyDescent="0.3">
      <c r="A129" s="59">
        <v>45083</v>
      </c>
      <c r="B129" s="64" t="s">
        <v>263</v>
      </c>
      <c r="C129" s="16">
        <v>2000</v>
      </c>
    </row>
    <row r="130" spans="1:3" x14ac:dyDescent="0.3">
      <c r="A130" s="59">
        <v>45083</v>
      </c>
      <c r="B130" s="64" t="s">
        <v>264</v>
      </c>
      <c r="C130" s="16">
        <v>990</v>
      </c>
    </row>
    <row r="131" spans="1:3" x14ac:dyDescent="0.3">
      <c r="A131" s="59">
        <v>45083</v>
      </c>
      <c r="B131" s="64" t="s">
        <v>265</v>
      </c>
      <c r="C131" s="16">
        <v>2854.15</v>
      </c>
    </row>
    <row r="132" spans="1:3" x14ac:dyDescent="0.3">
      <c r="A132" s="59">
        <v>45083</v>
      </c>
      <c r="B132" s="64" t="s">
        <v>266</v>
      </c>
      <c r="C132" s="16">
        <v>4877.78</v>
      </c>
    </row>
    <row r="133" spans="1:3" x14ac:dyDescent="0.3">
      <c r="A133" s="59">
        <v>45084</v>
      </c>
      <c r="B133" s="64" t="s">
        <v>267</v>
      </c>
      <c r="C133" s="16">
        <v>20078.8</v>
      </c>
    </row>
    <row r="134" spans="1:3" x14ac:dyDescent="0.3">
      <c r="A134" s="59">
        <v>45084</v>
      </c>
      <c r="B134" s="64" t="s">
        <v>268</v>
      </c>
      <c r="C134" s="16">
        <v>8307.74</v>
      </c>
    </row>
    <row r="135" spans="1:3" x14ac:dyDescent="0.3">
      <c r="A135" s="59">
        <v>45086</v>
      </c>
      <c r="B135" s="64" t="s">
        <v>269</v>
      </c>
      <c r="C135" s="16">
        <v>500</v>
      </c>
    </row>
    <row r="136" spans="1:3" x14ac:dyDescent="0.3">
      <c r="A136" s="59">
        <v>45086</v>
      </c>
      <c r="B136" s="64" t="s">
        <v>270</v>
      </c>
      <c r="C136" s="16">
        <v>748</v>
      </c>
    </row>
    <row r="137" spans="1:3" ht="27.6" x14ac:dyDescent="0.3">
      <c r="A137" s="59">
        <v>45086</v>
      </c>
      <c r="B137" s="64" t="s">
        <v>1142</v>
      </c>
      <c r="C137" s="16">
        <v>508.05</v>
      </c>
    </row>
    <row r="138" spans="1:3" ht="27.6" x14ac:dyDescent="0.3">
      <c r="A138" s="59">
        <v>45086</v>
      </c>
      <c r="B138" s="64" t="s">
        <v>271</v>
      </c>
      <c r="C138" s="16">
        <v>274.05</v>
      </c>
    </row>
    <row r="139" spans="1:3" x14ac:dyDescent="0.3">
      <c r="A139" s="59">
        <v>45090</v>
      </c>
      <c r="B139" s="64" t="s">
        <v>272</v>
      </c>
      <c r="C139" s="16">
        <v>57413.1</v>
      </c>
    </row>
    <row r="140" spans="1:3" x14ac:dyDescent="0.3">
      <c r="A140" s="59">
        <v>45090</v>
      </c>
      <c r="B140" s="64" t="s">
        <v>273</v>
      </c>
      <c r="C140" s="16">
        <v>3150</v>
      </c>
    </row>
    <row r="141" spans="1:3" x14ac:dyDescent="0.3">
      <c r="A141" s="59">
        <v>45092</v>
      </c>
      <c r="B141" s="64" t="s">
        <v>274</v>
      </c>
      <c r="C141" s="16">
        <v>8789.5499999999993</v>
      </c>
    </row>
    <row r="142" spans="1:3" x14ac:dyDescent="0.3">
      <c r="A142" s="59">
        <v>45092</v>
      </c>
      <c r="B142" s="64" t="s">
        <v>275</v>
      </c>
      <c r="C142" s="16">
        <v>23695.08</v>
      </c>
    </row>
    <row r="143" spans="1:3" x14ac:dyDescent="0.3">
      <c r="A143" s="59">
        <v>45092</v>
      </c>
      <c r="B143" s="64" t="s">
        <v>276</v>
      </c>
      <c r="C143" s="16">
        <v>62406.18</v>
      </c>
    </row>
    <row r="144" spans="1:3" x14ac:dyDescent="0.3">
      <c r="A144" s="59">
        <v>45092</v>
      </c>
      <c r="B144" s="64" t="s">
        <v>277</v>
      </c>
      <c r="C144" s="16">
        <v>554.4</v>
      </c>
    </row>
    <row r="145" spans="1:3" x14ac:dyDescent="0.3">
      <c r="A145" s="59">
        <v>45093</v>
      </c>
      <c r="B145" s="64" t="s">
        <v>278</v>
      </c>
      <c r="C145" s="16">
        <v>6910.56</v>
      </c>
    </row>
    <row r="146" spans="1:3" x14ac:dyDescent="0.3">
      <c r="A146" s="59">
        <v>45093</v>
      </c>
      <c r="B146" s="64" t="s">
        <v>279</v>
      </c>
      <c r="C146" s="16">
        <v>1080.22</v>
      </c>
    </row>
    <row r="147" spans="1:3" x14ac:dyDescent="0.3">
      <c r="A147" s="59">
        <v>45093</v>
      </c>
      <c r="B147" s="64" t="s">
        <v>280</v>
      </c>
      <c r="C147" s="16">
        <v>2540.0300000000002</v>
      </c>
    </row>
    <row r="148" spans="1:3" ht="27.6" x14ac:dyDescent="0.3">
      <c r="A148" s="59">
        <v>45093</v>
      </c>
      <c r="B148" s="64" t="s">
        <v>281</v>
      </c>
      <c r="C148" s="16">
        <v>34592</v>
      </c>
    </row>
    <row r="149" spans="1:3" ht="27.6" x14ac:dyDescent="0.3">
      <c r="A149" s="59">
        <v>45097</v>
      </c>
      <c r="B149" s="64" t="s">
        <v>1143</v>
      </c>
      <c r="C149" s="16">
        <v>264410.40000000002</v>
      </c>
    </row>
    <row r="150" spans="1:3" x14ac:dyDescent="0.3">
      <c r="A150" s="59">
        <v>45097</v>
      </c>
      <c r="B150" s="64" t="s">
        <v>1144</v>
      </c>
      <c r="C150" s="16">
        <v>6000</v>
      </c>
    </row>
    <row r="151" spans="1:3" x14ac:dyDescent="0.3">
      <c r="A151" s="59">
        <v>45097</v>
      </c>
      <c r="B151" s="64" t="s">
        <v>1145</v>
      </c>
      <c r="C151" s="16">
        <v>6000</v>
      </c>
    </row>
    <row r="152" spans="1:3" x14ac:dyDescent="0.3">
      <c r="A152" s="59">
        <v>45097</v>
      </c>
      <c r="B152" s="64" t="s">
        <v>282</v>
      </c>
      <c r="C152" s="16">
        <v>1944.8</v>
      </c>
    </row>
    <row r="153" spans="1:3" x14ac:dyDescent="0.3">
      <c r="A153" s="59">
        <v>45097</v>
      </c>
      <c r="B153" s="64" t="s">
        <v>283</v>
      </c>
      <c r="C153" s="16">
        <v>1030.5</v>
      </c>
    </row>
    <row r="154" spans="1:3" x14ac:dyDescent="0.3">
      <c r="A154" s="59">
        <v>45097</v>
      </c>
      <c r="B154" s="64" t="s">
        <v>284</v>
      </c>
      <c r="C154" s="16">
        <v>82146</v>
      </c>
    </row>
    <row r="155" spans="1:3" ht="41.4" x14ac:dyDescent="0.3">
      <c r="A155" s="59">
        <v>45097</v>
      </c>
      <c r="B155" s="64" t="s">
        <v>285</v>
      </c>
      <c r="C155" s="16">
        <v>1332131.9099999999</v>
      </c>
    </row>
    <row r="156" spans="1:3" x14ac:dyDescent="0.3">
      <c r="A156" s="59">
        <v>45099</v>
      </c>
      <c r="B156" s="64" t="s">
        <v>286</v>
      </c>
      <c r="C156" s="16">
        <v>1600</v>
      </c>
    </row>
    <row r="157" spans="1:3" x14ac:dyDescent="0.3">
      <c r="A157" s="59">
        <v>45099</v>
      </c>
      <c r="B157" s="64" t="s">
        <v>287</v>
      </c>
      <c r="C157" s="16">
        <v>790</v>
      </c>
    </row>
    <row r="158" spans="1:3" x14ac:dyDescent="0.3">
      <c r="A158" s="59">
        <v>45099</v>
      </c>
      <c r="B158" s="64" t="s">
        <v>288</v>
      </c>
      <c r="C158" s="16">
        <v>800</v>
      </c>
    </row>
    <row r="159" spans="1:3" x14ac:dyDescent="0.3">
      <c r="A159" s="59">
        <v>45103</v>
      </c>
      <c r="B159" s="64" t="s">
        <v>289</v>
      </c>
      <c r="C159" s="16">
        <v>3900</v>
      </c>
    </row>
    <row r="160" spans="1:3" x14ac:dyDescent="0.3">
      <c r="A160" s="59">
        <v>45103</v>
      </c>
      <c r="B160" s="64" t="s">
        <v>290</v>
      </c>
      <c r="C160" s="16">
        <v>1700</v>
      </c>
    </row>
    <row r="161" spans="1:3" x14ac:dyDescent="0.3">
      <c r="A161" s="59">
        <v>45104</v>
      </c>
      <c r="B161" s="64" t="s">
        <v>291</v>
      </c>
      <c r="C161" s="16">
        <v>5500</v>
      </c>
    </row>
    <row r="162" spans="1:3" x14ac:dyDescent="0.3">
      <c r="A162" s="59">
        <v>45104</v>
      </c>
      <c r="B162" s="64" t="s">
        <v>1146</v>
      </c>
      <c r="C162" s="16">
        <v>2000</v>
      </c>
    </row>
    <row r="163" spans="1:3" x14ac:dyDescent="0.3">
      <c r="A163" s="59">
        <v>45106</v>
      </c>
      <c r="B163" s="64" t="s">
        <v>292</v>
      </c>
      <c r="C163" s="16">
        <v>4947.7</v>
      </c>
    </row>
    <row r="164" spans="1:3" ht="41.4" x14ac:dyDescent="0.3">
      <c r="A164" s="59">
        <v>45106</v>
      </c>
      <c r="B164" s="64" t="s">
        <v>1147</v>
      </c>
      <c r="C164" s="16">
        <v>452</v>
      </c>
    </row>
    <row r="165" spans="1:3" ht="27.6" x14ac:dyDescent="0.3">
      <c r="A165" s="59">
        <v>45106</v>
      </c>
      <c r="B165" s="64" t="s">
        <v>293</v>
      </c>
      <c r="C165" s="16">
        <v>164.43</v>
      </c>
    </row>
    <row r="166" spans="1:3" ht="27.6" x14ac:dyDescent="0.3">
      <c r="A166" s="59">
        <v>45106</v>
      </c>
      <c r="B166" s="64" t="s">
        <v>294</v>
      </c>
      <c r="C166" s="16">
        <v>400</v>
      </c>
    </row>
    <row r="167" spans="1:3" x14ac:dyDescent="0.3">
      <c r="A167" s="190" t="s">
        <v>295</v>
      </c>
      <c r="B167" s="190"/>
      <c r="C167" s="63">
        <f>SUM(C120:C166)</f>
        <v>1975517.3499999999</v>
      </c>
    </row>
    <row r="169" spans="1:3" x14ac:dyDescent="0.3">
      <c r="A169" s="54" t="s">
        <v>234</v>
      </c>
      <c r="B169" s="54">
        <v>2023</v>
      </c>
      <c r="C169" s="24"/>
    </row>
    <row r="171" spans="1:3" x14ac:dyDescent="0.3">
      <c r="A171" s="187" t="s">
        <v>234</v>
      </c>
      <c r="B171" s="188"/>
      <c r="C171" s="189"/>
    </row>
    <row r="172" spans="1:3" x14ac:dyDescent="0.3">
      <c r="A172" s="60" t="s">
        <v>0</v>
      </c>
      <c r="B172" s="61" t="s">
        <v>89</v>
      </c>
      <c r="C172" s="62" t="s">
        <v>1139</v>
      </c>
    </row>
    <row r="173" spans="1:3" x14ac:dyDescent="0.3">
      <c r="A173" s="59">
        <v>45110</v>
      </c>
      <c r="B173" s="64" t="s">
        <v>320</v>
      </c>
      <c r="C173" s="16">
        <v>2000</v>
      </c>
    </row>
    <row r="174" spans="1:3" x14ac:dyDescent="0.3">
      <c r="A174" s="59">
        <v>45110</v>
      </c>
      <c r="B174" s="64" t="s">
        <v>321</v>
      </c>
      <c r="C174" s="16">
        <v>558.70000000000005</v>
      </c>
    </row>
    <row r="175" spans="1:3" x14ac:dyDescent="0.3">
      <c r="A175" s="59">
        <v>45110</v>
      </c>
      <c r="B175" s="64" t="s">
        <v>322</v>
      </c>
      <c r="C175" s="16">
        <v>1800</v>
      </c>
    </row>
    <row r="176" spans="1:3" x14ac:dyDescent="0.3">
      <c r="A176" s="59">
        <v>45110</v>
      </c>
      <c r="B176" s="64" t="s">
        <v>323</v>
      </c>
      <c r="C176" s="16">
        <v>1269.96</v>
      </c>
    </row>
    <row r="177" spans="1:3" x14ac:dyDescent="0.3">
      <c r="A177" s="59">
        <v>45110</v>
      </c>
      <c r="B177" s="64" t="s">
        <v>324</v>
      </c>
      <c r="C177" s="16">
        <v>731</v>
      </c>
    </row>
    <row r="178" spans="1:3" x14ac:dyDescent="0.3">
      <c r="A178" s="59">
        <v>45110</v>
      </c>
      <c r="B178" s="64" t="s">
        <v>325</v>
      </c>
      <c r="C178" s="16">
        <v>1496</v>
      </c>
    </row>
    <row r="179" spans="1:3" x14ac:dyDescent="0.3">
      <c r="A179" s="59">
        <v>45110</v>
      </c>
      <c r="B179" s="64" t="s">
        <v>326</v>
      </c>
      <c r="C179" s="16">
        <v>1008</v>
      </c>
    </row>
    <row r="180" spans="1:3" x14ac:dyDescent="0.3">
      <c r="A180" s="59">
        <v>45111</v>
      </c>
      <c r="B180" s="64" t="s">
        <v>327</v>
      </c>
      <c r="C180" s="16">
        <v>400</v>
      </c>
    </row>
    <row r="181" spans="1:3" x14ac:dyDescent="0.3">
      <c r="A181" s="59">
        <v>45112</v>
      </c>
      <c r="B181" s="64" t="s">
        <v>328</v>
      </c>
      <c r="C181" s="16">
        <v>58185</v>
      </c>
    </row>
    <row r="182" spans="1:3" x14ac:dyDescent="0.3">
      <c r="A182" s="59">
        <v>45112</v>
      </c>
      <c r="B182" s="64" t="s">
        <v>329</v>
      </c>
      <c r="C182" s="16">
        <v>212117</v>
      </c>
    </row>
    <row r="183" spans="1:3" x14ac:dyDescent="0.3">
      <c r="A183" s="59">
        <v>45112</v>
      </c>
      <c r="B183" s="64" t="s">
        <v>330</v>
      </c>
      <c r="C183" s="16">
        <v>30</v>
      </c>
    </row>
    <row r="184" spans="1:3" x14ac:dyDescent="0.3">
      <c r="A184" s="59">
        <v>45112</v>
      </c>
      <c r="B184" s="64" t="s">
        <v>331</v>
      </c>
      <c r="C184" s="16">
        <v>2244</v>
      </c>
    </row>
    <row r="185" spans="1:3" x14ac:dyDescent="0.3">
      <c r="A185" s="59">
        <v>45112</v>
      </c>
      <c r="B185" s="64" t="s">
        <v>332</v>
      </c>
      <c r="C185" s="16">
        <v>4941</v>
      </c>
    </row>
    <row r="186" spans="1:3" x14ac:dyDescent="0.3">
      <c r="A186" s="59">
        <v>45112</v>
      </c>
      <c r="B186" s="64" t="s">
        <v>333</v>
      </c>
      <c r="C186" s="16">
        <v>2062</v>
      </c>
    </row>
    <row r="187" spans="1:3" x14ac:dyDescent="0.3">
      <c r="A187" s="59">
        <v>45112</v>
      </c>
      <c r="B187" s="64" t="s">
        <v>334</v>
      </c>
      <c r="C187" s="16">
        <v>2062</v>
      </c>
    </row>
    <row r="188" spans="1:3" x14ac:dyDescent="0.3">
      <c r="A188" s="59">
        <v>45113</v>
      </c>
      <c r="B188" s="64" t="s">
        <v>335</v>
      </c>
      <c r="C188" s="16">
        <v>61950.400000000001</v>
      </c>
    </row>
    <row r="189" spans="1:3" ht="27.6" x14ac:dyDescent="0.3">
      <c r="A189" s="59">
        <v>45114</v>
      </c>
      <c r="B189" s="64" t="s">
        <v>1148</v>
      </c>
      <c r="C189" s="16">
        <v>759.5</v>
      </c>
    </row>
    <row r="190" spans="1:3" ht="27.6" x14ac:dyDescent="0.3">
      <c r="A190" s="59">
        <v>45114</v>
      </c>
      <c r="B190" s="64" t="s">
        <v>1149</v>
      </c>
      <c r="C190" s="16">
        <v>842.15</v>
      </c>
    </row>
    <row r="191" spans="1:3" ht="27.6" x14ac:dyDescent="0.3">
      <c r="A191" s="59">
        <v>45117</v>
      </c>
      <c r="B191" s="64" t="s">
        <v>1150</v>
      </c>
      <c r="C191" s="16">
        <v>6000</v>
      </c>
    </row>
    <row r="192" spans="1:3" x14ac:dyDescent="0.3">
      <c r="A192" s="59">
        <v>45117</v>
      </c>
      <c r="B192" s="64" t="s">
        <v>336</v>
      </c>
      <c r="C192" s="16">
        <v>8819.8799999999992</v>
      </c>
    </row>
    <row r="193" spans="1:3" x14ac:dyDescent="0.3">
      <c r="A193" s="59">
        <v>45117</v>
      </c>
      <c r="B193" s="64" t="s">
        <v>337</v>
      </c>
      <c r="C193" s="16">
        <v>23430.04</v>
      </c>
    </row>
    <row r="194" spans="1:3" x14ac:dyDescent="0.3">
      <c r="A194" s="59">
        <v>45118</v>
      </c>
      <c r="B194" s="64" t="s">
        <v>338</v>
      </c>
      <c r="C194" s="16">
        <v>1300</v>
      </c>
    </row>
    <row r="195" spans="1:3" x14ac:dyDescent="0.3">
      <c r="A195" s="59">
        <v>45118</v>
      </c>
      <c r="B195" s="64" t="s">
        <v>339</v>
      </c>
      <c r="C195" s="16">
        <v>53844.6</v>
      </c>
    </row>
    <row r="196" spans="1:3" x14ac:dyDescent="0.3">
      <c r="A196" s="59">
        <v>45119</v>
      </c>
      <c r="B196" s="64" t="s">
        <v>340</v>
      </c>
      <c r="C196" s="16">
        <v>2567</v>
      </c>
    </row>
    <row r="197" spans="1:3" x14ac:dyDescent="0.3">
      <c r="A197" s="59">
        <v>45119</v>
      </c>
      <c r="B197" s="64" t="s">
        <v>341</v>
      </c>
      <c r="C197" s="16">
        <v>1642.26</v>
      </c>
    </row>
    <row r="198" spans="1:3" ht="41.4" x14ac:dyDescent="0.3">
      <c r="A198" s="59">
        <v>45119</v>
      </c>
      <c r="B198" s="64" t="s">
        <v>1151</v>
      </c>
      <c r="C198" s="16">
        <v>452</v>
      </c>
    </row>
    <row r="199" spans="1:3" ht="27.6" x14ac:dyDescent="0.3">
      <c r="A199" s="59">
        <v>45119</v>
      </c>
      <c r="B199" s="64" t="s">
        <v>342</v>
      </c>
      <c r="C199" s="16">
        <v>164.43</v>
      </c>
    </row>
    <row r="200" spans="1:3" x14ac:dyDescent="0.3">
      <c r="A200" s="59">
        <v>45119</v>
      </c>
      <c r="B200" s="64" t="s">
        <v>343</v>
      </c>
      <c r="C200" s="16">
        <v>748</v>
      </c>
    </row>
    <row r="201" spans="1:3" ht="27.6" x14ac:dyDescent="0.3">
      <c r="A201" s="59">
        <v>45120</v>
      </c>
      <c r="B201" s="64" t="s">
        <v>344</v>
      </c>
      <c r="C201" s="16">
        <v>30768.560000000001</v>
      </c>
    </row>
    <row r="202" spans="1:3" x14ac:dyDescent="0.3">
      <c r="A202" s="59">
        <v>45120</v>
      </c>
      <c r="B202" s="64" t="s">
        <v>345</v>
      </c>
      <c r="C202" s="16">
        <v>904.9</v>
      </c>
    </row>
    <row r="203" spans="1:3" x14ac:dyDescent="0.3">
      <c r="A203" s="59">
        <v>45120</v>
      </c>
      <c r="B203" s="64" t="s">
        <v>346</v>
      </c>
      <c r="C203" s="16">
        <v>15979</v>
      </c>
    </row>
    <row r="204" spans="1:3" ht="27.6" x14ac:dyDescent="0.3">
      <c r="A204" s="59">
        <v>45120</v>
      </c>
      <c r="B204" s="64" t="s">
        <v>347</v>
      </c>
      <c r="C204" s="16">
        <v>3300</v>
      </c>
    </row>
    <row r="205" spans="1:3" ht="27.6" x14ac:dyDescent="0.3">
      <c r="A205" s="59">
        <v>45120</v>
      </c>
      <c r="B205" s="64" t="s">
        <v>348</v>
      </c>
      <c r="C205" s="16">
        <v>200</v>
      </c>
    </row>
    <row r="206" spans="1:3" ht="27.6" x14ac:dyDescent="0.3">
      <c r="A206" s="59">
        <v>45121</v>
      </c>
      <c r="B206" s="64" t="s">
        <v>349</v>
      </c>
      <c r="C206" s="16">
        <v>613</v>
      </c>
    </row>
    <row r="207" spans="1:3" x14ac:dyDescent="0.3">
      <c r="A207" s="59">
        <v>45125</v>
      </c>
      <c r="B207" s="64" t="s">
        <v>350</v>
      </c>
      <c r="C207" s="16">
        <v>3914</v>
      </c>
    </row>
    <row r="208" spans="1:3" ht="41.4" x14ac:dyDescent="0.3">
      <c r="A208" s="59">
        <v>45125</v>
      </c>
      <c r="B208" s="64" t="s">
        <v>1152</v>
      </c>
      <c r="C208" s="16">
        <v>368.86</v>
      </c>
    </row>
    <row r="209" spans="1:3" ht="41.4" x14ac:dyDescent="0.3">
      <c r="A209" s="59">
        <v>45125</v>
      </c>
      <c r="B209" s="64" t="s">
        <v>1153</v>
      </c>
      <c r="C209" s="16">
        <v>368.86</v>
      </c>
    </row>
    <row r="210" spans="1:3" ht="41.4" x14ac:dyDescent="0.3">
      <c r="A210" s="59">
        <v>45125</v>
      </c>
      <c r="B210" s="64" t="s">
        <v>1154</v>
      </c>
      <c r="C210" s="16">
        <v>335.8</v>
      </c>
    </row>
    <row r="211" spans="1:3" x14ac:dyDescent="0.3">
      <c r="A211" s="59">
        <v>45125</v>
      </c>
      <c r="B211" s="64" t="s">
        <v>351</v>
      </c>
      <c r="C211" s="16">
        <v>627.01</v>
      </c>
    </row>
    <row r="212" spans="1:3" x14ac:dyDescent="0.3">
      <c r="A212" s="59">
        <v>45126</v>
      </c>
      <c r="B212" s="64" t="s">
        <v>352</v>
      </c>
      <c r="C212" s="16">
        <v>5220</v>
      </c>
    </row>
    <row r="213" spans="1:3" x14ac:dyDescent="0.3">
      <c r="A213" s="59">
        <v>45127</v>
      </c>
      <c r="B213" s="64" t="s">
        <v>353</v>
      </c>
      <c r="C213" s="16">
        <v>75556</v>
      </c>
    </row>
    <row r="214" spans="1:3" x14ac:dyDescent="0.3">
      <c r="A214" s="59">
        <v>45127</v>
      </c>
      <c r="B214" s="64" t="s">
        <v>95</v>
      </c>
      <c r="C214" s="16">
        <v>0</v>
      </c>
    </row>
    <row r="215" spans="1:3" ht="27.6" x14ac:dyDescent="0.3">
      <c r="A215" s="59">
        <v>45127</v>
      </c>
      <c r="B215" s="64" t="s">
        <v>354</v>
      </c>
      <c r="C215" s="16">
        <v>3345.6</v>
      </c>
    </row>
    <row r="216" spans="1:3" x14ac:dyDescent="0.3">
      <c r="A216" s="59">
        <v>45127</v>
      </c>
      <c r="B216" s="64" t="s">
        <v>355</v>
      </c>
      <c r="C216" s="16">
        <v>2306.1999999999998</v>
      </c>
    </row>
    <row r="217" spans="1:3" x14ac:dyDescent="0.3">
      <c r="A217" s="59">
        <v>45133</v>
      </c>
      <c r="B217" s="64" t="s">
        <v>356</v>
      </c>
      <c r="C217" s="16">
        <v>96</v>
      </c>
    </row>
    <row r="218" spans="1:3" x14ac:dyDescent="0.3">
      <c r="A218" s="59">
        <v>45133</v>
      </c>
      <c r="B218" s="64" t="s">
        <v>357</v>
      </c>
      <c r="C218" s="16">
        <v>1941.3</v>
      </c>
    </row>
    <row r="219" spans="1:3" x14ac:dyDescent="0.3">
      <c r="A219" s="59">
        <v>45133</v>
      </c>
      <c r="B219" s="64" t="s">
        <v>95</v>
      </c>
      <c r="C219" s="16">
        <v>0</v>
      </c>
    </row>
    <row r="220" spans="1:3" x14ac:dyDescent="0.3">
      <c r="A220" s="59">
        <v>45133</v>
      </c>
      <c r="B220" s="64" t="s">
        <v>358</v>
      </c>
      <c r="C220" s="16">
        <v>3930</v>
      </c>
    </row>
    <row r="221" spans="1:3" x14ac:dyDescent="0.3">
      <c r="A221" s="59">
        <v>45133</v>
      </c>
      <c r="B221" s="64" t="s">
        <v>359</v>
      </c>
      <c r="C221" s="16">
        <v>290</v>
      </c>
    </row>
    <row r="222" spans="1:3" ht="27.6" x14ac:dyDescent="0.3">
      <c r="A222" s="59">
        <v>45133</v>
      </c>
      <c r="B222" s="64" t="s">
        <v>360</v>
      </c>
      <c r="C222" s="16">
        <v>2116.31</v>
      </c>
    </row>
    <row r="223" spans="1:3" ht="27.6" x14ac:dyDescent="0.3">
      <c r="A223" s="59">
        <v>45134</v>
      </c>
      <c r="B223" s="64" t="s">
        <v>361</v>
      </c>
      <c r="C223" s="16">
        <v>675</v>
      </c>
    </row>
    <row r="224" spans="1:3" x14ac:dyDescent="0.3">
      <c r="A224" s="59">
        <v>45134</v>
      </c>
      <c r="B224" s="64" t="s">
        <v>362</v>
      </c>
      <c r="C224" s="16">
        <v>315</v>
      </c>
    </row>
    <row r="225" spans="1:3" x14ac:dyDescent="0.3">
      <c r="A225" s="59">
        <v>45134</v>
      </c>
      <c r="B225" s="64" t="s">
        <v>363</v>
      </c>
      <c r="C225" s="16">
        <v>688.85</v>
      </c>
    </row>
    <row r="226" spans="1:3" x14ac:dyDescent="0.3">
      <c r="A226" s="59">
        <v>45134</v>
      </c>
      <c r="B226" s="64" t="s">
        <v>364</v>
      </c>
      <c r="C226" s="16">
        <v>152.88</v>
      </c>
    </row>
    <row r="227" spans="1:3" ht="27.6" x14ac:dyDescent="0.3">
      <c r="A227" s="59">
        <v>45134</v>
      </c>
      <c r="B227" s="64" t="s">
        <v>365</v>
      </c>
      <c r="C227" s="16">
        <v>26</v>
      </c>
    </row>
    <row r="228" spans="1:3" ht="27.6" x14ac:dyDescent="0.3">
      <c r="A228" s="59">
        <v>45134</v>
      </c>
      <c r="B228" s="64" t="s">
        <v>366</v>
      </c>
      <c r="C228" s="16">
        <v>3192</v>
      </c>
    </row>
    <row r="229" spans="1:3" ht="27.6" x14ac:dyDescent="0.3">
      <c r="A229" s="59">
        <v>45135</v>
      </c>
      <c r="B229" s="64" t="s">
        <v>367</v>
      </c>
      <c r="C229" s="16">
        <v>1016.82</v>
      </c>
    </row>
    <row r="230" spans="1:3" ht="27.6" x14ac:dyDescent="0.3">
      <c r="A230" s="59">
        <v>45135</v>
      </c>
      <c r="B230" s="64" t="s">
        <v>368</v>
      </c>
      <c r="C230" s="16">
        <v>39.6</v>
      </c>
    </row>
    <row r="231" spans="1:3" ht="27.6" x14ac:dyDescent="0.3">
      <c r="A231" s="59">
        <v>45135</v>
      </c>
      <c r="B231" s="64" t="s">
        <v>369</v>
      </c>
      <c r="C231" s="16">
        <v>2750</v>
      </c>
    </row>
    <row r="232" spans="1:3" x14ac:dyDescent="0.3">
      <c r="A232" s="59">
        <v>45135</v>
      </c>
      <c r="B232" s="64" t="s">
        <v>370</v>
      </c>
      <c r="C232" s="16">
        <v>340</v>
      </c>
    </row>
    <row r="233" spans="1:3" x14ac:dyDescent="0.3">
      <c r="A233" s="59">
        <v>45135</v>
      </c>
      <c r="B233" s="64" t="s">
        <v>371</v>
      </c>
      <c r="C233" s="16">
        <v>3060</v>
      </c>
    </row>
    <row r="234" spans="1:3" x14ac:dyDescent="0.3">
      <c r="A234" s="59">
        <v>45135</v>
      </c>
      <c r="B234" s="64" t="s">
        <v>372</v>
      </c>
      <c r="C234" s="16">
        <v>150</v>
      </c>
    </row>
    <row r="235" spans="1:3" ht="27.6" x14ac:dyDescent="0.3">
      <c r="A235" s="59">
        <v>45138</v>
      </c>
      <c r="B235" s="64" t="s">
        <v>373</v>
      </c>
      <c r="C235" s="16">
        <v>1800</v>
      </c>
    </row>
    <row r="236" spans="1:3" x14ac:dyDescent="0.3">
      <c r="A236" s="59">
        <v>45138</v>
      </c>
      <c r="B236" s="64" t="s">
        <v>374</v>
      </c>
      <c r="C236" s="16">
        <v>1284872</v>
      </c>
    </row>
    <row r="237" spans="1:3" x14ac:dyDescent="0.3">
      <c r="A237" s="59">
        <v>45138</v>
      </c>
      <c r="B237" s="64" t="s">
        <v>375</v>
      </c>
      <c r="C237" s="16">
        <v>92803</v>
      </c>
    </row>
    <row r="238" spans="1:3" x14ac:dyDescent="0.3">
      <c r="A238" s="190" t="s">
        <v>376</v>
      </c>
      <c r="B238" s="190"/>
      <c r="C238" s="63">
        <f>SUM(C173:C237)</f>
        <v>1997487.47</v>
      </c>
    </row>
    <row r="240" spans="1:3" x14ac:dyDescent="0.3">
      <c r="A240" s="54" t="s">
        <v>122</v>
      </c>
      <c r="B240" s="54">
        <v>2023</v>
      </c>
    </row>
    <row r="242" spans="1:3" x14ac:dyDescent="0.3">
      <c r="A242" s="187" t="s">
        <v>122</v>
      </c>
      <c r="B242" s="188"/>
      <c r="C242" s="189"/>
    </row>
    <row r="243" spans="1:3" x14ac:dyDescent="0.3">
      <c r="A243" s="60" t="s">
        <v>0</v>
      </c>
      <c r="B243" s="61" t="s">
        <v>89</v>
      </c>
      <c r="C243" s="62" t="s">
        <v>1139</v>
      </c>
    </row>
    <row r="244" spans="1:3" x14ac:dyDescent="0.3">
      <c r="A244" s="59">
        <v>45139</v>
      </c>
      <c r="B244" s="64" t="s">
        <v>400</v>
      </c>
      <c r="C244" s="16">
        <v>400</v>
      </c>
    </row>
    <row r="245" spans="1:3" x14ac:dyDescent="0.3">
      <c r="A245" s="59">
        <v>45139</v>
      </c>
      <c r="B245" s="64" t="s">
        <v>401</v>
      </c>
      <c r="C245" s="16">
        <v>58185</v>
      </c>
    </row>
    <row r="246" spans="1:3" x14ac:dyDescent="0.3">
      <c r="A246" s="59">
        <v>45139</v>
      </c>
      <c r="B246" s="64" t="s">
        <v>402</v>
      </c>
      <c r="C246" s="16">
        <v>190064</v>
      </c>
    </row>
    <row r="247" spans="1:3" x14ac:dyDescent="0.3">
      <c r="A247" s="59">
        <v>45139</v>
      </c>
      <c r="B247" s="64" t="s">
        <v>403</v>
      </c>
      <c r="C247" s="16">
        <v>30</v>
      </c>
    </row>
    <row r="248" spans="1:3" x14ac:dyDescent="0.3">
      <c r="A248" s="59">
        <v>45139</v>
      </c>
      <c r="B248" s="64" t="s">
        <v>404</v>
      </c>
      <c r="C248" s="16">
        <v>2244</v>
      </c>
    </row>
    <row r="249" spans="1:3" x14ac:dyDescent="0.3">
      <c r="A249" s="59">
        <v>45139</v>
      </c>
      <c r="B249" s="64" t="s">
        <v>405</v>
      </c>
      <c r="C249" s="16">
        <v>2062</v>
      </c>
    </row>
    <row r="250" spans="1:3" ht="27.6" x14ac:dyDescent="0.3">
      <c r="A250" s="59">
        <v>45139</v>
      </c>
      <c r="B250" s="64" t="s">
        <v>406</v>
      </c>
      <c r="C250" s="16">
        <v>400</v>
      </c>
    </row>
    <row r="251" spans="1:3" ht="27.6" x14ac:dyDescent="0.3">
      <c r="A251" s="59">
        <v>45139</v>
      </c>
      <c r="B251" s="64" t="s">
        <v>407</v>
      </c>
      <c r="C251" s="16">
        <v>4636</v>
      </c>
    </row>
    <row r="252" spans="1:3" x14ac:dyDescent="0.3">
      <c r="A252" s="59">
        <v>45139</v>
      </c>
      <c r="B252" s="64" t="s">
        <v>1155</v>
      </c>
      <c r="C252" s="16">
        <v>6000</v>
      </c>
    </row>
    <row r="253" spans="1:3" ht="27.6" x14ac:dyDescent="0.3">
      <c r="A253" s="59">
        <v>45139</v>
      </c>
      <c r="B253" s="64" t="s">
        <v>408</v>
      </c>
      <c r="C253" s="16">
        <v>23558.26</v>
      </c>
    </row>
    <row r="254" spans="1:3" x14ac:dyDescent="0.3">
      <c r="A254" s="59">
        <v>45139</v>
      </c>
      <c r="B254" s="64" t="s">
        <v>409</v>
      </c>
      <c r="C254" s="16">
        <v>306.5</v>
      </c>
    </row>
    <row r="255" spans="1:3" x14ac:dyDescent="0.3">
      <c r="A255" s="59">
        <v>45139</v>
      </c>
      <c r="B255" s="64" t="s">
        <v>410</v>
      </c>
      <c r="C255" s="16">
        <v>2000</v>
      </c>
    </row>
    <row r="256" spans="1:3" x14ac:dyDescent="0.3">
      <c r="A256" s="59">
        <v>45140</v>
      </c>
      <c r="B256" s="64" t="s">
        <v>411</v>
      </c>
      <c r="C256" s="16">
        <v>55435.59</v>
      </c>
    </row>
    <row r="257" spans="1:3" ht="27.6" x14ac:dyDescent="0.3">
      <c r="A257" s="59">
        <v>45141</v>
      </c>
      <c r="B257" s="64" t="s">
        <v>412</v>
      </c>
      <c r="C257" s="16">
        <v>1420</v>
      </c>
    </row>
    <row r="258" spans="1:3" ht="27.6" x14ac:dyDescent="0.3">
      <c r="A258" s="59">
        <v>45141</v>
      </c>
      <c r="B258" s="64" t="s">
        <v>413</v>
      </c>
      <c r="C258" s="16">
        <v>110</v>
      </c>
    </row>
    <row r="259" spans="1:3" x14ac:dyDescent="0.3">
      <c r="A259" s="59">
        <v>45141</v>
      </c>
      <c r="B259" s="64" t="s">
        <v>414</v>
      </c>
      <c r="C259" s="16">
        <v>33915.4</v>
      </c>
    </row>
    <row r="260" spans="1:3" ht="27.6" x14ac:dyDescent="0.3">
      <c r="A260" s="59">
        <v>45142</v>
      </c>
      <c r="B260" s="64" t="s">
        <v>415</v>
      </c>
      <c r="C260" s="16">
        <v>1800</v>
      </c>
    </row>
    <row r="261" spans="1:3" x14ac:dyDescent="0.3">
      <c r="A261" s="59">
        <v>45142</v>
      </c>
      <c r="B261" s="64" t="s">
        <v>416</v>
      </c>
      <c r="C261" s="16">
        <v>1269.96</v>
      </c>
    </row>
    <row r="262" spans="1:3" ht="27.6" x14ac:dyDescent="0.3">
      <c r="A262" s="59">
        <v>45142</v>
      </c>
      <c r="B262" s="64" t="s">
        <v>417</v>
      </c>
      <c r="C262" s="16">
        <v>62300</v>
      </c>
    </row>
    <row r="263" spans="1:3" ht="41.4" x14ac:dyDescent="0.3">
      <c r="A263" s="59">
        <v>45142</v>
      </c>
      <c r="B263" s="64" t="s">
        <v>418</v>
      </c>
      <c r="C263" s="16">
        <v>10</v>
      </c>
    </row>
    <row r="264" spans="1:3" ht="27.6" x14ac:dyDescent="0.3">
      <c r="A264" s="59">
        <v>45146</v>
      </c>
      <c r="B264" s="64" t="s">
        <v>419</v>
      </c>
      <c r="C264" s="16">
        <v>10022.4</v>
      </c>
    </row>
    <row r="265" spans="1:3" ht="41.4" x14ac:dyDescent="0.3">
      <c r="A265" s="59">
        <v>45146</v>
      </c>
      <c r="B265" s="64" t="s">
        <v>420</v>
      </c>
      <c r="C265" s="16">
        <v>9758</v>
      </c>
    </row>
    <row r="266" spans="1:3" ht="41.4" x14ac:dyDescent="0.3">
      <c r="A266" s="59">
        <v>45146</v>
      </c>
      <c r="B266" s="64" t="s">
        <v>421</v>
      </c>
      <c r="C266" s="16">
        <v>13940</v>
      </c>
    </row>
    <row r="267" spans="1:3" ht="41.4" x14ac:dyDescent="0.3">
      <c r="A267" s="59">
        <v>45146</v>
      </c>
      <c r="B267" s="64" t="s">
        <v>422</v>
      </c>
      <c r="C267" s="16">
        <v>17285.599999999999</v>
      </c>
    </row>
    <row r="268" spans="1:3" ht="27.6" x14ac:dyDescent="0.3">
      <c r="A268" s="59">
        <v>45146</v>
      </c>
      <c r="B268" s="64" t="s">
        <v>423</v>
      </c>
      <c r="C268" s="16">
        <v>8544.17</v>
      </c>
    </row>
    <row r="269" spans="1:3" ht="27.6" x14ac:dyDescent="0.3">
      <c r="A269" s="59">
        <v>45146</v>
      </c>
      <c r="B269" s="64" t="s">
        <v>424</v>
      </c>
      <c r="C269" s="16">
        <v>1600</v>
      </c>
    </row>
    <row r="270" spans="1:3" ht="27.6" x14ac:dyDescent="0.3">
      <c r="A270" s="59">
        <v>45146</v>
      </c>
      <c r="B270" s="64" t="s">
        <v>425</v>
      </c>
      <c r="C270" s="16">
        <v>1608</v>
      </c>
    </row>
    <row r="271" spans="1:3" x14ac:dyDescent="0.3">
      <c r="A271" s="59">
        <v>45147</v>
      </c>
      <c r="B271" s="64" t="s">
        <v>426</v>
      </c>
      <c r="C271" s="16">
        <v>300</v>
      </c>
    </row>
    <row r="272" spans="1:3" x14ac:dyDescent="0.3">
      <c r="A272" s="59">
        <v>45147</v>
      </c>
      <c r="B272" s="64" t="s">
        <v>427</v>
      </c>
      <c r="C272" s="16">
        <v>300</v>
      </c>
    </row>
    <row r="273" spans="1:3" x14ac:dyDescent="0.3">
      <c r="A273" s="59">
        <v>45147</v>
      </c>
      <c r="B273" s="64" t="s">
        <v>428</v>
      </c>
      <c r="C273" s="16">
        <v>4045.4</v>
      </c>
    </row>
    <row r="274" spans="1:3" x14ac:dyDescent="0.3">
      <c r="A274" s="59">
        <v>45147</v>
      </c>
      <c r="B274" s="64" t="s">
        <v>429</v>
      </c>
      <c r="C274" s="16">
        <v>382</v>
      </c>
    </row>
    <row r="275" spans="1:3" x14ac:dyDescent="0.3">
      <c r="A275" s="59">
        <v>45148</v>
      </c>
      <c r="B275" s="64" t="s">
        <v>430</v>
      </c>
      <c r="C275" s="16">
        <v>2719.88</v>
      </c>
    </row>
    <row r="276" spans="1:3" x14ac:dyDescent="0.3">
      <c r="A276" s="59">
        <v>45148</v>
      </c>
      <c r="B276" s="64" t="s">
        <v>431</v>
      </c>
      <c r="C276" s="16">
        <v>8648.2800000000007</v>
      </c>
    </row>
    <row r="277" spans="1:3" x14ac:dyDescent="0.3">
      <c r="A277" s="59">
        <v>45148</v>
      </c>
      <c r="B277" s="64" t="s">
        <v>432</v>
      </c>
      <c r="C277" s="16">
        <v>20246.990000000002</v>
      </c>
    </row>
    <row r="278" spans="1:3" x14ac:dyDescent="0.3">
      <c r="A278" s="59">
        <v>45148</v>
      </c>
      <c r="B278" s="64" t="s">
        <v>433</v>
      </c>
      <c r="C278" s="16">
        <v>324.05</v>
      </c>
    </row>
    <row r="279" spans="1:3" x14ac:dyDescent="0.3">
      <c r="A279" s="59">
        <v>45149</v>
      </c>
      <c r="B279" s="64" t="s">
        <v>434</v>
      </c>
      <c r="C279" s="16">
        <v>1082</v>
      </c>
    </row>
    <row r="280" spans="1:3" ht="27.6" x14ac:dyDescent="0.3">
      <c r="A280" s="59">
        <v>45149</v>
      </c>
      <c r="B280" s="64" t="s">
        <v>435</v>
      </c>
      <c r="C280" s="16">
        <v>280</v>
      </c>
    </row>
    <row r="281" spans="1:3" x14ac:dyDescent="0.3">
      <c r="A281" s="59">
        <v>45149</v>
      </c>
      <c r="B281" s="64" t="s">
        <v>436</v>
      </c>
      <c r="C281" s="16">
        <v>748</v>
      </c>
    </row>
    <row r="282" spans="1:3" ht="27.6" x14ac:dyDescent="0.3">
      <c r="A282" s="59">
        <v>45152</v>
      </c>
      <c r="B282" s="64" t="s">
        <v>437</v>
      </c>
      <c r="C282" s="16">
        <v>452</v>
      </c>
    </row>
    <row r="283" spans="1:3" ht="27.6" x14ac:dyDescent="0.3">
      <c r="A283" s="59">
        <v>45152</v>
      </c>
      <c r="B283" s="64" t="s">
        <v>438</v>
      </c>
      <c r="C283" s="16">
        <v>164.43</v>
      </c>
    </row>
    <row r="284" spans="1:3" ht="27.6" x14ac:dyDescent="0.3">
      <c r="A284" s="59">
        <v>45152</v>
      </c>
      <c r="B284" s="64" t="s">
        <v>439</v>
      </c>
      <c r="C284" s="16">
        <v>147.9</v>
      </c>
    </row>
    <row r="285" spans="1:3" x14ac:dyDescent="0.3">
      <c r="A285" s="59">
        <v>45153</v>
      </c>
      <c r="B285" s="64" t="s">
        <v>440</v>
      </c>
      <c r="C285" s="16">
        <v>194</v>
      </c>
    </row>
    <row r="286" spans="1:3" ht="27.6" x14ac:dyDescent="0.3">
      <c r="A286" s="59">
        <v>45153</v>
      </c>
      <c r="B286" s="64" t="s">
        <v>441</v>
      </c>
      <c r="C286" s="16">
        <v>3402.6</v>
      </c>
    </row>
    <row r="287" spans="1:3" x14ac:dyDescent="0.3">
      <c r="A287" s="59">
        <v>45154</v>
      </c>
      <c r="B287" s="64" t="s">
        <v>442</v>
      </c>
      <c r="C287" s="16">
        <v>106.8</v>
      </c>
    </row>
    <row r="288" spans="1:3" ht="27.6" x14ac:dyDescent="0.3">
      <c r="A288" s="59">
        <v>45155</v>
      </c>
      <c r="B288" s="64" t="s">
        <v>443</v>
      </c>
      <c r="C288" s="16">
        <v>161348</v>
      </c>
    </row>
    <row r="289" spans="1:3" ht="27.6" x14ac:dyDescent="0.3">
      <c r="A289" s="59">
        <v>45156</v>
      </c>
      <c r="B289" s="64" t="s">
        <v>444</v>
      </c>
      <c r="C289" s="16">
        <v>197938</v>
      </c>
    </row>
    <row r="290" spans="1:3" x14ac:dyDescent="0.3">
      <c r="A290" s="59">
        <v>45156</v>
      </c>
      <c r="B290" s="64" t="s">
        <v>445</v>
      </c>
      <c r="C290" s="16">
        <v>30</v>
      </c>
    </row>
    <row r="291" spans="1:3" ht="27.6" x14ac:dyDescent="0.3">
      <c r="A291" s="59">
        <v>45156</v>
      </c>
      <c r="B291" s="64" t="s">
        <v>446</v>
      </c>
      <c r="C291" s="16">
        <v>3500</v>
      </c>
    </row>
    <row r="292" spans="1:3" ht="27.6" x14ac:dyDescent="0.3">
      <c r="A292" s="59">
        <v>45159</v>
      </c>
      <c r="B292" s="64" t="s">
        <v>447</v>
      </c>
      <c r="C292" s="16">
        <v>140</v>
      </c>
    </row>
    <row r="293" spans="1:3" ht="27.6" x14ac:dyDescent="0.3">
      <c r="A293" s="59">
        <v>45160</v>
      </c>
      <c r="B293" s="64" t="s">
        <v>448</v>
      </c>
      <c r="C293" s="16">
        <v>1080257.79</v>
      </c>
    </row>
    <row r="294" spans="1:3" x14ac:dyDescent="0.3">
      <c r="A294" s="59">
        <v>45160</v>
      </c>
      <c r="B294" s="64" t="s">
        <v>449</v>
      </c>
      <c r="C294" s="16">
        <v>611</v>
      </c>
    </row>
    <row r="295" spans="1:3" x14ac:dyDescent="0.3">
      <c r="A295" s="59">
        <v>45160</v>
      </c>
      <c r="B295" s="64" t="s">
        <v>450</v>
      </c>
      <c r="C295" s="16">
        <v>904.9</v>
      </c>
    </row>
    <row r="296" spans="1:3" x14ac:dyDescent="0.3">
      <c r="A296" s="59">
        <v>45160</v>
      </c>
      <c r="B296" s="64" t="s">
        <v>451</v>
      </c>
      <c r="C296" s="16">
        <v>1941.4</v>
      </c>
    </row>
    <row r="297" spans="1:3" x14ac:dyDescent="0.3">
      <c r="A297" s="59">
        <v>45160</v>
      </c>
      <c r="B297" s="64" t="s">
        <v>452</v>
      </c>
      <c r="C297" s="16">
        <v>3677.12</v>
      </c>
    </row>
    <row r="298" spans="1:3" x14ac:dyDescent="0.3">
      <c r="A298" s="59">
        <v>45161</v>
      </c>
      <c r="B298" s="64" t="s">
        <v>453</v>
      </c>
      <c r="C298" s="16">
        <v>540</v>
      </c>
    </row>
    <row r="299" spans="1:3" ht="27.6" x14ac:dyDescent="0.3">
      <c r="A299" s="59">
        <v>45161</v>
      </c>
      <c r="B299" s="64" t="s">
        <v>454</v>
      </c>
      <c r="C299" s="16">
        <v>528</v>
      </c>
    </row>
    <row r="300" spans="1:3" ht="27.6" x14ac:dyDescent="0.3">
      <c r="A300" s="59">
        <v>45161</v>
      </c>
      <c r="B300" s="64" t="s">
        <v>455</v>
      </c>
      <c r="C300" s="16">
        <v>10602</v>
      </c>
    </row>
    <row r="301" spans="1:3" x14ac:dyDescent="0.3">
      <c r="A301" s="59">
        <v>45161</v>
      </c>
      <c r="B301" s="64" t="s">
        <v>456</v>
      </c>
      <c r="C301" s="16">
        <v>11964</v>
      </c>
    </row>
    <row r="302" spans="1:3" ht="27.6" x14ac:dyDescent="0.3">
      <c r="A302" s="59">
        <v>45162</v>
      </c>
      <c r="B302" s="64" t="s">
        <v>457</v>
      </c>
      <c r="C302" s="16">
        <v>951</v>
      </c>
    </row>
    <row r="303" spans="1:3" x14ac:dyDescent="0.3">
      <c r="A303" s="59">
        <v>45162</v>
      </c>
      <c r="B303" s="64" t="s">
        <v>458</v>
      </c>
      <c r="C303" s="16">
        <v>630</v>
      </c>
    </row>
    <row r="304" spans="1:3" x14ac:dyDescent="0.3">
      <c r="A304" s="59">
        <v>45162</v>
      </c>
      <c r="B304" s="64" t="s">
        <v>459</v>
      </c>
      <c r="C304" s="16">
        <v>1277.1199999999999</v>
      </c>
    </row>
    <row r="305" spans="1:3" x14ac:dyDescent="0.3">
      <c r="A305" s="59">
        <v>45162</v>
      </c>
      <c r="B305" s="64" t="s">
        <v>460</v>
      </c>
      <c r="C305" s="16">
        <v>1140</v>
      </c>
    </row>
    <row r="306" spans="1:3" x14ac:dyDescent="0.3">
      <c r="A306" s="59">
        <v>45162</v>
      </c>
      <c r="B306" s="64" t="s">
        <v>461</v>
      </c>
      <c r="C306" s="16">
        <v>1400</v>
      </c>
    </row>
    <row r="307" spans="1:3" ht="41.4" x14ac:dyDescent="0.3">
      <c r="A307" s="59">
        <v>45162</v>
      </c>
      <c r="B307" s="64" t="s">
        <v>462</v>
      </c>
      <c r="C307" s="16">
        <v>1755</v>
      </c>
    </row>
    <row r="308" spans="1:3" x14ac:dyDescent="0.3">
      <c r="A308" s="59">
        <v>45162</v>
      </c>
      <c r="B308" s="64" t="s">
        <v>463</v>
      </c>
      <c r="C308" s="16">
        <v>277</v>
      </c>
    </row>
    <row r="309" spans="1:3" x14ac:dyDescent="0.3">
      <c r="A309" s="59">
        <v>45162</v>
      </c>
      <c r="B309" s="64" t="s">
        <v>464</v>
      </c>
      <c r="C309" s="16">
        <v>164.43</v>
      </c>
    </row>
    <row r="310" spans="1:3" x14ac:dyDescent="0.3">
      <c r="A310" s="59">
        <v>45162</v>
      </c>
      <c r="B310" s="64" t="s">
        <v>465</v>
      </c>
      <c r="C310" s="16">
        <v>164.43</v>
      </c>
    </row>
    <row r="311" spans="1:3" x14ac:dyDescent="0.3">
      <c r="A311" s="59">
        <v>45162</v>
      </c>
      <c r="B311" s="64" t="s">
        <v>466</v>
      </c>
      <c r="C311" s="16">
        <v>164.43</v>
      </c>
    </row>
    <row r="312" spans="1:3" x14ac:dyDescent="0.3">
      <c r="A312" s="59">
        <v>45162</v>
      </c>
      <c r="B312" s="64" t="s">
        <v>467</v>
      </c>
      <c r="C312" s="16">
        <v>164.43</v>
      </c>
    </row>
    <row r="313" spans="1:3" x14ac:dyDescent="0.3">
      <c r="A313" s="59">
        <v>45162</v>
      </c>
      <c r="B313" s="64" t="s">
        <v>468</v>
      </c>
      <c r="C313" s="16">
        <v>164.43</v>
      </c>
    </row>
    <row r="314" spans="1:3" ht="27.6" x14ac:dyDescent="0.3">
      <c r="A314" s="59">
        <v>45162</v>
      </c>
      <c r="B314" s="64" t="s">
        <v>469</v>
      </c>
      <c r="C314" s="16">
        <v>164.43</v>
      </c>
    </row>
    <row r="315" spans="1:3" x14ac:dyDescent="0.3">
      <c r="A315" s="59">
        <v>45162</v>
      </c>
      <c r="B315" s="64" t="s">
        <v>470</v>
      </c>
      <c r="C315" s="16">
        <v>164.43</v>
      </c>
    </row>
    <row r="316" spans="1:3" ht="27.6" x14ac:dyDescent="0.3">
      <c r="A316" s="59">
        <v>45162</v>
      </c>
      <c r="B316" s="64" t="s">
        <v>471</v>
      </c>
      <c r="C316" s="16">
        <v>339.43</v>
      </c>
    </row>
    <row r="317" spans="1:3" ht="27.6" x14ac:dyDescent="0.3">
      <c r="A317" s="59">
        <v>45162</v>
      </c>
      <c r="B317" s="64" t="s">
        <v>472</v>
      </c>
      <c r="C317" s="16">
        <v>147.9</v>
      </c>
    </row>
    <row r="318" spans="1:3" x14ac:dyDescent="0.3">
      <c r="A318" s="59">
        <v>45162</v>
      </c>
      <c r="B318" s="64" t="s">
        <v>473</v>
      </c>
      <c r="C318" s="16">
        <v>147.9</v>
      </c>
    </row>
    <row r="319" spans="1:3" ht="27.6" x14ac:dyDescent="0.3">
      <c r="A319" s="59">
        <v>45167</v>
      </c>
      <c r="B319" s="64" t="s">
        <v>474</v>
      </c>
      <c r="C319" s="16">
        <v>8709.81</v>
      </c>
    </row>
    <row r="320" spans="1:3" x14ac:dyDescent="0.3">
      <c r="A320" s="59">
        <v>45167</v>
      </c>
      <c r="B320" s="64" t="s">
        <v>475</v>
      </c>
      <c r="C320" s="16">
        <v>1496</v>
      </c>
    </row>
    <row r="321" spans="1:3" x14ac:dyDescent="0.3">
      <c r="A321" s="59">
        <v>45167</v>
      </c>
      <c r="B321" s="64" t="s">
        <v>476</v>
      </c>
      <c r="C321" s="16">
        <v>471</v>
      </c>
    </row>
    <row r="322" spans="1:3" ht="27.6" x14ac:dyDescent="0.3">
      <c r="A322" s="59">
        <v>45167</v>
      </c>
      <c r="B322" s="64" t="s">
        <v>477</v>
      </c>
      <c r="C322" s="16">
        <v>300</v>
      </c>
    </row>
    <row r="323" spans="1:3" ht="41.4" x14ac:dyDescent="0.3">
      <c r="A323" s="59">
        <v>45167</v>
      </c>
      <c r="B323" s="64" t="s">
        <v>478</v>
      </c>
      <c r="C323" s="16">
        <v>3763.55</v>
      </c>
    </row>
    <row r="324" spans="1:3" x14ac:dyDescent="0.3">
      <c r="A324" s="59">
        <v>45167</v>
      </c>
      <c r="B324" s="64" t="s">
        <v>479</v>
      </c>
      <c r="C324" s="16">
        <v>2000</v>
      </c>
    </row>
    <row r="325" spans="1:3" x14ac:dyDescent="0.3">
      <c r="A325" s="59">
        <v>45167</v>
      </c>
      <c r="B325" s="64" t="s">
        <v>480</v>
      </c>
      <c r="C325" s="16">
        <v>250</v>
      </c>
    </row>
    <row r="326" spans="1:3" x14ac:dyDescent="0.3">
      <c r="A326" s="59">
        <v>45167</v>
      </c>
      <c r="B326" s="64" t="s">
        <v>481</v>
      </c>
      <c r="C326" s="16">
        <v>300</v>
      </c>
    </row>
    <row r="327" spans="1:3" ht="27.6" x14ac:dyDescent="0.3">
      <c r="A327" s="59">
        <v>45168</v>
      </c>
      <c r="B327" s="64" t="s">
        <v>482</v>
      </c>
      <c r="C327" s="16">
        <v>222720</v>
      </c>
    </row>
    <row r="328" spans="1:3" ht="27.6" x14ac:dyDescent="0.3">
      <c r="A328" s="59">
        <v>45169</v>
      </c>
      <c r="B328" s="64" t="s">
        <v>483</v>
      </c>
      <c r="C328" s="16">
        <v>12000</v>
      </c>
    </row>
    <row r="329" spans="1:3" ht="27.6" x14ac:dyDescent="0.3">
      <c r="A329" s="59">
        <v>45169</v>
      </c>
      <c r="B329" s="64" t="s">
        <v>484</v>
      </c>
      <c r="C329" s="16">
        <v>6000</v>
      </c>
    </row>
    <row r="330" spans="1:3" ht="27.6" x14ac:dyDescent="0.3">
      <c r="A330" s="59">
        <v>45169</v>
      </c>
      <c r="B330" s="64" t="s">
        <v>485</v>
      </c>
      <c r="C330" s="16">
        <v>1200</v>
      </c>
    </row>
    <row r="331" spans="1:3" ht="27.6" x14ac:dyDescent="0.3">
      <c r="A331" s="59">
        <v>45169</v>
      </c>
      <c r="B331" s="64" t="s">
        <v>486</v>
      </c>
      <c r="C331" s="16">
        <v>2400</v>
      </c>
    </row>
    <row r="332" spans="1:3" x14ac:dyDescent="0.3">
      <c r="A332" s="59">
        <v>45169</v>
      </c>
      <c r="B332" s="64" t="s">
        <v>487</v>
      </c>
      <c r="C332" s="16">
        <v>7540</v>
      </c>
    </row>
    <row r="333" spans="1:3" x14ac:dyDescent="0.3">
      <c r="A333" s="59">
        <v>45169</v>
      </c>
      <c r="B333" s="64" t="s">
        <v>488</v>
      </c>
      <c r="C333" s="16">
        <v>309.10000000000002</v>
      </c>
    </row>
    <row r="334" spans="1:3" x14ac:dyDescent="0.3">
      <c r="A334" s="190" t="s">
        <v>489</v>
      </c>
      <c r="B334" s="190"/>
      <c r="C334" s="63">
        <f>SUM(C244:C333)</f>
        <v>2305107.2399999998</v>
      </c>
    </row>
    <row r="336" spans="1:3" x14ac:dyDescent="0.3">
      <c r="A336" s="54" t="s">
        <v>387</v>
      </c>
      <c r="B336" s="54">
        <v>2023</v>
      </c>
    </row>
    <row r="338" spans="1:3" x14ac:dyDescent="0.3">
      <c r="A338" s="187" t="s">
        <v>387</v>
      </c>
      <c r="B338" s="188"/>
      <c r="C338" s="189"/>
    </row>
    <row r="339" spans="1:3" x14ac:dyDescent="0.3">
      <c r="A339" s="60" t="s">
        <v>0</v>
      </c>
      <c r="B339" s="61" t="s">
        <v>89</v>
      </c>
      <c r="C339" s="62" t="s">
        <v>1139</v>
      </c>
    </row>
    <row r="340" spans="1:3" x14ac:dyDescent="0.3">
      <c r="A340" s="59">
        <v>45170</v>
      </c>
      <c r="B340" s="64" t="s">
        <v>512</v>
      </c>
      <c r="C340" s="16">
        <v>57737</v>
      </c>
    </row>
    <row r="341" spans="1:3" x14ac:dyDescent="0.3">
      <c r="A341" s="59">
        <v>45170</v>
      </c>
      <c r="B341" s="64" t="s">
        <v>513</v>
      </c>
      <c r="C341" s="16">
        <v>169551</v>
      </c>
    </row>
    <row r="342" spans="1:3" x14ac:dyDescent="0.3">
      <c r="A342" s="59">
        <v>45170</v>
      </c>
      <c r="B342" s="64" t="s">
        <v>514</v>
      </c>
      <c r="C342" s="16">
        <v>30</v>
      </c>
    </row>
    <row r="343" spans="1:3" x14ac:dyDescent="0.3">
      <c r="A343" s="59">
        <v>45170</v>
      </c>
      <c r="B343" s="64" t="s">
        <v>515</v>
      </c>
      <c r="C343" s="16">
        <v>1826</v>
      </c>
    </row>
    <row r="344" spans="1:3" x14ac:dyDescent="0.3">
      <c r="A344" s="59">
        <v>45170</v>
      </c>
      <c r="B344" s="64" t="s">
        <v>516</v>
      </c>
      <c r="C344" s="16">
        <v>400</v>
      </c>
    </row>
    <row r="345" spans="1:3" ht="27.6" x14ac:dyDescent="0.3">
      <c r="A345" s="59">
        <v>45170</v>
      </c>
      <c r="B345" s="64" t="s">
        <v>517</v>
      </c>
      <c r="C345" s="16">
        <v>50936.09</v>
      </c>
    </row>
    <row r="346" spans="1:3" x14ac:dyDescent="0.3">
      <c r="A346" s="59">
        <v>45173</v>
      </c>
      <c r="B346" s="64" t="s">
        <v>518</v>
      </c>
      <c r="C346" s="16">
        <v>889.64</v>
      </c>
    </row>
    <row r="347" spans="1:3" ht="27.6" x14ac:dyDescent="0.3">
      <c r="A347" s="59">
        <v>45173</v>
      </c>
      <c r="B347" s="64" t="s">
        <v>519</v>
      </c>
      <c r="C347" s="16">
        <v>3040</v>
      </c>
    </row>
    <row r="348" spans="1:3" x14ac:dyDescent="0.3">
      <c r="A348" s="59">
        <v>45173</v>
      </c>
      <c r="B348" s="64" t="s">
        <v>520</v>
      </c>
      <c r="C348" s="16">
        <v>1800</v>
      </c>
    </row>
    <row r="349" spans="1:3" x14ac:dyDescent="0.3">
      <c r="A349" s="59">
        <v>45173</v>
      </c>
      <c r="B349" s="64" t="s">
        <v>521</v>
      </c>
      <c r="C349" s="16">
        <v>1269.96</v>
      </c>
    </row>
    <row r="350" spans="1:3" x14ac:dyDescent="0.3">
      <c r="A350" s="59">
        <v>45174</v>
      </c>
      <c r="B350" s="111" t="s">
        <v>522</v>
      </c>
      <c r="C350" s="16">
        <v>13324</v>
      </c>
    </row>
    <row r="351" spans="1:3" x14ac:dyDescent="0.3">
      <c r="A351" s="59">
        <v>45174</v>
      </c>
      <c r="B351" s="64" t="s">
        <v>523</v>
      </c>
      <c r="C351" s="16">
        <v>18987</v>
      </c>
    </row>
    <row r="352" spans="1:3" x14ac:dyDescent="0.3">
      <c r="A352" s="59">
        <v>45174</v>
      </c>
      <c r="B352" s="64" t="s">
        <v>524</v>
      </c>
      <c r="C352" s="16">
        <v>1270</v>
      </c>
    </row>
    <row r="353" spans="1:3" x14ac:dyDescent="0.3">
      <c r="A353" s="59">
        <v>45174</v>
      </c>
      <c r="B353" s="64" t="s">
        <v>525</v>
      </c>
      <c r="C353" s="16">
        <v>2000</v>
      </c>
    </row>
    <row r="354" spans="1:3" x14ac:dyDescent="0.3">
      <c r="A354" s="59">
        <v>45174</v>
      </c>
      <c r="B354" s="64" t="s">
        <v>526</v>
      </c>
      <c r="C354" s="16">
        <v>8542.59</v>
      </c>
    </row>
    <row r="355" spans="1:3" x14ac:dyDescent="0.3">
      <c r="A355" s="59">
        <v>45174</v>
      </c>
      <c r="B355" s="64" t="s">
        <v>527</v>
      </c>
      <c r="C355" s="16">
        <v>18035.8</v>
      </c>
    </row>
    <row r="356" spans="1:3" ht="27.6" x14ac:dyDescent="0.3">
      <c r="A356" s="59">
        <v>45174</v>
      </c>
      <c r="B356" s="64" t="s">
        <v>1156</v>
      </c>
      <c r="C356" s="16">
        <v>6000</v>
      </c>
    </row>
    <row r="357" spans="1:3" x14ac:dyDescent="0.3">
      <c r="A357" s="59">
        <v>45174</v>
      </c>
      <c r="B357" s="64" t="s">
        <v>528</v>
      </c>
      <c r="C357" s="16">
        <v>1589.2</v>
      </c>
    </row>
    <row r="358" spans="1:3" ht="27.6" x14ac:dyDescent="0.3">
      <c r="A358" s="59">
        <v>45174</v>
      </c>
      <c r="B358" s="64" t="s">
        <v>529</v>
      </c>
      <c r="C358" s="16">
        <v>204.43</v>
      </c>
    </row>
    <row r="359" spans="1:3" x14ac:dyDescent="0.3">
      <c r="A359" s="59">
        <v>45174</v>
      </c>
      <c r="B359" s="64" t="s">
        <v>530</v>
      </c>
      <c r="C359" s="16">
        <v>9430.1</v>
      </c>
    </row>
    <row r="360" spans="1:3" ht="27.6" x14ac:dyDescent="0.3">
      <c r="A360" s="59">
        <v>45175</v>
      </c>
      <c r="B360" s="64" t="s">
        <v>531</v>
      </c>
      <c r="C360" s="16">
        <v>717</v>
      </c>
    </row>
    <row r="361" spans="1:3" x14ac:dyDescent="0.3">
      <c r="A361" s="59">
        <v>45175</v>
      </c>
      <c r="B361" s="64" t="s">
        <v>532</v>
      </c>
      <c r="C361" s="16">
        <v>4165.72</v>
      </c>
    </row>
    <row r="362" spans="1:3" x14ac:dyDescent="0.3">
      <c r="A362" s="59">
        <v>45175</v>
      </c>
      <c r="B362" s="64" t="s">
        <v>533</v>
      </c>
      <c r="C362" s="16">
        <v>4432.3999999999996</v>
      </c>
    </row>
    <row r="363" spans="1:3" x14ac:dyDescent="0.3">
      <c r="A363" s="59">
        <v>45175</v>
      </c>
      <c r="B363" s="64" t="s">
        <v>534</v>
      </c>
      <c r="C363" s="16">
        <v>3705.1</v>
      </c>
    </row>
    <row r="364" spans="1:3" x14ac:dyDescent="0.3">
      <c r="A364" s="59">
        <v>45175</v>
      </c>
      <c r="B364" s="64" t="s">
        <v>535</v>
      </c>
      <c r="C364" s="16">
        <v>2263.38</v>
      </c>
    </row>
    <row r="365" spans="1:3" x14ac:dyDescent="0.3">
      <c r="A365" s="59">
        <v>45175</v>
      </c>
      <c r="B365" s="64" t="s">
        <v>536</v>
      </c>
      <c r="C365" s="16">
        <v>30</v>
      </c>
    </row>
    <row r="366" spans="1:3" x14ac:dyDescent="0.3">
      <c r="A366" s="59">
        <v>45175</v>
      </c>
      <c r="B366" s="64" t="s">
        <v>537</v>
      </c>
      <c r="C366" s="16">
        <v>71024.039999999994</v>
      </c>
    </row>
    <row r="367" spans="1:3" x14ac:dyDescent="0.3">
      <c r="A367" s="59">
        <v>45175</v>
      </c>
      <c r="B367" s="64" t="s">
        <v>538</v>
      </c>
      <c r="C367" s="16">
        <v>194990.68</v>
      </c>
    </row>
    <row r="368" spans="1:3" x14ac:dyDescent="0.3">
      <c r="A368" s="59">
        <v>45175</v>
      </c>
      <c r="B368" s="64" t="s">
        <v>539</v>
      </c>
      <c r="C368" s="16">
        <v>30</v>
      </c>
    </row>
    <row r="369" spans="1:3" x14ac:dyDescent="0.3">
      <c r="A369" s="59">
        <v>45175</v>
      </c>
      <c r="B369" s="64" t="s">
        <v>540</v>
      </c>
      <c r="C369" s="16">
        <v>5053.87</v>
      </c>
    </row>
    <row r="370" spans="1:3" x14ac:dyDescent="0.3">
      <c r="A370" s="59">
        <v>45175</v>
      </c>
      <c r="B370" s="111" t="s">
        <v>541</v>
      </c>
      <c r="C370" s="16">
        <v>2650.88</v>
      </c>
    </row>
    <row r="371" spans="1:3" x14ac:dyDescent="0.3">
      <c r="A371" s="59">
        <v>45175</v>
      </c>
      <c r="B371" s="64" t="s">
        <v>542</v>
      </c>
      <c r="C371" s="16">
        <v>3782.16</v>
      </c>
    </row>
    <row r="372" spans="1:3" x14ac:dyDescent="0.3">
      <c r="A372" s="59">
        <v>45175</v>
      </c>
      <c r="B372" s="64" t="s">
        <v>543</v>
      </c>
      <c r="C372" s="16">
        <v>3195.78</v>
      </c>
    </row>
    <row r="373" spans="1:3" x14ac:dyDescent="0.3">
      <c r="A373" s="59">
        <v>45175</v>
      </c>
      <c r="B373" s="64" t="s">
        <v>544</v>
      </c>
      <c r="C373" s="16">
        <v>9124.5</v>
      </c>
    </row>
    <row r="374" spans="1:3" x14ac:dyDescent="0.3">
      <c r="A374" s="59">
        <v>45175</v>
      </c>
      <c r="B374" s="64" t="s">
        <v>545</v>
      </c>
      <c r="C374" s="16">
        <v>1130.1400000000001</v>
      </c>
    </row>
    <row r="375" spans="1:3" x14ac:dyDescent="0.3">
      <c r="A375" s="59">
        <v>45175</v>
      </c>
      <c r="B375" s="64" t="s">
        <v>95</v>
      </c>
      <c r="C375" s="16">
        <v>0</v>
      </c>
    </row>
    <row r="376" spans="1:3" x14ac:dyDescent="0.3">
      <c r="A376" s="59">
        <v>45175</v>
      </c>
      <c r="B376" s="64" t="s">
        <v>546</v>
      </c>
      <c r="C376" s="16">
        <v>1785.33</v>
      </c>
    </row>
    <row r="377" spans="1:3" x14ac:dyDescent="0.3">
      <c r="A377" s="59">
        <v>45175</v>
      </c>
      <c r="B377" s="64" t="s">
        <v>547</v>
      </c>
      <c r="C377" s="16">
        <v>1049.78</v>
      </c>
    </row>
    <row r="378" spans="1:3" x14ac:dyDescent="0.3">
      <c r="A378" s="59">
        <v>45175</v>
      </c>
      <c r="B378" s="64" t="s">
        <v>548</v>
      </c>
      <c r="C378" s="16">
        <v>8206.2900000000009</v>
      </c>
    </row>
    <row r="379" spans="1:3" ht="27.6" x14ac:dyDescent="0.3">
      <c r="A379" s="59">
        <v>45175</v>
      </c>
      <c r="B379" s="64" t="s">
        <v>549</v>
      </c>
      <c r="C379" s="16">
        <v>4129.7299999999996</v>
      </c>
    </row>
    <row r="380" spans="1:3" ht="27.6" x14ac:dyDescent="0.3">
      <c r="A380" s="59">
        <v>45175</v>
      </c>
      <c r="B380" s="64" t="s">
        <v>549</v>
      </c>
      <c r="C380" s="16">
        <v>688.28</v>
      </c>
    </row>
    <row r="381" spans="1:3" ht="27.6" x14ac:dyDescent="0.3">
      <c r="A381" s="59">
        <v>45175</v>
      </c>
      <c r="B381" s="64" t="s">
        <v>549</v>
      </c>
      <c r="C381" s="16">
        <v>688.28</v>
      </c>
    </row>
    <row r="382" spans="1:3" ht="41.4" x14ac:dyDescent="0.3">
      <c r="A382" s="59">
        <v>45176</v>
      </c>
      <c r="B382" s="64" t="s">
        <v>550</v>
      </c>
      <c r="C382" s="16">
        <v>324.05</v>
      </c>
    </row>
    <row r="383" spans="1:3" ht="27.6" x14ac:dyDescent="0.3">
      <c r="A383" s="59">
        <v>45176</v>
      </c>
      <c r="B383" s="64" t="s">
        <v>551</v>
      </c>
      <c r="C383" s="16">
        <v>10891</v>
      </c>
    </row>
    <row r="384" spans="1:3" x14ac:dyDescent="0.3">
      <c r="A384" s="59">
        <v>45182</v>
      </c>
      <c r="B384" s="64" t="s">
        <v>552</v>
      </c>
      <c r="C384" s="16">
        <v>484</v>
      </c>
    </row>
    <row r="385" spans="1:3" x14ac:dyDescent="0.3">
      <c r="A385" s="59">
        <v>45182</v>
      </c>
      <c r="B385" s="64" t="s">
        <v>553</v>
      </c>
      <c r="C385" s="16">
        <v>748</v>
      </c>
    </row>
    <row r="386" spans="1:3" x14ac:dyDescent="0.3">
      <c r="A386" s="59">
        <v>45182</v>
      </c>
      <c r="B386" s="64" t="s">
        <v>554</v>
      </c>
      <c r="C386" s="16">
        <v>697.1</v>
      </c>
    </row>
    <row r="387" spans="1:3" ht="27.6" x14ac:dyDescent="0.3">
      <c r="A387" s="59">
        <v>45182</v>
      </c>
      <c r="B387" s="64" t="s">
        <v>555</v>
      </c>
      <c r="C387" s="16">
        <v>452</v>
      </c>
    </row>
    <row r="388" spans="1:3" ht="27.6" x14ac:dyDescent="0.3">
      <c r="A388" s="59">
        <v>45182</v>
      </c>
      <c r="B388" s="64" t="s">
        <v>556</v>
      </c>
      <c r="C388" s="16">
        <v>164.43</v>
      </c>
    </row>
    <row r="389" spans="1:3" ht="55.2" x14ac:dyDescent="0.3">
      <c r="A389" s="59">
        <v>45182</v>
      </c>
      <c r="B389" s="64" t="s">
        <v>557</v>
      </c>
      <c r="C389" s="16">
        <v>2620662.4300000002</v>
      </c>
    </row>
    <row r="390" spans="1:3" ht="27.6" x14ac:dyDescent="0.3">
      <c r="A390" s="59">
        <v>45182</v>
      </c>
      <c r="B390" s="64" t="s">
        <v>558</v>
      </c>
      <c r="C390" s="16">
        <v>7862</v>
      </c>
    </row>
    <row r="391" spans="1:3" ht="41.4" x14ac:dyDescent="0.3">
      <c r="A391" s="59">
        <v>45182</v>
      </c>
      <c r="B391" s="64" t="s">
        <v>559</v>
      </c>
      <c r="C391" s="16">
        <v>30</v>
      </c>
    </row>
    <row r="392" spans="1:3" ht="27.6" x14ac:dyDescent="0.3">
      <c r="A392" s="59">
        <v>45187</v>
      </c>
      <c r="B392" s="64" t="s">
        <v>560</v>
      </c>
      <c r="C392" s="16">
        <v>1801</v>
      </c>
    </row>
    <row r="393" spans="1:3" ht="27.6" x14ac:dyDescent="0.3">
      <c r="A393" s="59">
        <v>45189</v>
      </c>
      <c r="B393" s="64" t="s">
        <v>561</v>
      </c>
      <c r="C393" s="16">
        <v>9110</v>
      </c>
    </row>
    <row r="394" spans="1:3" x14ac:dyDescent="0.3">
      <c r="A394" s="59">
        <v>45189</v>
      </c>
      <c r="B394" s="64" t="s">
        <v>562</v>
      </c>
      <c r="C394" s="16">
        <v>45</v>
      </c>
    </row>
    <row r="395" spans="1:3" x14ac:dyDescent="0.3">
      <c r="A395" s="59">
        <v>45189</v>
      </c>
      <c r="B395" s="64" t="s">
        <v>563</v>
      </c>
      <c r="C395" s="16">
        <v>11850</v>
      </c>
    </row>
    <row r="396" spans="1:3" x14ac:dyDescent="0.3">
      <c r="A396" s="59">
        <v>45190</v>
      </c>
      <c r="B396" s="64" t="s">
        <v>564</v>
      </c>
      <c r="C396" s="16">
        <v>7500</v>
      </c>
    </row>
    <row r="397" spans="1:3" x14ac:dyDescent="0.3">
      <c r="A397" s="59">
        <v>45190</v>
      </c>
      <c r="B397" s="64" t="s">
        <v>565</v>
      </c>
      <c r="C397" s="16">
        <v>42759</v>
      </c>
    </row>
    <row r="398" spans="1:3" ht="41.4" x14ac:dyDescent="0.3">
      <c r="A398" s="59">
        <v>45191</v>
      </c>
      <c r="B398" s="64" t="s">
        <v>566</v>
      </c>
      <c r="C398" s="16">
        <v>339.43</v>
      </c>
    </row>
    <row r="399" spans="1:3" ht="41.4" x14ac:dyDescent="0.3">
      <c r="A399" s="59">
        <v>45191</v>
      </c>
      <c r="B399" s="64" t="s">
        <v>567</v>
      </c>
      <c r="C399" s="16">
        <v>164.43</v>
      </c>
    </row>
    <row r="400" spans="1:3" ht="27.6" x14ac:dyDescent="0.3">
      <c r="A400" s="59">
        <v>45191</v>
      </c>
      <c r="B400" s="64" t="s">
        <v>568</v>
      </c>
      <c r="C400" s="16">
        <v>164.43</v>
      </c>
    </row>
    <row r="401" spans="1:3" ht="27.6" x14ac:dyDescent="0.3">
      <c r="A401" s="59">
        <v>45194</v>
      </c>
      <c r="B401" s="64" t="s">
        <v>569</v>
      </c>
      <c r="C401" s="16">
        <v>540</v>
      </c>
    </row>
    <row r="402" spans="1:3" ht="27.6" x14ac:dyDescent="0.3">
      <c r="A402" s="59">
        <v>45196</v>
      </c>
      <c r="B402" s="112" t="s">
        <v>570</v>
      </c>
      <c r="C402" s="16">
        <v>5359.2</v>
      </c>
    </row>
    <row r="403" spans="1:3" x14ac:dyDescent="0.3">
      <c r="A403" s="59">
        <v>45196</v>
      </c>
      <c r="B403" s="64" t="s">
        <v>571</v>
      </c>
      <c r="C403" s="16">
        <v>2204.9</v>
      </c>
    </row>
    <row r="404" spans="1:3" x14ac:dyDescent="0.3">
      <c r="A404" s="59">
        <v>45196</v>
      </c>
      <c r="B404" s="64" t="s">
        <v>572</v>
      </c>
      <c r="C404" s="16">
        <v>3552</v>
      </c>
    </row>
    <row r="405" spans="1:3" ht="27.6" x14ac:dyDescent="0.3">
      <c r="A405" s="59">
        <v>45197</v>
      </c>
      <c r="B405" s="64" t="s">
        <v>573</v>
      </c>
      <c r="C405" s="16">
        <v>13461</v>
      </c>
    </row>
    <row r="406" spans="1:3" ht="27.6" x14ac:dyDescent="0.3">
      <c r="A406" s="59">
        <v>45197</v>
      </c>
      <c r="B406" s="64" t="s">
        <v>574</v>
      </c>
      <c r="C406" s="16">
        <v>1680</v>
      </c>
    </row>
    <row r="407" spans="1:3" x14ac:dyDescent="0.3">
      <c r="A407" s="59">
        <v>45197</v>
      </c>
      <c r="B407" s="64" t="s">
        <v>575</v>
      </c>
      <c r="C407" s="16">
        <v>1126</v>
      </c>
    </row>
    <row r="408" spans="1:3" x14ac:dyDescent="0.3">
      <c r="A408" s="59">
        <v>45197</v>
      </c>
      <c r="B408" s="64" t="s">
        <v>576</v>
      </c>
      <c r="C408" s="16">
        <v>65</v>
      </c>
    </row>
    <row r="409" spans="1:3" x14ac:dyDescent="0.3">
      <c r="A409" s="59">
        <v>45197</v>
      </c>
      <c r="B409" s="64" t="s">
        <v>577</v>
      </c>
      <c r="C409" s="16">
        <v>2530</v>
      </c>
    </row>
    <row r="410" spans="1:3" x14ac:dyDescent="0.3">
      <c r="A410" s="190" t="s">
        <v>578</v>
      </c>
      <c r="B410" s="190"/>
      <c r="C410" s="63">
        <f>SUM(C340:C409)</f>
        <v>3436272.5500000007</v>
      </c>
    </row>
    <row r="412" spans="1:3" x14ac:dyDescent="0.3">
      <c r="A412" s="54" t="s">
        <v>511</v>
      </c>
      <c r="B412" s="54">
        <v>2023</v>
      </c>
    </row>
    <row r="414" spans="1:3" x14ac:dyDescent="0.3">
      <c r="A414" s="187" t="s">
        <v>511</v>
      </c>
      <c r="B414" s="188"/>
      <c r="C414" s="189"/>
    </row>
    <row r="415" spans="1:3" x14ac:dyDescent="0.3">
      <c r="A415" s="60" t="s">
        <v>0</v>
      </c>
      <c r="B415" s="61" t="s">
        <v>89</v>
      </c>
      <c r="C415" s="62" t="s">
        <v>1139</v>
      </c>
    </row>
    <row r="416" spans="1:3" x14ac:dyDescent="0.3">
      <c r="A416" s="59">
        <v>45201</v>
      </c>
      <c r="B416" s="64" t="s">
        <v>615</v>
      </c>
      <c r="C416" s="16">
        <v>57705</v>
      </c>
    </row>
    <row r="417" spans="1:3" x14ac:dyDescent="0.3">
      <c r="A417" s="59">
        <v>45201</v>
      </c>
      <c r="B417" s="64" t="s">
        <v>616</v>
      </c>
      <c r="C417" s="16">
        <v>174748</v>
      </c>
    </row>
    <row r="418" spans="1:3" x14ac:dyDescent="0.3">
      <c r="A418" s="59">
        <v>45201</v>
      </c>
      <c r="B418" s="64" t="s">
        <v>617</v>
      </c>
      <c r="C418" s="16">
        <v>30</v>
      </c>
    </row>
    <row r="419" spans="1:3" x14ac:dyDescent="0.3">
      <c r="A419" s="59">
        <v>45201</v>
      </c>
      <c r="B419" s="64" t="s">
        <v>618</v>
      </c>
      <c r="C419" s="16">
        <v>400</v>
      </c>
    </row>
    <row r="420" spans="1:3" x14ac:dyDescent="0.3">
      <c r="A420" s="59">
        <v>45201</v>
      </c>
      <c r="B420" s="64" t="s">
        <v>619</v>
      </c>
      <c r="C420" s="16">
        <v>8389</v>
      </c>
    </row>
    <row r="421" spans="1:3" x14ac:dyDescent="0.3">
      <c r="A421" s="59">
        <v>45201</v>
      </c>
      <c r="B421" s="64" t="s">
        <v>620</v>
      </c>
      <c r="C421" s="16">
        <v>5632</v>
      </c>
    </row>
    <row r="422" spans="1:3" ht="27.6" x14ac:dyDescent="0.3">
      <c r="A422" s="59">
        <v>45201</v>
      </c>
      <c r="B422" s="64" t="s">
        <v>621</v>
      </c>
      <c r="C422" s="16">
        <v>3922.8</v>
      </c>
    </row>
    <row r="423" spans="1:3" ht="27.6" x14ac:dyDescent="0.3">
      <c r="A423" s="59">
        <v>45201</v>
      </c>
      <c r="B423" s="64" t="s">
        <v>1157</v>
      </c>
      <c r="C423" s="16">
        <v>4000</v>
      </c>
    </row>
    <row r="424" spans="1:3" x14ac:dyDescent="0.3">
      <c r="A424" s="59">
        <v>45201</v>
      </c>
      <c r="B424" s="64" t="s">
        <v>622</v>
      </c>
      <c r="C424" s="16">
        <v>8542.59</v>
      </c>
    </row>
    <row r="425" spans="1:3" x14ac:dyDescent="0.3">
      <c r="A425" s="59">
        <v>45201</v>
      </c>
      <c r="B425" s="64" t="s">
        <v>623</v>
      </c>
      <c r="C425" s="16">
        <v>18109.48</v>
      </c>
    </row>
    <row r="426" spans="1:3" x14ac:dyDescent="0.3">
      <c r="A426" s="59">
        <v>45201</v>
      </c>
      <c r="B426" s="64" t="s">
        <v>624</v>
      </c>
      <c r="C426" s="16">
        <v>51079.17</v>
      </c>
    </row>
    <row r="427" spans="1:3" x14ac:dyDescent="0.3">
      <c r="A427" s="59">
        <v>45203</v>
      </c>
      <c r="B427" s="64" t="s">
        <v>625</v>
      </c>
      <c r="C427" s="16">
        <v>1107</v>
      </c>
    </row>
    <row r="428" spans="1:3" x14ac:dyDescent="0.3">
      <c r="A428" s="59">
        <v>45203</v>
      </c>
      <c r="B428" s="64" t="s">
        <v>626</v>
      </c>
      <c r="C428" s="16">
        <v>11850</v>
      </c>
    </row>
    <row r="429" spans="1:3" ht="27.6" x14ac:dyDescent="0.3">
      <c r="A429" s="59">
        <v>45203</v>
      </c>
      <c r="B429" s="64" t="s">
        <v>627</v>
      </c>
      <c r="C429" s="16">
        <v>688</v>
      </c>
    </row>
    <row r="430" spans="1:3" ht="27.6" x14ac:dyDescent="0.3">
      <c r="A430" s="59">
        <v>45203</v>
      </c>
      <c r="B430" s="64" t="s">
        <v>628</v>
      </c>
      <c r="C430" s="16">
        <v>1430</v>
      </c>
    </row>
    <row r="431" spans="1:3" x14ac:dyDescent="0.3">
      <c r="A431" s="59">
        <v>45203</v>
      </c>
      <c r="B431" s="64" t="s">
        <v>629</v>
      </c>
      <c r="C431" s="16">
        <v>232.4</v>
      </c>
    </row>
    <row r="432" spans="1:3" x14ac:dyDescent="0.3">
      <c r="A432" s="59">
        <v>45203</v>
      </c>
      <c r="B432" s="64" t="s">
        <v>630</v>
      </c>
      <c r="C432" s="16">
        <v>2000</v>
      </c>
    </row>
    <row r="433" spans="1:3" x14ac:dyDescent="0.3">
      <c r="A433" s="59">
        <v>45204</v>
      </c>
      <c r="B433" s="64" t="s">
        <v>631</v>
      </c>
      <c r="C433" s="16">
        <v>480</v>
      </c>
    </row>
    <row r="434" spans="1:3" x14ac:dyDescent="0.3">
      <c r="A434" s="59">
        <v>45204</v>
      </c>
      <c r="B434" s="64" t="s">
        <v>632</v>
      </c>
      <c r="C434" s="16">
        <v>1375.79</v>
      </c>
    </row>
    <row r="435" spans="1:3" x14ac:dyDescent="0.3">
      <c r="A435" s="59">
        <v>45204</v>
      </c>
      <c r="B435" s="64" t="s">
        <v>633</v>
      </c>
      <c r="C435" s="16">
        <v>1800</v>
      </c>
    </row>
    <row r="436" spans="1:3" ht="27.6" x14ac:dyDescent="0.3">
      <c r="A436" s="117">
        <v>45205</v>
      </c>
      <c r="B436" s="118" t="s">
        <v>634</v>
      </c>
      <c r="C436" s="119">
        <v>3000000</v>
      </c>
    </row>
    <row r="437" spans="1:3" ht="41.4" x14ac:dyDescent="0.3">
      <c r="A437" s="59">
        <v>45205</v>
      </c>
      <c r="B437" s="64" t="s">
        <v>635</v>
      </c>
      <c r="C437" s="16">
        <v>30</v>
      </c>
    </row>
    <row r="438" spans="1:3" x14ac:dyDescent="0.3">
      <c r="A438" s="59">
        <v>45205</v>
      </c>
      <c r="B438" s="64" t="s">
        <v>636</v>
      </c>
      <c r="C438" s="16">
        <v>2720</v>
      </c>
    </row>
    <row r="439" spans="1:3" x14ac:dyDescent="0.3">
      <c r="A439" s="59">
        <v>45205</v>
      </c>
      <c r="B439" s="64" t="s">
        <v>637</v>
      </c>
      <c r="C439" s="16">
        <v>4420</v>
      </c>
    </row>
    <row r="440" spans="1:3" x14ac:dyDescent="0.3">
      <c r="A440" s="59">
        <v>45205</v>
      </c>
      <c r="B440" s="64" t="s">
        <v>638</v>
      </c>
      <c r="C440" s="16">
        <v>4950</v>
      </c>
    </row>
    <row r="441" spans="1:3" ht="27.6" x14ac:dyDescent="0.3">
      <c r="A441" s="59">
        <v>45208</v>
      </c>
      <c r="B441" s="64" t="s">
        <v>639</v>
      </c>
      <c r="C441" s="16">
        <v>8709.81</v>
      </c>
    </row>
    <row r="442" spans="1:3" x14ac:dyDescent="0.3">
      <c r="A442" s="59">
        <v>45208</v>
      </c>
      <c r="B442" s="64" t="s">
        <v>640</v>
      </c>
      <c r="C442" s="16">
        <v>748</v>
      </c>
    </row>
    <row r="443" spans="1:3" x14ac:dyDescent="0.3">
      <c r="A443" s="59">
        <v>45208</v>
      </c>
      <c r="B443" s="64" t="s">
        <v>641</v>
      </c>
      <c r="C443" s="16">
        <v>3261.01</v>
      </c>
    </row>
    <row r="444" spans="1:3" ht="27.6" x14ac:dyDescent="0.3">
      <c r="A444" s="59">
        <v>45210</v>
      </c>
      <c r="B444" s="64" t="s">
        <v>642</v>
      </c>
      <c r="C444" s="16">
        <v>154761.44</v>
      </c>
    </row>
    <row r="445" spans="1:3" ht="27.6" x14ac:dyDescent="0.3">
      <c r="A445" s="59">
        <v>45210</v>
      </c>
      <c r="B445" s="64" t="s">
        <v>643</v>
      </c>
      <c r="C445" s="16">
        <v>2920</v>
      </c>
    </row>
    <row r="446" spans="1:3" x14ac:dyDescent="0.3">
      <c r="A446" s="59">
        <v>45210</v>
      </c>
      <c r="B446" s="64" t="s">
        <v>644</v>
      </c>
      <c r="C446" s="16">
        <v>9048.1</v>
      </c>
    </row>
    <row r="447" spans="1:3" x14ac:dyDescent="0.3">
      <c r="A447" s="59">
        <v>45210</v>
      </c>
      <c r="B447" s="64" t="s">
        <v>645</v>
      </c>
      <c r="C447" s="16">
        <v>606.9</v>
      </c>
    </row>
    <row r="448" spans="1:3" ht="41.4" x14ac:dyDescent="0.3">
      <c r="A448" s="59">
        <v>45210</v>
      </c>
      <c r="B448" s="64" t="s">
        <v>646</v>
      </c>
      <c r="C448" s="16">
        <v>452</v>
      </c>
    </row>
    <row r="449" spans="1:3" ht="41.4" x14ac:dyDescent="0.3">
      <c r="A449" s="59">
        <v>45176</v>
      </c>
      <c r="B449" s="64" t="s">
        <v>647</v>
      </c>
      <c r="C449" s="16">
        <v>164.43</v>
      </c>
    </row>
    <row r="450" spans="1:3" x14ac:dyDescent="0.3">
      <c r="A450" s="59">
        <v>45215</v>
      </c>
      <c r="B450" s="64" t="s">
        <v>648</v>
      </c>
      <c r="C450" s="16">
        <v>71562.5</v>
      </c>
    </row>
    <row r="451" spans="1:3" ht="41.4" x14ac:dyDescent="0.3">
      <c r="A451" s="59">
        <v>45215</v>
      </c>
      <c r="B451" s="64" t="s">
        <v>649</v>
      </c>
      <c r="C451" s="16">
        <v>699</v>
      </c>
    </row>
    <row r="452" spans="1:3" x14ac:dyDescent="0.3">
      <c r="A452" s="59">
        <v>45215</v>
      </c>
      <c r="B452" s="64" t="s">
        <v>650</v>
      </c>
      <c r="C452" s="16">
        <v>274.05</v>
      </c>
    </row>
    <row r="453" spans="1:3" x14ac:dyDescent="0.3">
      <c r="A453" s="59">
        <v>45215</v>
      </c>
      <c r="B453" s="64" t="s">
        <v>651</v>
      </c>
      <c r="C453" s="16">
        <v>274.05</v>
      </c>
    </row>
    <row r="454" spans="1:3" ht="27.6" x14ac:dyDescent="0.3">
      <c r="A454" s="59">
        <v>45215</v>
      </c>
      <c r="B454" s="64" t="s">
        <v>652</v>
      </c>
      <c r="C454" s="16">
        <v>8709.81</v>
      </c>
    </row>
    <row r="455" spans="1:3" ht="27.6" x14ac:dyDescent="0.3">
      <c r="A455" s="59">
        <v>45217</v>
      </c>
      <c r="B455" s="64" t="s">
        <v>653</v>
      </c>
      <c r="C455" s="16">
        <v>68100</v>
      </c>
    </row>
    <row r="456" spans="1:3" ht="27.6" x14ac:dyDescent="0.3">
      <c r="A456" s="59">
        <v>45217</v>
      </c>
      <c r="B456" s="64" t="s">
        <v>654</v>
      </c>
      <c r="C456" s="16">
        <v>1730</v>
      </c>
    </row>
    <row r="457" spans="1:3" ht="27.6" x14ac:dyDescent="0.3">
      <c r="A457" s="59">
        <v>45217</v>
      </c>
      <c r="B457" s="64" t="s">
        <v>655</v>
      </c>
      <c r="C457" s="16">
        <v>740</v>
      </c>
    </row>
    <row r="458" spans="1:3" ht="27.6" x14ac:dyDescent="0.3">
      <c r="A458" s="59">
        <v>45217</v>
      </c>
      <c r="B458" s="64" t="s">
        <v>656</v>
      </c>
      <c r="C458" s="16">
        <v>9375.1200000000008</v>
      </c>
    </row>
    <row r="459" spans="1:3" x14ac:dyDescent="0.3">
      <c r="A459" s="59">
        <v>45217</v>
      </c>
      <c r="B459" s="64" t="s">
        <v>657</v>
      </c>
      <c r="C459" s="16">
        <v>1290.5999999999999</v>
      </c>
    </row>
    <row r="460" spans="1:3" ht="27.6" x14ac:dyDescent="0.3">
      <c r="A460" s="59">
        <v>45217</v>
      </c>
      <c r="B460" s="64" t="s">
        <v>658</v>
      </c>
      <c r="C460" s="16">
        <v>2800</v>
      </c>
    </row>
    <row r="461" spans="1:3" x14ac:dyDescent="0.3">
      <c r="A461" s="59">
        <v>45219</v>
      </c>
      <c r="B461" s="64" t="s">
        <v>659</v>
      </c>
      <c r="C461" s="16">
        <v>363430</v>
      </c>
    </row>
    <row r="462" spans="1:3" ht="41.4" x14ac:dyDescent="0.3">
      <c r="A462" s="59">
        <v>45219</v>
      </c>
      <c r="B462" s="64" t="s">
        <v>660</v>
      </c>
      <c r="C462" s="16">
        <v>480427.3</v>
      </c>
    </row>
    <row r="463" spans="1:3" ht="41.4" x14ac:dyDescent="0.3">
      <c r="A463" s="59">
        <v>45219</v>
      </c>
      <c r="B463" s="64" t="s">
        <v>661</v>
      </c>
      <c r="C463" s="16">
        <v>477271.98</v>
      </c>
    </row>
    <row r="464" spans="1:3" ht="41.4" x14ac:dyDescent="0.3">
      <c r="A464" s="59">
        <v>45219</v>
      </c>
      <c r="B464" s="64" t="s">
        <v>662</v>
      </c>
      <c r="C464" s="16">
        <v>636911.44999999995</v>
      </c>
    </row>
    <row r="465" spans="1:3" ht="41.4" x14ac:dyDescent="0.3">
      <c r="A465" s="59">
        <v>45219</v>
      </c>
      <c r="B465" s="64" t="s">
        <v>663</v>
      </c>
      <c r="C465" s="16">
        <v>641529.63</v>
      </c>
    </row>
    <row r="466" spans="1:3" ht="41.4" x14ac:dyDescent="0.3">
      <c r="A466" s="59">
        <v>45219</v>
      </c>
      <c r="B466" s="64" t="s">
        <v>664</v>
      </c>
      <c r="C466" s="16">
        <v>638236.96</v>
      </c>
    </row>
    <row r="467" spans="1:3" ht="27.6" x14ac:dyDescent="0.3">
      <c r="A467" s="59">
        <v>45219</v>
      </c>
      <c r="B467" s="64" t="s">
        <v>665</v>
      </c>
      <c r="C467" s="16">
        <v>30</v>
      </c>
    </row>
    <row r="468" spans="1:3" ht="27.6" x14ac:dyDescent="0.3">
      <c r="A468" s="117">
        <v>45219</v>
      </c>
      <c r="B468" s="118" t="s">
        <v>666</v>
      </c>
      <c r="C468" s="119">
        <v>505911</v>
      </c>
    </row>
    <row r="469" spans="1:3" x14ac:dyDescent="0.3">
      <c r="A469" s="59">
        <v>45223</v>
      </c>
      <c r="B469" s="64" t="s">
        <v>667</v>
      </c>
      <c r="C469" s="16">
        <v>2059.8000000000002</v>
      </c>
    </row>
    <row r="470" spans="1:3" ht="27.6" x14ac:dyDescent="0.3">
      <c r="A470" s="59">
        <v>45224</v>
      </c>
      <c r="B470" s="64" t="s">
        <v>668</v>
      </c>
      <c r="C470" s="16">
        <v>7320</v>
      </c>
    </row>
    <row r="471" spans="1:3" ht="27.6" x14ac:dyDescent="0.3">
      <c r="A471" s="59">
        <v>45224</v>
      </c>
      <c r="B471" s="64" t="s">
        <v>669</v>
      </c>
      <c r="C471" s="16">
        <v>204.43</v>
      </c>
    </row>
    <row r="472" spans="1:3" ht="41.4" x14ac:dyDescent="0.3">
      <c r="A472" s="59">
        <v>45224</v>
      </c>
      <c r="B472" s="64" t="s">
        <v>670</v>
      </c>
      <c r="C472" s="16">
        <v>699</v>
      </c>
    </row>
    <row r="473" spans="1:3" ht="41.4" x14ac:dyDescent="0.3">
      <c r="A473" s="59">
        <v>45224</v>
      </c>
      <c r="B473" s="64" t="s">
        <v>671</v>
      </c>
      <c r="C473" s="16">
        <v>274.05</v>
      </c>
    </row>
    <row r="474" spans="1:3" ht="27.6" x14ac:dyDescent="0.3">
      <c r="A474" s="59">
        <v>45224</v>
      </c>
      <c r="B474" s="64" t="s">
        <v>672</v>
      </c>
      <c r="C474" s="16">
        <v>962.83</v>
      </c>
    </row>
    <row r="475" spans="1:3" ht="27.6" x14ac:dyDescent="0.3">
      <c r="A475" s="59">
        <v>45224</v>
      </c>
      <c r="B475" s="64" t="s">
        <v>673</v>
      </c>
      <c r="C475" s="16">
        <v>8401</v>
      </c>
    </row>
    <row r="476" spans="1:3" ht="27.6" x14ac:dyDescent="0.3">
      <c r="A476" s="59">
        <v>45224</v>
      </c>
      <c r="B476" s="64" t="s">
        <v>674</v>
      </c>
      <c r="C476" s="16">
        <v>952</v>
      </c>
    </row>
    <row r="477" spans="1:3" x14ac:dyDescent="0.3">
      <c r="A477" s="59">
        <v>45229</v>
      </c>
      <c r="B477" s="64" t="s">
        <v>675</v>
      </c>
      <c r="C477" s="16">
        <v>400</v>
      </c>
    </row>
    <row r="478" spans="1:3" x14ac:dyDescent="0.3">
      <c r="A478" s="59">
        <v>45229</v>
      </c>
      <c r="B478" s="64" t="s">
        <v>1158</v>
      </c>
      <c r="C478" s="16">
        <v>4000</v>
      </c>
    </row>
    <row r="479" spans="1:3" x14ac:dyDescent="0.3">
      <c r="A479" s="59">
        <v>45229</v>
      </c>
      <c r="B479" s="64" t="s">
        <v>676</v>
      </c>
      <c r="C479" s="16">
        <v>14680</v>
      </c>
    </row>
    <row r="480" spans="1:3" ht="27.6" x14ac:dyDescent="0.3">
      <c r="A480" s="59">
        <v>45229</v>
      </c>
      <c r="B480" s="64" t="s">
        <v>677</v>
      </c>
      <c r="C480" s="16">
        <v>1000</v>
      </c>
    </row>
    <row r="481" spans="1:3" x14ac:dyDescent="0.3">
      <c r="A481" s="59">
        <v>45229</v>
      </c>
      <c r="B481" s="64" t="s">
        <v>678</v>
      </c>
      <c r="C481" s="16">
        <v>1209.72</v>
      </c>
    </row>
    <row r="482" spans="1:3" ht="27.6" x14ac:dyDescent="0.3">
      <c r="A482" s="59">
        <v>45229</v>
      </c>
      <c r="B482" s="64" t="s">
        <v>679</v>
      </c>
      <c r="C482" s="16">
        <v>666.6</v>
      </c>
    </row>
    <row r="483" spans="1:3" ht="27.6" x14ac:dyDescent="0.3">
      <c r="A483" s="59">
        <v>45229</v>
      </c>
      <c r="B483" s="64" t="s">
        <v>680</v>
      </c>
      <c r="C483" s="16">
        <v>480</v>
      </c>
    </row>
    <row r="484" spans="1:3" x14ac:dyDescent="0.3">
      <c r="A484" s="59">
        <v>45229</v>
      </c>
      <c r="B484" s="64" t="s">
        <v>681</v>
      </c>
      <c r="C484" s="16">
        <v>1496</v>
      </c>
    </row>
    <row r="485" spans="1:3" ht="41.4" x14ac:dyDescent="0.3">
      <c r="A485" s="59">
        <v>45229</v>
      </c>
      <c r="B485" s="64" t="s">
        <v>682</v>
      </c>
      <c r="C485" s="16">
        <v>209.43</v>
      </c>
    </row>
    <row r="486" spans="1:3" ht="27.6" x14ac:dyDescent="0.3">
      <c r="A486" s="59">
        <v>45229</v>
      </c>
      <c r="B486" s="64" t="s">
        <v>683</v>
      </c>
      <c r="C486" s="16">
        <v>5048</v>
      </c>
    </row>
    <row r="487" spans="1:3" x14ac:dyDescent="0.3">
      <c r="A487" s="59">
        <v>45230</v>
      </c>
      <c r="B487" s="64" t="s">
        <v>684</v>
      </c>
      <c r="C487" s="16">
        <v>58254</v>
      </c>
    </row>
    <row r="488" spans="1:3" x14ac:dyDescent="0.3">
      <c r="A488" s="59">
        <v>45230</v>
      </c>
      <c r="B488" s="64" t="s">
        <v>685</v>
      </c>
      <c r="C488" s="16">
        <v>175238</v>
      </c>
    </row>
    <row r="489" spans="1:3" x14ac:dyDescent="0.3">
      <c r="A489" s="59">
        <v>45230</v>
      </c>
      <c r="B489" s="64" t="s">
        <v>686</v>
      </c>
      <c r="C489" s="16">
        <v>30</v>
      </c>
    </row>
    <row r="490" spans="1:3" ht="41.4" x14ac:dyDescent="0.3">
      <c r="A490" s="59">
        <v>45230</v>
      </c>
      <c r="B490" s="64" t="s">
        <v>687</v>
      </c>
      <c r="C490" s="16">
        <v>367571</v>
      </c>
    </row>
    <row r="491" spans="1:3" x14ac:dyDescent="0.3">
      <c r="A491" s="190" t="s">
        <v>688</v>
      </c>
      <c r="B491" s="190"/>
      <c r="C491" s="63">
        <f>SUM(C416:C490)</f>
        <v>8106772.2299999986</v>
      </c>
    </row>
    <row r="493" spans="1:3" x14ac:dyDescent="0.3">
      <c r="A493" s="54" t="s">
        <v>598</v>
      </c>
      <c r="B493" s="54">
        <v>2023</v>
      </c>
    </row>
    <row r="495" spans="1:3" x14ac:dyDescent="0.3">
      <c r="A495" s="187" t="s">
        <v>598</v>
      </c>
      <c r="B495" s="188"/>
      <c r="C495" s="189"/>
    </row>
    <row r="496" spans="1:3" x14ac:dyDescent="0.3">
      <c r="A496" s="60" t="s">
        <v>0</v>
      </c>
      <c r="B496" s="61" t="s">
        <v>89</v>
      </c>
      <c r="C496" s="62" t="s">
        <v>1139</v>
      </c>
    </row>
    <row r="497" spans="1:3" x14ac:dyDescent="0.3">
      <c r="A497" s="59">
        <v>45231</v>
      </c>
      <c r="B497" s="64" t="s">
        <v>710</v>
      </c>
      <c r="C497" s="16">
        <v>8542.59</v>
      </c>
    </row>
    <row r="498" spans="1:3" x14ac:dyDescent="0.3">
      <c r="A498" s="59">
        <v>45231</v>
      </c>
      <c r="B498" s="64" t="s">
        <v>95</v>
      </c>
      <c r="C498" s="16">
        <v>0</v>
      </c>
    </row>
    <row r="499" spans="1:3" x14ac:dyDescent="0.3">
      <c r="A499" s="59">
        <v>45231</v>
      </c>
      <c r="B499" s="64" t="s">
        <v>711</v>
      </c>
      <c r="C499" s="16">
        <v>18159.080000000002</v>
      </c>
    </row>
    <row r="500" spans="1:3" x14ac:dyDescent="0.3">
      <c r="A500" s="59">
        <v>45231</v>
      </c>
      <c r="B500" s="64" t="s">
        <v>712</v>
      </c>
      <c r="C500" s="16">
        <v>51175.49</v>
      </c>
    </row>
    <row r="501" spans="1:3" ht="41.4" x14ac:dyDescent="0.3">
      <c r="A501" s="59">
        <v>45231</v>
      </c>
      <c r="B501" s="64" t="s">
        <v>713</v>
      </c>
      <c r="C501" s="16">
        <v>3430</v>
      </c>
    </row>
    <row r="502" spans="1:3" x14ac:dyDescent="0.3">
      <c r="A502" s="59">
        <v>45233</v>
      </c>
      <c r="B502" s="64" t="s">
        <v>714</v>
      </c>
      <c r="C502" s="16">
        <v>3042</v>
      </c>
    </row>
    <row r="503" spans="1:3" ht="27.6" x14ac:dyDescent="0.3">
      <c r="A503" s="59">
        <v>45233</v>
      </c>
      <c r="B503" s="64" t="s">
        <v>715</v>
      </c>
      <c r="C503" s="16">
        <v>1800</v>
      </c>
    </row>
    <row r="504" spans="1:3" x14ac:dyDescent="0.3">
      <c r="A504" s="59">
        <v>45233</v>
      </c>
      <c r="B504" s="64" t="s">
        <v>716</v>
      </c>
      <c r="C504" s="16">
        <v>1375.79</v>
      </c>
    </row>
    <row r="505" spans="1:3" x14ac:dyDescent="0.3">
      <c r="A505" s="59">
        <v>45233</v>
      </c>
      <c r="B505" s="64" t="s">
        <v>717</v>
      </c>
      <c r="C505" s="16">
        <v>255</v>
      </c>
    </row>
    <row r="506" spans="1:3" ht="27.6" x14ac:dyDescent="0.3">
      <c r="A506" s="59">
        <v>45236</v>
      </c>
      <c r="B506" s="64" t="s">
        <v>718</v>
      </c>
      <c r="C506" s="16">
        <v>4168</v>
      </c>
    </row>
    <row r="507" spans="1:3" ht="27.6" x14ac:dyDescent="0.3">
      <c r="A507" s="59">
        <v>45236</v>
      </c>
      <c r="B507" s="64" t="s">
        <v>719</v>
      </c>
      <c r="C507" s="16">
        <v>679</v>
      </c>
    </row>
    <row r="508" spans="1:3" ht="27.6" x14ac:dyDescent="0.3">
      <c r="A508" s="59">
        <v>45237</v>
      </c>
      <c r="B508" s="64" t="s">
        <v>720</v>
      </c>
      <c r="C508" s="16">
        <v>14387.64</v>
      </c>
    </row>
    <row r="509" spans="1:3" ht="27.6" x14ac:dyDescent="0.3">
      <c r="A509" s="59">
        <v>45237</v>
      </c>
      <c r="B509" s="64" t="s">
        <v>721</v>
      </c>
      <c r="C509" s="16">
        <v>1000</v>
      </c>
    </row>
    <row r="510" spans="1:3" x14ac:dyDescent="0.3">
      <c r="A510" s="59">
        <v>45237</v>
      </c>
      <c r="B510" s="64" t="s">
        <v>722</v>
      </c>
      <c r="C510" s="16">
        <v>4872</v>
      </c>
    </row>
    <row r="511" spans="1:3" ht="27.6" x14ac:dyDescent="0.3">
      <c r="A511" s="59">
        <v>45237</v>
      </c>
      <c r="B511" s="64" t="s">
        <v>723</v>
      </c>
      <c r="C511" s="16">
        <v>602</v>
      </c>
    </row>
    <row r="512" spans="1:3" ht="41.4" x14ac:dyDescent="0.3">
      <c r="A512" s="59">
        <v>45237</v>
      </c>
      <c r="B512" s="64" t="s">
        <v>724</v>
      </c>
      <c r="C512" s="16">
        <v>182517</v>
      </c>
    </row>
    <row r="513" spans="1:3" ht="27.6" x14ac:dyDescent="0.3">
      <c r="A513" s="59">
        <v>45238</v>
      </c>
      <c r="B513" s="64" t="s">
        <v>725</v>
      </c>
      <c r="C513" s="16">
        <v>2193585.9700000002</v>
      </c>
    </row>
    <row r="514" spans="1:3" x14ac:dyDescent="0.3">
      <c r="A514" s="59">
        <v>45238</v>
      </c>
      <c r="B514" s="64" t="s">
        <v>726</v>
      </c>
      <c r="C514" s="16">
        <v>4892</v>
      </c>
    </row>
    <row r="515" spans="1:3" x14ac:dyDescent="0.3">
      <c r="A515" s="59">
        <v>45238</v>
      </c>
      <c r="B515" s="64" t="s">
        <v>727</v>
      </c>
      <c r="C515" s="16">
        <v>4167.1499999999996</v>
      </c>
    </row>
    <row r="516" spans="1:3" ht="27.6" x14ac:dyDescent="0.3">
      <c r="A516" s="59">
        <v>45239</v>
      </c>
      <c r="B516" s="64" t="s">
        <v>728</v>
      </c>
      <c r="C516" s="16">
        <v>12581.32</v>
      </c>
    </row>
    <row r="517" spans="1:3" x14ac:dyDescent="0.3">
      <c r="A517" s="59">
        <v>45239</v>
      </c>
      <c r="B517" s="64" t="s">
        <v>729</v>
      </c>
      <c r="C517" s="16">
        <v>2000</v>
      </c>
    </row>
    <row r="518" spans="1:3" ht="27.6" x14ac:dyDescent="0.3">
      <c r="A518" s="59">
        <v>45239</v>
      </c>
      <c r="B518" s="64" t="s">
        <v>730</v>
      </c>
      <c r="C518" s="16">
        <v>175</v>
      </c>
    </row>
    <row r="519" spans="1:3" x14ac:dyDescent="0.3">
      <c r="A519" s="59">
        <v>45240</v>
      </c>
      <c r="B519" s="64" t="s">
        <v>731</v>
      </c>
      <c r="C519" s="16">
        <v>9223.1</v>
      </c>
    </row>
    <row r="520" spans="1:3" ht="41.4" x14ac:dyDescent="0.3">
      <c r="A520" s="59">
        <v>45240</v>
      </c>
      <c r="B520" s="64" t="s">
        <v>732</v>
      </c>
      <c r="C520" s="16">
        <v>1000</v>
      </c>
    </row>
    <row r="521" spans="1:3" x14ac:dyDescent="0.3">
      <c r="A521" s="59">
        <v>45240</v>
      </c>
      <c r="B521" s="64" t="s">
        <v>733</v>
      </c>
      <c r="C521" s="16">
        <v>748</v>
      </c>
    </row>
    <row r="522" spans="1:3" x14ac:dyDescent="0.3">
      <c r="A522" s="59">
        <v>45240</v>
      </c>
      <c r="B522" s="64" t="s">
        <v>95</v>
      </c>
      <c r="C522" s="16">
        <v>0</v>
      </c>
    </row>
    <row r="523" spans="1:3" ht="41.4" x14ac:dyDescent="0.3">
      <c r="A523" s="59">
        <v>45240</v>
      </c>
      <c r="B523" s="64" t="s">
        <v>734</v>
      </c>
      <c r="C523" s="16">
        <v>2655560.69</v>
      </c>
    </row>
    <row r="524" spans="1:3" ht="55.2" x14ac:dyDescent="0.3">
      <c r="A524" s="59">
        <v>45240</v>
      </c>
      <c r="B524" s="64" t="s">
        <v>735</v>
      </c>
      <c r="C524" s="16">
        <v>30</v>
      </c>
    </row>
    <row r="525" spans="1:3" ht="41.4" x14ac:dyDescent="0.3">
      <c r="A525" s="59">
        <v>45240</v>
      </c>
      <c r="B525" s="64" t="s">
        <v>736</v>
      </c>
      <c r="C525" s="16">
        <v>3000000</v>
      </c>
    </row>
    <row r="526" spans="1:3" ht="41.4" x14ac:dyDescent="0.3">
      <c r="A526" s="59">
        <v>45243</v>
      </c>
      <c r="B526" s="64" t="s">
        <v>737</v>
      </c>
      <c r="C526" s="16">
        <v>334.05</v>
      </c>
    </row>
    <row r="527" spans="1:3" ht="27.6" x14ac:dyDescent="0.3">
      <c r="A527" s="59">
        <v>45244</v>
      </c>
      <c r="B527" s="64" t="s">
        <v>738</v>
      </c>
      <c r="C527" s="16">
        <v>1200</v>
      </c>
    </row>
    <row r="528" spans="1:3" ht="41.4" x14ac:dyDescent="0.3">
      <c r="A528" s="59">
        <v>45244</v>
      </c>
      <c r="B528" s="64" t="s">
        <v>739</v>
      </c>
      <c r="C528" s="16">
        <v>1012.5</v>
      </c>
    </row>
    <row r="529" spans="1:3" x14ac:dyDescent="0.3">
      <c r="A529" s="59">
        <v>45245</v>
      </c>
      <c r="B529" s="64" t="s">
        <v>740</v>
      </c>
      <c r="C529" s="16">
        <v>18600</v>
      </c>
    </row>
    <row r="530" spans="1:3" ht="27.6" x14ac:dyDescent="0.3">
      <c r="A530" s="59">
        <v>45247</v>
      </c>
      <c r="B530" s="64" t="s">
        <v>741</v>
      </c>
      <c r="C530" s="16">
        <v>1150</v>
      </c>
    </row>
    <row r="531" spans="1:3" x14ac:dyDescent="0.3">
      <c r="A531" s="59">
        <v>45247</v>
      </c>
      <c r="B531" s="64" t="s">
        <v>742</v>
      </c>
      <c r="C531" s="16">
        <v>2350</v>
      </c>
    </row>
    <row r="532" spans="1:3" ht="69" x14ac:dyDescent="0.3">
      <c r="A532" s="59">
        <v>45247</v>
      </c>
      <c r="B532" s="64" t="s">
        <v>743</v>
      </c>
      <c r="C532" s="16">
        <v>204.43</v>
      </c>
    </row>
    <row r="533" spans="1:3" ht="55.2" x14ac:dyDescent="0.3">
      <c r="A533" s="59">
        <v>45247</v>
      </c>
      <c r="B533" s="64" t="s">
        <v>744</v>
      </c>
      <c r="C533" s="16">
        <v>699</v>
      </c>
    </row>
    <row r="534" spans="1:3" ht="41.4" x14ac:dyDescent="0.3">
      <c r="A534" s="59">
        <v>45247</v>
      </c>
      <c r="B534" s="64" t="s">
        <v>745</v>
      </c>
      <c r="C534" s="16">
        <v>274.05</v>
      </c>
    </row>
    <row r="535" spans="1:3" ht="27.6" x14ac:dyDescent="0.3">
      <c r="A535" s="59">
        <v>45247</v>
      </c>
      <c r="B535" s="64" t="s">
        <v>746</v>
      </c>
      <c r="C535" s="16">
        <v>274.05</v>
      </c>
    </row>
    <row r="536" spans="1:3" x14ac:dyDescent="0.3">
      <c r="A536" s="59">
        <v>45251</v>
      </c>
      <c r="B536" s="64" t="s">
        <v>747</v>
      </c>
      <c r="C536" s="16">
        <v>27205</v>
      </c>
    </row>
    <row r="537" spans="1:3" x14ac:dyDescent="0.3">
      <c r="A537" s="59">
        <v>45251</v>
      </c>
      <c r="B537" s="64" t="s">
        <v>748</v>
      </c>
      <c r="C537" s="16">
        <v>2005.5</v>
      </c>
    </row>
    <row r="538" spans="1:3" x14ac:dyDescent="0.3">
      <c r="A538" s="59">
        <v>45251</v>
      </c>
      <c r="B538" s="64" t="s">
        <v>749</v>
      </c>
      <c r="C538" s="16">
        <v>489.2</v>
      </c>
    </row>
    <row r="539" spans="1:3" ht="27.6" x14ac:dyDescent="0.3">
      <c r="A539" s="59">
        <v>45251</v>
      </c>
      <c r="B539" s="64" t="s">
        <v>750</v>
      </c>
      <c r="C539" s="16">
        <v>6602.4</v>
      </c>
    </row>
    <row r="540" spans="1:3" x14ac:dyDescent="0.3">
      <c r="A540" s="59">
        <v>45251</v>
      </c>
      <c r="B540" s="64" t="s">
        <v>751</v>
      </c>
      <c r="C540" s="16">
        <v>45286.7</v>
      </c>
    </row>
    <row r="541" spans="1:3" ht="27.6" x14ac:dyDescent="0.3">
      <c r="A541" s="59">
        <v>45251</v>
      </c>
      <c r="B541" s="64" t="s">
        <v>752</v>
      </c>
      <c r="C541" s="16">
        <v>7514.57</v>
      </c>
    </row>
    <row r="542" spans="1:3" ht="27.6" x14ac:dyDescent="0.3">
      <c r="A542" s="59">
        <v>45252</v>
      </c>
      <c r="B542" s="64" t="s">
        <v>753</v>
      </c>
      <c r="C542" s="16">
        <v>1275</v>
      </c>
    </row>
    <row r="543" spans="1:3" x14ac:dyDescent="0.3">
      <c r="A543" s="59">
        <v>45252</v>
      </c>
      <c r="B543" s="64" t="s">
        <v>754</v>
      </c>
      <c r="C543" s="16">
        <v>74425</v>
      </c>
    </row>
    <row r="544" spans="1:3" ht="27.6" x14ac:dyDescent="0.3">
      <c r="A544" s="59">
        <v>45252</v>
      </c>
      <c r="B544" s="64" t="s">
        <v>755</v>
      </c>
      <c r="C544" s="16">
        <v>224.43</v>
      </c>
    </row>
    <row r="545" spans="1:3" ht="27.6" x14ac:dyDescent="0.3">
      <c r="A545" s="59">
        <v>45253</v>
      </c>
      <c r="B545" s="64" t="s">
        <v>756</v>
      </c>
      <c r="C545" s="16">
        <v>2508.4899999999998</v>
      </c>
    </row>
    <row r="546" spans="1:3" ht="27.6" x14ac:dyDescent="0.3">
      <c r="A546" s="59">
        <v>45253</v>
      </c>
      <c r="B546" s="64" t="s">
        <v>757</v>
      </c>
      <c r="C546" s="16">
        <v>487200</v>
      </c>
    </row>
    <row r="547" spans="1:3" ht="41.4" x14ac:dyDescent="0.3">
      <c r="A547" s="59">
        <v>45257</v>
      </c>
      <c r="B547" s="64" t="s">
        <v>758</v>
      </c>
      <c r="C547" s="16">
        <v>1026</v>
      </c>
    </row>
    <row r="548" spans="1:3" ht="41.4" x14ac:dyDescent="0.3">
      <c r="A548" s="59">
        <v>45257</v>
      </c>
      <c r="B548" s="64" t="s">
        <v>759</v>
      </c>
      <c r="C548" s="16">
        <v>30</v>
      </c>
    </row>
    <row r="549" spans="1:3" ht="27.6" x14ac:dyDescent="0.3">
      <c r="A549" s="59">
        <v>45257</v>
      </c>
      <c r="B549" s="64" t="s">
        <v>760</v>
      </c>
      <c r="C549" s="16">
        <v>3000000</v>
      </c>
    </row>
    <row r="550" spans="1:3" ht="27.6" x14ac:dyDescent="0.3">
      <c r="A550" s="59">
        <v>45260</v>
      </c>
      <c r="B550" s="64" t="s">
        <v>761</v>
      </c>
      <c r="C550" s="16">
        <v>1500</v>
      </c>
    </row>
    <row r="551" spans="1:3" ht="27.6" x14ac:dyDescent="0.3">
      <c r="A551" s="59">
        <v>45260</v>
      </c>
      <c r="B551" s="64" t="s">
        <v>762</v>
      </c>
      <c r="C551" s="16">
        <v>2658322.39</v>
      </c>
    </row>
    <row r="552" spans="1:3" x14ac:dyDescent="0.3">
      <c r="A552" s="190" t="s">
        <v>763</v>
      </c>
      <c r="B552" s="190"/>
      <c r="C552" s="63">
        <f>SUM(C497:C551)</f>
        <v>14521681.580000002</v>
      </c>
    </row>
    <row r="554" spans="1:3" x14ac:dyDescent="0.3">
      <c r="A554" s="54" t="s">
        <v>32</v>
      </c>
      <c r="B554" s="54">
        <v>2023</v>
      </c>
    </row>
    <row r="556" spans="1:3" x14ac:dyDescent="0.3">
      <c r="A556" s="187" t="s">
        <v>32</v>
      </c>
      <c r="B556" s="188"/>
      <c r="C556" s="189"/>
    </row>
    <row r="557" spans="1:3" x14ac:dyDescent="0.3">
      <c r="A557" s="60" t="s">
        <v>0</v>
      </c>
      <c r="B557" s="61" t="s">
        <v>89</v>
      </c>
      <c r="C557" s="62" t="s">
        <v>1139</v>
      </c>
    </row>
    <row r="558" spans="1:3" x14ac:dyDescent="0.3">
      <c r="A558" s="122">
        <v>45261</v>
      </c>
      <c r="B558" s="123" t="s">
        <v>791</v>
      </c>
      <c r="C558" s="124">
        <v>600</v>
      </c>
    </row>
    <row r="559" spans="1:3" x14ac:dyDescent="0.3">
      <c r="A559" s="122">
        <v>45261</v>
      </c>
      <c r="B559" s="123" t="s">
        <v>792</v>
      </c>
      <c r="C559" s="124">
        <v>411.3</v>
      </c>
    </row>
    <row r="560" spans="1:3" x14ac:dyDescent="0.3">
      <c r="A560" s="122">
        <v>45261</v>
      </c>
      <c r="B560" s="123" t="s">
        <v>793</v>
      </c>
      <c r="C560" s="124">
        <v>58320</v>
      </c>
    </row>
    <row r="561" spans="1:3" x14ac:dyDescent="0.3">
      <c r="A561" s="122">
        <v>45261</v>
      </c>
      <c r="B561" s="123" t="s">
        <v>794</v>
      </c>
      <c r="C561" s="124">
        <v>174775</v>
      </c>
    </row>
    <row r="562" spans="1:3" x14ac:dyDescent="0.3">
      <c r="A562" s="122">
        <v>45261</v>
      </c>
      <c r="B562" s="125" t="s">
        <v>795</v>
      </c>
      <c r="C562" s="124">
        <v>30</v>
      </c>
    </row>
    <row r="563" spans="1:3" x14ac:dyDescent="0.3">
      <c r="A563" s="122">
        <v>45261</v>
      </c>
      <c r="B563" s="123" t="s">
        <v>796</v>
      </c>
      <c r="C563" s="124">
        <v>400</v>
      </c>
    </row>
    <row r="564" spans="1:3" x14ac:dyDescent="0.3">
      <c r="A564" s="122">
        <v>45261</v>
      </c>
      <c r="B564" s="123" t="s">
        <v>1159</v>
      </c>
      <c r="C564" s="124">
        <v>4000</v>
      </c>
    </row>
    <row r="565" spans="1:3" x14ac:dyDescent="0.3">
      <c r="A565" s="122">
        <v>45261</v>
      </c>
      <c r="B565" s="123" t="s">
        <v>797</v>
      </c>
      <c r="C565" s="124">
        <v>51175.49</v>
      </c>
    </row>
    <row r="566" spans="1:3" x14ac:dyDescent="0.3">
      <c r="A566" s="122">
        <v>45261</v>
      </c>
      <c r="B566" s="123" t="s">
        <v>798</v>
      </c>
      <c r="C566" s="124">
        <v>8542.59</v>
      </c>
    </row>
    <row r="567" spans="1:3" x14ac:dyDescent="0.3">
      <c r="A567" s="122">
        <v>45261</v>
      </c>
      <c r="B567" s="125" t="s">
        <v>799</v>
      </c>
      <c r="C567" s="124">
        <v>18159.080000000002</v>
      </c>
    </row>
    <row r="568" spans="1:3" x14ac:dyDescent="0.3">
      <c r="A568" s="122">
        <v>45261</v>
      </c>
      <c r="B568" s="123" t="s">
        <v>800</v>
      </c>
      <c r="C568" s="124">
        <v>2000</v>
      </c>
    </row>
    <row r="569" spans="1:3" x14ac:dyDescent="0.3">
      <c r="A569" s="122">
        <v>45261</v>
      </c>
      <c r="B569" s="123" t="s">
        <v>801</v>
      </c>
      <c r="C569" s="124">
        <v>1800</v>
      </c>
    </row>
    <row r="570" spans="1:3" x14ac:dyDescent="0.3">
      <c r="A570" s="122">
        <v>45261</v>
      </c>
      <c r="B570" s="123" t="s">
        <v>802</v>
      </c>
      <c r="C570" s="124">
        <v>1375.79</v>
      </c>
    </row>
    <row r="571" spans="1:3" ht="24.6" x14ac:dyDescent="0.3">
      <c r="A571" s="122">
        <v>45261</v>
      </c>
      <c r="B571" s="125" t="s">
        <v>803</v>
      </c>
      <c r="C571" s="124">
        <v>301</v>
      </c>
    </row>
    <row r="572" spans="1:3" ht="24.6" x14ac:dyDescent="0.3">
      <c r="A572" s="122">
        <v>45264</v>
      </c>
      <c r="B572" s="125" t="s">
        <v>804</v>
      </c>
      <c r="C572" s="126">
        <v>3400</v>
      </c>
    </row>
    <row r="573" spans="1:3" x14ac:dyDescent="0.3">
      <c r="A573" s="122">
        <v>45264</v>
      </c>
      <c r="B573" s="125" t="s">
        <v>805</v>
      </c>
      <c r="C573" s="126">
        <v>3950</v>
      </c>
    </row>
    <row r="574" spans="1:3" ht="24.6" x14ac:dyDescent="0.3">
      <c r="A574" s="122">
        <v>45264</v>
      </c>
      <c r="B574" s="125" t="s">
        <v>806</v>
      </c>
      <c r="C574" s="126">
        <v>351424</v>
      </c>
    </row>
    <row r="575" spans="1:3" ht="24.6" x14ac:dyDescent="0.3">
      <c r="A575" s="122">
        <v>45266</v>
      </c>
      <c r="B575" s="125" t="s">
        <v>807</v>
      </c>
      <c r="C575" s="126">
        <v>28929</v>
      </c>
    </row>
    <row r="576" spans="1:3" x14ac:dyDescent="0.3">
      <c r="A576" s="122">
        <v>45266</v>
      </c>
      <c r="B576" s="125" t="s">
        <v>808</v>
      </c>
      <c r="C576" s="126">
        <v>260000.8</v>
      </c>
    </row>
    <row r="577" spans="1:3" ht="24" x14ac:dyDescent="0.3">
      <c r="A577" s="122">
        <v>45266</v>
      </c>
      <c r="B577" s="127" t="s">
        <v>809</v>
      </c>
      <c r="C577" s="126">
        <v>30</v>
      </c>
    </row>
    <row r="578" spans="1:3" ht="24.6" x14ac:dyDescent="0.3">
      <c r="A578" s="122">
        <v>45266</v>
      </c>
      <c r="B578" s="125" t="s">
        <v>810</v>
      </c>
      <c r="C578" s="126">
        <v>1766</v>
      </c>
    </row>
    <row r="579" spans="1:3" ht="24.6" x14ac:dyDescent="0.3">
      <c r="A579" s="122">
        <v>45266</v>
      </c>
      <c r="B579" s="125" t="s">
        <v>811</v>
      </c>
      <c r="C579" s="126">
        <v>861.3</v>
      </c>
    </row>
    <row r="580" spans="1:3" x14ac:dyDescent="0.3">
      <c r="A580" s="122">
        <v>45266</v>
      </c>
      <c r="B580" s="125" t="s">
        <v>812</v>
      </c>
      <c r="C580" s="126">
        <v>9067.5</v>
      </c>
    </row>
    <row r="581" spans="1:3" x14ac:dyDescent="0.3">
      <c r="A581" s="122">
        <v>45266</v>
      </c>
      <c r="B581" s="125" t="s">
        <v>813</v>
      </c>
      <c r="C581" s="126">
        <v>2060</v>
      </c>
    </row>
    <row r="582" spans="1:3" ht="36.6" x14ac:dyDescent="0.3">
      <c r="A582" s="122">
        <v>45266</v>
      </c>
      <c r="B582" s="125" t="s">
        <v>814</v>
      </c>
      <c r="C582" s="126">
        <v>334.05</v>
      </c>
    </row>
    <row r="583" spans="1:3" x14ac:dyDescent="0.3">
      <c r="A583" s="122">
        <v>45266</v>
      </c>
      <c r="B583" s="125" t="s">
        <v>815</v>
      </c>
      <c r="C583" s="126">
        <v>576.79999999999995</v>
      </c>
    </row>
    <row r="584" spans="1:3" x14ac:dyDescent="0.3">
      <c r="A584" s="122">
        <v>45266</v>
      </c>
      <c r="B584" s="125" t="s">
        <v>816</v>
      </c>
      <c r="C584" s="126">
        <v>3861</v>
      </c>
    </row>
    <row r="585" spans="1:3" ht="24.6" x14ac:dyDescent="0.3">
      <c r="A585" s="122">
        <v>45266</v>
      </c>
      <c r="B585" s="125" t="s">
        <v>817</v>
      </c>
      <c r="C585" s="126">
        <v>30</v>
      </c>
    </row>
    <row r="586" spans="1:3" ht="24.6" x14ac:dyDescent="0.3">
      <c r="A586" s="122">
        <v>45266</v>
      </c>
      <c r="B586" s="125" t="s">
        <v>818</v>
      </c>
      <c r="C586" s="126">
        <v>2000000</v>
      </c>
    </row>
    <row r="587" spans="1:3" ht="24.6" x14ac:dyDescent="0.3">
      <c r="A587" s="122">
        <v>45266</v>
      </c>
      <c r="B587" s="125" t="s">
        <v>819</v>
      </c>
      <c r="C587" s="126">
        <v>236150</v>
      </c>
    </row>
    <row r="588" spans="1:3" x14ac:dyDescent="0.3">
      <c r="A588" s="122">
        <v>45266</v>
      </c>
      <c r="B588" s="125" t="s">
        <v>820</v>
      </c>
      <c r="C588" s="126">
        <v>2287.9</v>
      </c>
    </row>
    <row r="589" spans="1:3" x14ac:dyDescent="0.3">
      <c r="A589" s="122">
        <v>45267</v>
      </c>
      <c r="B589" s="125" t="s">
        <v>821</v>
      </c>
      <c r="C589" s="126">
        <v>640</v>
      </c>
    </row>
    <row r="590" spans="1:3" x14ac:dyDescent="0.3">
      <c r="A590" s="122">
        <v>45267</v>
      </c>
      <c r="B590" s="125" t="s">
        <v>822</v>
      </c>
      <c r="C590" s="126">
        <v>1496</v>
      </c>
    </row>
    <row r="591" spans="1:3" x14ac:dyDescent="0.3">
      <c r="A591" s="122">
        <v>45267</v>
      </c>
      <c r="B591" s="125" t="s">
        <v>823</v>
      </c>
      <c r="C591" s="126">
        <v>748</v>
      </c>
    </row>
    <row r="592" spans="1:3" x14ac:dyDescent="0.3">
      <c r="A592" s="122">
        <v>45268</v>
      </c>
      <c r="B592" s="125" t="s">
        <v>95</v>
      </c>
      <c r="C592" s="126">
        <v>0</v>
      </c>
    </row>
    <row r="593" spans="1:3" x14ac:dyDescent="0.3">
      <c r="A593" s="122">
        <v>45268</v>
      </c>
      <c r="B593" s="125" t="s">
        <v>95</v>
      </c>
      <c r="C593" s="126">
        <v>0</v>
      </c>
    </row>
    <row r="594" spans="1:3" ht="24.6" x14ac:dyDescent="0.3">
      <c r="A594" s="122">
        <v>45268</v>
      </c>
      <c r="B594" s="125" t="s">
        <v>824</v>
      </c>
      <c r="C594" s="126">
        <v>479</v>
      </c>
    </row>
    <row r="595" spans="1:3" ht="24.6" x14ac:dyDescent="0.3">
      <c r="A595" s="122">
        <v>45271</v>
      </c>
      <c r="B595" s="125" t="s">
        <v>825</v>
      </c>
      <c r="C595" s="124">
        <v>5960</v>
      </c>
    </row>
    <row r="596" spans="1:3" x14ac:dyDescent="0.3">
      <c r="A596" s="122">
        <v>45271</v>
      </c>
      <c r="B596" s="125" t="s">
        <v>826</v>
      </c>
      <c r="C596" s="124">
        <v>4698.24</v>
      </c>
    </row>
    <row r="597" spans="1:3" ht="24.6" x14ac:dyDescent="0.3">
      <c r="A597" s="122">
        <v>45273</v>
      </c>
      <c r="B597" s="125" t="s">
        <v>827</v>
      </c>
      <c r="C597" s="124">
        <v>18600</v>
      </c>
    </row>
    <row r="598" spans="1:3" ht="24.6" x14ac:dyDescent="0.3">
      <c r="A598" s="122">
        <v>45273</v>
      </c>
      <c r="B598" s="125" t="s">
        <v>828</v>
      </c>
      <c r="C598" s="124">
        <v>18600</v>
      </c>
    </row>
    <row r="599" spans="1:3" ht="36.6" x14ac:dyDescent="0.3">
      <c r="A599" s="122">
        <v>45274</v>
      </c>
      <c r="B599" s="125" t="s">
        <v>829</v>
      </c>
      <c r="C599" s="124">
        <v>6334</v>
      </c>
    </row>
    <row r="600" spans="1:3" ht="36.6" x14ac:dyDescent="0.3">
      <c r="A600" s="122">
        <v>45274</v>
      </c>
      <c r="B600" s="125" t="s">
        <v>830</v>
      </c>
      <c r="C600" s="124">
        <v>5785.8</v>
      </c>
    </row>
    <row r="601" spans="1:3" x14ac:dyDescent="0.3">
      <c r="A601" s="122">
        <v>45274</v>
      </c>
      <c r="B601" s="125" t="s">
        <v>831</v>
      </c>
      <c r="C601" s="124">
        <v>600</v>
      </c>
    </row>
    <row r="602" spans="1:3" ht="36.6" x14ac:dyDescent="0.3">
      <c r="A602" s="122">
        <v>45278</v>
      </c>
      <c r="B602" s="125" t="s">
        <v>832</v>
      </c>
      <c r="C602" s="124">
        <v>7706.34</v>
      </c>
    </row>
    <row r="603" spans="1:3" ht="48" x14ac:dyDescent="0.3">
      <c r="A603" s="122">
        <v>45278</v>
      </c>
      <c r="B603" s="127" t="s">
        <v>833</v>
      </c>
      <c r="C603" s="124">
        <v>699</v>
      </c>
    </row>
    <row r="604" spans="1:3" ht="36.6" x14ac:dyDescent="0.3">
      <c r="A604" s="122">
        <v>45278</v>
      </c>
      <c r="B604" s="125" t="s">
        <v>834</v>
      </c>
      <c r="C604" s="124">
        <v>274.05</v>
      </c>
    </row>
    <row r="605" spans="1:3" ht="36.6" x14ac:dyDescent="0.3">
      <c r="A605" s="122">
        <v>45278</v>
      </c>
      <c r="B605" s="125" t="s">
        <v>835</v>
      </c>
      <c r="C605" s="124">
        <v>274.05</v>
      </c>
    </row>
    <row r="606" spans="1:3" ht="24.6" x14ac:dyDescent="0.3">
      <c r="A606" s="122">
        <v>45278</v>
      </c>
      <c r="B606" s="125" t="s">
        <v>836</v>
      </c>
      <c r="C606" s="124">
        <v>725</v>
      </c>
    </row>
    <row r="607" spans="1:3" ht="24.6" x14ac:dyDescent="0.3">
      <c r="A607" s="122">
        <v>45279</v>
      </c>
      <c r="B607" s="125" t="s">
        <v>837</v>
      </c>
      <c r="C607" s="124">
        <v>8709.81</v>
      </c>
    </row>
    <row r="608" spans="1:3" ht="48.6" x14ac:dyDescent="0.3">
      <c r="A608" s="122">
        <v>45280</v>
      </c>
      <c r="B608" s="125" t="s">
        <v>838</v>
      </c>
      <c r="C608" s="124">
        <v>452</v>
      </c>
    </row>
    <row r="609" spans="1:3" ht="36.6" x14ac:dyDescent="0.3">
      <c r="A609" s="122">
        <v>45280</v>
      </c>
      <c r="B609" s="125" t="s">
        <v>839</v>
      </c>
      <c r="C609" s="124">
        <v>164.43</v>
      </c>
    </row>
    <row r="610" spans="1:3" ht="36.6" x14ac:dyDescent="0.3">
      <c r="A610" s="122">
        <v>45280</v>
      </c>
      <c r="B610" s="125" t="s">
        <v>840</v>
      </c>
      <c r="C610" s="124">
        <v>164.43</v>
      </c>
    </row>
    <row r="611" spans="1:3" x14ac:dyDescent="0.3">
      <c r="A611" s="122">
        <v>45280</v>
      </c>
      <c r="B611" s="125" t="s">
        <v>841</v>
      </c>
      <c r="C611" s="124">
        <v>143516</v>
      </c>
    </row>
    <row r="612" spans="1:3" ht="24.6" x14ac:dyDescent="0.3">
      <c r="A612" s="122">
        <v>45281</v>
      </c>
      <c r="B612" s="125" t="s">
        <v>842</v>
      </c>
      <c r="C612" s="124">
        <v>3500</v>
      </c>
    </row>
    <row r="613" spans="1:3" x14ac:dyDescent="0.3">
      <c r="A613" s="122">
        <v>45281</v>
      </c>
      <c r="B613" s="125" t="s">
        <v>843</v>
      </c>
      <c r="C613" s="124">
        <v>1300</v>
      </c>
    </row>
    <row r="614" spans="1:3" x14ac:dyDescent="0.3">
      <c r="A614" s="122">
        <v>45281</v>
      </c>
      <c r="B614" s="125" t="s">
        <v>844</v>
      </c>
      <c r="C614" s="124">
        <v>384</v>
      </c>
    </row>
    <row r="615" spans="1:3" ht="24.6" x14ac:dyDescent="0.3">
      <c r="A615" s="122">
        <v>45281</v>
      </c>
      <c r="B615" s="125" t="s">
        <v>845</v>
      </c>
      <c r="C615" s="124">
        <v>506688</v>
      </c>
    </row>
    <row r="616" spans="1:3" x14ac:dyDescent="0.3">
      <c r="A616" s="122">
        <v>45286</v>
      </c>
      <c r="B616" s="125" t="s">
        <v>846</v>
      </c>
      <c r="C616" s="124">
        <v>920</v>
      </c>
    </row>
    <row r="617" spans="1:3" x14ac:dyDescent="0.3">
      <c r="A617" s="122">
        <v>45287</v>
      </c>
      <c r="B617" s="123" t="s">
        <v>847</v>
      </c>
      <c r="C617" s="124">
        <v>234.43</v>
      </c>
    </row>
    <row r="618" spans="1:3" x14ac:dyDescent="0.3">
      <c r="A618" s="122">
        <v>45289</v>
      </c>
      <c r="B618" s="125" t="s">
        <v>848</v>
      </c>
      <c r="C618" s="124">
        <v>1091.5</v>
      </c>
    </row>
    <row r="619" spans="1:3" x14ac:dyDescent="0.3">
      <c r="A619" s="122">
        <v>45289</v>
      </c>
      <c r="B619" s="123" t="s">
        <v>849</v>
      </c>
      <c r="C619" s="124">
        <v>620</v>
      </c>
    </row>
    <row r="620" spans="1:3" x14ac:dyDescent="0.3">
      <c r="A620" s="190" t="s">
        <v>850</v>
      </c>
      <c r="B620" s="190"/>
      <c r="C620" s="63">
        <f>SUM(C558:C619)</f>
        <v>3967982.68</v>
      </c>
    </row>
    <row r="622" spans="1:3" x14ac:dyDescent="0.3">
      <c r="A622" s="54" t="s">
        <v>779</v>
      </c>
      <c r="B622" s="54">
        <v>2024</v>
      </c>
    </row>
    <row r="624" spans="1:3" x14ac:dyDescent="0.3">
      <c r="A624" s="187" t="s">
        <v>779</v>
      </c>
      <c r="B624" s="188"/>
      <c r="C624" s="189"/>
    </row>
    <row r="625" spans="1:3" x14ac:dyDescent="0.3">
      <c r="A625" s="60" t="s">
        <v>0</v>
      </c>
      <c r="B625" s="61" t="s">
        <v>89</v>
      </c>
      <c r="C625" s="145" t="s">
        <v>1139</v>
      </c>
    </row>
    <row r="626" spans="1:3" x14ac:dyDescent="0.3">
      <c r="A626" s="122">
        <v>45293</v>
      </c>
      <c r="B626" s="123" t="s">
        <v>95</v>
      </c>
      <c r="C626" s="124">
        <v>0</v>
      </c>
    </row>
    <row r="627" spans="1:3" x14ac:dyDescent="0.3">
      <c r="A627" s="122">
        <v>45293</v>
      </c>
      <c r="B627" s="123" t="s">
        <v>95</v>
      </c>
      <c r="C627" s="124">
        <v>0</v>
      </c>
    </row>
    <row r="628" spans="1:3" x14ac:dyDescent="0.3">
      <c r="A628" s="122">
        <v>45293</v>
      </c>
      <c r="B628" s="123" t="s">
        <v>889</v>
      </c>
      <c r="C628" s="124">
        <v>54733</v>
      </c>
    </row>
    <row r="629" spans="1:3" x14ac:dyDescent="0.3">
      <c r="A629" s="122">
        <v>45293</v>
      </c>
      <c r="B629" s="123" t="s">
        <v>890</v>
      </c>
      <c r="C629" s="124">
        <v>190629</v>
      </c>
    </row>
    <row r="630" spans="1:3" x14ac:dyDescent="0.3">
      <c r="A630" s="122">
        <v>45293</v>
      </c>
      <c r="B630" s="123" t="s">
        <v>891</v>
      </c>
      <c r="C630" s="124">
        <v>30</v>
      </c>
    </row>
    <row r="631" spans="1:3" x14ac:dyDescent="0.3">
      <c r="A631" s="122">
        <v>45293</v>
      </c>
      <c r="B631" s="123" t="s">
        <v>892</v>
      </c>
      <c r="C631" s="124">
        <v>12689</v>
      </c>
    </row>
    <row r="632" spans="1:3" ht="36.6" x14ac:dyDescent="0.3">
      <c r="A632" s="122">
        <v>45293</v>
      </c>
      <c r="B632" s="125" t="s">
        <v>893</v>
      </c>
      <c r="C632" s="124">
        <v>339.43</v>
      </c>
    </row>
    <row r="633" spans="1:3" x14ac:dyDescent="0.3">
      <c r="A633" s="122">
        <v>45294</v>
      </c>
      <c r="B633" s="123" t="s">
        <v>894</v>
      </c>
      <c r="C633" s="124">
        <v>400</v>
      </c>
    </row>
    <row r="634" spans="1:3" x14ac:dyDescent="0.3">
      <c r="A634" s="122">
        <v>45294</v>
      </c>
      <c r="B634" s="123" t="s">
        <v>895</v>
      </c>
      <c r="C634" s="124">
        <v>900</v>
      </c>
    </row>
    <row r="635" spans="1:3" x14ac:dyDescent="0.3">
      <c r="A635" s="122">
        <v>45294</v>
      </c>
      <c r="B635" s="123" t="s">
        <v>896</v>
      </c>
      <c r="C635" s="124">
        <v>1200</v>
      </c>
    </row>
    <row r="636" spans="1:3" x14ac:dyDescent="0.3">
      <c r="A636" s="122">
        <v>45294</v>
      </c>
      <c r="B636" s="123" t="s">
        <v>897</v>
      </c>
      <c r="C636" s="124">
        <v>57520.06</v>
      </c>
    </row>
    <row r="637" spans="1:3" x14ac:dyDescent="0.3">
      <c r="A637" s="122">
        <v>45294</v>
      </c>
      <c r="B637" s="123" t="s">
        <v>1160</v>
      </c>
      <c r="C637" s="124">
        <v>4000</v>
      </c>
    </row>
    <row r="638" spans="1:3" x14ac:dyDescent="0.3">
      <c r="A638" s="122">
        <v>45294</v>
      </c>
      <c r="B638" s="123" t="s">
        <v>898</v>
      </c>
      <c r="C638" s="124">
        <v>8720.66</v>
      </c>
    </row>
    <row r="639" spans="1:3" x14ac:dyDescent="0.3">
      <c r="A639" s="122">
        <v>45294</v>
      </c>
      <c r="B639" s="123" t="s">
        <v>899</v>
      </c>
      <c r="C639" s="124">
        <v>21247.95</v>
      </c>
    </row>
    <row r="640" spans="1:3" x14ac:dyDescent="0.3">
      <c r="A640" s="122">
        <v>45294</v>
      </c>
      <c r="B640" s="123" t="s">
        <v>900</v>
      </c>
      <c r="C640" s="124">
        <v>1800</v>
      </c>
    </row>
    <row r="641" spans="1:3" x14ac:dyDescent="0.3">
      <c r="A641" s="122">
        <v>45294</v>
      </c>
      <c r="B641" s="123" t="s">
        <v>901</v>
      </c>
      <c r="C641" s="124">
        <v>2000</v>
      </c>
    </row>
    <row r="642" spans="1:3" x14ac:dyDescent="0.3">
      <c r="A642" s="122">
        <v>45295</v>
      </c>
      <c r="B642" s="123" t="s">
        <v>902</v>
      </c>
      <c r="C642" s="124">
        <v>22950</v>
      </c>
    </row>
    <row r="643" spans="1:3" x14ac:dyDescent="0.3">
      <c r="A643" s="122">
        <v>45295</v>
      </c>
      <c r="B643" s="123" t="s">
        <v>903</v>
      </c>
      <c r="C643" s="124">
        <v>6758.1</v>
      </c>
    </row>
    <row r="644" spans="1:3" x14ac:dyDescent="0.3">
      <c r="A644" s="122">
        <v>45295</v>
      </c>
      <c r="B644" s="123" t="s">
        <v>904</v>
      </c>
      <c r="C644" s="124">
        <v>1269.96</v>
      </c>
    </row>
    <row r="645" spans="1:3" x14ac:dyDescent="0.3">
      <c r="A645" s="122">
        <v>45295</v>
      </c>
      <c r="B645" s="123" t="s">
        <v>905</v>
      </c>
      <c r="C645" s="124">
        <v>3582</v>
      </c>
    </row>
    <row r="646" spans="1:3" ht="24.6" x14ac:dyDescent="0.3">
      <c r="A646" s="122">
        <v>45295</v>
      </c>
      <c r="B646" s="125" t="s">
        <v>906</v>
      </c>
      <c r="C646" s="124">
        <v>22135.8</v>
      </c>
    </row>
    <row r="647" spans="1:3" ht="36.6" x14ac:dyDescent="0.3">
      <c r="A647" s="122">
        <v>45296</v>
      </c>
      <c r="B647" s="125" t="s">
        <v>907</v>
      </c>
      <c r="C647" s="124">
        <v>204.43</v>
      </c>
    </row>
    <row r="648" spans="1:3" ht="36.6" x14ac:dyDescent="0.3">
      <c r="A648" s="122">
        <v>45296</v>
      </c>
      <c r="B648" s="125" t="s">
        <v>908</v>
      </c>
      <c r="C648" s="124">
        <v>204.43</v>
      </c>
    </row>
    <row r="649" spans="1:3" x14ac:dyDescent="0.3">
      <c r="A649" s="122">
        <v>45296</v>
      </c>
      <c r="B649" s="125" t="s">
        <v>909</v>
      </c>
      <c r="C649" s="124">
        <v>27082.74</v>
      </c>
    </row>
    <row r="650" spans="1:3" x14ac:dyDescent="0.3">
      <c r="A650" s="122">
        <v>45299</v>
      </c>
      <c r="B650" s="125" t="s">
        <v>910</v>
      </c>
      <c r="C650" s="126">
        <v>1392</v>
      </c>
    </row>
    <row r="651" spans="1:3" ht="24.6" x14ac:dyDescent="0.3">
      <c r="A651" s="122">
        <v>45299</v>
      </c>
      <c r="B651" s="125" t="s">
        <v>911</v>
      </c>
      <c r="C651" s="126">
        <v>289</v>
      </c>
    </row>
    <row r="652" spans="1:3" ht="36.6" x14ac:dyDescent="0.3">
      <c r="A652" s="122">
        <v>45299</v>
      </c>
      <c r="B652" s="125" t="s">
        <v>912</v>
      </c>
      <c r="C652" s="126">
        <v>334.05</v>
      </c>
    </row>
    <row r="653" spans="1:3" x14ac:dyDescent="0.3">
      <c r="A653" s="122">
        <v>45299</v>
      </c>
      <c r="B653" s="125" t="s">
        <v>913</v>
      </c>
      <c r="C653" s="126">
        <v>5000</v>
      </c>
    </row>
    <row r="654" spans="1:3" ht="24.6" x14ac:dyDescent="0.3">
      <c r="A654" s="122">
        <v>45299</v>
      </c>
      <c r="B654" s="125" t="s">
        <v>914</v>
      </c>
      <c r="C654" s="126">
        <v>25056</v>
      </c>
    </row>
    <row r="655" spans="1:3" ht="36" x14ac:dyDescent="0.3">
      <c r="A655" s="122">
        <v>45299</v>
      </c>
      <c r="B655" s="127" t="s">
        <v>915</v>
      </c>
      <c r="C655" s="126">
        <v>24395</v>
      </c>
    </row>
    <row r="656" spans="1:3" ht="36" x14ac:dyDescent="0.3">
      <c r="A656" s="122">
        <v>45299</v>
      </c>
      <c r="B656" s="127" t="s">
        <v>916</v>
      </c>
      <c r="C656" s="126">
        <v>34850</v>
      </c>
    </row>
    <row r="657" spans="1:3" ht="36" x14ac:dyDescent="0.3">
      <c r="A657" s="122">
        <v>45299</v>
      </c>
      <c r="B657" s="127" t="s">
        <v>917</v>
      </c>
      <c r="C657" s="126">
        <v>43214</v>
      </c>
    </row>
    <row r="658" spans="1:3" ht="36.6" x14ac:dyDescent="0.3">
      <c r="A658" s="146">
        <v>45300</v>
      </c>
      <c r="B658" s="147" t="s">
        <v>918</v>
      </c>
      <c r="C658" s="148">
        <v>1700000</v>
      </c>
    </row>
    <row r="659" spans="1:3" ht="24.6" x14ac:dyDescent="0.3">
      <c r="A659" s="122">
        <v>45300</v>
      </c>
      <c r="B659" s="125" t="s">
        <v>919</v>
      </c>
      <c r="C659" s="126">
        <v>1088</v>
      </c>
    </row>
    <row r="660" spans="1:3" x14ac:dyDescent="0.3">
      <c r="A660" s="122">
        <v>45300</v>
      </c>
      <c r="B660" s="125" t="s">
        <v>920</v>
      </c>
      <c r="C660" s="126">
        <v>600</v>
      </c>
    </row>
    <row r="661" spans="1:3" x14ac:dyDescent="0.3">
      <c r="A661" s="122">
        <v>45300</v>
      </c>
      <c r="B661" s="123" t="s">
        <v>921</v>
      </c>
      <c r="C661" s="126">
        <v>26617</v>
      </c>
    </row>
    <row r="662" spans="1:3" x14ac:dyDescent="0.3">
      <c r="A662" s="122">
        <v>45302</v>
      </c>
      <c r="B662" s="123" t="s">
        <v>922</v>
      </c>
      <c r="C662" s="126">
        <v>545.6</v>
      </c>
    </row>
    <row r="663" spans="1:3" x14ac:dyDescent="0.3">
      <c r="A663" s="122">
        <v>45306</v>
      </c>
      <c r="B663" s="125" t="s">
        <v>923</v>
      </c>
      <c r="C663" s="124">
        <v>2103.3000000000002</v>
      </c>
    </row>
    <row r="664" spans="1:3" x14ac:dyDescent="0.3">
      <c r="A664" s="122">
        <v>45307</v>
      </c>
      <c r="B664" s="123" t="s">
        <v>924</v>
      </c>
      <c r="C664" s="124">
        <v>1496</v>
      </c>
    </row>
    <row r="665" spans="1:3" ht="24.6" x14ac:dyDescent="0.3">
      <c r="A665" s="122">
        <v>45308</v>
      </c>
      <c r="B665" s="125" t="s">
        <v>925</v>
      </c>
      <c r="C665" s="124">
        <v>2098</v>
      </c>
    </row>
    <row r="666" spans="1:3" x14ac:dyDescent="0.3">
      <c r="A666" s="122">
        <v>45314</v>
      </c>
      <c r="B666" s="127" t="s">
        <v>926</v>
      </c>
      <c r="C666" s="124">
        <v>193</v>
      </c>
    </row>
    <row r="667" spans="1:3" x14ac:dyDescent="0.3">
      <c r="A667" s="122">
        <v>45315</v>
      </c>
      <c r="B667" s="127" t="s">
        <v>927</v>
      </c>
      <c r="C667" s="124">
        <v>5720</v>
      </c>
    </row>
    <row r="668" spans="1:3" ht="24" x14ac:dyDescent="0.3">
      <c r="A668" s="122">
        <v>45315</v>
      </c>
      <c r="B668" s="127" t="s">
        <v>928</v>
      </c>
      <c r="C668" s="124">
        <v>8510</v>
      </c>
    </row>
    <row r="669" spans="1:3" x14ac:dyDescent="0.3">
      <c r="A669" s="122">
        <v>45315</v>
      </c>
      <c r="B669" s="127" t="s">
        <v>929</v>
      </c>
      <c r="C669" s="124">
        <v>7346</v>
      </c>
    </row>
    <row r="670" spans="1:3" ht="48" x14ac:dyDescent="0.3">
      <c r="A670" s="122">
        <v>45315</v>
      </c>
      <c r="B670" s="127" t="s">
        <v>930</v>
      </c>
      <c r="C670" s="124">
        <v>1923</v>
      </c>
    </row>
    <row r="671" spans="1:3" ht="24" x14ac:dyDescent="0.3">
      <c r="A671" s="122">
        <v>45317</v>
      </c>
      <c r="B671" s="127" t="s">
        <v>931</v>
      </c>
      <c r="C671" s="124">
        <v>2708</v>
      </c>
    </row>
    <row r="672" spans="1:3" ht="24" x14ac:dyDescent="0.3">
      <c r="A672" s="122">
        <v>45320</v>
      </c>
      <c r="B672" s="127" t="s">
        <v>932</v>
      </c>
      <c r="C672" s="124">
        <v>989</v>
      </c>
    </row>
    <row r="673" spans="1:3" ht="24" x14ac:dyDescent="0.3">
      <c r="A673" s="146">
        <v>45321</v>
      </c>
      <c r="B673" s="149" t="s">
        <v>933</v>
      </c>
      <c r="C673" s="150">
        <v>200000</v>
      </c>
    </row>
    <row r="674" spans="1:3" ht="24" x14ac:dyDescent="0.3">
      <c r="A674" s="122">
        <v>45321</v>
      </c>
      <c r="B674" s="127" t="s">
        <v>934</v>
      </c>
      <c r="C674" s="124">
        <v>30</v>
      </c>
    </row>
    <row r="675" spans="1:3" x14ac:dyDescent="0.3">
      <c r="A675" s="122">
        <v>45321</v>
      </c>
      <c r="B675" s="127" t="s">
        <v>935</v>
      </c>
      <c r="C675" s="124">
        <v>11525.76</v>
      </c>
    </row>
    <row r="676" spans="1:3" x14ac:dyDescent="0.3">
      <c r="A676" s="122">
        <v>45321</v>
      </c>
      <c r="B676" s="127" t="s">
        <v>936</v>
      </c>
      <c r="C676" s="124">
        <v>11221.7</v>
      </c>
    </row>
    <row r="677" spans="1:3" x14ac:dyDescent="0.3">
      <c r="A677" s="122">
        <v>45321</v>
      </c>
      <c r="B677" s="127" t="s">
        <v>937</v>
      </c>
      <c r="C677" s="124">
        <v>16031</v>
      </c>
    </row>
    <row r="678" spans="1:3" x14ac:dyDescent="0.3">
      <c r="A678" s="122">
        <v>45321</v>
      </c>
      <c r="B678" s="127" t="s">
        <v>938</v>
      </c>
      <c r="C678" s="124">
        <v>19878.439999999999</v>
      </c>
    </row>
    <row r="679" spans="1:3" x14ac:dyDescent="0.3">
      <c r="A679" s="122">
        <v>45321</v>
      </c>
      <c r="B679" s="127" t="s">
        <v>935</v>
      </c>
      <c r="C679" s="124">
        <v>8519.0400000000009</v>
      </c>
    </row>
    <row r="680" spans="1:3" x14ac:dyDescent="0.3">
      <c r="A680" s="122">
        <v>45321</v>
      </c>
      <c r="B680" s="127" t="s">
        <v>936</v>
      </c>
      <c r="C680" s="124">
        <v>8294.2999999999993</v>
      </c>
    </row>
    <row r="681" spans="1:3" x14ac:dyDescent="0.3">
      <c r="A681" s="122">
        <v>45321</v>
      </c>
      <c r="B681" s="127" t="s">
        <v>937</v>
      </c>
      <c r="C681" s="124">
        <v>11849</v>
      </c>
    </row>
    <row r="682" spans="1:3" x14ac:dyDescent="0.3">
      <c r="A682" s="122">
        <v>45321</v>
      </c>
      <c r="B682" s="127" t="s">
        <v>938</v>
      </c>
      <c r="C682" s="124">
        <v>14692.76</v>
      </c>
    </row>
    <row r="683" spans="1:3" ht="24" x14ac:dyDescent="0.3">
      <c r="A683" s="122">
        <v>45322</v>
      </c>
      <c r="B683" s="127" t="s">
        <v>939</v>
      </c>
      <c r="C683" s="124">
        <v>550</v>
      </c>
    </row>
    <row r="684" spans="1:3" ht="24" x14ac:dyDescent="0.3">
      <c r="A684" s="122">
        <v>45322</v>
      </c>
      <c r="B684" s="127" t="s">
        <v>940</v>
      </c>
      <c r="C684" s="124">
        <v>1800</v>
      </c>
    </row>
    <row r="685" spans="1:3" x14ac:dyDescent="0.3">
      <c r="A685" s="122">
        <v>45322</v>
      </c>
      <c r="B685" s="127" t="s">
        <v>941</v>
      </c>
      <c r="C685" s="124">
        <v>1038.46</v>
      </c>
    </row>
    <row r="686" spans="1:3" x14ac:dyDescent="0.3">
      <c r="A686" s="122">
        <v>45322</v>
      </c>
      <c r="B686" s="151" t="s">
        <v>942</v>
      </c>
      <c r="C686" s="124">
        <v>337.7</v>
      </c>
    </row>
    <row r="687" spans="1:3" x14ac:dyDescent="0.3">
      <c r="A687" s="190" t="s">
        <v>943</v>
      </c>
      <c r="B687" s="190"/>
      <c r="C687" s="63">
        <f>SUM(C626:C686)</f>
        <v>2642631.6699999995</v>
      </c>
    </row>
    <row r="689" spans="1:3" x14ac:dyDescent="0.3">
      <c r="A689" s="54" t="s">
        <v>869</v>
      </c>
      <c r="B689" s="54">
        <v>2024</v>
      </c>
    </row>
    <row r="690" spans="1:3" x14ac:dyDescent="0.3">
      <c r="A690" s="154"/>
      <c r="B690" s="154"/>
    </row>
    <row r="691" spans="1:3" x14ac:dyDescent="0.3">
      <c r="A691" s="187" t="s">
        <v>869</v>
      </c>
      <c r="B691" s="188"/>
      <c r="C691" s="189"/>
    </row>
    <row r="692" spans="1:3" x14ac:dyDescent="0.3">
      <c r="A692" s="60" t="s">
        <v>0</v>
      </c>
      <c r="B692" s="61" t="s">
        <v>89</v>
      </c>
      <c r="C692" s="145" t="s">
        <v>1139</v>
      </c>
    </row>
    <row r="693" spans="1:3" x14ac:dyDescent="0.3">
      <c r="A693" s="122">
        <v>45323</v>
      </c>
      <c r="B693" s="123" t="s">
        <v>982</v>
      </c>
      <c r="C693" s="124">
        <v>57024</v>
      </c>
    </row>
    <row r="694" spans="1:3" x14ac:dyDescent="0.3">
      <c r="A694" s="122">
        <v>45323</v>
      </c>
      <c r="B694" s="123" t="s">
        <v>983</v>
      </c>
      <c r="C694" s="124">
        <v>220880</v>
      </c>
    </row>
    <row r="695" spans="1:3" x14ac:dyDescent="0.3">
      <c r="A695" s="122">
        <v>45323</v>
      </c>
      <c r="B695" s="123" t="s">
        <v>984</v>
      </c>
      <c r="C695" s="124">
        <v>30</v>
      </c>
    </row>
    <row r="696" spans="1:3" x14ac:dyDescent="0.3">
      <c r="A696" s="122">
        <v>45323</v>
      </c>
      <c r="B696" s="123" t="s">
        <v>985</v>
      </c>
      <c r="C696" s="124">
        <v>1993</v>
      </c>
    </row>
    <row r="697" spans="1:3" x14ac:dyDescent="0.3">
      <c r="A697" s="122">
        <v>45323</v>
      </c>
      <c r="B697" s="123" t="s">
        <v>986</v>
      </c>
      <c r="C697" s="124">
        <v>400</v>
      </c>
    </row>
    <row r="698" spans="1:3" x14ac:dyDescent="0.3">
      <c r="A698" s="122">
        <v>45323</v>
      </c>
      <c r="B698" s="123" t="s">
        <v>987</v>
      </c>
      <c r="C698" s="124">
        <v>8771.59</v>
      </c>
    </row>
    <row r="699" spans="1:3" x14ac:dyDescent="0.3">
      <c r="A699" s="122">
        <v>45323</v>
      </c>
      <c r="B699" s="125" t="s">
        <v>988</v>
      </c>
      <c r="C699" s="124">
        <v>23344.75</v>
      </c>
    </row>
    <row r="700" spans="1:3" x14ac:dyDescent="0.3">
      <c r="A700" s="122">
        <v>45323</v>
      </c>
      <c r="B700" s="123" t="s">
        <v>989</v>
      </c>
      <c r="C700" s="124">
        <v>61691.47</v>
      </c>
    </row>
    <row r="701" spans="1:3" ht="24.6" x14ac:dyDescent="0.3">
      <c r="A701" s="122">
        <v>45324</v>
      </c>
      <c r="B701" s="125" t="s">
        <v>990</v>
      </c>
      <c r="C701" s="124">
        <v>449.05</v>
      </c>
    </row>
    <row r="702" spans="1:3" x14ac:dyDescent="0.3">
      <c r="A702" s="122">
        <v>45330</v>
      </c>
      <c r="B702" s="125" t="s">
        <v>991</v>
      </c>
      <c r="C702" s="126">
        <v>6427.4</v>
      </c>
    </row>
    <row r="703" spans="1:3" x14ac:dyDescent="0.3">
      <c r="A703" s="122">
        <v>45330</v>
      </c>
      <c r="B703" s="125" t="s">
        <v>992</v>
      </c>
      <c r="C703" s="126">
        <v>2977</v>
      </c>
    </row>
    <row r="704" spans="1:3" x14ac:dyDescent="0.3">
      <c r="A704" s="122">
        <v>45330</v>
      </c>
      <c r="B704" s="125" t="s">
        <v>993</v>
      </c>
      <c r="C704" s="126">
        <v>9391.32</v>
      </c>
    </row>
    <row r="705" spans="1:3" ht="24.6" x14ac:dyDescent="0.3">
      <c r="A705" s="122">
        <v>45330</v>
      </c>
      <c r="B705" s="125" t="s">
        <v>994</v>
      </c>
      <c r="C705" s="126">
        <v>4796.83</v>
      </c>
    </row>
    <row r="706" spans="1:3" x14ac:dyDescent="0.3">
      <c r="A706" s="122">
        <v>45330</v>
      </c>
      <c r="B706" s="125" t="s">
        <v>995</v>
      </c>
      <c r="C706" s="126">
        <v>1226.67</v>
      </c>
    </row>
    <row r="707" spans="1:3" x14ac:dyDescent="0.3">
      <c r="A707" s="122">
        <v>45330</v>
      </c>
      <c r="B707" s="127" t="s">
        <v>1161</v>
      </c>
      <c r="C707" s="126">
        <v>4000</v>
      </c>
    </row>
    <row r="708" spans="1:3" x14ac:dyDescent="0.3">
      <c r="A708" s="122">
        <v>45330</v>
      </c>
      <c r="B708" s="127" t="s">
        <v>996</v>
      </c>
      <c r="C708" s="126">
        <v>2349.33</v>
      </c>
    </row>
    <row r="709" spans="1:3" ht="36" x14ac:dyDescent="0.3">
      <c r="A709" s="122">
        <v>45330</v>
      </c>
      <c r="B709" s="127" t="s">
        <v>997</v>
      </c>
      <c r="C709" s="126">
        <v>1129</v>
      </c>
    </row>
    <row r="710" spans="1:3" ht="24" x14ac:dyDescent="0.3">
      <c r="A710" s="122">
        <v>45331</v>
      </c>
      <c r="B710" s="127" t="s">
        <v>998</v>
      </c>
      <c r="C710" s="126">
        <v>739.78</v>
      </c>
    </row>
    <row r="711" spans="1:3" ht="24" x14ac:dyDescent="0.3">
      <c r="A711" s="122">
        <v>45331</v>
      </c>
      <c r="B711" s="127" t="s">
        <v>999</v>
      </c>
      <c r="C711" s="126">
        <v>4576.2</v>
      </c>
    </row>
    <row r="712" spans="1:3" ht="24" x14ac:dyDescent="0.3">
      <c r="A712" s="122">
        <v>45331</v>
      </c>
      <c r="B712" s="127" t="s">
        <v>1000</v>
      </c>
      <c r="C712" s="126">
        <v>578.51</v>
      </c>
    </row>
    <row r="713" spans="1:3" ht="36" x14ac:dyDescent="0.3">
      <c r="A713" s="122">
        <v>45331</v>
      </c>
      <c r="B713" s="127" t="s">
        <v>1001</v>
      </c>
      <c r="C713" s="126">
        <v>1002.24</v>
      </c>
    </row>
    <row r="714" spans="1:3" ht="48" x14ac:dyDescent="0.3">
      <c r="A714" s="122">
        <v>45331</v>
      </c>
      <c r="B714" s="127" t="s">
        <v>1002</v>
      </c>
      <c r="C714" s="126">
        <v>975.8</v>
      </c>
    </row>
    <row r="715" spans="1:3" ht="36" x14ac:dyDescent="0.3">
      <c r="A715" s="122">
        <v>45331</v>
      </c>
      <c r="B715" s="127" t="s">
        <v>1003</v>
      </c>
      <c r="C715" s="126">
        <v>1394</v>
      </c>
    </row>
    <row r="716" spans="1:3" ht="36" x14ac:dyDescent="0.3">
      <c r="A716" s="122">
        <v>45331</v>
      </c>
      <c r="B716" s="127" t="s">
        <v>1004</v>
      </c>
      <c r="C716" s="155">
        <v>1728.56</v>
      </c>
    </row>
    <row r="717" spans="1:3" x14ac:dyDescent="0.3">
      <c r="A717" s="122">
        <v>45331</v>
      </c>
      <c r="B717" s="156" t="s">
        <v>1005</v>
      </c>
      <c r="C717" s="155">
        <v>890</v>
      </c>
    </row>
    <row r="718" spans="1:3" ht="24.6" x14ac:dyDescent="0.3">
      <c r="A718" s="122">
        <v>45331</v>
      </c>
      <c r="B718" s="156" t="s">
        <v>1006</v>
      </c>
      <c r="C718" s="155">
        <v>54702.9</v>
      </c>
    </row>
    <row r="719" spans="1:3" ht="24.6" x14ac:dyDescent="0.3">
      <c r="A719" s="122">
        <v>45331</v>
      </c>
      <c r="B719" s="157" t="s">
        <v>1007</v>
      </c>
      <c r="C719" s="155">
        <v>513</v>
      </c>
    </row>
    <row r="720" spans="1:3" x14ac:dyDescent="0.3">
      <c r="A720" s="122">
        <v>45331</v>
      </c>
      <c r="B720" s="156" t="s">
        <v>1008</v>
      </c>
      <c r="C720" s="126">
        <v>2103.3000000000002</v>
      </c>
    </row>
    <row r="721" spans="1:3" ht="36.6" x14ac:dyDescent="0.3">
      <c r="A721" s="122">
        <v>45331</v>
      </c>
      <c r="B721" s="125" t="s">
        <v>1009</v>
      </c>
      <c r="C721" s="126">
        <v>339.43</v>
      </c>
    </row>
    <row r="722" spans="1:3" ht="36.6" x14ac:dyDescent="0.3">
      <c r="A722" s="122">
        <v>45331</v>
      </c>
      <c r="B722" s="125" t="s">
        <v>1010</v>
      </c>
      <c r="C722" s="126">
        <v>402256.96</v>
      </c>
    </row>
    <row r="723" spans="1:3" ht="36.6" x14ac:dyDescent="0.3">
      <c r="A723" s="122">
        <v>45331</v>
      </c>
      <c r="B723" s="125" t="s">
        <v>1011</v>
      </c>
      <c r="C723" s="126">
        <v>423015.23</v>
      </c>
    </row>
    <row r="724" spans="1:3" ht="24.6" x14ac:dyDescent="0.3">
      <c r="A724" s="122">
        <v>45337</v>
      </c>
      <c r="B724" s="125" t="s">
        <v>1012</v>
      </c>
      <c r="C724" s="124">
        <v>11677.12</v>
      </c>
    </row>
    <row r="725" spans="1:3" ht="36.6" x14ac:dyDescent="0.3">
      <c r="A725" s="122">
        <v>45337</v>
      </c>
      <c r="B725" s="125" t="s">
        <v>1013</v>
      </c>
      <c r="C725" s="124">
        <v>2097</v>
      </c>
    </row>
    <row r="726" spans="1:3" x14ac:dyDescent="0.3">
      <c r="A726" s="122">
        <v>45337</v>
      </c>
      <c r="B726" s="125" t="s">
        <v>1014</v>
      </c>
      <c r="C726" s="124">
        <v>950</v>
      </c>
    </row>
    <row r="727" spans="1:3" ht="24.6" x14ac:dyDescent="0.3">
      <c r="A727" s="122">
        <v>45337</v>
      </c>
      <c r="B727" s="125" t="s">
        <v>1015</v>
      </c>
      <c r="C727" s="124">
        <v>420</v>
      </c>
    </row>
    <row r="728" spans="1:3" ht="48.6" x14ac:dyDescent="0.3">
      <c r="A728" s="122">
        <v>45338</v>
      </c>
      <c r="B728" s="125" t="s">
        <v>1016</v>
      </c>
      <c r="C728" s="124">
        <v>1385</v>
      </c>
    </row>
    <row r="729" spans="1:3" ht="24" x14ac:dyDescent="0.3">
      <c r="A729" s="122">
        <v>45341</v>
      </c>
      <c r="B729" s="127" t="s">
        <v>1017</v>
      </c>
      <c r="C729" s="124">
        <v>600</v>
      </c>
    </row>
    <row r="730" spans="1:3" ht="24" x14ac:dyDescent="0.3">
      <c r="A730" s="122">
        <v>45341</v>
      </c>
      <c r="B730" s="127" t="s">
        <v>1018</v>
      </c>
      <c r="C730" s="124">
        <v>300</v>
      </c>
    </row>
    <row r="731" spans="1:3" x14ac:dyDescent="0.3">
      <c r="A731" s="122">
        <v>45343</v>
      </c>
      <c r="B731" s="127" t="s">
        <v>1019</v>
      </c>
      <c r="C731" s="124">
        <v>134431</v>
      </c>
    </row>
    <row r="732" spans="1:3" x14ac:dyDescent="0.3">
      <c r="A732" s="122">
        <v>45343</v>
      </c>
      <c r="B732" s="127" t="s">
        <v>1020</v>
      </c>
      <c r="C732" s="124">
        <v>465</v>
      </c>
    </row>
    <row r="733" spans="1:3" x14ac:dyDescent="0.3">
      <c r="A733" s="122">
        <v>45343</v>
      </c>
      <c r="B733" s="127" t="s">
        <v>1021</v>
      </c>
      <c r="C733" s="124">
        <v>2604</v>
      </c>
    </row>
    <row r="734" spans="1:3" ht="24" x14ac:dyDescent="0.3">
      <c r="A734" s="122">
        <v>45343</v>
      </c>
      <c r="B734" s="127" t="s">
        <v>1022</v>
      </c>
      <c r="C734" s="124">
        <v>1496</v>
      </c>
    </row>
    <row r="735" spans="1:3" ht="24" x14ac:dyDescent="0.3">
      <c r="A735" s="122">
        <v>45343</v>
      </c>
      <c r="B735" s="127" t="s">
        <v>1023</v>
      </c>
      <c r="C735" s="124">
        <v>3700</v>
      </c>
    </row>
    <row r="736" spans="1:3" ht="24" x14ac:dyDescent="0.3">
      <c r="A736" s="122">
        <v>45344</v>
      </c>
      <c r="B736" s="127" t="s">
        <v>1024</v>
      </c>
      <c r="C736" s="124">
        <v>645</v>
      </c>
    </row>
    <row r="737" spans="1:3" x14ac:dyDescent="0.3">
      <c r="A737" s="122">
        <v>45344</v>
      </c>
      <c r="B737" s="127" t="s">
        <v>1025</v>
      </c>
      <c r="C737" s="124">
        <v>5015</v>
      </c>
    </row>
    <row r="738" spans="1:3" ht="24" x14ac:dyDescent="0.3">
      <c r="A738" s="122">
        <v>45344</v>
      </c>
      <c r="B738" s="127" t="s">
        <v>1026</v>
      </c>
      <c r="C738" s="124">
        <v>197307</v>
      </c>
    </row>
    <row r="739" spans="1:3" ht="24" x14ac:dyDescent="0.3">
      <c r="A739" s="122">
        <v>45345</v>
      </c>
      <c r="B739" s="127" t="s">
        <v>1027</v>
      </c>
      <c r="C739" s="124">
        <v>344512.04</v>
      </c>
    </row>
    <row r="740" spans="1:3" ht="24" x14ac:dyDescent="0.3">
      <c r="A740" s="122">
        <v>45345</v>
      </c>
      <c r="B740" s="127" t="s">
        <v>1028</v>
      </c>
      <c r="C740" s="124">
        <v>598864.99</v>
      </c>
    </row>
    <row r="741" spans="1:3" x14ac:dyDescent="0.3">
      <c r="A741" s="122">
        <v>45348</v>
      </c>
      <c r="B741" s="127" t="s">
        <v>1029</v>
      </c>
      <c r="C741" s="124">
        <v>1756.52</v>
      </c>
    </row>
    <row r="742" spans="1:3" x14ac:dyDescent="0.3">
      <c r="A742" s="122">
        <v>45348</v>
      </c>
      <c r="B742" s="158" t="s">
        <v>1030</v>
      </c>
      <c r="C742" s="159">
        <v>9480</v>
      </c>
    </row>
    <row r="743" spans="1:3" ht="24" x14ac:dyDescent="0.3">
      <c r="A743" s="122">
        <v>45350</v>
      </c>
      <c r="B743" s="127" t="s">
        <v>1031</v>
      </c>
      <c r="C743" s="124">
        <v>3480</v>
      </c>
    </row>
    <row r="744" spans="1:3" ht="24" x14ac:dyDescent="0.3">
      <c r="A744" s="122">
        <v>45350</v>
      </c>
      <c r="B744" s="127" t="s">
        <v>1032</v>
      </c>
      <c r="C744" s="124">
        <v>825</v>
      </c>
    </row>
    <row r="745" spans="1:3" ht="24" x14ac:dyDescent="0.3">
      <c r="A745" s="122">
        <v>45350</v>
      </c>
      <c r="B745" s="127" t="s">
        <v>1033</v>
      </c>
      <c r="C745" s="124">
        <v>1533</v>
      </c>
    </row>
    <row r="746" spans="1:3" ht="48" x14ac:dyDescent="0.3">
      <c r="A746" s="122">
        <v>45350</v>
      </c>
      <c r="B746" s="127" t="s">
        <v>1034</v>
      </c>
      <c r="C746" s="124">
        <v>1372</v>
      </c>
    </row>
    <row r="747" spans="1:3" ht="24" x14ac:dyDescent="0.3">
      <c r="A747" s="122">
        <v>45351</v>
      </c>
      <c r="B747" s="127" t="s">
        <v>1035</v>
      </c>
      <c r="C747" s="124">
        <v>300</v>
      </c>
    </row>
    <row r="748" spans="1:3" ht="24" x14ac:dyDescent="0.3">
      <c r="A748" s="122">
        <v>45351</v>
      </c>
      <c r="B748" s="127" t="s">
        <v>1036</v>
      </c>
      <c r="C748" s="124">
        <v>128400</v>
      </c>
    </row>
    <row r="749" spans="1:3" ht="24" x14ac:dyDescent="0.3">
      <c r="A749" s="122">
        <v>45351</v>
      </c>
      <c r="B749" s="127" t="s">
        <v>1037</v>
      </c>
      <c r="C749" s="124">
        <v>119735</v>
      </c>
    </row>
    <row r="750" spans="1:3" x14ac:dyDescent="0.3">
      <c r="A750" s="190" t="s">
        <v>1038</v>
      </c>
      <c r="B750" s="190"/>
      <c r="C750" s="63">
        <f>SUM(C693:C749)</f>
        <v>2875047.99</v>
      </c>
    </row>
    <row r="752" spans="1:3" x14ac:dyDescent="0.3">
      <c r="A752" s="54" t="s">
        <v>981</v>
      </c>
      <c r="B752" s="54">
        <v>2024</v>
      </c>
    </row>
    <row r="754" spans="1:3" x14ac:dyDescent="0.3">
      <c r="A754" s="187" t="s">
        <v>981</v>
      </c>
      <c r="B754" s="188"/>
      <c r="C754" s="189"/>
    </row>
    <row r="755" spans="1:3" x14ac:dyDescent="0.3">
      <c r="A755" s="60" t="s">
        <v>0</v>
      </c>
      <c r="B755" s="61" t="s">
        <v>89</v>
      </c>
      <c r="C755" s="145" t="s">
        <v>1139</v>
      </c>
    </row>
    <row r="756" spans="1:3" x14ac:dyDescent="0.3">
      <c r="A756" s="122">
        <v>45352</v>
      </c>
      <c r="B756" s="123" t="s">
        <v>1067</v>
      </c>
      <c r="C756" s="124">
        <v>400</v>
      </c>
    </row>
    <row r="757" spans="1:3" x14ac:dyDescent="0.3">
      <c r="A757" s="122">
        <v>45352</v>
      </c>
      <c r="B757" s="123" t="s">
        <v>1068</v>
      </c>
      <c r="C757" s="124">
        <v>414.7</v>
      </c>
    </row>
    <row r="758" spans="1:3" x14ac:dyDescent="0.3">
      <c r="A758" s="122">
        <v>45352</v>
      </c>
      <c r="B758" s="123" t="s">
        <v>1161</v>
      </c>
      <c r="C758" s="124">
        <v>4000</v>
      </c>
    </row>
    <row r="759" spans="1:3" x14ac:dyDescent="0.3">
      <c r="A759" s="122">
        <v>45352</v>
      </c>
      <c r="B759" s="123" t="s">
        <v>1069</v>
      </c>
      <c r="C759" s="124">
        <v>57585</v>
      </c>
    </row>
    <row r="760" spans="1:3" x14ac:dyDescent="0.3">
      <c r="A760" s="122">
        <v>45352</v>
      </c>
      <c r="B760" s="123" t="s">
        <v>1070</v>
      </c>
      <c r="C760" s="124">
        <v>227152</v>
      </c>
    </row>
    <row r="761" spans="1:3" x14ac:dyDescent="0.3">
      <c r="A761" s="122">
        <v>45352</v>
      </c>
      <c r="B761" s="123" t="s">
        <v>1071</v>
      </c>
      <c r="C761" s="124">
        <v>30</v>
      </c>
    </row>
    <row r="762" spans="1:3" x14ac:dyDescent="0.3">
      <c r="A762" s="122">
        <v>45352</v>
      </c>
      <c r="B762" s="125" t="s">
        <v>989</v>
      </c>
      <c r="C762" s="124">
        <v>62745.36</v>
      </c>
    </row>
    <row r="763" spans="1:3" x14ac:dyDescent="0.3">
      <c r="A763" s="122">
        <v>45352</v>
      </c>
      <c r="B763" s="123" t="s">
        <v>1072</v>
      </c>
      <c r="C763" s="124">
        <v>8799.1299999999992</v>
      </c>
    </row>
    <row r="764" spans="1:3" x14ac:dyDescent="0.3">
      <c r="A764" s="122">
        <v>45352</v>
      </c>
      <c r="B764" s="125" t="s">
        <v>1073</v>
      </c>
      <c r="C764" s="124">
        <v>23860.1</v>
      </c>
    </row>
    <row r="765" spans="1:3" ht="24.6" x14ac:dyDescent="0.3">
      <c r="A765" s="122">
        <v>45355</v>
      </c>
      <c r="B765" s="125" t="s">
        <v>1074</v>
      </c>
      <c r="C765" s="126">
        <v>30048</v>
      </c>
    </row>
    <row r="766" spans="1:3" ht="36" x14ac:dyDescent="0.3">
      <c r="A766" s="122">
        <v>45355</v>
      </c>
      <c r="B766" s="127" t="s">
        <v>1075</v>
      </c>
      <c r="C766" s="126">
        <v>68700</v>
      </c>
    </row>
    <row r="767" spans="1:3" x14ac:dyDescent="0.3">
      <c r="A767" s="122">
        <v>45355</v>
      </c>
      <c r="B767" s="125" t="s">
        <v>1076</v>
      </c>
      <c r="C767" s="126">
        <v>1800</v>
      </c>
    </row>
    <row r="768" spans="1:3" x14ac:dyDescent="0.3">
      <c r="A768" s="122">
        <v>45355</v>
      </c>
      <c r="B768" s="125" t="s">
        <v>1077</v>
      </c>
      <c r="C768" s="126">
        <v>1350</v>
      </c>
    </row>
    <row r="769" spans="1:3" ht="24.6" x14ac:dyDescent="0.3">
      <c r="A769" s="122">
        <v>45356</v>
      </c>
      <c r="B769" s="125" t="s">
        <v>1078</v>
      </c>
      <c r="C769" s="126">
        <v>700000</v>
      </c>
    </row>
    <row r="770" spans="1:3" ht="24" x14ac:dyDescent="0.3">
      <c r="A770" s="122">
        <v>45356</v>
      </c>
      <c r="B770" s="127" t="s">
        <v>1079</v>
      </c>
      <c r="C770" s="126">
        <v>30</v>
      </c>
    </row>
    <row r="771" spans="1:3" x14ac:dyDescent="0.3">
      <c r="A771" s="122">
        <v>45356</v>
      </c>
      <c r="B771" s="127" t="s">
        <v>1080</v>
      </c>
      <c r="C771" s="126">
        <v>2300</v>
      </c>
    </row>
    <row r="772" spans="1:3" ht="24" x14ac:dyDescent="0.3">
      <c r="A772" s="122">
        <v>45356</v>
      </c>
      <c r="B772" s="127" t="s">
        <v>1081</v>
      </c>
      <c r="C772" s="126">
        <v>222</v>
      </c>
    </row>
    <row r="773" spans="1:3" ht="36" x14ac:dyDescent="0.3">
      <c r="A773" s="122">
        <v>45356</v>
      </c>
      <c r="B773" s="127" t="s">
        <v>1082</v>
      </c>
      <c r="C773" s="126">
        <v>339.43</v>
      </c>
    </row>
    <row r="774" spans="1:3" x14ac:dyDescent="0.3">
      <c r="A774" s="122">
        <v>45356</v>
      </c>
      <c r="B774" s="127" t="s">
        <v>1083</v>
      </c>
      <c r="C774" s="126">
        <v>1177.08</v>
      </c>
    </row>
    <row r="775" spans="1:3" x14ac:dyDescent="0.3">
      <c r="A775" s="122">
        <v>45356</v>
      </c>
      <c r="B775" s="127" t="s">
        <v>1084</v>
      </c>
      <c r="C775" s="126">
        <v>4800</v>
      </c>
    </row>
    <row r="776" spans="1:3" x14ac:dyDescent="0.3">
      <c r="A776" s="122">
        <v>45357</v>
      </c>
      <c r="B776" s="127" t="s">
        <v>1085</v>
      </c>
      <c r="C776" s="126">
        <v>1451.25</v>
      </c>
    </row>
    <row r="777" spans="1:3" ht="24" x14ac:dyDescent="0.3">
      <c r="A777" s="122">
        <v>45357</v>
      </c>
      <c r="B777" s="127" t="s">
        <v>1086</v>
      </c>
      <c r="C777" s="126">
        <v>3960</v>
      </c>
    </row>
    <row r="778" spans="1:3" x14ac:dyDescent="0.3">
      <c r="A778" s="122">
        <v>45357</v>
      </c>
      <c r="B778" s="127" t="s">
        <v>1087</v>
      </c>
      <c r="C778" s="126">
        <v>2391</v>
      </c>
    </row>
    <row r="779" spans="1:3" ht="24" x14ac:dyDescent="0.3">
      <c r="A779" s="122">
        <v>45357</v>
      </c>
      <c r="B779" s="127" t="s">
        <v>1088</v>
      </c>
      <c r="C779" s="155">
        <v>3720</v>
      </c>
    </row>
    <row r="780" spans="1:3" ht="24.6" x14ac:dyDescent="0.3">
      <c r="A780" s="122">
        <v>45357</v>
      </c>
      <c r="B780" s="156" t="s">
        <v>1089</v>
      </c>
      <c r="C780" s="155">
        <v>172112</v>
      </c>
    </row>
    <row r="781" spans="1:3" ht="24.6" x14ac:dyDescent="0.3">
      <c r="A781" s="122">
        <v>45357</v>
      </c>
      <c r="B781" s="156" t="s">
        <v>1090</v>
      </c>
      <c r="C781" s="155">
        <v>172612</v>
      </c>
    </row>
    <row r="782" spans="1:3" ht="24.6" x14ac:dyDescent="0.3">
      <c r="A782" s="122">
        <v>45359</v>
      </c>
      <c r="B782" s="156" t="s">
        <v>1091</v>
      </c>
      <c r="C782" s="155">
        <v>227218</v>
      </c>
    </row>
    <row r="783" spans="1:3" ht="36.6" x14ac:dyDescent="0.3">
      <c r="A783" s="122">
        <v>45359</v>
      </c>
      <c r="B783" s="156" t="s">
        <v>1092</v>
      </c>
      <c r="C783" s="155">
        <v>334.05</v>
      </c>
    </row>
    <row r="784" spans="1:3" ht="24.6" x14ac:dyDescent="0.3">
      <c r="A784" s="122">
        <v>45362</v>
      </c>
      <c r="B784" s="125" t="s">
        <v>1093</v>
      </c>
      <c r="C784" s="124">
        <v>3590</v>
      </c>
    </row>
    <row r="785" spans="1:3" x14ac:dyDescent="0.3">
      <c r="A785" s="122">
        <v>45362</v>
      </c>
      <c r="B785" s="125" t="s">
        <v>1094</v>
      </c>
      <c r="C785" s="124">
        <v>5000</v>
      </c>
    </row>
    <row r="786" spans="1:3" ht="24.6" x14ac:dyDescent="0.3">
      <c r="A786" s="122">
        <v>45362</v>
      </c>
      <c r="B786" s="125" t="s">
        <v>1095</v>
      </c>
      <c r="C786" s="124">
        <v>7117.99</v>
      </c>
    </row>
    <row r="787" spans="1:3" ht="36.6" x14ac:dyDescent="0.3">
      <c r="A787" s="122">
        <v>45362</v>
      </c>
      <c r="B787" s="125" t="s">
        <v>1096</v>
      </c>
      <c r="C787" s="124">
        <v>222</v>
      </c>
    </row>
    <row r="788" spans="1:3" ht="24.6" x14ac:dyDescent="0.3">
      <c r="A788" s="122">
        <v>45362</v>
      </c>
      <c r="B788" s="125" t="s">
        <v>1097</v>
      </c>
      <c r="C788" s="124">
        <v>164.43</v>
      </c>
    </row>
    <row r="789" spans="1:3" ht="24.6" x14ac:dyDescent="0.3">
      <c r="A789" s="122">
        <v>45362</v>
      </c>
      <c r="B789" s="125" t="s">
        <v>1098</v>
      </c>
      <c r="C789" s="124">
        <v>339.43</v>
      </c>
    </row>
    <row r="790" spans="1:3" x14ac:dyDescent="0.3">
      <c r="A790" s="122">
        <v>45363</v>
      </c>
      <c r="B790" s="125" t="s">
        <v>1099</v>
      </c>
      <c r="C790" s="124">
        <v>2073.3000000000002</v>
      </c>
    </row>
    <row r="791" spans="1:3" x14ac:dyDescent="0.3">
      <c r="A791" s="122">
        <v>45363</v>
      </c>
      <c r="B791" s="125" t="s">
        <v>1100</v>
      </c>
      <c r="C791" s="124">
        <v>546.4</v>
      </c>
    </row>
    <row r="792" spans="1:3" x14ac:dyDescent="0.3">
      <c r="A792" s="122">
        <v>45363</v>
      </c>
      <c r="B792" s="125" t="s">
        <v>1101</v>
      </c>
      <c r="C792" s="124">
        <v>52894.2</v>
      </c>
    </row>
    <row r="793" spans="1:3" ht="24.6" x14ac:dyDescent="0.3">
      <c r="A793" s="122">
        <v>45364</v>
      </c>
      <c r="B793" s="125" t="s">
        <v>1102</v>
      </c>
      <c r="C793" s="124">
        <v>440</v>
      </c>
    </row>
    <row r="794" spans="1:3" ht="24.6" x14ac:dyDescent="0.3">
      <c r="A794" s="122">
        <v>45364</v>
      </c>
      <c r="B794" s="125" t="s">
        <v>1103</v>
      </c>
      <c r="C794" s="124">
        <v>1496</v>
      </c>
    </row>
    <row r="795" spans="1:3" ht="24.6" x14ac:dyDescent="0.3">
      <c r="A795" s="122">
        <v>45364</v>
      </c>
      <c r="B795" s="125" t="s">
        <v>1104</v>
      </c>
      <c r="C795" s="124">
        <v>147900</v>
      </c>
    </row>
    <row r="796" spans="1:3" ht="24.6" x14ac:dyDescent="0.3">
      <c r="A796" s="122">
        <v>45365</v>
      </c>
      <c r="B796" s="125" t="s">
        <v>1105</v>
      </c>
      <c r="C796" s="124">
        <v>3249.62</v>
      </c>
    </row>
    <row r="797" spans="1:3" ht="24.6" x14ac:dyDescent="0.3">
      <c r="A797" s="122">
        <v>45366</v>
      </c>
      <c r="B797" s="125" t="s">
        <v>1106</v>
      </c>
      <c r="C797" s="124">
        <v>981</v>
      </c>
    </row>
    <row r="798" spans="1:3" x14ac:dyDescent="0.3">
      <c r="A798" s="122">
        <v>45366</v>
      </c>
      <c r="B798" s="125" t="s">
        <v>1107</v>
      </c>
      <c r="C798" s="124">
        <v>11539</v>
      </c>
    </row>
    <row r="799" spans="1:3" ht="24.6" x14ac:dyDescent="0.3">
      <c r="A799" s="122">
        <v>45366</v>
      </c>
      <c r="B799" s="125" t="s">
        <v>1108</v>
      </c>
      <c r="C799" s="124">
        <v>169418</v>
      </c>
    </row>
    <row r="800" spans="1:3" ht="24.6" x14ac:dyDescent="0.3">
      <c r="A800" s="122">
        <v>45366</v>
      </c>
      <c r="B800" s="125" t="s">
        <v>1109</v>
      </c>
      <c r="C800" s="124">
        <v>168952</v>
      </c>
    </row>
    <row r="801" spans="1:3" x14ac:dyDescent="0.3">
      <c r="A801" s="122">
        <v>45369</v>
      </c>
      <c r="B801" s="127" t="s">
        <v>1110</v>
      </c>
      <c r="C801" s="124">
        <v>300</v>
      </c>
    </row>
    <row r="802" spans="1:3" ht="48" x14ac:dyDescent="0.3">
      <c r="A802" s="122">
        <v>45369</v>
      </c>
      <c r="B802" s="127" t="s">
        <v>1111</v>
      </c>
      <c r="C802" s="124">
        <v>598.1</v>
      </c>
    </row>
    <row r="803" spans="1:3" x14ac:dyDescent="0.3">
      <c r="A803" s="122">
        <v>45371</v>
      </c>
      <c r="B803" s="127" t="s">
        <v>1112</v>
      </c>
      <c r="C803" s="124">
        <v>10250</v>
      </c>
    </row>
    <row r="804" spans="1:3" x14ac:dyDescent="0.3">
      <c r="A804" s="122">
        <v>45371</v>
      </c>
      <c r="B804" s="127" t="s">
        <v>1094</v>
      </c>
      <c r="C804" s="124">
        <v>5000</v>
      </c>
    </row>
    <row r="805" spans="1:3" x14ac:dyDescent="0.3">
      <c r="A805" s="122">
        <v>45371</v>
      </c>
      <c r="B805" s="127" t="s">
        <v>1113</v>
      </c>
      <c r="C805" s="124">
        <v>112</v>
      </c>
    </row>
    <row r="806" spans="1:3" ht="24" x14ac:dyDescent="0.3">
      <c r="A806" s="122">
        <v>45373</v>
      </c>
      <c r="B806" s="127" t="s">
        <v>1114</v>
      </c>
      <c r="C806" s="124">
        <v>2650</v>
      </c>
    </row>
    <row r="807" spans="1:3" ht="24" x14ac:dyDescent="0.3">
      <c r="A807" s="122">
        <v>45373</v>
      </c>
      <c r="B807" s="127" t="s">
        <v>1115</v>
      </c>
      <c r="C807" s="124">
        <v>95700</v>
      </c>
    </row>
    <row r="808" spans="1:3" ht="24" x14ac:dyDescent="0.3">
      <c r="A808" s="122">
        <v>45373</v>
      </c>
      <c r="B808" s="127" t="s">
        <v>1116</v>
      </c>
      <c r="C808" s="124">
        <v>121800</v>
      </c>
    </row>
    <row r="809" spans="1:3" ht="24" x14ac:dyDescent="0.3">
      <c r="A809" s="122">
        <v>45373</v>
      </c>
      <c r="B809" s="127" t="s">
        <v>1117</v>
      </c>
      <c r="C809" s="124">
        <v>247.5</v>
      </c>
    </row>
    <row r="810" spans="1:3" ht="24" x14ac:dyDescent="0.3">
      <c r="A810" s="122">
        <v>45373</v>
      </c>
      <c r="B810" s="127" t="s">
        <v>1118</v>
      </c>
      <c r="C810" s="124">
        <v>202485</v>
      </c>
    </row>
    <row r="811" spans="1:3" x14ac:dyDescent="0.3">
      <c r="A811" s="122">
        <v>45373</v>
      </c>
      <c r="B811" s="127" t="s">
        <v>1162</v>
      </c>
      <c r="C811" s="124">
        <v>22990733.300000001</v>
      </c>
    </row>
    <row r="812" spans="1:3" ht="24" x14ac:dyDescent="0.3">
      <c r="A812" s="122">
        <v>45376</v>
      </c>
      <c r="B812" s="127" t="s">
        <v>1119</v>
      </c>
      <c r="C812" s="124">
        <v>1500</v>
      </c>
    </row>
    <row r="813" spans="1:3" ht="24" x14ac:dyDescent="0.3">
      <c r="A813" s="122">
        <v>45376</v>
      </c>
      <c r="B813" s="158" t="s">
        <v>1120</v>
      </c>
      <c r="C813" s="159">
        <v>2300</v>
      </c>
    </row>
    <row r="814" spans="1:3" x14ac:dyDescent="0.3">
      <c r="A814" s="122">
        <v>45376</v>
      </c>
      <c r="B814" s="127" t="s">
        <v>1121</v>
      </c>
      <c r="C814" s="124">
        <v>1200</v>
      </c>
    </row>
    <row r="815" spans="1:3" ht="24" x14ac:dyDescent="0.3">
      <c r="A815" s="122">
        <v>45376</v>
      </c>
      <c r="B815" s="127" t="s">
        <v>1122</v>
      </c>
      <c r="C815" s="124">
        <v>3550</v>
      </c>
    </row>
    <row r="816" spans="1:3" ht="24" x14ac:dyDescent="0.3">
      <c r="A816" s="122">
        <v>45377</v>
      </c>
      <c r="B816" s="127" t="s">
        <v>1123</v>
      </c>
      <c r="C816" s="124">
        <v>2388.7800000000002</v>
      </c>
    </row>
    <row r="817" spans="1:3" ht="24" x14ac:dyDescent="0.3">
      <c r="A817" s="122">
        <v>45377</v>
      </c>
      <c r="B817" s="127" t="s">
        <v>1124</v>
      </c>
      <c r="C817" s="124">
        <v>3048.69</v>
      </c>
    </row>
    <row r="818" spans="1:3" ht="24" x14ac:dyDescent="0.3">
      <c r="A818" s="122">
        <v>45377</v>
      </c>
      <c r="B818" s="127" t="s">
        <v>1125</v>
      </c>
      <c r="C818" s="124">
        <v>2382.7399999999998</v>
      </c>
    </row>
    <row r="819" spans="1:3" ht="24" x14ac:dyDescent="0.3">
      <c r="A819" s="122">
        <v>45377</v>
      </c>
      <c r="B819" s="127" t="s">
        <v>1126</v>
      </c>
      <c r="C819" s="124">
        <v>130500</v>
      </c>
    </row>
    <row r="820" spans="1:3" ht="24" x14ac:dyDescent="0.3">
      <c r="A820" s="122">
        <v>45377</v>
      </c>
      <c r="B820" s="127" t="s">
        <v>1127</v>
      </c>
      <c r="C820" s="124">
        <v>174000</v>
      </c>
    </row>
    <row r="821" spans="1:3" ht="24" x14ac:dyDescent="0.3">
      <c r="A821" s="122">
        <v>45377</v>
      </c>
      <c r="B821" s="127" t="s">
        <v>1126</v>
      </c>
      <c r="C821" s="124">
        <v>130500</v>
      </c>
    </row>
    <row r="822" spans="1:3" ht="24" x14ac:dyDescent="0.3">
      <c r="A822" s="122">
        <v>45379</v>
      </c>
      <c r="B822" s="127" t="s">
        <v>1128</v>
      </c>
      <c r="C822" s="124">
        <v>7500</v>
      </c>
    </row>
    <row r="823" spans="1:3" x14ac:dyDescent="0.3">
      <c r="A823" s="122">
        <v>45379</v>
      </c>
      <c r="B823" s="127" t="s">
        <v>1129</v>
      </c>
      <c r="C823" s="124">
        <v>600</v>
      </c>
    </row>
    <row r="824" spans="1:3" x14ac:dyDescent="0.3">
      <c r="A824" s="122">
        <v>45379</v>
      </c>
      <c r="B824" s="127" t="s">
        <v>1130</v>
      </c>
      <c r="C824" s="124">
        <v>650</v>
      </c>
    </row>
    <row r="825" spans="1:3" x14ac:dyDescent="0.3">
      <c r="A825" s="122">
        <v>45379</v>
      </c>
      <c r="B825" s="127" t="s">
        <v>1131</v>
      </c>
      <c r="C825" s="124">
        <v>1800</v>
      </c>
    </row>
    <row r="826" spans="1:3" x14ac:dyDescent="0.3">
      <c r="A826" s="122">
        <v>45379</v>
      </c>
      <c r="B826" s="127" t="s">
        <v>1132</v>
      </c>
      <c r="C826" s="124">
        <v>2300</v>
      </c>
    </row>
    <row r="827" spans="1:3" x14ac:dyDescent="0.3">
      <c r="A827" s="122">
        <v>45379</v>
      </c>
      <c r="B827" s="127" t="s">
        <v>1133</v>
      </c>
      <c r="C827" s="124">
        <v>1350</v>
      </c>
    </row>
    <row r="828" spans="1:3" x14ac:dyDescent="0.3">
      <c r="A828" s="190" t="s">
        <v>1134</v>
      </c>
      <c r="B828" s="190"/>
      <c r="C828" s="63">
        <f>SUM(C756:C827)</f>
        <v>26250920.580000002</v>
      </c>
    </row>
  </sheetData>
  <mergeCells count="24">
    <mergeCell ref="A691:C691"/>
    <mergeCell ref="A750:B750"/>
    <mergeCell ref="A754:C754"/>
    <mergeCell ref="A828:B828"/>
    <mergeCell ref="A552:B552"/>
    <mergeCell ref="A556:C556"/>
    <mergeCell ref="A620:B620"/>
    <mergeCell ref="A624:C624"/>
    <mergeCell ref="A687:B687"/>
    <mergeCell ref="A3:C3"/>
    <mergeCell ref="A39:B39"/>
    <mergeCell ref="A43:C43"/>
    <mergeCell ref="A114:B114"/>
    <mergeCell ref="A495:C495"/>
    <mergeCell ref="A338:C338"/>
    <mergeCell ref="A410:B410"/>
    <mergeCell ref="A414:C414"/>
    <mergeCell ref="A491:B491"/>
    <mergeCell ref="A118:C118"/>
    <mergeCell ref="A167:B167"/>
    <mergeCell ref="A171:C171"/>
    <mergeCell ref="A238:B238"/>
    <mergeCell ref="A242:C242"/>
    <mergeCell ref="A334:B3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285"/>
  <sheetViews>
    <sheetView topLeftCell="A232" workbookViewId="0">
      <selection activeCell="D288" sqref="D288"/>
    </sheetView>
  </sheetViews>
  <sheetFormatPr baseColWidth="10" defaultRowHeight="14.4" x14ac:dyDescent="0.3"/>
  <cols>
    <col min="2" max="2" width="21.88671875" customWidth="1"/>
    <col min="3" max="3" width="18.109375" customWidth="1"/>
    <col min="4" max="4" width="14.33203125" customWidth="1"/>
  </cols>
  <sheetData>
    <row r="2" spans="1:8" x14ac:dyDescent="0.3">
      <c r="A2" s="54" t="s">
        <v>51</v>
      </c>
      <c r="B2" s="54">
        <v>2023</v>
      </c>
    </row>
    <row r="4" spans="1:8" ht="30.75" customHeight="1" x14ac:dyDescent="0.3">
      <c r="B4" s="201" t="s">
        <v>125</v>
      </c>
      <c r="C4" s="201"/>
    </row>
    <row r="5" spans="1:8" x14ac:dyDescent="0.3">
      <c r="B5" s="66" t="s">
        <v>0</v>
      </c>
      <c r="C5" s="66" t="s">
        <v>126</v>
      </c>
    </row>
    <row r="6" spans="1:8" x14ac:dyDescent="0.3">
      <c r="B6" s="71">
        <v>45013</v>
      </c>
      <c r="C6" s="58">
        <v>12200</v>
      </c>
    </row>
    <row r="7" spans="1:8" x14ac:dyDescent="0.3">
      <c r="B7" s="71">
        <v>45020</v>
      </c>
      <c r="C7" s="58">
        <v>153748.07999999999</v>
      </c>
    </row>
    <row r="8" spans="1:8" x14ac:dyDescent="0.3">
      <c r="B8" s="71">
        <v>45028</v>
      </c>
      <c r="C8" s="58">
        <v>42006.13</v>
      </c>
    </row>
    <row r="9" spans="1:8" x14ac:dyDescent="0.3">
      <c r="B9" s="71">
        <v>45035</v>
      </c>
      <c r="C9" s="58">
        <v>69334.7</v>
      </c>
    </row>
    <row r="10" spans="1:8" x14ac:dyDescent="0.3">
      <c r="B10" s="71">
        <v>45042</v>
      </c>
      <c r="C10" s="58">
        <v>3661146.61</v>
      </c>
    </row>
    <row r="11" spans="1:8" ht="28.8" x14ac:dyDescent="0.3">
      <c r="B11" s="73" t="s">
        <v>127</v>
      </c>
      <c r="C11" s="74">
        <f>C10</f>
        <v>3661146.61</v>
      </c>
    </row>
    <row r="12" spans="1:8" x14ac:dyDescent="0.3">
      <c r="B12" s="202" t="s">
        <v>128</v>
      </c>
      <c r="C12" s="202"/>
      <c r="D12" s="202"/>
      <c r="E12" s="202"/>
      <c r="F12" s="202"/>
      <c r="G12" s="202"/>
      <c r="H12" s="202"/>
    </row>
    <row r="13" spans="1:8" ht="33" customHeight="1" x14ac:dyDescent="0.3">
      <c r="B13" s="202"/>
      <c r="C13" s="202"/>
      <c r="D13" s="202"/>
      <c r="E13" s="202"/>
      <c r="F13" s="202"/>
      <c r="G13" s="202"/>
      <c r="H13" s="202"/>
    </row>
    <row r="14" spans="1:8" x14ac:dyDescent="0.3">
      <c r="B14" s="75"/>
      <c r="C14" s="75"/>
      <c r="D14" s="75"/>
      <c r="E14" s="75"/>
      <c r="F14" s="75"/>
      <c r="G14" s="75"/>
      <c r="H14" s="75"/>
    </row>
    <row r="15" spans="1:8" x14ac:dyDescent="0.3">
      <c r="A15" s="54" t="s">
        <v>88</v>
      </c>
      <c r="B15" s="54">
        <v>2023</v>
      </c>
      <c r="C15" s="75"/>
      <c r="D15" s="75"/>
      <c r="E15" s="75"/>
      <c r="F15" s="75"/>
      <c r="G15" s="75"/>
      <c r="H15" s="75"/>
    </row>
    <row r="17" spans="1:8" ht="39.75" customHeight="1" x14ac:dyDescent="0.3">
      <c r="B17" s="201" t="s">
        <v>125</v>
      </c>
      <c r="C17" s="201"/>
    </row>
    <row r="18" spans="1:8" x14ac:dyDescent="0.3">
      <c r="B18" s="66" t="s">
        <v>0</v>
      </c>
      <c r="C18" s="66" t="s">
        <v>126</v>
      </c>
    </row>
    <row r="19" spans="1:8" x14ac:dyDescent="0.3">
      <c r="B19" s="71">
        <v>45042</v>
      </c>
      <c r="C19" s="58">
        <v>35513902.049999997</v>
      </c>
    </row>
    <row r="20" spans="1:8" x14ac:dyDescent="0.3">
      <c r="B20" s="71">
        <v>45051</v>
      </c>
      <c r="C20" s="58">
        <v>35256481.049999997</v>
      </c>
    </row>
    <row r="21" spans="1:8" x14ac:dyDescent="0.3">
      <c r="B21" s="71">
        <v>45056</v>
      </c>
      <c r="C21" s="58">
        <v>36454533.57</v>
      </c>
    </row>
    <row r="22" spans="1:8" x14ac:dyDescent="0.3">
      <c r="B22" s="71">
        <v>45062</v>
      </c>
      <c r="C22" s="58">
        <v>37355753.43</v>
      </c>
    </row>
    <row r="23" spans="1:8" x14ac:dyDescent="0.3">
      <c r="B23" s="71">
        <v>45069</v>
      </c>
      <c r="C23" s="58">
        <v>37380539.93</v>
      </c>
    </row>
    <row r="24" spans="1:8" x14ac:dyDescent="0.3">
      <c r="B24" s="71">
        <v>45077</v>
      </c>
      <c r="C24" s="58">
        <v>37669022.210000001</v>
      </c>
    </row>
    <row r="25" spans="1:8" ht="28.8" x14ac:dyDescent="0.3">
      <c r="B25" s="73" t="s">
        <v>225</v>
      </c>
      <c r="C25" s="74">
        <f>C24</f>
        <v>37669022.210000001</v>
      </c>
    </row>
    <row r="26" spans="1:8" x14ac:dyDescent="0.3">
      <c r="B26" s="202" t="s">
        <v>128</v>
      </c>
      <c r="C26" s="202"/>
      <c r="D26" s="202"/>
      <c r="E26" s="202"/>
      <c r="F26" s="202"/>
      <c r="G26" s="202"/>
      <c r="H26" s="202"/>
    </row>
    <row r="27" spans="1:8" ht="27" customHeight="1" x14ac:dyDescent="0.3">
      <c r="B27" s="202"/>
      <c r="C27" s="202"/>
      <c r="D27" s="202"/>
      <c r="E27" s="202"/>
      <c r="F27" s="202"/>
      <c r="G27" s="202"/>
      <c r="H27" s="202"/>
    </row>
    <row r="29" spans="1:8" x14ac:dyDescent="0.3">
      <c r="A29" s="54" t="s">
        <v>131</v>
      </c>
      <c r="B29" s="54">
        <v>2023</v>
      </c>
      <c r="C29" s="75"/>
      <c r="D29" s="75"/>
      <c r="E29" s="75"/>
      <c r="F29" s="75"/>
      <c r="G29" s="75"/>
      <c r="H29" s="75"/>
    </row>
    <row r="31" spans="1:8" x14ac:dyDescent="0.3">
      <c r="B31" s="201" t="s">
        <v>125</v>
      </c>
      <c r="C31" s="201"/>
    </row>
    <row r="32" spans="1:8" x14ac:dyDescent="0.3">
      <c r="B32" s="66" t="s">
        <v>0</v>
      </c>
      <c r="C32" s="66" t="s">
        <v>126</v>
      </c>
    </row>
    <row r="33" spans="1:8" x14ac:dyDescent="0.3">
      <c r="B33" s="71">
        <v>45096</v>
      </c>
      <c r="C33" s="58">
        <v>37081570.560000002</v>
      </c>
    </row>
    <row r="34" spans="1:8" x14ac:dyDescent="0.3">
      <c r="B34" s="71">
        <v>45099</v>
      </c>
      <c r="C34" s="58">
        <v>36723118.859999999</v>
      </c>
    </row>
    <row r="35" spans="1:8" x14ac:dyDescent="0.3">
      <c r="B35" s="71">
        <v>45104</v>
      </c>
      <c r="C35" s="58">
        <v>36986955.759999998</v>
      </c>
    </row>
    <row r="36" spans="1:8" x14ac:dyDescent="0.3">
      <c r="B36" s="71">
        <v>45106</v>
      </c>
      <c r="C36" s="58">
        <v>37923502.229999997</v>
      </c>
    </row>
    <row r="37" spans="1:8" x14ac:dyDescent="0.3">
      <c r="B37" s="71">
        <v>45107</v>
      </c>
      <c r="C37" s="58">
        <v>38034884.609999999</v>
      </c>
    </row>
    <row r="38" spans="1:8" ht="28.8" x14ac:dyDescent="0.3">
      <c r="B38" s="73" t="s">
        <v>297</v>
      </c>
      <c r="C38" s="74">
        <f>C37</f>
        <v>38034884.609999999</v>
      </c>
    </row>
    <row r="39" spans="1:8" x14ac:dyDescent="0.3">
      <c r="B39" s="202" t="s">
        <v>296</v>
      </c>
      <c r="C39" s="202"/>
      <c r="D39" s="202"/>
      <c r="E39" s="202"/>
      <c r="F39" s="202"/>
      <c r="G39" s="202"/>
      <c r="H39" s="202"/>
    </row>
    <row r="40" spans="1:8" x14ac:dyDescent="0.3">
      <c r="B40" s="202"/>
      <c r="C40" s="202"/>
      <c r="D40" s="202"/>
      <c r="E40" s="202"/>
      <c r="F40" s="202"/>
      <c r="G40" s="202"/>
      <c r="H40" s="202"/>
    </row>
    <row r="42" spans="1:8" x14ac:dyDescent="0.3">
      <c r="A42" s="54" t="s">
        <v>234</v>
      </c>
      <c r="B42" s="54">
        <v>2023</v>
      </c>
      <c r="C42" s="75"/>
      <c r="D42" s="75"/>
      <c r="E42" s="75"/>
      <c r="F42" s="75"/>
      <c r="G42" s="75"/>
      <c r="H42" s="75"/>
    </row>
    <row r="44" spans="1:8" ht="39" customHeight="1" x14ac:dyDescent="0.3">
      <c r="B44" s="201" t="s">
        <v>125</v>
      </c>
      <c r="C44" s="201"/>
    </row>
    <row r="45" spans="1:8" x14ac:dyDescent="0.3">
      <c r="B45" s="66" t="s">
        <v>0</v>
      </c>
      <c r="C45" s="66" t="s">
        <v>126</v>
      </c>
    </row>
    <row r="46" spans="1:8" x14ac:dyDescent="0.3">
      <c r="B46" s="71">
        <v>45108</v>
      </c>
      <c r="C46" s="58">
        <v>38222804.609999999</v>
      </c>
    </row>
    <row r="47" spans="1:8" x14ac:dyDescent="0.3">
      <c r="B47" s="71">
        <v>45113</v>
      </c>
      <c r="C47" s="58">
        <v>38256912.210000001</v>
      </c>
    </row>
    <row r="48" spans="1:8" x14ac:dyDescent="0.3">
      <c r="B48" s="71">
        <v>45121</v>
      </c>
      <c r="C48" s="58">
        <v>38470992.439999998</v>
      </c>
    </row>
    <row r="49" spans="1:8" x14ac:dyDescent="0.3">
      <c r="B49" s="71">
        <v>45128</v>
      </c>
      <c r="C49" s="58">
        <v>37513473.140000001</v>
      </c>
    </row>
    <row r="50" spans="1:8" x14ac:dyDescent="0.3">
      <c r="B50" s="71">
        <v>45138</v>
      </c>
      <c r="C50" s="58">
        <v>37670897.039999999</v>
      </c>
    </row>
    <row r="51" spans="1:8" ht="28.8" x14ac:dyDescent="0.3">
      <c r="B51" s="73" t="s">
        <v>377</v>
      </c>
      <c r="C51" s="74">
        <f>C50</f>
        <v>37670897.039999999</v>
      </c>
    </row>
    <row r="52" spans="1:8" x14ac:dyDescent="0.3">
      <c r="B52" s="202" t="s">
        <v>378</v>
      </c>
      <c r="C52" s="202"/>
      <c r="D52" s="202"/>
      <c r="E52" s="202"/>
      <c r="F52" s="202"/>
      <c r="G52" s="202"/>
      <c r="H52" s="202"/>
    </row>
    <row r="53" spans="1:8" ht="29.25" customHeight="1" x14ac:dyDescent="0.3">
      <c r="B53" s="202"/>
      <c r="C53" s="202"/>
      <c r="D53" s="202"/>
      <c r="E53" s="202"/>
      <c r="F53" s="202"/>
      <c r="G53" s="202"/>
      <c r="H53" s="202"/>
    </row>
    <row r="55" spans="1:8" x14ac:dyDescent="0.3">
      <c r="A55" s="54" t="s">
        <v>122</v>
      </c>
      <c r="B55" s="54">
        <v>2023</v>
      </c>
      <c r="C55" s="75"/>
    </row>
    <row r="57" spans="1:8" ht="44.25" customHeight="1" x14ac:dyDescent="0.3">
      <c r="B57" s="201" t="s">
        <v>125</v>
      </c>
      <c r="C57" s="201"/>
    </row>
    <row r="58" spans="1:8" x14ac:dyDescent="0.3">
      <c r="B58" s="66" t="s">
        <v>0</v>
      </c>
      <c r="C58" s="66" t="s">
        <v>126</v>
      </c>
    </row>
    <row r="59" spans="1:8" x14ac:dyDescent="0.3">
      <c r="B59" s="71">
        <v>45139</v>
      </c>
      <c r="C59" s="58">
        <v>37675777.039999999</v>
      </c>
    </row>
    <row r="60" spans="1:8" x14ac:dyDescent="0.3">
      <c r="B60" s="71">
        <v>45149</v>
      </c>
      <c r="C60" s="58">
        <v>38076770.340000004</v>
      </c>
    </row>
    <row r="61" spans="1:8" x14ac:dyDescent="0.3">
      <c r="B61" s="71">
        <v>45156</v>
      </c>
      <c r="C61" s="58">
        <v>38400669.530000001</v>
      </c>
    </row>
    <row r="62" spans="1:8" x14ac:dyDescent="0.3">
      <c r="B62" s="71">
        <v>45163</v>
      </c>
      <c r="C62" s="58">
        <v>38719780.530000001</v>
      </c>
    </row>
    <row r="63" spans="1:8" x14ac:dyDescent="0.3">
      <c r="B63" s="71">
        <v>45169</v>
      </c>
      <c r="C63" s="58">
        <v>38673708.689999998</v>
      </c>
    </row>
    <row r="64" spans="1:8" ht="28.8" x14ac:dyDescent="0.3">
      <c r="B64" s="70" t="s">
        <v>490</v>
      </c>
      <c r="C64" s="72">
        <f>C63</f>
        <v>38673708.689999998</v>
      </c>
    </row>
    <row r="66" spans="1:4" x14ac:dyDescent="0.3">
      <c r="A66" s="54" t="s">
        <v>387</v>
      </c>
      <c r="B66" s="54">
        <v>2023</v>
      </c>
      <c r="C66" s="75"/>
    </row>
    <row r="68" spans="1:4" ht="39" customHeight="1" x14ac:dyDescent="0.3">
      <c r="B68" s="201" t="s">
        <v>125</v>
      </c>
      <c r="C68" s="201"/>
    </row>
    <row r="69" spans="1:4" x14ac:dyDescent="0.3">
      <c r="B69" s="66" t="s">
        <v>0</v>
      </c>
      <c r="C69" s="66" t="s">
        <v>126</v>
      </c>
    </row>
    <row r="70" spans="1:4" x14ac:dyDescent="0.3">
      <c r="B70" s="71">
        <v>45170</v>
      </c>
      <c r="C70" s="58">
        <v>38614279.020000003</v>
      </c>
    </row>
    <row r="71" spans="1:4" x14ac:dyDescent="0.3">
      <c r="B71" s="71">
        <v>45177</v>
      </c>
      <c r="C71" s="58">
        <v>35618966.950000003</v>
      </c>
    </row>
    <row r="72" spans="1:4" x14ac:dyDescent="0.3">
      <c r="B72" s="71">
        <v>45184</v>
      </c>
      <c r="C72" s="58">
        <v>36841632.329999998</v>
      </c>
    </row>
    <row r="73" spans="1:4" x14ac:dyDescent="0.3">
      <c r="B73" s="71">
        <v>45191</v>
      </c>
      <c r="C73" s="58">
        <v>36912580.590000004</v>
      </c>
    </row>
    <row r="74" spans="1:4" x14ac:dyDescent="0.3">
      <c r="B74" s="71">
        <v>45198</v>
      </c>
      <c r="C74" s="58">
        <v>38015989.009999998</v>
      </c>
    </row>
    <row r="75" spans="1:4" ht="28.8" x14ac:dyDescent="0.3">
      <c r="B75" s="70" t="s">
        <v>579</v>
      </c>
      <c r="C75" s="72">
        <f>C74</f>
        <v>38015989.009999998</v>
      </c>
    </row>
    <row r="76" spans="1:4" x14ac:dyDescent="0.3">
      <c r="B76" s="113"/>
      <c r="C76" s="114"/>
    </row>
    <row r="77" spans="1:4" x14ac:dyDescent="0.3">
      <c r="B77" s="113"/>
      <c r="C77" s="114"/>
    </row>
    <row r="78" spans="1:4" x14ac:dyDescent="0.3">
      <c r="B78" s="191" t="s">
        <v>581</v>
      </c>
      <c r="C78" s="192"/>
      <c r="D78" s="65">
        <v>3250</v>
      </c>
    </row>
    <row r="79" spans="1:4" ht="27" customHeight="1" x14ac:dyDescent="0.3">
      <c r="B79" s="193" t="s">
        <v>582</v>
      </c>
      <c r="C79" s="194"/>
      <c r="D79" s="192"/>
    </row>
    <row r="80" spans="1:4" x14ac:dyDescent="0.3">
      <c r="B80" s="195" t="s">
        <v>583</v>
      </c>
      <c r="C80" s="196"/>
      <c r="D80" s="197"/>
    </row>
    <row r="81" spans="1:7" x14ac:dyDescent="0.3">
      <c r="B81" s="66" t="s">
        <v>387</v>
      </c>
      <c r="C81" s="66" t="s">
        <v>33</v>
      </c>
      <c r="D81" s="66" t="s">
        <v>589</v>
      </c>
    </row>
    <row r="82" spans="1:7" x14ac:dyDescent="0.3">
      <c r="B82" s="67" t="s">
        <v>584</v>
      </c>
      <c r="C82" s="68">
        <v>0</v>
      </c>
      <c r="D82" s="68">
        <v>0</v>
      </c>
    </row>
    <row r="83" spans="1:7" x14ac:dyDescent="0.3">
      <c r="B83" s="67" t="s">
        <v>585</v>
      </c>
      <c r="C83" s="68">
        <v>3000000</v>
      </c>
      <c r="D83" s="68">
        <v>2628524.4300000002</v>
      </c>
    </row>
    <row r="84" spans="1:7" x14ac:dyDescent="0.3">
      <c r="B84" s="67" t="s">
        <v>586</v>
      </c>
      <c r="C84" s="68">
        <v>0</v>
      </c>
      <c r="D84" s="68">
        <v>0</v>
      </c>
    </row>
    <row r="85" spans="1:7" x14ac:dyDescent="0.3">
      <c r="B85" s="67" t="s">
        <v>587</v>
      </c>
      <c r="C85" s="68">
        <v>0</v>
      </c>
      <c r="D85" s="68">
        <v>0</v>
      </c>
    </row>
    <row r="86" spans="1:7" x14ac:dyDescent="0.3">
      <c r="B86" s="67" t="s">
        <v>588</v>
      </c>
      <c r="C86" s="68">
        <v>0</v>
      </c>
      <c r="D86" s="68">
        <v>0</v>
      </c>
    </row>
    <row r="87" spans="1:7" x14ac:dyDescent="0.3">
      <c r="B87" s="66" t="s">
        <v>123</v>
      </c>
      <c r="C87" s="69">
        <f>D78+C83</f>
        <v>3003250</v>
      </c>
      <c r="D87" s="69">
        <f>SUM(D82:D86)</f>
        <v>2628524.4300000002</v>
      </c>
    </row>
    <row r="88" spans="1:7" ht="28.8" x14ac:dyDescent="0.3">
      <c r="B88" s="70" t="s">
        <v>124</v>
      </c>
      <c r="C88" s="198">
        <f>C87-D87</f>
        <v>374725.56999999983</v>
      </c>
      <c r="D88" s="199"/>
    </row>
    <row r="90" spans="1:7" x14ac:dyDescent="0.3">
      <c r="B90" s="200" t="s">
        <v>580</v>
      </c>
      <c r="C90" s="200"/>
      <c r="D90" s="200"/>
      <c r="E90" s="200"/>
      <c r="F90" s="200"/>
      <c r="G90" s="200"/>
    </row>
    <row r="91" spans="1:7" x14ac:dyDescent="0.3">
      <c r="B91" s="200"/>
      <c r="C91" s="200"/>
      <c r="D91" s="200"/>
      <c r="E91" s="200"/>
      <c r="F91" s="200"/>
      <c r="G91" s="200"/>
    </row>
    <row r="93" spans="1:7" x14ac:dyDescent="0.3">
      <c r="A93" s="54" t="s">
        <v>511</v>
      </c>
      <c r="B93" s="54">
        <v>2023</v>
      </c>
      <c r="C93" s="75"/>
    </row>
    <row r="95" spans="1:7" ht="33" customHeight="1" x14ac:dyDescent="0.3">
      <c r="B95" s="201" t="s">
        <v>125</v>
      </c>
      <c r="C95" s="201"/>
    </row>
    <row r="96" spans="1:7" x14ac:dyDescent="0.3">
      <c r="B96" s="66" t="s">
        <v>0</v>
      </c>
      <c r="C96" s="66" t="s">
        <v>126</v>
      </c>
    </row>
    <row r="97" spans="2:4" x14ac:dyDescent="0.3">
      <c r="B97" s="71">
        <v>45200</v>
      </c>
      <c r="C97" s="68" t="s">
        <v>689</v>
      </c>
    </row>
    <row r="98" spans="2:4" x14ac:dyDescent="0.3">
      <c r="B98" s="71">
        <v>45204</v>
      </c>
      <c r="C98" s="58">
        <v>38238282.439999998</v>
      </c>
    </row>
    <row r="99" spans="2:4" x14ac:dyDescent="0.3">
      <c r="B99" s="71">
        <v>45210</v>
      </c>
      <c r="C99" s="58">
        <v>35480254.189999998</v>
      </c>
    </row>
    <row r="100" spans="2:4" x14ac:dyDescent="0.3">
      <c r="B100" s="71">
        <v>45219</v>
      </c>
      <c r="C100" s="58">
        <v>35811509.939999998</v>
      </c>
    </row>
    <row r="101" spans="2:4" x14ac:dyDescent="0.3">
      <c r="B101" s="71">
        <v>45226</v>
      </c>
      <c r="C101" s="58">
        <v>32855514.25</v>
      </c>
    </row>
    <row r="102" spans="2:4" x14ac:dyDescent="0.3">
      <c r="B102" s="71">
        <v>45230</v>
      </c>
      <c r="C102" s="58">
        <v>33015280.84</v>
      </c>
    </row>
    <row r="103" spans="2:4" ht="28.8" x14ac:dyDescent="0.3">
      <c r="B103" s="70" t="s">
        <v>579</v>
      </c>
      <c r="C103" s="72">
        <f>C102</f>
        <v>33015280.84</v>
      </c>
    </row>
    <row r="104" spans="2:4" x14ac:dyDescent="0.3">
      <c r="B104" s="113"/>
      <c r="C104" s="114"/>
    </row>
    <row r="105" spans="2:4" x14ac:dyDescent="0.3">
      <c r="B105" s="191" t="s">
        <v>690</v>
      </c>
      <c r="C105" s="192"/>
      <c r="D105" s="65">
        <v>374725.56999999983</v>
      </c>
    </row>
    <row r="106" spans="2:4" ht="37.5" customHeight="1" x14ac:dyDescent="0.3">
      <c r="B106" s="193" t="s">
        <v>582</v>
      </c>
      <c r="C106" s="194"/>
      <c r="D106" s="192"/>
    </row>
    <row r="107" spans="2:4" x14ac:dyDescent="0.3">
      <c r="B107" s="195" t="s">
        <v>583</v>
      </c>
      <c r="C107" s="196"/>
      <c r="D107" s="197"/>
    </row>
    <row r="108" spans="2:4" x14ac:dyDescent="0.3">
      <c r="B108" s="66" t="s">
        <v>511</v>
      </c>
      <c r="C108" s="66" t="s">
        <v>33</v>
      </c>
      <c r="D108" s="66" t="s">
        <v>589</v>
      </c>
    </row>
    <row r="109" spans="2:4" x14ac:dyDescent="0.3">
      <c r="B109" s="67" t="s">
        <v>592</v>
      </c>
      <c r="C109" s="68">
        <v>3000000</v>
      </c>
      <c r="D109" s="68">
        <v>0</v>
      </c>
    </row>
    <row r="110" spans="2:4" x14ac:dyDescent="0.3">
      <c r="B110" s="67" t="s">
        <v>691</v>
      </c>
      <c r="C110" s="68">
        <v>12584</v>
      </c>
      <c r="D110" s="68">
        <v>480436.8</v>
      </c>
    </row>
    <row r="111" spans="2:4" x14ac:dyDescent="0.3">
      <c r="B111" s="67" t="s">
        <v>692</v>
      </c>
      <c r="C111" s="68">
        <v>505911</v>
      </c>
      <c r="D111" s="68">
        <v>2612491.02</v>
      </c>
    </row>
    <row r="112" spans="2:4" x14ac:dyDescent="0.3">
      <c r="B112" s="67" t="s">
        <v>693</v>
      </c>
      <c r="C112" s="68">
        <v>3000000</v>
      </c>
      <c r="D112" s="68">
        <v>149030</v>
      </c>
    </row>
    <row r="113" spans="1:7" x14ac:dyDescent="0.3">
      <c r="B113" s="67" t="s">
        <v>596</v>
      </c>
      <c r="C113" s="68">
        <v>0</v>
      </c>
      <c r="D113" s="68">
        <v>0</v>
      </c>
    </row>
    <row r="114" spans="1:7" x14ac:dyDescent="0.3">
      <c r="B114" s="66" t="s">
        <v>123</v>
      </c>
      <c r="C114" s="69">
        <f>SUM(C109:C113)</f>
        <v>6518495</v>
      </c>
      <c r="D114" s="69">
        <f>SUM(D109:D113)</f>
        <v>3241957.82</v>
      </c>
    </row>
    <row r="115" spans="1:7" ht="28.8" x14ac:dyDescent="0.3">
      <c r="B115" s="70" t="s">
        <v>770</v>
      </c>
      <c r="C115" s="198">
        <f>D105+C114-D114</f>
        <v>3651262.7500000005</v>
      </c>
      <c r="D115" s="199"/>
    </row>
    <row r="117" spans="1:7" x14ac:dyDescent="0.3">
      <c r="B117" s="200" t="s">
        <v>580</v>
      </c>
      <c r="C117" s="200"/>
      <c r="D117" s="200"/>
      <c r="E117" s="200"/>
      <c r="F117" s="200"/>
      <c r="G117" s="200"/>
    </row>
    <row r="118" spans="1:7" x14ac:dyDescent="0.3">
      <c r="B118" s="200"/>
      <c r="C118" s="200"/>
      <c r="D118" s="200"/>
      <c r="E118" s="200"/>
      <c r="F118" s="200"/>
      <c r="G118" s="200"/>
    </row>
    <row r="120" spans="1:7" x14ac:dyDescent="0.3">
      <c r="A120" s="54" t="s">
        <v>598</v>
      </c>
      <c r="B120" s="54">
        <v>2023</v>
      </c>
      <c r="C120" s="75"/>
    </row>
    <row r="122" spans="1:7" ht="31.5" customHeight="1" x14ac:dyDescent="0.3">
      <c r="B122" s="201" t="s">
        <v>125</v>
      </c>
      <c r="C122" s="201"/>
    </row>
    <row r="123" spans="1:7" x14ac:dyDescent="0.3">
      <c r="B123" s="66" t="s">
        <v>0</v>
      </c>
      <c r="C123" s="66" t="s">
        <v>126</v>
      </c>
    </row>
    <row r="124" spans="1:7" x14ac:dyDescent="0.3">
      <c r="B124" s="71">
        <v>45233</v>
      </c>
      <c r="C124" s="68">
        <v>33073794.949999999</v>
      </c>
    </row>
    <row r="125" spans="1:7" x14ac:dyDescent="0.3">
      <c r="B125" s="71">
        <v>45240</v>
      </c>
      <c r="C125" s="58">
        <v>31101081.280000001</v>
      </c>
    </row>
    <row r="126" spans="1:7" x14ac:dyDescent="0.3">
      <c r="B126" s="71">
        <v>45247</v>
      </c>
      <c r="C126" s="58">
        <v>32826145.780000001</v>
      </c>
    </row>
    <row r="127" spans="1:7" x14ac:dyDescent="0.3">
      <c r="B127" s="71">
        <v>45254</v>
      </c>
      <c r="C127" s="58">
        <v>33321353.219999999</v>
      </c>
    </row>
    <row r="128" spans="1:7" x14ac:dyDescent="0.3">
      <c r="B128" s="71">
        <v>45260</v>
      </c>
      <c r="C128" s="58">
        <v>30028197.850000001</v>
      </c>
    </row>
    <row r="129" spans="1:4" ht="28.8" x14ac:dyDescent="0.3">
      <c r="B129" s="70" t="s">
        <v>764</v>
      </c>
      <c r="C129" s="72">
        <f>C128</f>
        <v>30028197.850000001</v>
      </c>
    </row>
    <row r="130" spans="1:4" x14ac:dyDescent="0.3">
      <c r="B130" s="113"/>
      <c r="C130" s="114"/>
    </row>
    <row r="131" spans="1:4" x14ac:dyDescent="0.3">
      <c r="B131" s="191" t="s">
        <v>765</v>
      </c>
      <c r="C131" s="192"/>
      <c r="D131" s="65">
        <v>3651262.7500000005</v>
      </c>
    </row>
    <row r="132" spans="1:4" ht="27.75" customHeight="1" x14ac:dyDescent="0.3">
      <c r="B132" s="193" t="s">
        <v>582</v>
      </c>
      <c r="C132" s="194"/>
      <c r="D132" s="192"/>
    </row>
    <row r="133" spans="1:4" x14ac:dyDescent="0.3">
      <c r="B133" s="195" t="s">
        <v>583</v>
      </c>
      <c r="C133" s="196"/>
      <c r="D133" s="197"/>
    </row>
    <row r="134" spans="1:4" x14ac:dyDescent="0.3">
      <c r="B134" s="66" t="s">
        <v>598</v>
      </c>
      <c r="C134" s="66" t="s">
        <v>33</v>
      </c>
      <c r="D134" s="66" t="s">
        <v>589</v>
      </c>
    </row>
    <row r="135" spans="1:4" x14ac:dyDescent="0.3">
      <c r="B135" s="67" t="s">
        <v>696</v>
      </c>
      <c r="C135" s="68">
        <v>0</v>
      </c>
      <c r="D135" s="68">
        <v>182517</v>
      </c>
    </row>
    <row r="136" spans="1:4" x14ac:dyDescent="0.3">
      <c r="B136" s="67" t="s">
        <v>766</v>
      </c>
      <c r="C136" s="68">
        <v>0</v>
      </c>
      <c r="D136" s="68">
        <v>2655560.69</v>
      </c>
    </row>
    <row r="137" spans="1:4" x14ac:dyDescent="0.3">
      <c r="B137" s="67" t="s">
        <v>767</v>
      </c>
      <c r="C137" s="68">
        <v>0</v>
      </c>
      <c r="D137" s="68">
        <v>0</v>
      </c>
    </row>
    <row r="138" spans="1:4" x14ac:dyDescent="0.3">
      <c r="B138" s="67" t="s">
        <v>768</v>
      </c>
      <c r="C138" s="68">
        <v>3000000</v>
      </c>
      <c r="D138" s="68">
        <v>0</v>
      </c>
    </row>
    <row r="139" spans="1:4" x14ac:dyDescent="0.3">
      <c r="B139" s="67" t="s">
        <v>769</v>
      </c>
      <c r="C139" s="68">
        <v>0</v>
      </c>
      <c r="D139" s="68">
        <v>2658322.39</v>
      </c>
    </row>
    <row r="140" spans="1:4" x14ac:dyDescent="0.3">
      <c r="B140" s="66" t="s">
        <v>123</v>
      </c>
      <c r="C140" s="69">
        <f>SUM(C135:C139)</f>
        <v>3000000</v>
      </c>
      <c r="D140" s="69">
        <f>SUM(D135:D139)</f>
        <v>5496400.0800000001</v>
      </c>
    </row>
    <row r="141" spans="1:4" ht="28.8" x14ac:dyDescent="0.3">
      <c r="B141" s="70" t="s">
        <v>764</v>
      </c>
      <c r="C141" s="198">
        <f>D131+C140-D140</f>
        <v>1154862.67</v>
      </c>
      <c r="D141" s="199"/>
    </row>
    <row r="143" spans="1:4" x14ac:dyDescent="0.3">
      <c r="A143" s="54" t="s">
        <v>32</v>
      </c>
      <c r="B143" s="54">
        <v>2023</v>
      </c>
      <c r="C143" s="75"/>
    </row>
    <row r="145" spans="2:4" ht="32.25" customHeight="1" x14ac:dyDescent="0.3">
      <c r="B145" s="201" t="s">
        <v>125</v>
      </c>
      <c r="C145" s="201"/>
    </row>
    <row r="146" spans="2:4" x14ac:dyDescent="0.3">
      <c r="B146" s="66" t="s">
        <v>0</v>
      </c>
      <c r="C146" s="66" t="s">
        <v>126</v>
      </c>
    </row>
    <row r="147" spans="2:4" x14ac:dyDescent="0.3">
      <c r="B147" s="71">
        <v>45261</v>
      </c>
      <c r="C147" s="68">
        <v>29980557.850000001</v>
      </c>
    </row>
    <row r="148" spans="2:4" x14ac:dyDescent="0.3">
      <c r="B148" s="71">
        <v>45265</v>
      </c>
      <c r="C148" s="58">
        <v>29547011.68</v>
      </c>
    </row>
    <row r="149" spans="2:4" x14ac:dyDescent="0.3">
      <c r="B149" s="71">
        <v>45275</v>
      </c>
      <c r="C149" s="58">
        <v>28165344.789999999</v>
      </c>
    </row>
    <row r="150" spans="2:4" x14ac:dyDescent="0.3">
      <c r="B150" s="71">
        <v>45282</v>
      </c>
      <c r="C150" s="58">
        <v>30613031.629999999</v>
      </c>
    </row>
    <row r="151" spans="2:4" x14ac:dyDescent="0.3">
      <c r="B151" s="71">
        <v>45286</v>
      </c>
      <c r="C151" s="58">
        <v>30127220.289999999</v>
      </c>
    </row>
    <row r="152" spans="2:4" x14ac:dyDescent="0.3">
      <c r="B152" s="71">
        <v>45291</v>
      </c>
      <c r="C152" s="58">
        <v>30268169.940000001</v>
      </c>
    </row>
    <row r="153" spans="2:4" ht="28.8" x14ac:dyDescent="0.3">
      <c r="B153" s="70" t="s">
        <v>851</v>
      </c>
      <c r="C153" s="72">
        <f>C152</f>
        <v>30268169.940000001</v>
      </c>
    </row>
    <row r="154" spans="2:4" x14ac:dyDescent="0.3">
      <c r="B154" s="113"/>
      <c r="C154" s="114"/>
    </row>
    <row r="155" spans="2:4" x14ac:dyDescent="0.3">
      <c r="B155" s="191" t="s">
        <v>945</v>
      </c>
      <c r="C155" s="192"/>
      <c r="D155" s="65">
        <v>1154862.67</v>
      </c>
    </row>
    <row r="156" spans="2:4" ht="39" customHeight="1" x14ac:dyDescent="0.3">
      <c r="B156" s="193" t="s">
        <v>582</v>
      </c>
      <c r="C156" s="194"/>
      <c r="D156" s="192"/>
    </row>
    <row r="157" spans="2:4" x14ac:dyDescent="0.3">
      <c r="B157" s="195" t="s">
        <v>583</v>
      </c>
      <c r="C157" s="196"/>
      <c r="D157" s="197"/>
    </row>
    <row r="158" spans="2:4" x14ac:dyDescent="0.3">
      <c r="B158" s="66" t="s">
        <v>32</v>
      </c>
      <c r="C158" s="66" t="s">
        <v>33</v>
      </c>
      <c r="D158" s="66" t="s">
        <v>589</v>
      </c>
    </row>
    <row r="159" spans="2:4" x14ac:dyDescent="0.3">
      <c r="B159" s="67" t="s">
        <v>853</v>
      </c>
      <c r="C159" s="68">
        <v>0</v>
      </c>
      <c r="D159" s="68">
        <v>351424</v>
      </c>
    </row>
    <row r="160" spans="2:4" x14ac:dyDescent="0.3">
      <c r="B160" s="67" t="s">
        <v>854</v>
      </c>
      <c r="C160" s="68">
        <v>2000000</v>
      </c>
      <c r="D160" s="68">
        <v>236150</v>
      </c>
    </row>
    <row r="161" spans="2:4" x14ac:dyDescent="0.3">
      <c r="B161" s="67" t="s">
        <v>855</v>
      </c>
      <c r="C161" s="68">
        <v>0</v>
      </c>
      <c r="D161" s="68">
        <v>0</v>
      </c>
    </row>
    <row r="162" spans="2:4" x14ac:dyDescent="0.3">
      <c r="B162" s="67" t="s">
        <v>856</v>
      </c>
      <c r="C162" s="68">
        <v>0</v>
      </c>
      <c r="D162" s="68">
        <v>0</v>
      </c>
    </row>
    <row r="163" spans="2:4" x14ac:dyDescent="0.3">
      <c r="B163" s="67" t="s">
        <v>857</v>
      </c>
      <c r="C163" s="68">
        <v>0</v>
      </c>
      <c r="D163" s="68">
        <v>0</v>
      </c>
    </row>
    <row r="164" spans="2:4" x14ac:dyDescent="0.3">
      <c r="B164" s="66" t="s">
        <v>123</v>
      </c>
      <c r="C164" s="69">
        <f>SUM(C159:C163)</f>
        <v>2000000</v>
      </c>
      <c r="D164" s="69">
        <f>SUM(D159:D163)</f>
        <v>587574</v>
      </c>
    </row>
    <row r="165" spans="2:4" ht="28.8" x14ac:dyDescent="0.3">
      <c r="B165" s="70" t="s">
        <v>851</v>
      </c>
      <c r="C165" s="198">
        <f>D155+C164-D164</f>
        <v>2567288.67</v>
      </c>
      <c r="D165" s="199"/>
    </row>
    <row r="167" spans="2:4" x14ac:dyDescent="0.3">
      <c r="B167" s="191" t="s">
        <v>858</v>
      </c>
      <c r="C167" s="192"/>
      <c r="D167" s="65">
        <v>3500</v>
      </c>
    </row>
    <row r="168" spans="2:4" ht="30.75" customHeight="1" x14ac:dyDescent="0.3">
      <c r="B168" s="193" t="s">
        <v>852</v>
      </c>
      <c r="C168" s="194"/>
      <c r="D168" s="192"/>
    </row>
    <row r="169" spans="2:4" x14ac:dyDescent="0.3">
      <c r="B169" s="195" t="s">
        <v>859</v>
      </c>
      <c r="C169" s="196"/>
      <c r="D169" s="197"/>
    </row>
    <row r="170" spans="2:4" x14ac:dyDescent="0.3">
      <c r="B170" s="66" t="s">
        <v>32</v>
      </c>
      <c r="C170" s="66" t="s">
        <v>33</v>
      </c>
      <c r="D170" s="66" t="s">
        <v>589</v>
      </c>
    </row>
    <row r="171" spans="2:4" x14ac:dyDescent="0.3">
      <c r="B171" s="67" t="s">
        <v>853</v>
      </c>
      <c r="C171" s="68">
        <v>0</v>
      </c>
      <c r="D171" s="68">
        <v>0</v>
      </c>
    </row>
    <row r="172" spans="2:4" x14ac:dyDescent="0.3">
      <c r="B172" s="67" t="s">
        <v>854</v>
      </c>
      <c r="C172" s="68">
        <v>0</v>
      </c>
      <c r="D172" s="68">
        <v>0</v>
      </c>
    </row>
    <row r="173" spans="2:4" x14ac:dyDescent="0.3">
      <c r="B173" s="67" t="s">
        <v>855</v>
      </c>
      <c r="C173" s="68">
        <v>0</v>
      </c>
      <c r="D173" s="68">
        <v>0</v>
      </c>
    </row>
    <row r="174" spans="2:4" x14ac:dyDescent="0.3">
      <c r="B174" s="67" t="s">
        <v>856</v>
      </c>
      <c r="C174" s="68">
        <v>3500</v>
      </c>
      <c r="D174" s="68">
        <v>0</v>
      </c>
    </row>
    <row r="175" spans="2:4" x14ac:dyDescent="0.3">
      <c r="B175" s="67" t="s">
        <v>857</v>
      </c>
      <c r="C175" s="68">
        <v>0</v>
      </c>
      <c r="D175" s="68">
        <v>0</v>
      </c>
    </row>
    <row r="176" spans="2:4" x14ac:dyDescent="0.3">
      <c r="B176" s="66" t="s">
        <v>123</v>
      </c>
      <c r="C176" s="69">
        <f>SUM(C171:C175)</f>
        <v>3500</v>
      </c>
      <c r="D176" s="69">
        <f>SUM(D171:D175)</f>
        <v>0</v>
      </c>
    </row>
    <row r="177" spans="1:8" ht="28.8" x14ac:dyDescent="0.3">
      <c r="B177" s="70" t="s">
        <v>851</v>
      </c>
      <c r="C177" s="198">
        <v>3500</v>
      </c>
      <c r="D177" s="199"/>
    </row>
    <row r="179" spans="1:8" x14ac:dyDescent="0.3">
      <c r="B179" s="200" t="s">
        <v>860</v>
      </c>
      <c r="C179" s="200"/>
      <c r="D179" s="200"/>
      <c r="E179" s="200"/>
      <c r="F179" s="200"/>
      <c r="G179" s="200"/>
      <c r="H179" s="200"/>
    </row>
    <row r="180" spans="1:8" x14ac:dyDescent="0.3">
      <c r="B180" s="200"/>
      <c r="C180" s="200"/>
      <c r="D180" s="200"/>
      <c r="E180" s="200"/>
      <c r="F180" s="200"/>
      <c r="G180" s="200"/>
      <c r="H180" s="200"/>
    </row>
    <row r="182" spans="1:8" x14ac:dyDescent="0.3">
      <c r="A182" s="54" t="s">
        <v>779</v>
      </c>
      <c r="B182" s="54">
        <v>2024</v>
      </c>
      <c r="C182" s="75"/>
    </row>
    <row r="184" spans="1:8" ht="33.75" customHeight="1" x14ac:dyDescent="0.3">
      <c r="B184" s="201" t="s">
        <v>125</v>
      </c>
      <c r="C184" s="201"/>
    </row>
    <row r="185" spans="1:8" x14ac:dyDescent="0.3">
      <c r="B185" s="66" t="s">
        <v>0</v>
      </c>
      <c r="C185" s="66" t="s">
        <v>126</v>
      </c>
    </row>
    <row r="186" spans="1:8" x14ac:dyDescent="0.3">
      <c r="B186" s="71">
        <v>45293</v>
      </c>
      <c r="C186" s="68">
        <v>30282089.940000001</v>
      </c>
    </row>
    <row r="187" spans="1:8" x14ac:dyDescent="0.3">
      <c r="B187" s="71">
        <v>45299</v>
      </c>
      <c r="C187" s="58">
        <v>30025204.210000001</v>
      </c>
    </row>
    <row r="188" spans="1:8" x14ac:dyDescent="0.3">
      <c r="B188" s="71">
        <v>45306</v>
      </c>
      <c r="C188" s="58">
        <v>30437095.629999999</v>
      </c>
    </row>
    <row r="189" spans="1:8" x14ac:dyDescent="0.3">
      <c r="B189" s="71">
        <v>45314</v>
      </c>
      <c r="C189" s="58">
        <v>30600037.539999999</v>
      </c>
    </row>
    <row r="190" spans="1:8" x14ac:dyDescent="0.3">
      <c r="B190" s="71">
        <v>45322</v>
      </c>
      <c r="C190" s="58">
        <v>30778917.07</v>
      </c>
    </row>
    <row r="191" spans="1:8" ht="28.8" x14ac:dyDescent="0.3">
      <c r="B191" s="70" t="s">
        <v>944</v>
      </c>
      <c r="C191" s="72">
        <f>C190</f>
        <v>30778917.07</v>
      </c>
    </row>
    <row r="192" spans="1:8" x14ac:dyDescent="0.3">
      <c r="B192" s="113"/>
      <c r="C192" s="114"/>
    </row>
    <row r="193" spans="2:4" x14ac:dyDescent="0.3">
      <c r="B193" s="191" t="s">
        <v>946</v>
      </c>
      <c r="C193" s="192"/>
      <c r="D193" s="65">
        <v>2567288.67</v>
      </c>
    </row>
    <row r="194" spans="2:4" ht="37.5" customHeight="1" x14ac:dyDescent="0.3">
      <c r="B194" s="193" t="s">
        <v>582</v>
      </c>
      <c r="C194" s="194"/>
      <c r="D194" s="192"/>
    </row>
    <row r="195" spans="2:4" x14ac:dyDescent="0.3">
      <c r="B195" s="195" t="s">
        <v>583</v>
      </c>
      <c r="C195" s="196"/>
      <c r="D195" s="197"/>
    </row>
    <row r="196" spans="2:4" x14ac:dyDescent="0.3">
      <c r="B196" s="66" t="s">
        <v>779</v>
      </c>
      <c r="C196" s="66" t="s">
        <v>33</v>
      </c>
      <c r="D196" s="66" t="s">
        <v>589</v>
      </c>
    </row>
    <row r="197" spans="2:4" x14ac:dyDescent="0.3">
      <c r="B197" s="67" t="s">
        <v>862</v>
      </c>
      <c r="C197" s="68">
        <v>0</v>
      </c>
      <c r="D197" s="68">
        <v>0</v>
      </c>
    </row>
    <row r="198" spans="2:4" x14ac:dyDescent="0.3">
      <c r="B198" s="67" t="s">
        <v>863</v>
      </c>
      <c r="C198" s="68">
        <v>200000</v>
      </c>
      <c r="D198" s="68">
        <v>1700000</v>
      </c>
    </row>
    <row r="199" spans="2:4" x14ac:dyDescent="0.3">
      <c r="B199" s="67" t="s">
        <v>864</v>
      </c>
      <c r="C199" s="68">
        <v>0</v>
      </c>
      <c r="D199" s="68">
        <v>0</v>
      </c>
    </row>
    <row r="200" spans="2:4" x14ac:dyDescent="0.3">
      <c r="B200" s="67" t="s">
        <v>865</v>
      </c>
      <c r="C200" s="68">
        <v>0</v>
      </c>
      <c r="D200" s="68">
        <v>0</v>
      </c>
    </row>
    <row r="201" spans="2:4" x14ac:dyDescent="0.3">
      <c r="B201" s="67" t="s">
        <v>866</v>
      </c>
      <c r="C201" s="68">
        <v>0</v>
      </c>
      <c r="D201" s="68">
        <v>0</v>
      </c>
    </row>
    <row r="202" spans="2:4" x14ac:dyDescent="0.3">
      <c r="B202" s="66" t="s">
        <v>123</v>
      </c>
      <c r="C202" s="69">
        <f>SUM(C197:C201)</f>
        <v>200000</v>
      </c>
      <c r="D202" s="69">
        <f>SUM(D197:D201)</f>
        <v>1700000</v>
      </c>
    </row>
    <row r="203" spans="2:4" ht="28.8" x14ac:dyDescent="0.3">
      <c r="B203" s="70" t="s">
        <v>944</v>
      </c>
      <c r="C203" s="198">
        <f>D193+C202-D202</f>
        <v>1067288.67</v>
      </c>
      <c r="D203" s="199"/>
    </row>
    <row r="205" spans="2:4" x14ac:dyDescent="0.3">
      <c r="B205" s="191" t="s">
        <v>946</v>
      </c>
      <c r="C205" s="192"/>
      <c r="D205" s="65">
        <v>3500</v>
      </c>
    </row>
    <row r="206" spans="2:4" ht="30" customHeight="1" x14ac:dyDescent="0.3">
      <c r="B206" s="193" t="s">
        <v>852</v>
      </c>
      <c r="C206" s="194"/>
      <c r="D206" s="192"/>
    </row>
    <row r="207" spans="2:4" x14ac:dyDescent="0.3">
      <c r="B207" s="195" t="s">
        <v>859</v>
      </c>
      <c r="C207" s="196"/>
      <c r="D207" s="197"/>
    </row>
    <row r="208" spans="2:4" x14ac:dyDescent="0.3">
      <c r="B208" s="66" t="s">
        <v>779</v>
      </c>
      <c r="C208" s="66" t="s">
        <v>33</v>
      </c>
      <c r="D208" s="66" t="s">
        <v>589</v>
      </c>
    </row>
    <row r="209" spans="1:4" x14ac:dyDescent="0.3">
      <c r="B209" s="67" t="s">
        <v>862</v>
      </c>
      <c r="C209" s="68">
        <v>0</v>
      </c>
      <c r="D209" s="68">
        <v>0</v>
      </c>
    </row>
    <row r="210" spans="1:4" x14ac:dyDescent="0.3">
      <c r="B210" s="67" t="s">
        <v>863</v>
      </c>
      <c r="C210" s="68">
        <v>1700000</v>
      </c>
      <c r="D210" s="68">
        <v>0</v>
      </c>
    </row>
    <row r="211" spans="1:4" x14ac:dyDescent="0.3">
      <c r="B211" s="67" t="s">
        <v>864</v>
      </c>
      <c r="C211" s="68">
        <v>0</v>
      </c>
      <c r="D211" s="68">
        <v>0</v>
      </c>
    </row>
    <row r="212" spans="1:4" x14ac:dyDescent="0.3">
      <c r="B212" s="67" t="s">
        <v>865</v>
      </c>
      <c r="C212" s="68">
        <v>0</v>
      </c>
      <c r="D212" s="68">
        <v>0</v>
      </c>
    </row>
    <row r="213" spans="1:4" x14ac:dyDescent="0.3">
      <c r="B213" s="67" t="s">
        <v>866</v>
      </c>
      <c r="C213" s="68">
        <v>3643.64</v>
      </c>
      <c r="D213" s="68">
        <v>0</v>
      </c>
    </row>
    <row r="214" spans="1:4" x14ac:dyDescent="0.3">
      <c r="B214" s="66" t="s">
        <v>123</v>
      </c>
      <c r="C214" s="69">
        <f>SUM(C209:C213)</f>
        <v>1703643.64</v>
      </c>
      <c r="D214" s="69">
        <f>SUM(D209:D213)</f>
        <v>0</v>
      </c>
    </row>
    <row r="215" spans="1:4" ht="28.8" x14ac:dyDescent="0.3">
      <c r="B215" s="70" t="s">
        <v>944</v>
      </c>
      <c r="C215" s="198">
        <f>D205+C214-D214</f>
        <v>1707143.64</v>
      </c>
      <c r="D215" s="199"/>
    </row>
    <row r="217" spans="1:4" x14ac:dyDescent="0.3">
      <c r="A217" s="54" t="s">
        <v>869</v>
      </c>
      <c r="B217" s="54">
        <v>2024</v>
      </c>
      <c r="C217" s="75"/>
    </row>
    <row r="219" spans="1:4" ht="41.25" customHeight="1" x14ac:dyDescent="0.3">
      <c r="B219" s="201" t="s">
        <v>125</v>
      </c>
      <c r="C219" s="201"/>
    </row>
    <row r="220" spans="1:4" x14ac:dyDescent="0.3">
      <c r="B220" s="66" t="s">
        <v>0</v>
      </c>
      <c r="C220" s="66" t="s">
        <v>126</v>
      </c>
    </row>
    <row r="221" spans="1:4" x14ac:dyDescent="0.3">
      <c r="B221" s="71">
        <v>45323</v>
      </c>
      <c r="C221" s="68">
        <v>30773197.07</v>
      </c>
    </row>
    <row r="222" spans="1:4" x14ac:dyDescent="0.3">
      <c r="B222" s="71">
        <v>45331</v>
      </c>
      <c r="C222" s="58">
        <v>30664500.18</v>
      </c>
    </row>
    <row r="223" spans="1:4" x14ac:dyDescent="0.3">
      <c r="B223" s="71">
        <v>45341</v>
      </c>
      <c r="C223" s="58">
        <v>30762795.73</v>
      </c>
    </row>
    <row r="224" spans="1:4" x14ac:dyDescent="0.3">
      <c r="B224" s="71">
        <v>45348</v>
      </c>
      <c r="C224" s="58">
        <v>30738279.98</v>
      </c>
    </row>
    <row r="225" spans="2:4" x14ac:dyDescent="0.3">
      <c r="B225" s="71">
        <v>45351</v>
      </c>
      <c r="C225" s="58">
        <v>31027763.079999998</v>
      </c>
    </row>
    <row r="226" spans="2:4" ht="28.8" x14ac:dyDescent="0.3">
      <c r="B226" s="70" t="s">
        <v>1039</v>
      </c>
      <c r="C226" s="72">
        <f>C225</f>
        <v>31027763.079999998</v>
      </c>
    </row>
    <row r="227" spans="2:4" x14ac:dyDescent="0.3">
      <c r="B227" s="113"/>
      <c r="C227" s="114"/>
    </row>
    <row r="228" spans="2:4" x14ac:dyDescent="0.3">
      <c r="B228" s="191" t="s">
        <v>1040</v>
      </c>
      <c r="C228" s="192"/>
      <c r="D228" s="65">
        <v>1067288.67</v>
      </c>
    </row>
    <row r="229" spans="2:4" ht="32.25" customHeight="1" x14ac:dyDescent="0.3">
      <c r="B229" s="193" t="s">
        <v>582</v>
      </c>
      <c r="C229" s="194"/>
      <c r="D229" s="192"/>
    </row>
    <row r="230" spans="2:4" x14ac:dyDescent="0.3">
      <c r="B230" s="195" t="s">
        <v>583</v>
      </c>
      <c r="C230" s="196"/>
      <c r="D230" s="197"/>
    </row>
    <row r="231" spans="2:4" x14ac:dyDescent="0.3">
      <c r="B231" s="66" t="s">
        <v>869</v>
      </c>
      <c r="C231" s="66" t="s">
        <v>33</v>
      </c>
      <c r="D231" s="66" t="s">
        <v>589</v>
      </c>
    </row>
    <row r="232" spans="2:4" x14ac:dyDescent="0.3">
      <c r="B232" s="67" t="s">
        <v>955</v>
      </c>
      <c r="C232" s="68">
        <v>0</v>
      </c>
      <c r="D232" s="68">
        <v>0</v>
      </c>
    </row>
    <row r="233" spans="2:4" x14ac:dyDescent="0.3">
      <c r="B233" s="67" t="s">
        <v>956</v>
      </c>
      <c r="C233" s="68">
        <v>0</v>
      </c>
      <c r="D233" s="68">
        <v>0</v>
      </c>
    </row>
    <row r="234" spans="2:4" x14ac:dyDescent="0.3">
      <c r="B234" s="67" t="s">
        <v>957</v>
      </c>
      <c r="C234" s="68">
        <v>0</v>
      </c>
      <c r="D234" s="68">
        <v>0</v>
      </c>
    </row>
    <row r="235" spans="2:4" x14ac:dyDescent="0.3">
      <c r="B235" s="67" t="s">
        <v>958</v>
      </c>
      <c r="C235" s="68">
        <v>0</v>
      </c>
      <c r="D235" s="68">
        <v>197307</v>
      </c>
    </row>
    <row r="236" spans="2:4" x14ac:dyDescent="0.3">
      <c r="B236" s="67" t="s">
        <v>959</v>
      </c>
      <c r="C236" s="68">
        <v>0</v>
      </c>
      <c r="D236" s="68">
        <v>248135</v>
      </c>
    </row>
    <row r="237" spans="2:4" x14ac:dyDescent="0.3">
      <c r="B237" s="66" t="s">
        <v>123</v>
      </c>
      <c r="C237" s="69">
        <f>SUM(C232:C236)</f>
        <v>0</v>
      </c>
      <c r="D237" s="69">
        <f>SUM(D232:D236)</f>
        <v>445442</v>
      </c>
    </row>
    <row r="238" spans="2:4" ht="28.8" x14ac:dyDescent="0.3">
      <c r="B238" s="70" t="s">
        <v>1039</v>
      </c>
      <c r="C238" s="198">
        <f>D228+C237-D237</f>
        <v>621846.66999999993</v>
      </c>
      <c r="D238" s="199"/>
    </row>
    <row r="240" spans="2:4" x14ac:dyDescent="0.3">
      <c r="B240" s="191" t="s">
        <v>1040</v>
      </c>
      <c r="C240" s="192"/>
      <c r="D240" s="65">
        <v>1707143.64</v>
      </c>
    </row>
    <row r="241" spans="1:4" x14ac:dyDescent="0.3">
      <c r="B241" s="193" t="s">
        <v>852</v>
      </c>
      <c r="C241" s="194"/>
      <c r="D241" s="192"/>
    </row>
    <row r="242" spans="1:4" x14ac:dyDescent="0.3">
      <c r="B242" s="195" t="s">
        <v>859</v>
      </c>
      <c r="C242" s="196"/>
      <c r="D242" s="197"/>
    </row>
    <row r="243" spans="1:4" x14ac:dyDescent="0.3">
      <c r="B243" s="66" t="s">
        <v>869</v>
      </c>
      <c r="C243" s="66" t="s">
        <v>33</v>
      </c>
      <c r="D243" s="66" t="s">
        <v>589</v>
      </c>
    </row>
    <row r="244" spans="1:4" x14ac:dyDescent="0.3">
      <c r="B244" s="67" t="s">
        <v>955</v>
      </c>
      <c r="C244" s="68">
        <v>0</v>
      </c>
      <c r="D244" s="68">
        <v>0</v>
      </c>
    </row>
    <row r="245" spans="1:4" x14ac:dyDescent="0.3">
      <c r="B245" s="67" t="s">
        <v>956</v>
      </c>
      <c r="C245" s="68">
        <v>0</v>
      </c>
      <c r="D245" s="68">
        <v>423015.23</v>
      </c>
    </row>
    <row r="246" spans="1:4" x14ac:dyDescent="0.3">
      <c r="B246" s="67" t="s">
        <v>957</v>
      </c>
      <c r="C246" s="68">
        <v>0</v>
      </c>
      <c r="D246" s="68">
        <v>0</v>
      </c>
    </row>
    <row r="247" spans="1:4" x14ac:dyDescent="0.3">
      <c r="B247" s="67" t="s">
        <v>958</v>
      </c>
      <c r="C247" s="68">
        <v>0</v>
      </c>
      <c r="D247" s="68">
        <v>598864.99</v>
      </c>
    </row>
    <row r="248" spans="1:4" x14ac:dyDescent="0.3">
      <c r="B248" s="67" t="s">
        <v>959</v>
      </c>
      <c r="C248" s="68">
        <v>3367.31</v>
      </c>
      <c r="D248" s="68">
        <v>0</v>
      </c>
    </row>
    <row r="249" spans="1:4" x14ac:dyDescent="0.3">
      <c r="B249" s="66" t="s">
        <v>123</v>
      </c>
      <c r="C249" s="69">
        <f>SUM(C244:C248)</f>
        <v>3367.31</v>
      </c>
      <c r="D249" s="69">
        <f>SUM(D244:D248)</f>
        <v>1021880.22</v>
      </c>
    </row>
    <row r="250" spans="1:4" ht="28.8" x14ac:dyDescent="0.3">
      <c r="B250" s="70" t="s">
        <v>1039</v>
      </c>
      <c r="C250" s="198">
        <f>D240+C249-D249</f>
        <v>688630.73</v>
      </c>
      <c r="D250" s="199"/>
    </row>
    <row r="252" spans="1:4" x14ac:dyDescent="0.3">
      <c r="A252" s="54" t="s">
        <v>981</v>
      </c>
      <c r="B252" s="54">
        <v>2024</v>
      </c>
      <c r="C252" s="75"/>
    </row>
    <row r="254" spans="1:4" ht="27.75" customHeight="1" x14ac:dyDescent="0.3">
      <c r="B254" s="201" t="s">
        <v>125</v>
      </c>
      <c r="C254" s="201"/>
    </row>
    <row r="255" spans="1:4" x14ac:dyDescent="0.3">
      <c r="B255" s="66" t="s">
        <v>0</v>
      </c>
      <c r="C255" s="66" t="s">
        <v>126</v>
      </c>
    </row>
    <row r="256" spans="1:4" x14ac:dyDescent="0.3">
      <c r="B256" s="71">
        <v>45352</v>
      </c>
      <c r="C256" s="68">
        <v>30854199.629999999</v>
      </c>
    </row>
    <row r="257" spans="2:4" x14ac:dyDescent="0.3">
      <c r="B257" s="71">
        <v>45362</v>
      </c>
      <c r="C257" s="58">
        <v>31956981.940000001</v>
      </c>
    </row>
    <row r="258" spans="2:4" x14ac:dyDescent="0.3">
      <c r="B258" s="71">
        <v>45371</v>
      </c>
      <c r="C258" s="58">
        <v>32297234.190000001</v>
      </c>
    </row>
    <row r="259" spans="2:4" x14ac:dyDescent="0.3">
      <c r="B259" s="71">
        <v>45376</v>
      </c>
      <c r="C259" s="58">
        <v>32425215.949999999</v>
      </c>
    </row>
    <row r="260" spans="2:4" x14ac:dyDescent="0.3">
      <c r="B260" s="71">
        <v>45381</v>
      </c>
      <c r="C260" s="58">
        <v>9672769.3499999996</v>
      </c>
    </row>
    <row r="261" spans="2:4" ht="28.8" x14ac:dyDescent="0.3">
      <c r="B261" s="70" t="s">
        <v>1041</v>
      </c>
      <c r="C261" s="72">
        <f>C260</f>
        <v>9672769.3499999996</v>
      </c>
    </row>
    <row r="262" spans="2:4" x14ac:dyDescent="0.3">
      <c r="B262" s="113"/>
      <c r="C262" s="114"/>
    </row>
    <row r="263" spans="2:4" x14ac:dyDescent="0.3">
      <c r="B263" s="191" t="s">
        <v>1042</v>
      </c>
      <c r="C263" s="192"/>
      <c r="D263" s="65">
        <v>621846.66999999993</v>
      </c>
    </row>
    <row r="264" spans="2:4" x14ac:dyDescent="0.3">
      <c r="B264" s="193" t="s">
        <v>582</v>
      </c>
      <c r="C264" s="194"/>
      <c r="D264" s="192"/>
    </row>
    <row r="265" spans="2:4" x14ac:dyDescent="0.3">
      <c r="B265" s="195" t="s">
        <v>583</v>
      </c>
      <c r="C265" s="196"/>
      <c r="D265" s="197"/>
    </row>
    <row r="266" spans="2:4" x14ac:dyDescent="0.3">
      <c r="B266" s="66" t="s">
        <v>981</v>
      </c>
      <c r="C266" s="66" t="s">
        <v>33</v>
      </c>
      <c r="D266" s="66" t="s">
        <v>589</v>
      </c>
    </row>
    <row r="267" spans="2:4" x14ac:dyDescent="0.3">
      <c r="B267" s="67" t="s">
        <v>1043</v>
      </c>
      <c r="C267" s="68">
        <v>0</v>
      </c>
      <c r="D267" s="68">
        <v>0</v>
      </c>
    </row>
    <row r="268" spans="2:4" x14ac:dyDescent="0.3">
      <c r="B268" s="67" t="s">
        <v>1044</v>
      </c>
      <c r="C268" s="68">
        <v>700000</v>
      </c>
      <c r="D268" s="68">
        <v>571942</v>
      </c>
    </row>
    <row r="269" spans="2:4" x14ac:dyDescent="0.3">
      <c r="B269" s="67" t="s">
        <v>1045</v>
      </c>
      <c r="C269" s="68">
        <v>0</v>
      </c>
      <c r="D269" s="68">
        <v>338370</v>
      </c>
    </row>
    <row r="270" spans="2:4" x14ac:dyDescent="0.3">
      <c r="B270" s="67" t="s">
        <v>1046</v>
      </c>
      <c r="C270" s="68">
        <v>0</v>
      </c>
      <c r="D270" s="68">
        <v>202485</v>
      </c>
    </row>
    <row r="271" spans="2:4" x14ac:dyDescent="0.3">
      <c r="B271" s="67" t="s">
        <v>1047</v>
      </c>
      <c r="C271" s="68">
        <v>0</v>
      </c>
      <c r="D271" s="68">
        <v>0</v>
      </c>
    </row>
    <row r="272" spans="2:4" x14ac:dyDescent="0.3">
      <c r="B272" s="66" t="s">
        <v>123</v>
      </c>
      <c r="C272" s="69">
        <f>SUM(C267:C271)</f>
        <v>700000</v>
      </c>
      <c r="D272" s="69">
        <f>SUM(D267:D271)</f>
        <v>1112797</v>
      </c>
    </row>
    <row r="273" spans="2:4" ht="28.8" x14ac:dyDescent="0.3">
      <c r="B273" s="70" t="s">
        <v>1041</v>
      </c>
      <c r="C273" s="198">
        <f>D263+C272-D272</f>
        <v>209049.66999999993</v>
      </c>
      <c r="D273" s="199"/>
    </row>
    <row r="275" spans="2:4" x14ac:dyDescent="0.3">
      <c r="B275" s="191" t="s">
        <v>1042</v>
      </c>
      <c r="C275" s="192"/>
      <c r="D275" s="65">
        <v>688630.73</v>
      </c>
    </row>
    <row r="276" spans="2:4" x14ac:dyDescent="0.3">
      <c r="B276" s="193" t="s">
        <v>852</v>
      </c>
      <c r="C276" s="194"/>
      <c r="D276" s="192"/>
    </row>
    <row r="277" spans="2:4" x14ac:dyDescent="0.3">
      <c r="B277" s="195" t="s">
        <v>859</v>
      </c>
      <c r="C277" s="196"/>
      <c r="D277" s="197"/>
    </row>
    <row r="278" spans="2:4" x14ac:dyDescent="0.3">
      <c r="B278" s="66" t="s">
        <v>981</v>
      </c>
      <c r="C278" s="66" t="s">
        <v>33</v>
      </c>
      <c r="D278" s="66" t="s">
        <v>589</v>
      </c>
    </row>
    <row r="279" spans="2:4" x14ac:dyDescent="0.3">
      <c r="B279" s="67" t="s">
        <v>1043</v>
      </c>
      <c r="C279" s="68">
        <v>0</v>
      </c>
      <c r="D279" s="68">
        <v>0</v>
      </c>
    </row>
    <row r="280" spans="2:4" x14ac:dyDescent="0.3">
      <c r="B280" s="67" t="s">
        <v>1044</v>
      </c>
      <c r="C280" s="68">
        <v>0</v>
      </c>
      <c r="D280" s="68">
        <v>0</v>
      </c>
    </row>
    <row r="281" spans="2:4" x14ac:dyDescent="0.3">
      <c r="B281" s="67" t="s">
        <v>1045</v>
      </c>
      <c r="C281" s="68">
        <v>0</v>
      </c>
      <c r="D281" s="68">
        <v>0</v>
      </c>
    </row>
    <row r="282" spans="2:4" x14ac:dyDescent="0.3">
      <c r="B282" s="67" t="s">
        <v>1046</v>
      </c>
      <c r="C282" s="68">
        <v>0</v>
      </c>
      <c r="D282" s="68">
        <v>0</v>
      </c>
    </row>
    <row r="283" spans="2:4" x14ac:dyDescent="0.3">
      <c r="B283" s="67" t="s">
        <v>1047</v>
      </c>
      <c r="C283" s="68">
        <v>2075.4499999999998</v>
      </c>
      <c r="D283" s="68">
        <v>0</v>
      </c>
    </row>
    <row r="284" spans="2:4" x14ac:dyDescent="0.3">
      <c r="B284" s="66" t="s">
        <v>123</v>
      </c>
      <c r="C284" s="69">
        <f>SUM(C279:C283)</f>
        <v>2075.4499999999998</v>
      </c>
      <c r="D284" s="69">
        <f>SUM(D279:D283)</f>
        <v>0</v>
      </c>
    </row>
    <row r="285" spans="2:4" ht="28.8" x14ac:dyDescent="0.3">
      <c r="B285" s="70" t="s">
        <v>1041</v>
      </c>
      <c r="C285" s="198">
        <f>D275+C284-D284</f>
        <v>690706.17999999993</v>
      </c>
      <c r="D285" s="199"/>
    </row>
  </sheetData>
  <mergeCells count="63">
    <mergeCell ref="C285:D285"/>
    <mergeCell ref="B265:D265"/>
    <mergeCell ref="C273:D273"/>
    <mergeCell ref="B275:C275"/>
    <mergeCell ref="B276:D276"/>
    <mergeCell ref="B277:D277"/>
    <mergeCell ref="B242:D242"/>
    <mergeCell ref="C250:D250"/>
    <mergeCell ref="B254:C254"/>
    <mergeCell ref="B263:C263"/>
    <mergeCell ref="B264:D264"/>
    <mergeCell ref="B229:D229"/>
    <mergeCell ref="B230:D230"/>
    <mergeCell ref="C238:D238"/>
    <mergeCell ref="B240:C240"/>
    <mergeCell ref="B241:D241"/>
    <mergeCell ref="B206:D206"/>
    <mergeCell ref="B207:D207"/>
    <mergeCell ref="C215:D215"/>
    <mergeCell ref="B219:C219"/>
    <mergeCell ref="B228:C228"/>
    <mergeCell ref="B193:C193"/>
    <mergeCell ref="B194:D194"/>
    <mergeCell ref="B195:D195"/>
    <mergeCell ref="C203:D203"/>
    <mergeCell ref="B205:C205"/>
    <mergeCell ref="B168:D168"/>
    <mergeCell ref="B169:D169"/>
    <mergeCell ref="C177:D177"/>
    <mergeCell ref="B179:H180"/>
    <mergeCell ref="B184:C184"/>
    <mergeCell ref="B155:C155"/>
    <mergeCell ref="B156:D156"/>
    <mergeCell ref="B157:D157"/>
    <mergeCell ref="C165:D165"/>
    <mergeCell ref="B167:C167"/>
    <mergeCell ref="B132:D132"/>
    <mergeCell ref="B133:D133"/>
    <mergeCell ref="C141:D141"/>
    <mergeCell ref="B145:C145"/>
    <mergeCell ref="B4:C4"/>
    <mergeCell ref="B12:H13"/>
    <mergeCell ref="B17:C17"/>
    <mergeCell ref="B122:C122"/>
    <mergeCell ref="B131:C131"/>
    <mergeCell ref="B95:C95"/>
    <mergeCell ref="B26:H27"/>
    <mergeCell ref="B31:C31"/>
    <mergeCell ref="B39:H40"/>
    <mergeCell ref="B44:C44"/>
    <mergeCell ref="B52:H53"/>
    <mergeCell ref="B57:C57"/>
    <mergeCell ref="C88:D88"/>
    <mergeCell ref="B68:C68"/>
    <mergeCell ref="B79:D79"/>
    <mergeCell ref="B78:C78"/>
    <mergeCell ref="B90:G91"/>
    <mergeCell ref="B80:D80"/>
    <mergeCell ref="B105:C105"/>
    <mergeCell ref="B106:D106"/>
    <mergeCell ref="B107:D107"/>
    <mergeCell ref="C115:D115"/>
    <mergeCell ref="B117:G1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PRODUCCION</vt:lpstr>
      <vt:lpstr>RESUMEN</vt:lpstr>
      <vt:lpstr>VENTAS</vt:lpstr>
      <vt:lpstr>EGRESOS</vt:lpstr>
      <vt:lpstr>SALDO EN BANCOS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2025-07-08T10:16:54Z</dcterms:modified>
</cp:coreProperties>
</file>