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N:\Acciones\Practicante\Scripts Python\CALC FUTUROS\"/>
    </mc:Choice>
  </mc:AlternateContent>
  <xr:revisionPtr revIDLastSave="0" documentId="13_ncr:1_{1FAA3567-5530-4C91-B1DF-2420BF91B7C0}" xr6:coauthVersionLast="47" xr6:coauthVersionMax="47" xr10:uidLastSave="{00000000-0000-0000-0000-000000000000}"/>
  <bookViews>
    <workbookView xWindow="20370" yWindow="-120" windowWidth="20730" windowHeight="11160" xr2:uid="{7C7740DB-5682-4678-9BBA-181B3A0446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" l="1"/>
  <c r="X13" i="1"/>
  <c r="F35" i="1"/>
  <c r="C35" i="1"/>
  <c r="F34" i="1"/>
  <c r="F30" i="1" s="1"/>
  <c r="C34" i="1"/>
  <c r="C30" i="1" s="1"/>
  <c r="AA12" i="1"/>
  <c r="AA8" i="1" s="1"/>
  <c r="X12" i="1"/>
  <c r="X8" i="1" s="1"/>
  <c r="U12" i="1"/>
  <c r="U8" i="1" s="1"/>
  <c r="U15" i="1" s="1"/>
  <c r="R12" i="1"/>
  <c r="R7" i="1" s="1"/>
  <c r="O12" i="1"/>
  <c r="O8" i="1" s="1"/>
  <c r="O15" i="1" s="1"/>
  <c r="L12" i="1"/>
  <c r="L8" i="1" s="1"/>
  <c r="L15" i="1" s="1"/>
  <c r="I12" i="1"/>
  <c r="I7" i="1" s="1"/>
  <c r="F12" i="1"/>
  <c r="F7" i="1" s="1"/>
  <c r="C12" i="1"/>
  <c r="C7" i="1" s="1"/>
  <c r="C29" i="1" l="1"/>
  <c r="F29" i="1"/>
  <c r="C37" i="1"/>
  <c r="F37" i="1"/>
  <c r="X15" i="1"/>
  <c r="AA15" i="1"/>
  <c r="X7" i="1"/>
  <c r="AA7" i="1"/>
  <c r="R8" i="1"/>
  <c r="R15" i="1" s="1"/>
  <c r="R17" i="1" s="1"/>
  <c r="U7" i="1"/>
  <c r="U17" i="1" s="1"/>
  <c r="L7" i="1"/>
  <c r="L17" i="1" s="1"/>
  <c r="O7" i="1"/>
  <c r="O17" i="1" s="1"/>
  <c r="I8" i="1"/>
  <c r="I15" i="1" s="1"/>
  <c r="I17" i="1" s="1"/>
  <c r="F8" i="1"/>
  <c r="F15" i="1" s="1"/>
  <c r="F17" i="1" s="1"/>
  <c r="C8" i="1"/>
  <c r="C15" i="1" s="1"/>
  <c r="C17" i="1" s="1"/>
  <c r="F39" i="1" l="1"/>
  <c r="C39" i="1"/>
  <c r="F41" i="1" s="1"/>
  <c r="X17" i="1"/>
  <c r="AA17" i="1"/>
  <c r="AA21" i="1" s="1"/>
  <c r="U21" i="1"/>
  <c r="U19" i="1"/>
  <c r="O19" i="1"/>
  <c r="O21" i="1"/>
  <c r="I21" i="1"/>
  <c r="I19" i="1"/>
  <c r="F43" i="1" l="1"/>
  <c r="AA19" i="1"/>
</calcChain>
</file>

<file path=xl/sharedStrings.xml><?xml version="1.0" encoding="utf-8"?>
<sst xmlns="http://schemas.openxmlformats.org/spreadsheetml/2006/main" count="121" uniqueCount="11">
  <si>
    <t>Spot</t>
  </si>
  <si>
    <t>Fecha ex div</t>
  </si>
  <si>
    <t>Fecha pago</t>
  </si>
  <si>
    <t>Div</t>
  </si>
  <si>
    <t>Hoy</t>
  </si>
  <si>
    <t>VP Div</t>
  </si>
  <si>
    <t>Tasa</t>
  </si>
  <si>
    <t>Vencimiento</t>
  </si>
  <si>
    <t>dias al vto</t>
  </si>
  <si>
    <t>dias al dvdo</t>
  </si>
  <si>
    <t>Valor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</si>
</sst>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4" fontId="0" fillId="0" borderId="0" xfId="0" applyNumberFormat="1"/>
    <xf numFmtId="8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1201-2EB6-41A9-9A76-1A9776264E75}">
  <dimension ref="B2:AA45"/>
  <sheetViews>
    <sheetView tabSelected="1" topLeftCell="A37" workbookViewId="0">
      <selection activeCell="H31" sqref="H31"/>
    </sheetView>
  </sheetViews>
  <sheetFormatPr baseColWidth="10" defaultRowHeight="15" x14ac:dyDescent="0.25"/>
  <cols>
    <col min="3" max="3" width="11.7109375" bestFit="1" customWidth="1"/>
  </cols>
  <sheetData>
    <row r="2" spans="2:27" x14ac:dyDescent="0.25">
      <c r="B2" t="s">
        <v>0</v>
      </c>
      <c r="C2" s="3">
        <v>30000</v>
      </c>
      <c r="E2" t="s">
        <v>0</v>
      </c>
      <c r="F2" s="3">
        <v>17700</v>
      </c>
      <c r="H2" t="s">
        <v>0</v>
      </c>
      <c r="I2" s="3">
        <v>17700</v>
      </c>
      <c r="K2" t="s">
        <v>0</v>
      </c>
      <c r="L2" s="3">
        <v>15400</v>
      </c>
      <c r="N2" t="s">
        <v>0</v>
      </c>
      <c r="O2" s="3">
        <v>15400</v>
      </c>
      <c r="Q2" t="s">
        <v>0</v>
      </c>
      <c r="R2" s="3">
        <v>35500</v>
      </c>
      <c r="T2" t="s">
        <v>0</v>
      </c>
      <c r="U2" s="3">
        <v>35500</v>
      </c>
      <c r="W2" t="s">
        <v>0</v>
      </c>
      <c r="X2" s="3">
        <v>15400</v>
      </c>
      <c r="Z2" t="s">
        <v>0</v>
      </c>
      <c r="AA2" s="3">
        <v>15400</v>
      </c>
    </row>
    <row r="3" spans="2:27" x14ac:dyDescent="0.25">
      <c r="C3" s="3"/>
      <c r="F3" s="3"/>
      <c r="I3" s="3"/>
      <c r="L3" s="3"/>
      <c r="O3" s="3"/>
      <c r="R3" s="3"/>
      <c r="U3" s="3"/>
      <c r="X3" s="3"/>
      <c r="AA3" s="3"/>
    </row>
    <row r="4" spans="2:27" x14ac:dyDescent="0.25">
      <c r="B4" t="s">
        <v>3</v>
      </c>
      <c r="C4" s="3">
        <v>57</v>
      </c>
      <c r="E4" t="s">
        <v>3</v>
      </c>
      <c r="F4" s="3">
        <v>0</v>
      </c>
      <c r="H4" t="s">
        <v>3</v>
      </c>
      <c r="I4" s="3">
        <v>0</v>
      </c>
      <c r="K4" t="s">
        <v>3</v>
      </c>
      <c r="L4" s="3">
        <v>0</v>
      </c>
      <c r="N4" t="s">
        <v>3</v>
      </c>
      <c r="O4" s="3">
        <v>0</v>
      </c>
      <c r="Q4" t="s">
        <v>3</v>
      </c>
      <c r="R4" s="3"/>
      <c r="T4" t="s">
        <v>3</v>
      </c>
      <c r="U4" s="3">
        <v>350</v>
      </c>
      <c r="W4" t="s">
        <v>3</v>
      </c>
      <c r="X4" s="3"/>
      <c r="Z4" t="s">
        <v>3</v>
      </c>
      <c r="AA4" s="3">
        <v>159</v>
      </c>
    </row>
    <row r="5" spans="2:27" x14ac:dyDescent="0.25">
      <c r="B5" t="s">
        <v>1</v>
      </c>
      <c r="C5" s="1">
        <v>45548</v>
      </c>
      <c r="E5" t="s">
        <v>1</v>
      </c>
      <c r="F5" s="1"/>
      <c r="H5" t="s">
        <v>1</v>
      </c>
      <c r="I5" s="1"/>
      <c r="K5" t="s">
        <v>1</v>
      </c>
      <c r="L5" s="1"/>
      <c r="N5" t="s">
        <v>1</v>
      </c>
      <c r="O5" s="1"/>
      <c r="Q5" t="s">
        <v>1</v>
      </c>
      <c r="R5" s="1"/>
      <c r="T5" t="s">
        <v>1</v>
      </c>
      <c r="U5" s="1">
        <v>45652</v>
      </c>
      <c r="W5" t="s">
        <v>1</v>
      </c>
      <c r="X5" s="1"/>
      <c r="Z5" t="s">
        <v>1</v>
      </c>
      <c r="AA5" s="1">
        <v>45294</v>
      </c>
    </row>
    <row r="6" spans="2:27" x14ac:dyDescent="0.25">
      <c r="B6" t="s">
        <v>2</v>
      </c>
      <c r="C6" s="1">
        <v>45555</v>
      </c>
      <c r="E6" t="s">
        <v>2</v>
      </c>
      <c r="F6" s="1"/>
      <c r="H6" t="s">
        <v>2</v>
      </c>
      <c r="I6" s="1"/>
      <c r="K6" t="s">
        <v>2</v>
      </c>
      <c r="L6" s="1"/>
      <c r="N6" t="s">
        <v>2</v>
      </c>
      <c r="O6" s="1"/>
      <c r="Q6" t="s">
        <v>2</v>
      </c>
      <c r="R6" s="1"/>
      <c r="T6" t="s">
        <v>2</v>
      </c>
      <c r="U6" s="1">
        <v>45659</v>
      </c>
      <c r="W6" t="s">
        <v>2</v>
      </c>
      <c r="X6" s="1"/>
      <c r="Z6" t="s">
        <v>2</v>
      </c>
      <c r="AA6" s="1">
        <v>45667</v>
      </c>
    </row>
    <row r="7" spans="2:27" x14ac:dyDescent="0.25">
      <c r="B7" t="s">
        <v>8</v>
      </c>
      <c r="C7" s="5">
        <f ca="1">C9-C12</f>
        <v>-87</v>
      </c>
      <c r="E7" t="s">
        <v>8</v>
      </c>
      <c r="F7" s="5">
        <f ca="1">F9-F12</f>
        <v>4</v>
      </c>
      <c r="H7" t="s">
        <v>8</v>
      </c>
      <c r="I7" s="5">
        <f ca="1">I9-I12</f>
        <v>95</v>
      </c>
      <c r="K7" t="s">
        <v>8</v>
      </c>
      <c r="L7" s="5">
        <f ca="1">L9-L12</f>
        <v>4</v>
      </c>
      <c r="N7" t="s">
        <v>8</v>
      </c>
      <c r="O7" s="5">
        <f ca="1">O9-O12</f>
        <v>95</v>
      </c>
      <c r="Q7" t="s">
        <v>8</v>
      </c>
      <c r="R7" s="5">
        <f ca="1">R9-R12</f>
        <v>4</v>
      </c>
      <c r="T7" t="s">
        <v>8</v>
      </c>
      <c r="U7" s="5">
        <f ca="1">U9-U12</f>
        <v>95</v>
      </c>
      <c r="W7" t="s">
        <v>8</v>
      </c>
      <c r="X7" s="5">
        <f ca="1">X9-X12</f>
        <v>4</v>
      </c>
      <c r="Z7" t="s">
        <v>8</v>
      </c>
      <c r="AA7" s="5">
        <f ca="1">AA9-AA12</f>
        <v>95</v>
      </c>
    </row>
    <row r="8" spans="2:27" x14ac:dyDescent="0.25">
      <c r="B8" t="s">
        <v>9</v>
      </c>
      <c r="C8">
        <f ca="1">C6-C12</f>
        <v>-91</v>
      </c>
      <c r="E8" t="s">
        <v>9</v>
      </c>
      <c r="F8">
        <f ca="1">F6-F12</f>
        <v>-45646</v>
      </c>
      <c r="H8" t="s">
        <v>9</v>
      </c>
      <c r="I8">
        <f ca="1">I6-I12</f>
        <v>-45646</v>
      </c>
      <c r="K8" t="s">
        <v>9</v>
      </c>
      <c r="L8">
        <f ca="1">L6-L12</f>
        <v>-45646</v>
      </c>
      <c r="N8" t="s">
        <v>9</v>
      </c>
      <c r="O8">
        <f ca="1">O6-O12</f>
        <v>-45646</v>
      </c>
      <c r="Q8" t="s">
        <v>9</v>
      </c>
      <c r="R8">
        <f ca="1">R6-R12</f>
        <v>-45646</v>
      </c>
      <c r="T8" t="s">
        <v>9</v>
      </c>
      <c r="U8">
        <f ca="1">U6-U12</f>
        <v>13</v>
      </c>
      <c r="W8" t="s">
        <v>9</v>
      </c>
      <c r="X8">
        <f ca="1">X6-X12</f>
        <v>-45646</v>
      </c>
      <c r="Z8" t="s">
        <v>9</v>
      </c>
      <c r="AA8">
        <f ca="1">AA6-AA12</f>
        <v>21</v>
      </c>
    </row>
    <row r="9" spans="2:27" x14ac:dyDescent="0.25">
      <c r="B9" t="s">
        <v>7</v>
      </c>
      <c r="C9" s="1">
        <v>45559</v>
      </c>
      <c r="E9" t="s">
        <v>7</v>
      </c>
      <c r="F9" s="1">
        <v>45650</v>
      </c>
      <c r="H9" t="s">
        <v>7</v>
      </c>
      <c r="I9" s="1">
        <v>45741</v>
      </c>
      <c r="K9" t="s">
        <v>7</v>
      </c>
      <c r="L9" s="1">
        <v>45650</v>
      </c>
      <c r="N9" t="s">
        <v>7</v>
      </c>
      <c r="O9" s="1">
        <v>45741</v>
      </c>
      <c r="Q9" t="s">
        <v>7</v>
      </c>
      <c r="R9" s="1">
        <v>45650</v>
      </c>
      <c r="T9" t="s">
        <v>7</v>
      </c>
      <c r="U9" s="1">
        <v>45741</v>
      </c>
      <c r="W9" t="s">
        <v>7</v>
      </c>
      <c r="X9" s="1">
        <v>45650</v>
      </c>
      <c r="Z9" t="s">
        <v>7</v>
      </c>
      <c r="AA9" s="1">
        <v>45741</v>
      </c>
    </row>
    <row r="12" spans="2:27" x14ac:dyDescent="0.25">
      <c r="B12" t="s">
        <v>4</v>
      </c>
      <c r="C12" s="1">
        <f ca="1">TODAY()</f>
        <v>45646</v>
      </c>
      <c r="E12" t="s">
        <v>4</v>
      </c>
      <c r="F12" s="1">
        <f ca="1">TODAY()</f>
        <v>45646</v>
      </c>
      <c r="H12" t="s">
        <v>4</v>
      </c>
      <c r="I12" s="1">
        <f ca="1">TODAY()</f>
        <v>45646</v>
      </c>
      <c r="K12" t="s">
        <v>4</v>
      </c>
      <c r="L12" s="1">
        <f ca="1">TODAY()</f>
        <v>45646</v>
      </c>
      <c r="N12" t="s">
        <v>4</v>
      </c>
      <c r="O12" s="1">
        <f ca="1">TODAY()</f>
        <v>45646</v>
      </c>
      <c r="Q12" t="s">
        <v>4</v>
      </c>
      <c r="R12" s="1">
        <f ca="1">TODAY()</f>
        <v>45646</v>
      </c>
      <c r="T12" t="s">
        <v>4</v>
      </c>
      <c r="U12" s="1">
        <f ca="1">TODAY()</f>
        <v>45646</v>
      </c>
      <c r="W12" t="s">
        <v>4</v>
      </c>
      <c r="X12" s="1">
        <f ca="1">TODAY()</f>
        <v>45646</v>
      </c>
      <c r="Z12" t="s">
        <v>4</v>
      </c>
      <c r="AA12" s="1">
        <f ca="1">TODAY()</f>
        <v>45646</v>
      </c>
    </row>
    <row r="13" spans="2:27" x14ac:dyDescent="0.25">
      <c r="B13" t="s">
        <v>6</v>
      </c>
      <c r="C13" s="2">
        <v>0.11</v>
      </c>
      <c r="E13" t="s">
        <v>6</v>
      </c>
      <c r="F13" s="2">
        <v>0.1103</v>
      </c>
      <c r="H13" t="s">
        <v>6</v>
      </c>
      <c r="I13" s="2">
        <v>0.1103</v>
      </c>
      <c r="K13" t="s">
        <v>6</v>
      </c>
      <c r="L13" s="2">
        <v>0.1103</v>
      </c>
      <c r="N13" t="s">
        <v>6</v>
      </c>
      <c r="O13" s="2">
        <v>0.1103</v>
      </c>
      <c r="Q13" t="s">
        <v>6</v>
      </c>
      <c r="R13" s="2">
        <v>0.11840000000000001</v>
      </c>
      <c r="T13" t="s">
        <v>6</v>
      </c>
      <c r="U13" s="2">
        <v>0.11840000000000001</v>
      </c>
      <c r="W13" t="s">
        <v>6</v>
      </c>
      <c r="X13" s="6">
        <f>9.84%+1%</f>
        <v>0.1084</v>
      </c>
      <c r="Z13" t="s">
        <v>6</v>
      </c>
      <c r="AA13" s="6">
        <f>9.84%+1%</f>
        <v>0.1084</v>
      </c>
    </row>
    <row r="15" spans="2:27" x14ac:dyDescent="0.25">
      <c r="B15" t="s">
        <v>5</v>
      </c>
      <c r="C15" s="4">
        <f ca="1">C4/(1+C13)^(C8/365)</f>
        <v>58.50251777514665</v>
      </c>
      <c r="E15" t="s">
        <v>5</v>
      </c>
      <c r="F15" s="4">
        <f ca="1">F4/(1+F13)^(F8/365)</f>
        <v>0</v>
      </c>
      <c r="H15" t="s">
        <v>5</v>
      </c>
      <c r="I15" s="4">
        <f ca="1">I4/(1+I13)^(I8/365)</f>
        <v>0</v>
      </c>
      <c r="K15" t="s">
        <v>5</v>
      </c>
      <c r="L15" s="4">
        <f ca="1">L4/(1+L13)^(L8/365)</f>
        <v>0</v>
      </c>
      <c r="N15" t="s">
        <v>5</v>
      </c>
      <c r="O15" s="4">
        <f ca="1">O4/(1+O13)^(O8/365)</f>
        <v>0</v>
      </c>
      <c r="Q15" t="s">
        <v>5</v>
      </c>
      <c r="R15" s="4">
        <f ca="1">R4/(1+R13)^(R8/365)</f>
        <v>0</v>
      </c>
      <c r="T15" t="s">
        <v>5</v>
      </c>
      <c r="U15" s="4">
        <f ca="1">U4/(1+U13)^(U8/365)</f>
        <v>348.60786947847197</v>
      </c>
      <c r="W15" t="s">
        <v>5</v>
      </c>
      <c r="X15" s="4">
        <f ca="1">X4/(1+X13)^(X8/365)</f>
        <v>0</v>
      </c>
      <c r="Z15" t="s">
        <v>5</v>
      </c>
      <c r="AA15" s="4">
        <f ca="1">AA4/(1+AA13)^(AA8/365)</f>
        <v>158.06129794108878</v>
      </c>
    </row>
    <row r="17" spans="2:27" x14ac:dyDescent="0.25">
      <c r="B17" t="s">
        <v>10</v>
      </c>
      <c r="C17" s="4">
        <f ca="1">(C2-C15)*(1+C13)^(C7/365)</f>
        <v>29205.894077656267</v>
      </c>
      <c r="E17" t="s">
        <v>10</v>
      </c>
      <c r="F17" s="4">
        <f ca="1">(F2-F15)*(1+F13)^(F7/365)</f>
        <v>17720.307041874883</v>
      </c>
      <c r="H17" t="s">
        <v>10</v>
      </c>
      <c r="I17" s="4">
        <f ca="1">(I2-I15)*(1+I13)^(I7/365)</f>
        <v>18188.639032037034</v>
      </c>
      <c r="K17" t="s">
        <v>10</v>
      </c>
      <c r="L17" s="4">
        <f ca="1">(L2-L15)*(1+L13)^(L7/365)</f>
        <v>15417.668273721651</v>
      </c>
      <c r="N17" t="s">
        <v>10</v>
      </c>
      <c r="O17" s="4">
        <f ca="1">(O2-O15)*(1+O13)^(O7/365)</f>
        <v>15825.143564597192</v>
      </c>
      <c r="Q17" t="s">
        <v>10</v>
      </c>
      <c r="R17" s="4">
        <f ca="1">(R2-R15)*(1+R13)^(R7/365)</f>
        <v>35543.560048772699</v>
      </c>
      <c r="T17" t="s">
        <v>10</v>
      </c>
      <c r="U17" s="4">
        <f ca="1">(U2-U15)*(1+U13)^(U7/365)</f>
        <v>36190.210143343589</v>
      </c>
      <c r="W17" t="s">
        <v>10</v>
      </c>
      <c r="X17" s="4">
        <f ca="1">(X2-X15)*(1+X13)^(X7/365)</f>
        <v>15417.378894817479</v>
      </c>
      <c r="Z17" t="s">
        <v>10</v>
      </c>
      <c r="AA17" s="4">
        <f ca="1">(AA2-AA15)*(1+AA13)^(AA7/365)</f>
        <v>15655.738216985608</v>
      </c>
    </row>
    <row r="19" spans="2:27" x14ac:dyDescent="0.25">
      <c r="I19" s="4">
        <f ca="1">I17-F17</f>
        <v>468.33199016215076</v>
      </c>
      <c r="O19" s="4">
        <f ca="1">O17-L17</f>
        <v>407.47529087554176</v>
      </c>
      <c r="U19" s="4">
        <f ca="1">U17-R17</f>
        <v>646.65009457089036</v>
      </c>
      <c r="AA19" s="4">
        <f ca="1">AA17-X17</f>
        <v>238.35932216812944</v>
      </c>
    </row>
    <row r="21" spans="2:27" x14ac:dyDescent="0.25">
      <c r="I21" s="4">
        <f ca="1">F17-I17</f>
        <v>-468.33199016215076</v>
      </c>
      <c r="O21" s="4">
        <f ca="1">L17-O17</f>
        <v>-407.47529087554176</v>
      </c>
      <c r="U21" s="4">
        <f ca="1">R17-U17</f>
        <v>-646.65009457089036</v>
      </c>
      <c r="AA21" s="4">
        <f ca="1">X17-AA17</f>
        <v>-238.35932216812944</v>
      </c>
    </row>
    <row r="23" spans="2:27" x14ac:dyDescent="0.25">
      <c r="AA23">
        <v>-250</v>
      </c>
    </row>
    <row r="24" spans="2:27" x14ac:dyDescent="0.25">
      <c r="B24" t="s">
        <v>0</v>
      </c>
      <c r="C24" s="3">
        <v>26400</v>
      </c>
      <c r="E24" t="s">
        <v>0</v>
      </c>
      <c r="F24" s="3">
        <v>26400</v>
      </c>
    </row>
    <row r="25" spans="2:27" x14ac:dyDescent="0.25">
      <c r="C25" s="3"/>
      <c r="F25" s="3"/>
    </row>
    <row r="26" spans="2:27" x14ac:dyDescent="0.25">
      <c r="B26" t="s">
        <v>3</v>
      </c>
      <c r="C26" s="3"/>
      <c r="E26" t="s">
        <v>3</v>
      </c>
      <c r="F26" s="3">
        <v>350</v>
      </c>
    </row>
    <row r="27" spans="2:27" x14ac:dyDescent="0.25">
      <c r="B27" t="s">
        <v>1</v>
      </c>
      <c r="C27" s="1"/>
      <c r="E27" t="s">
        <v>1</v>
      </c>
      <c r="F27" s="1">
        <v>45652</v>
      </c>
    </row>
    <row r="28" spans="2:27" x14ac:dyDescent="0.25">
      <c r="B28" t="s">
        <v>2</v>
      </c>
      <c r="C28" s="1"/>
      <c r="E28" t="s">
        <v>2</v>
      </c>
      <c r="F28" s="1">
        <v>45659</v>
      </c>
    </row>
    <row r="29" spans="2:27" x14ac:dyDescent="0.25">
      <c r="B29" t="s">
        <v>8</v>
      </c>
      <c r="C29" s="5">
        <f ca="1">C31-C34</f>
        <v>1</v>
      </c>
      <c r="E29" t="s">
        <v>8</v>
      </c>
      <c r="F29" s="5">
        <f ca="1">F31-F34</f>
        <v>90</v>
      </c>
    </row>
    <row r="30" spans="2:27" x14ac:dyDescent="0.25">
      <c r="B30" t="s">
        <v>9</v>
      </c>
      <c r="C30">
        <f ca="1">C28-C34</f>
        <v>-45646</v>
      </c>
      <c r="E30" t="s">
        <v>9</v>
      </c>
      <c r="F30">
        <f ca="1">F28-F34</f>
        <v>13</v>
      </c>
    </row>
    <row r="31" spans="2:27" x14ac:dyDescent="0.25">
      <c r="B31" t="s">
        <v>7</v>
      </c>
      <c r="C31" s="1">
        <v>45647</v>
      </c>
      <c r="E31" t="s">
        <v>7</v>
      </c>
      <c r="F31" s="1">
        <v>45736</v>
      </c>
    </row>
    <row r="34" spans="2:6" x14ac:dyDescent="0.25">
      <c r="B34" t="s">
        <v>4</v>
      </c>
      <c r="C34" s="1">
        <f ca="1">TODAY()</f>
        <v>45646</v>
      </c>
      <c r="E34" t="s">
        <v>4</v>
      </c>
      <c r="F34" s="1">
        <f ca="1">TODAY()</f>
        <v>45646</v>
      </c>
    </row>
    <row r="35" spans="2:6" x14ac:dyDescent="0.25">
      <c r="B35" t="s">
        <v>6</v>
      </c>
      <c r="C35" s="6">
        <f>9.84%+2%</f>
        <v>0.11840000000000001</v>
      </c>
      <c r="E35" t="s">
        <v>6</v>
      </c>
      <c r="F35" s="6">
        <f>9.84%+2%</f>
        <v>0.11840000000000001</v>
      </c>
    </row>
    <row r="37" spans="2:6" x14ac:dyDescent="0.25">
      <c r="B37" t="s">
        <v>5</v>
      </c>
      <c r="C37" s="4">
        <f ca="1">C26/(1+C35)^(C30/365)</f>
        <v>0</v>
      </c>
      <c r="E37" t="s">
        <v>5</v>
      </c>
      <c r="F37" s="4">
        <f ca="1">F26/(1+F35)^(F30/365)</f>
        <v>348.60786947847197</v>
      </c>
    </row>
    <row r="39" spans="2:6" x14ac:dyDescent="0.25">
      <c r="B39" t="s">
        <v>10</v>
      </c>
      <c r="C39" s="4">
        <f ca="1">(C24-C37)*(1+C35)^(C29/365)</f>
        <v>26408.094764156634</v>
      </c>
      <c r="E39" t="s">
        <v>10</v>
      </c>
      <c r="F39" s="4">
        <f ca="1">(F24-F37)*(1+F35)^(F29/365)</f>
        <v>26780.198822785071</v>
      </c>
    </row>
    <row r="41" spans="2:6" x14ac:dyDescent="0.25">
      <c r="F41" s="4">
        <f ca="1">F39-C39</f>
        <v>372.10405862843618</v>
      </c>
    </row>
    <row r="43" spans="2:6" x14ac:dyDescent="0.25">
      <c r="F43" s="4">
        <f ca="1">C39-F39</f>
        <v>-372.10405862843618</v>
      </c>
    </row>
    <row r="45" spans="2:6" x14ac:dyDescent="0.25">
      <c r="F45">
        <v>-306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Escobar Ramirez</dc:creator>
  <cp:lastModifiedBy>Juan David Escobar Ramirez</cp:lastModifiedBy>
  <dcterms:created xsi:type="dcterms:W3CDTF">2024-09-10T21:03:58Z</dcterms:created>
  <dcterms:modified xsi:type="dcterms:W3CDTF">2024-12-20T19:19:29Z</dcterms:modified>
</cp:coreProperties>
</file>