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CEDD230-A7B4-4D2A-85D4-D780ADDEE133}" xr6:coauthVersionLast="36" xr6:coauthVersionMax="46" xr10:uidLastSave="{00000000-0000-0000-0000-000000000000}"/>
  <bookViews>
    <workbookView xWindow="0" yWindow="0" windowWidth="20490" windowHeight="7425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 l="1"/>
  <c r="L12" i="11"/>
  <c r="L11" i="11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I15" i="8"/>
  <c r="E12" i="9"/>
  <c r="F12" i="9" s="1"/>
  <c r="E13" i="9"/>
  <c r="F13" i="9"/>
  <c r="G13" i="9" s="1"/>
  <c r="E14" i="9"/>
  <c r="F14" i="9" s="1"/>
  <c r="E15" i="9"/>
  <c r="F15" i="9"/>
  <c r="G15" i="9" s="1"/>
  <c r="E16" i="9"/>
  <c r="F16" i="9" s="1"/>
  <c r="E17" i="9"/>
  <c r="F17" i="9"/>
  <c r="G17" i="9" s="1"/>
  <c r="E18" i="9"/>
  <c r="F18" i="9" s="1"/>
  <c r="E19" i="9"/>
  <c r="F19" i="9"/>
  <c r="G19" i="9" s="1"/>
  <c r="E20" i="9"/>
  <c r="F20" i="9" s="1"/>
  <c r="E21" i="9"/>
  <c r="F21" i="9"/>
  <c r="G21" i="9" s="1"/>
  <c r="E22" i="9"/>
  <c r="F22" i="9" s="1"/>
  <c r="E23" i="9"/>
  <c r="F23" i="9"/>
  <c r="G23" i="9" s="1"/>
  <c r="E24" i="9"/>
  <c r="F24" i="9" s="1"/>
  <c r="E25" i="9"/>
  <c r="F25" i="9"/>
  <c r="E26" i="9"/>
  <c r="F26" i="9" s="1"/>
  <c r="E27" i="9"/>
  <c r="F27" i="9"/>
  <c r="E28" i="9"/>
  <c r="F28" i="9" s="1"/>
  <c r="E29" i="9"/>
  <c r="F29" i="9"/>
  <c r="F11" i="9"/>
  <c r="G11" i="9" s="1"/>
  <c r="H11" i="9" s="1"/>
  <c r="E11" i="9"/>
  <c r="E12" i="7"/>
  <c r="F12" i="7" s="1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 s="1"/>
  <c r="G14" i="7" s="1"/>
  <c r="H14" i="7" s="1"/>
  <c r="I14" i="7" s="1"/>
  <c r="J14" i="7" s="1"/>
  <c r="E15" i="7"/>
  <c r="F15" i="7" s="1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F17" i="7"/>
  <c r="G17" i="7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 s="1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/>
  <c r="G21" i="7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/>
  <c r="G25" i="7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/>
  <c r="H29" i="7" s="1"/>
  <c r="I29" i="7" s="1"/>
  <c r="J29" i="7" s="1"/>
  <c r="F11" i="7"/>
  <c r="G11" i="7" s="1"/>
  <c r="H11" i="7" s="1"/>
  <c r="I11" i="7" s="1"/>
  <c r="J11" i="7" s="1"/>
  <c r="E11" i="7"/>
  <c r="H19" i="10"/>
  <c r="H20" i="10"/>
  <c r="H21" i="10"/>
  <c r="H22" i="10"/>
  <c r="H23" i="10"/>
  <c r="H24" i="10"/>
  <c r="I24" i="10" s="1"/>
  <c r="H25" i="10"/>
  <c r="I25" i="10" s="1"/>
  <c r="H26" i="10"/>
  <c r="I26" i="10" s="1"/>
  <c r="H27" i="10"/>
  <c r="H28" i="10"/>
  <c r="H29" i="10"/>
  <c r="H30" i="10"/>
  <c r="H31" i="10"/>
  <c r="H32" i="10"/>
  <c r="I32" i="10" s="1"/>
  <c r="H33" i="10"/>
  <c r="I33" i="10" s="1"/>
  <c r="H34" i="10"/>
  <c r="I34" i="10" s="1"/>
  <c r="H35" i="10"/>
  <c r="H36" i="10"/>
  <c r="H37" i="10"/>
  <c r="H38" i="10"/>
  <c r="H39" i="10"/>
  <c r="H40" i="10"/>
  <c r="I40" i="10" s="1"/>
  <c r="H41" i="10"/>
  <c r="I41" i="10" s="1"/>
  <c r="H42" i="10"/>
  <c r="I42" i="10" s="1"/>
  <c r="H43" i="10"/>
  <c r="H44" i="10"/>
  <c r="H18" i="10"/>
  <c r="I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I14" i="8"/>
  <c r="I13" i="8"/>
  <c r="I12" i="8"/>
  <c r="I19" i="10"/>
  <c r="I20" i="10"/>
  <c r="I21" i="10"/>
  <c r="I22" i="10"/>
  <c r="I23" i="10"/>
  <c r="I27" i="10"/>
  <c r="I28" i="10"/>
  <c r="I29" i="10"/>
  <c r="I30" i="10"/>
  <c r="I31" i="10"/>
  <c r="I35" i="10"/>
  <c r="I36" i="10"/>
  <c r="I37" i="10"/>
  <c r="I38" i="10"/>
  <c r="I39" i="10"/>
  <c r="I43" i="10"/>
  <c r="I44" i="10"/>
  <c r="H21" i="9" l="1"/>
  <c r="G16" i="9"/>
  <c r="H16" i="9" s="1"/>
  <c r="G26" i="9"/>
  <c r="H26" i="9" s="1"/>
  <c r="H15" i="9"/>
  <c r="G22" i="9"/>
  <c r="H22" i="9" s="1"/>
  <c r="G20" i="9"/>
  <c r="H20" i="9" s="1"/>
  <c r="H19" i="9"/>
  <c r="G14" i="9"/>
  <c r="H14" i="9" s="1"/>
  <c r="H13" i="9"/>
  <c r="H23" i="9"/>
  <c r="G18" i="9"/>
  <c r="H18" i="9" s="1"/>
  <c r="G24" i="9"/>
  <c r="H24" i="9" s="1"/>
  <c r="G28" i="9"/>
  <c r="H28" i="9" s="1"/>
  <c r="H17" i="9"/>
  <c r="G12" i="9"/>
  <c r="H12" i="9" s="1"/>
  <c r="G29" i="9"/>
  <c r="H29" i="9" s="1"/>
  <c r="G27" i="9"/>
  <c r="H27" i="9" s="1"/>
  <c r="G25" i="9"/>
  <c r="H25" i="9" s="1"/>
  <c r="F21" i="12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<sst xmlns="http://schemas.openxmlformats.org/spreadsheetml/2006/main" count="39535" uniqueCount="9755">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</sst>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167" fontId="0" fillId="0" borderId="0" xfId="7" applyNumberFormat="1" applyFont="1"/>
    <xf numFmtId="165" fontId="1" fillId="0" borderId="0" xfId="8" applyNumberFormat="1" applyAlignment="1">
      <alignment horizontal="left" vertical="center" wrapText="1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VENTA</a:t>
            </a:r>
            <a:r>
              <a:rPr lang="es-419" baseline="0"/>
              <a:t> TOTAL EN LOS CUATRO PRIMEROS MESES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158182950934472E-2"/>
          <c:y val="0.28440956637508685"/>
          <c:w val="0.96584181704906558"/>
          <c:h val="0.59026167783151584"/>
        </c:manualLayout>
      </c:layout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rgbClr val="FF0000">
                  <a:alpha val="36000"/>
                </a:srgbClr>
              </a:solidFill>
              <a:ln w="57150">
                <a:solidFill>
                  <a:srgbClr val="FF0000"/>
                </a:solidFill>
              </a:ln>
              <a:effectLst/>
              <a:sp3d contourW="5715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855-4654-9BDC-35A68C5F96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855-4654-9BDC-35A68C5F96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50800" h="107950"/>
                <a:bevelB w="1016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5-4654-9BDC-35A68C5F96CF}"/>
              </c:ext>
            </c:extLst>
          </c:dPt>
          <c:dPt>
            <c:idx val="3"/>
            <c:bubble3D val="0"/>
            <c:explosion val="8"/>
            <c:spPr>
              <a:pattFill prst="wdDnDiag">
                <a:fgClr>
                  <a:srgbClr val="00B0F0"/>
                </a:fgClr>
                <a:bgClr>
                  <a:schemeClr val="bg1">
                    <a:lumMod val="85000"/>
                  </a:schemeClr>
                </a:bgClr>
              </a:patt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5-4654-9BDC-35A68C5F96CF}"/>
              </c:ext>
            </c:extLst>
          </c:dPt>
          <c:dLbls>
            <c:dLbl>
              <c:idx val="0"/>
              <c:layout>
                <c:manualLayout>
                  <c:x val="3.0617614466553065E-2"/>
                  <c:y val="-2.027497672832280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Alva; </a:t>
                    </a:r>
                  </a:p>
                  <a:p>
                    <a:r>
                      <a:rPr lang="en-US" baseline="0"/>
                      <a:t>14%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55-4654-9BDC-35A68C5F96CF}"/>
                </c:ext>
              </c:extLst>
            </c:dLbl>
            <c:dLbl>
              <c:idx val="1"/>
              <c:layout>
                <c:manualLayout>
                  <c:x val="2.2060077943132084E-3"/>
                  <c:y val="-1.2286908477268614E-2"/>
                </c:manualLayout>
              </c:layout>
              <c:tx>
                <c:rich>
                  <a:bodyPr/>
                  <a:lstStyle/>
                  <a:p>
                    <a:fld id="{DFFD6B33-3B39-4BEF-BC05-E4981C798669}" type="CATEGORYNAME">
                      <a:rPr lang="en-US"/>
                      <a:pPr/>
                      <a:t>[NOMBRE DE CATEGORÍA]</a:t>
                    </a:fld>
                    <a:endParaRPr lang="en-US"/>
                  </a:p>
                  <a:p>
                    <a:r>
                      <a:rPr lang="en-US"/>
                      <a:t>26%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855-4654-9BDC-35A68C5F96CF}"/>
                </c:ext>
              </c:extLst>
            </c:dLbl>
            <c:dLbl>
              <c:idx val="2"/>
              <c:layout>
                <c:manualLayout>
                  <c:x val="-2.2285506207687249E-2"/>
                  <c:y val="1.7589460422706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r>
                      <a:rPr lang="en-US"/>
                      <a:t>15%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55-4654-9BDC-35A68C5F96CF}"/>
                </c:ext>
              </c:extLst>
            </c:dLbl>
            <c:dLbl>
              <c:idx val="3"/>
              <c:layout>
                <c:manualLayout>
                  <c:x val="-1.6458010818372316E-2"/>
                  <c:y val="1.24121206750179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Robles</a:t>
                    </a:r>
                  </a:p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45%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55-4654-9BDC-35A68C5F9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5-4654-9BDC-35A68C5F96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5</xdr:col>
      <xdr:colOff>934640</xdr:colOff>
      <xdr:row>22</xdr:row>
      <xdr:rowOff>140494</xdr:rowOff>
    </xdr:from>
    <xdr:to>
      <xdr:col>9</xdr:col>
      <xdr:colOff>964405</xdr:colOff>
      <xdr:row>38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D90F69-3654-402D-B083-DB8229601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C11" sqref="C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M418" xr:uid="{23741BEA-44E9-4293-8118-CF6B6F812EA1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23" workbookViewId="0">
      <selection activeCell="F19" sqref="F19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0" width="23.42578125" style="47" customWidth="1"/>
    <col min="11" max="11" width="20.85546875" style="47" customWidth="1"/>
    <col min="12" max="12" width="19.7109375" style="47" customWidth="1"/>
    <col min="13" max="13" width="17.85546875" style="47" customWidth="1"/>
    <col min="14" max="15" width="18" style="47" customWidth="1"/>
    <col min="16" max="16" width="14.28515625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1" ht="15" customHeight="1" x14ac:dyDescent="0.25">
      <c r="G5" s="47"/>
    </row>
    <row r="6" spans="2:11" ht="15" customHeight="1" x14ac:dyDescent="0.25">
      <c r="G6" s="47"/>
    </row>
    <row r="7" spans="2:11" ht="15" customHeight="1" x14ac:dyDescent="0.25">
      <c r="G7" s="47"/>
    </row>
    <row r="8" spans="2:11" ht="15" customHeight="1" x14ac:dyDescent="0.25">
      <c r="G8" s="47"/>
    </row>
    <row r="9" spans="2:11" ht="15" customHeight="1" x14ac:dyDescent="0.25">
      <c r="G9" s="47"/>
    </row>
    <row r="10" spans="2:11" ht="15" customHeight="1" x14ac:dyDescent="0.25">
      <c r="G10" s="47"/>
    </row>
    <row r="11" spans="2:11" ht="15" hidden="1" customHeight="1" x14ac:dyDescent="0.25">
      <c r="G11" s="47"/>
    </row>
    <row r="12" spans="2:11" ht="15" hidden="1" customHeight="1" x14ac:dyDescent="0.25">
      <c r="G12" s="47"/>
    </row>
    <row r="13" spans="2:11" ht="15" hidden="1" customHeight="1" x14ac:dyDescent="0.25">
      <c r="G13" s="47"/>
    </row>
    <row r="14" spans="2:11" ht="15" customHeight="1" x14ac:dyDescent="0.25">
      <c r="G14" s="47"/>
      <c r="J14" s="48" t="s">
        <v>167</v>
      </c>
      <c r="K14" s="49">
        <v>0.05</v>
      </c>
    </row>
    <row r="15" spans="2:11" ht="15" customHeight="1" x14ac:dyDescent="0.25">
      <c r="B15" s="76" t="s">
        <v>168</v>
      </c>
      <c r="C15" s="76"/>
      <c r="D15" s="76"/>
      <c r="E15" s="76"/>
      <c r="F15" s="76"/>
      <c r="G15" s="76"/>
      <c r="H15" s="76"/>
      <c r="I15" s="76"/>
      <c r="J15" s="48" t="s">
        <v>169</v>
      </c>
      <c r="K15" s="49">
        <v>0.18</v>
      </c>
    </row>
    <row r="16" spans="2:11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0" t="s">
        <v>8</v>
      </c>
      <c r="F17" s="51" t="s">
        <v>171</v>
      </c>
      <c r="G17" s="51" t="s">
        <v>172</v>
      </c>
      <c r="H17" s="51" t="s">
        <v>173</v>
      </c>
      <c r="I17" s="51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53">
        <v>2</v>
      </c>
      <c r="F18" s="54">
        <f>G18*$K$14</f>
        <v>3400</v>
      </c>
      <c r="G18" s="52">
        <v>68000</v>
      </c>
      <c r="H18" s="52">
        <f>G18*$K$15</f>
        <v>12240</v>
      </c>
      <c r="I18" s="52">
        <f>G18+H18</f>
        <v>80240</v>
      </c>
    </row>
    <row r="19" spans="2:9" ht="15" customHeight="1" x14ac:dyDescent="0.25">
      <c r="B19" s="52" t="s">
        <v>178</v>
      </c>
      <c r="C19" s="52" t="s">
        <v>179</v>
      </c>
      <c r="D19" s="52" t="s">
        <v>177</v>
      </c>
      <c r="E19" s="53">
        <v>5</v>
      </c>
      <c r="F19" s="54">
        <f t="shared" ref="F19:F44" si="0">G19*$K$14</f>
        <v>9750</v>
      </c>
      <c r="G19" s="52">
        <v>195000</v>
      </c>
      <c r="H19" s="52">
        <f t="shared" ref="H19:H44" si="1">G19*$K$15</f>
        <v>35100</v>
      </c>
      <c r="I19" s="52">
        <f t="shared" ref="I19:I44" si="2">G19+H19</f>
        <v>230100</v>
      </c>
    </row>
    <row r="20" spans="2:9" ht="15" customHeight="1" x14ac:dyDescent="0.25">
      <c r="B20" s="52" t="s">
        <v>178</v>
      </c>
      <c r="C20" s="52" t="s">
        <v>180</v>
      </c>
      <c r="D20" s="52" t="s">
        <v>181</v>
      </c>
      <c r="E20" s="53">
        <v>6</v>
      </c>
      <c r="F20" s="54">
        <f t="shared" si="0"/>
        <v>6000</v>
      </c>
      <c r="G20" s="52">
        <v>120000</v>
      </c>
      <c r="H20" s="52">
        <f t="shared" si="1"/>
        <v>21600</v>
      </c>
      <c r="I20" s="52">
        <f t="shared" si="2"/>
        <v>141600</v>
      </c>
    </row>
    <row r="21" spans="2:9" ht="15" customHeight="1" x14ac:dyDescent="0.25">
      <c r="B21" s="52" t="s">
        <v>175</v>
      </c>
      <c r="C21" s="52" t="s">
        <v>179</v>
      </c>
      <c r="D21" s="52" t="s">
        <v>182</v>
      </c>
      <c r="E21" s="53">
        <v>8</v>
      </c>
      <c r="F21" s="54">
        <f t="shared" si="0"/>
        <v>3600</v>
      </c>
      <c r="G21" s="52">
        <v>72000</v>
      </c>
      <c r="H21" s="52">
        <f t="shared" si="1"/>
        <v>12960</v>
      </c>
      <c r="I21" s="52">
        <f t="shared" si="2"/>
        <v>84960</v>
      </c>
    </row>
    <row r="22" spans="2:9" ht="15" customHeight="1" x14ac:dyDescent="0.25">
      <c r="B22" s="52" t="s">
        <v>175</v>
      </c>
      <c r="C22" s="52" t="s">
        <v>180</v>
      </c>
      <c r="D22" s="52" t="s">
        <v>181</v>
      </c>
      <c r="E22" s="53">
        <v>4</v>
      </c>
      <c r="F22" s="54">
        <f t="shared" si="0"/>
        <v>2800</v>
      </c>
      <c r="G22" s="52">
        <v>56000</v>
      </c>
      <c r="H22" s="52">
        <f t="shared" si="1"/>
        <v>10080</v>
      </c>
      <c r="I22" s="52">
        <f t="shared" si="2"/>
        <v>66080</v>
      </c>
    </row>
    <row r="23" spans="2:9" ht="15" customHeight="1" x14ac:dyDescent="0.25">
      <c r="B23" s="52" t="s">
        <v>178</v>
      </c>
      <c r="C23" s="52" t="s">
        <v>179</v>
      </c>
      <c r="D23" s="52" t="s">
        <v>182</v>
      </c>
      <c r="E23" s="53">
        <v>3</v>
      </c>
      <c r="F23" s="54">
        <f t="shared" si="0"/>
        <v>2700</v>
      </c>
      <c r="G23" s="52">
        <v>54000</v>
      </c>
      <c r="H23" s="52">
        <f t="shared" si="1"/>
        <v>9720</v>
      </c>
      <c r="I23" s="52">
        <f t="shared" si="2"/>
        <v>63720</v>
      </c>
    </row>
    <row r="24" spans="2:9" ht="15" customHeight="1" x14ac:dyDescent="0.25">
      <c r="B24" s="52" t="s">
        <v>178</v>
      </c>
      <c r="C24" s="52" t="s">
        <v>180</v>
      </c>
      <c r="D24" s="52" t="s">
        <v>182</v>
      </c>
      <c r="E24" s="53">
        <v>9</v>
      </c>
      <c r="F24" s="54">
        <f t="shared" si="0"/>
        <v>19350</v>
      </c>
      <c r="G24" s="52">
        <v>387000</v>
      </c>
      <c r="H24" s="52">
        <f t="shared" si="1"/>
        <v>69660</v>
      </c>
      <c r="I24" s="52">
        <f t="shared" si="2"/>
        <v>456660</v>
      </c>
    </row>
    <row r="25" spans="2:9" ht="15" customHeight="1" x14ac:dyDescent="0.25">
      <c r="B25" s="52" t="s">
        <v>178</v>
      </c>
      <c r="C25" s="52" t="s">
        <v>179</v>
      </c>
      <c r="D25" s="52" t="s">
        <v>181</v>
      </c>
      <c r="E25" s="53">
        <v>1</v>
      </c>
      <c r="F25" s="54">
        <f t="shared" si="0"/>
        <v>1950</v>
      </c>
      <c r="G25" s="52">
        <v>39000</v>
      </c>
      <c r="H25" s="52">
        <f t="shared" si="1"/>
        <v>7020</v>
      </c>
      <c r="I25" s="52">
        <f t="shared" si="2"/>
        <v>46020</v>
      </c>
    </row>
    <row r="26" spans="2:9" ht="15" customHeight="1" x14ac:dyDescent="0.25">
      <c r="B26" s="52" t="s">
        <v>178</v>
      </c>
      <c r="C26" s="52" t="s">
        <v>180</v>
      </c>
      <c r="D26" s="52" t="s">
        <v>181</v>
      </c>
      <c r="E26" s="53">
        <v>8</v>
      </c>
      <c r="F26" s="54">
        <f t="shared" si="0"/>
        <v>8000</v>
      </c>
      <c r="G26" s="52">
        <v>160000</v>
      </c>
      <c r="H26" s="52">
        <f t="shared" si="1"/>
        <v>28800</v>
      </c>
      <c r="I26" s="52">
        <f t="shared" si="2"/>
        <v>188800</v>
      </c>
    </row>
    <row r="27" spans="2:9" ht="15" customHeight="1" x14ac:dyDescent="0.25">
      <c r="B27" s="52" t="s">
        <v>178</v>
      </c>
      <c r="C27" s="52" t="s">
        <v>180</v>
      </c>
      <c r="D27" s="52" t="s">
        <v>183</v>
      </c>
      <c r="E27" s="53">
        <v>5</v>
      </c>
      <c r="F27" s="54">
        <f t="shared" si="0"/>
        <v>10500</v>
      </c>
      <c r="G27" s="52">
        <v>210000</v>
      </c>
      <c r="H27" s="52">
        <f t="shared" si="1"/>
        <v>37800</v>
      </c>
      <c r="I27" s="52">
        <f t="shared" si="2"/>
        <v>247800</v>
      </c>
    </row>
    <row r="28" spans="2:9" ht="15" customHeight="1" x14ac:dyDescent="0.25">
      <c r="B28" s="52" t="s">
        <v>178</v>
      </c>
      <c r="C28" s="52" t="s">
        <v>179</v>
      </c>
      <c r="D28" s="52" t="s">
        <v>177</v>
      </c>
      <c r="E28" s="53">
        <v>1</v>
      </c>
      <c r="F28" s="54">
        <f t="shared" si="0"/>
        <v>1750</v>
      </c>
      <c r="G28" s="52">
        <v>35000</v>
      </c>
      <c r="H28" s="52">
        <f t="shared" si="1"/>
        <v>6300</v>
      </c>
      <c r="I28" s="52">
        <f t="shared" si="2"/>
        <v>41300</v>
      </c>
    </row>
    <row r="29" spans="2:9" ht="15" customHeight="1" x14ac:dyDescent="0.25">
      <c r="B29" s="52" t="s">
        <v>175</v>
      </c>
      <c r="C29" s="52" t="s">
        <v>180</v>
      </c>
      <c r="D29" s="52" t="s">
        <v>181</v>
      </c>
      <c r="E29" s="53">
        <v>9</v>
      </c>
      <c r="F29" s="54">
        <f t="shared" si="0"/>
        <v>6300</v>
      </c>
      <c r="G29" s="52">
        <v>126000</v>
      </c>
      <c r="H29" s="52">
        <f t="shared" si="1"/>
        <v>22680</v>
      </c>
      <c r="I29" s="52">
        <f t="shared" si="2"/>
        <v>148680</v>
      </c>
    </row>
    <row r="30" spans="2:9" ht="15" customHeight="1" x14ac:dyDescent="0.25">
      <c r="B30" s="52" t="s">
        <v>178</v>
      </c>
      <c r="C30" s="52" t="s">
        <v>179</v>
      </c>
      <c r="D30" s="52" t="s">
        <v>182</v>
      </c>
      <c r="E30" s="53">
        <v>8</v>
      </c>
      <c r="F30" s="54">
        <f t="shared" si="0"/>
        <v>7200</v>
      </c>
      <c r="G30" s="52">
        <v>144000</v>
      </c>
      <c r="H30" s="52">
        <f t="shared" si="1"/>
        <v>25920</v>
      </c>
      <c r="I30" s="52">
        <f t="shared" si="2"/>
        <v>169920</v>
      </c>
    </row>
    <row r="31" spans="2:9" ht="15" customHeight="1" x14ac:dyDescent="0.25">
      <c r="B31" s="52" t="s">
        <v>175</v>
      </c>
      <c r="C31" s="52" t="s">
        <v>176</v>
      </c>
      <c r="D31" s="52" t="s">
        <v>177</v>
      </c>
      <c r="E31" s="53">
        <v>5</v>
      </c>
      <c r="F31" s="54">
        <f t="shared" si="0"/>
        <v>8500</v>
      </c>
      <c r="G31" s="52">
        <v>170000</v>
      </c>
      <c r="H31" s="52">
        <f t="shared" si="1"/>
        <v>30600</v>
      </c>
      <c r="I31" s="52">
        <f t="shared" si="2"/>
        <v>200600</v>
      </c>
    </row>
    <row r="32" spans="2:9" ht="15" customHeight="1" x14ac:dyDescent="0.25">
      <c r="B32" s="52" t="s">
        <v>178</v>
      </c>
      <c r="C32" s="52" t="s">
        <v>179</v>
      </c>
      <c r="D32" s="52" t="s">
        <v>177</v>
      </c>
      <c r="E32" s="53">
        <v>5</v>
      </c>
      <c r="F32" s="54">
        <f t="shared" si="0"/>
        <v>9750</v>
      </c>
      <c r="G32" s="52">
        <v>195000</v>
      </c>
      <c r="H32" s="52">
        <f t="shared" si="1"/>
        <v>35100</v>
      </c>
      <c r="I32" s="52">
        <f t="shared" si="2"/>
        <v>230100</v>
      </c>
    </row>
    <row r="33" spans="2:9" ht="15" customHeight="1" x14ac:dyDescent="0.25">
      <c r="B33" s="52" t="s">
        <v>178</v>
      </c>
      <c r="C33" s="52" t="s">
        <v>180</v>
      </c>
      <c r="D33" s="52" t="s">
        <v>181</v>
      </c>
      <c r="E33" s="53">
        <v>1</v>
      </c>
      <c r="F33" s="54">
        <f t="shared" si="0"/>
        <v>1000</v>
      </c>
      <c r="G33" s="52">
        <v>20000</v>
      </c>
      <c r="H33" s="52">
        <f t="shared" si="1"/>
        <v>3600</v>
      </c>
      <c r="I33" s="52">
        <f t="shared" si="2"/>
        <v>23600</v>
      </c>
    </row>
    <row r="34" spans="2:9" ht="15" customHeight="1" x14ac:dyDescent="0.25">
      <c r="B34" s="52" t="s">
        <v>175</v>
      </c>
      <c r="C34" s="52" t="s">
        <v>179</v>
      </c>
      <c r="D34" s="52" t="s">
        <v>182</v>
      </c>
      <c r="E34" s="53">
        <v>5</v>
      </c>
      <c r="F34" s="54">
        <f t="shared" si="0"/>
        <v>2250</v>
      </c>
      <c r="G34" s="52">
        <v>45000</v>
      </c>
      <c r="H34" s="52">
        <f t="shared" si="1"/>
        <v>8100</v>
      </c>
      <c r="I34" s="52">
        <f t="shared" si="2"/>
        <v>53100</v>
      </c>
    </row>
    <row r="35" spans="2:9" ht="15" customHeight="1" x14ac:dyDescent="0.25">
      <c r="B35" s="52" t="s">
        <v>178</v>
      </c>
      <c r="C35" s="52" t="s">
        <v>180</v>
      </c>
      <c r="D35" s="52" t="s">
        <v>183</v>
      </c>
      <c r="E35" s="53">
        <v>8</v>
      </c>
      <c r="F35" s="54">
        <f t="shared" si="0"/>
        <v>16800</v>
      </c>
      <c r="G35" s="52">
        <v>336000</v>
      </c>
      <c r="H35" s="52">
        <f t="shared" si="1"/>
        <v>60480</v>
      </c>
      <c r="I35" s="52">
        <f t="shared" si="2"/>
        <v>396480</v>
      </c>
    </row>
    <row r="36" spans="2:9" ht="15" customHeight="1" x14ac:dyDescent="0.25">
      <c r="B36" s="52" t="s">
        <v>178</v>
      </c>
      <c r="C36" s="52" t="s">
        <v>176</v>
      </c>
      <c r="D36" s="52" t="s">
        <v>183</v>
      </c>
      <c r="E36" s="53">
        <v>4</v>
      </c>
      <c r="F36" s="54">
        <f t="shared" si="0"/>
        <v>4600</v>
      </c>
      <c r="G36" s="52">
        <v>92000</v>
      </c>
      <c r="H36" s="52">
        <f t="shared" si="1"/>
        <v>16560</v>
      </c>
      <c r="I36" s="52">
        <f t="shared" si="2"/>
        <v>108560</v>
      </c>
    </row>
    <row r="37" spans="2:9" ht="15" customHeight="1" x14ac:dyDescent="0.25">
      <c r="B37" s="52" t="s">
        <v>178</v>
      </c>
      <c r="C37" s="52" t="s">
        <v>176</v>
      </c>
      <c r="D37" s="52" t="s">
        <v>183</v>
      </c>
      <c r="E37" s="53">
        <v>3</v>
      </c>
      <c r="F37" s="54">
        <f t="shared" si="0"/>
        <v>6750</v>
      </c>
      <c r="G37" s="52">
        <v>135000</v>
      </c>
      <c r="H37" s="52">
        <f t="shared" si="1"/>
        <v>24300</v>
      </c>
      <c r="I37" s="52">
        <f t="shared" si="2"/>
        <v>159300</v>
      </c>
    </row>
    <row r="38" spans="2:9" ht="15" customHeight="1" x14ac:dyDescent="0.25">
      <c r="B38" s="52" t="s">
        <v>178</v>
      </c>
      <c r="C38" s="52" t="s">
        <v>180</v>
      </c>
      <c r="D38" s="52" t="s">
        <v>182</v>
      </c>
      <c r="E38" s="53">
        <v>3</v>
      </c>
      <c r="F38" s="54">
        <f t="shared" si="0"/>
        <v>6450</v>
      </c>
      <c r="G38" s="52">
        <v>129000</v>
      </c>
      <c r="H38" s="52">
        <f t="shared" si="1"/>
        <v>23220</v>
      </c>
      <c r="I38" s="52">
        <f t="shared" si="2"/>
        <v>152220</v>
      </c>
    </row>
    <row r="39" spans="2:9" ht="15" customHeight="1" x14ac:dyDescent="0.25">
      <c r="B39" s="52" t="s">
        <v>175</v>
      </c>
      <c r="C39" s="52" t="s">
        <v>176</v>
      </c>
      <c r="D39" s="52" t="s">
        <v>177</v>
      </c>
      <c r="E39" s="53">
        <v>5</v>
      </c>
      <c r="F39" s="54">
        <f t="shared" si="0"/>
        <v>8500</v>
      </c>
      <c r="G39" s="52">
        <v>170000</v>
      </c>
      <c r="H39" s="52">
        <f t="shared" si="1"/>
        <v>30600</v>
      </c>
      <c r="I39" s="52">
        <f t="shared" si="2"/>
        <v>200600</v>
      </c>
    </row>
    <row r="40" spans="2:9" ht="15" customHeight="1" x14ac:dyDescent="0.25">
      <c r="B40" s="52" t="s">
        <v>178</v>
      </c>
      <c r="C40" s="52" t="s">
        <v>180</v>
      </c>
      <c r="D40" s="52" t="s">
        <v>181</v>
      </c>
      <c r="E40" s="53">
        <v>8</v>
      </c>
      <c r="F40" s="54">
        <f t="shared" si="0"/>
        <v>8000</v>
      </c>
      <c r="G40" s="52">
        <v>160000</v>
      </c>
      <c r="H40" s="52">
        <f t="shared" si="1"/>
        <v>28800</v>
      </c>
      <c r="I40" s="52">
        <f t="shared" si="2"/>
        <v>188800</v>
      </c>
    </row>
    <row r="41" spans="2:9" ht="15" customHeight="1" x14ac:dyDescent="0.25">
      <c r="B41" s="52" t="s">
        <v>175</v>
      </c>
      <c r="C41" s="52" t="s">
        <v>179</v>
      </c>
      <c r="D41" s="52" t="s">
        <v>182</v>
      </c>
      <c r="E41" s="53">
        <v>5</v>
      </c>
      <c r="F41" s="54">
        <f t="shared" si="0"/>
        <v>2250</v>
      </c>
      <c r="G41" s="52">
        <v>45000</v>
      </c>
      <c r="H41" s="52">
        <f t="shared" si="1"/>
        <v>8100</v>
      </c>
      <c r="I41" s="52">
        <f t="shared" si="2"/>
        <v>53100</v>
      </c>
    </row>
    <row r="42" spans="2:9" ht="15" customHeight="1" x14ac:dyDescent="0.25">
      <c r="B42" s="52" t="s">
        <v>178</v>
      </c>
      <c r="C42" s="52" t="s">
        <v>180</v>
      </c>
      <c r="D42" s="52" t="s">
        <v>183</v>
      </c>
      <c r="E42" s="53">
        <v>2</v>
      </c>
      <c r="F42" s="54">
        <f t="shared" si="0"/>
        <v>4200</v>
      </c>
      <c r="G42" s="52">
        <v>84000</v>
      </c>
      <c r="H42" s="52">
        <f t="shared" si="1"/>
        <v>15120</v>
      </c>
      <c r="I42" s="52">
        <f t="shared" si="2"/>
        <v>99120</v>
      </c>
    </row>
    <row r="43" spans="2:9" ht="15" customHeight="1" x14ac:dyDescent="0.25">
      <c r="B43" s="52" t="s">
        <v>178</v>
      </c>
      <c r="C43" s="52" t="s">
        <v>176</v>
      </c>
      <c r="D43" s="52" t="s">
        <v>177</v>
      </c>
      <c r="E43" s="53">
        <v>1</v>
      </c>
      <c r="F43" s="54">
        <f t="shared" si="0"/>
        <v>1150</v>
      </c>
      <c r="G43" s="52">
        <v>23000</v>
      </c>
      <c r="H43" s="52">
        <f t="shared" si="1"/>
        <v>4140</v>
      </c>
      <c r="I43" s="52">
        <f t="shared" si="2"/>
        <v>27140</v>
      </c>
    </row>
    <row r="44" spans="2:9" ht="15" customHeight="1" x14ac:dyDescent="0.25">
      <c r="B44" s="52" t="s">
        <v>175</v>
      </c>
      <c r="C44" s="52" t="s">
        <v>180</v>
      </c>
      <c r="D44" s="52" t="s">
        <v>181</v>
      </c>
      <c r="E44" s="53">
        <v>2</v>
      </c>
      <c r="F44" s="54">
        <f t="shared" si="0"/>
        <v>1400</v>
      </c>
      <c r="G44" s="52">
        <v>28000</v>
      </c>
      <c r="H44" s="52">
        <f t="shared" si="1"/>
        <v>5040</v>
      </c>
      <c r="I44" s="52">
        <f t="shared" si="2"/>
        <v>33040</v>
      </c>
    </row>
    <row r="166" spans="10:10" ht="15" customHeight="1" x14ac:dyDescent="0.25">
      <c r="J166" s="47" t="s">
        <v>184</v>
      </c>
    </row>
    <row r="167" spans="10:10" ht="15" customHeight="1" x14ac:dyDescent="0.25">
      <c r="J167" s="47" t="s">
        <v>184</v>
      </c>
    </row>
    <row r="170" spans="10:10" ht="15" customHeight="1" x14ac:dyDescent="0.25">
      <c r="J170" s="47" t="s">
        <v>184</v>
      </c>
    </row>
    <row r="196" spans="7:11" s="46" customFormat="1" ht="15" customHeight="1" x14ac:dyDescent="0.25">
      <c r="G196" s="46" t="s">
        <v>184</v>
      </c>
      <c r="I196" s="47"/>
      <c r="J196" s="47"/>
      <c r="K196" s="47"/>
    </row>
  </sheetData>
  <mergeCells count="1">
    <mergeCell ref="B15:I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G9" zoomScaleNormal="100" workbookViewId="0">
      <selection activeCell="L14" sqref="L14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7" t="s">
        <v>185</v>
      </c>
      <c r="B8" s="77"/>
      <c r="C8" s="77"/>
      <c r="D8" s="77"/>
      <c r="E8" s="77"/>
      <c r="F8" s="77"/>
      <c r="G8" s="77"/>
      <c r="H8" s="77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1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74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7"/>
      <c r="B4093" s="47"/>
      <c r="C4093" s="47"/>
      <c r="D4093" s="47"/>
      <c r="E4093" s="47"/>
      <c r="F4093" s="47"/>
      <c r="G4093" s="47"/>
      <c r="H4093" s="47"/>
      <c r="K4093" s="57"/>
      <c r="L4093" s="58"/>
      <c r="M4093" s="47"/>
    </row>
    <row r="4094" spans="1:13" s="59" customFormat="1" ht="25.5" customHeight="1" x14ac:dyDescent="0.25">
      <c r="A4094" s="47"/>
      <c r="B4094" s="47"/>
      <c r="C4094" s="47"/>
      <c r="D4094" s="47"/>
      <c r="E4094" s="47"/>
      <c r="F4094" s="47"/>
      <c r="G4094" s="47"/>
      <c r="H4094" s="47"/>
      <c r="K4094" s="57"/>
      <c r="L4094" s="58"/>
      <c r="M4094" s="47"/>
    </row>
    <row r="4095" spans="1:13" s="59" customFormat="1" ht="25.5" customHeight="1" x14ac:dyDescent="0.25">
      <c r="A4095" s="47"/>
      <c r="B4095" s="47"/>
      <c r="C4095" s="47"/>
      <c r="D4095" s="47"/>
      <c r="E4095" s="47"/>
      <c r="F4095" s="47"/>
      <c r="G4095" s="47"/>
      <c r="H4095" s="47"/>
      <c r="K4095" s="57"/>
      <c r="L4095" s="58"/>
      <c r="M4095" s="47"/>
    </row>
    <row r="4096" spans="1:13" s="59" customFormat="1" ht="25.5" customHeight="1" x14ac:dyDescent="0.25">
      <c r="A4096" s="47"/>
      <c r="B4096" s="47"/>
      <c r="C4096" s="47"/>
      <c r="D4096" s="47"/>
      <c r="E4096" s="47"/>
      <c r="F4096" s="47"/>
      <c r="G4096" s="47"/>
      <c r="H4096" s="47"/>
      <c r="K4096" s="57"/>
      <c r="L4096" s="58"/>
      <c r="M4096" s="47"/>
    </row>
    <row r="4097" spans="1:13" s="59" customFormat="1" ht="25.5" customHeight="1" x14ac:dyDescent="0.25">
      <c r="A4097" s="47"/>
      <c r="B4097" s="47"/>
      <c r="C4097" s="47"/>
      <c r="D4097" s="47"/>
      <c r="E4097" s="47"/>
      <c r="F4097" s="47"/>
      <c r="G4097" s="47"/>
      <c r="H4097" s="47"/>
      <c r="K4097" s="57"/>
      <c r="L4097" s="58"/>
      <c r="M4097" s="47"/>
    </row>
    <row r="4098" spans="1:13" s="59" customFormat="1" ht="25.5" customHeight="1" x14ac:dyDescent="0.25">
      <c r="A4098" s="47"/>
      <c r="B4098" s="47"/>
      <c r="C4098" s="47"/>
      <c r="D4098" s="47"/>
      <c r="E4098" s="47"/>
      <c r="F4098" s="47"/>
      <c r="G4098" s="47"/>
      <c r="H4098" s="47"/>
      <c r="K4098" s="57"/>
      <c r="L4098" s="58"/>
      <c r="M4098" s="47"/>
    </row>
    <row r="4099" spans="1:13" s="59" customFormat="1" ht="25.5" customHeight="1" x14ac:dyDescent="0.25">
      <c r="A4099" s="47"/>
      <c r="B4099" s="47"/>
      <c r="C4099" s="47"/>
      <c r="D4099" s="47"/>
      <c r="E4099" s="47"/>
      <c r="F4099" s="47"/>
      <c r="G4099" s="47"/>
      <c r="H4099" s="47"/>
      <c r="K4099" s="57"/>
      <c r="L4099" s="58"/>
      <c r="M4099" s="47"/>
    </row>
    <row r="4100" spans="1:13" s="59" customFormat="1" ht="25.5" customHeight="1" x14ac:dyDescent="0.25">
      <c r="A4100" s="47"/>
      <c r="B4100" s="47"/>
      <c r="C4100" s="47"/>
      <c r="D4100" s="47"/>
      <c r="E4100" s="47"/>
      <c r="F4100" s="47"/>
      <c r="G4100" s="47"/>
      <c r="H4100" s="47"/>
      <c r="K4100" s="57"/>
      <c r="L4100" s="58"/>
      <c r="M4100" s="47"/>
    </row>
    <row r="4101" spans="1:13" s="59" customFormat="1" ht="25.5" customHeight="1" x14ac:dyDescent="0.25">
      <c r="A4101" s="47"/>
      <c r="B4101" s="47"/>
      <c r="C4101" s="47"/>
      <c r="D4101" s="47"/>
      <c r="E4101" s="47"/>
      <c r="F4101" s="47"/>
      <c r="G4101" s="47"/>
      <c r="H4101" s="47"/>
      <c r="K4101" s="57"/>
      <c r="L4101" s="58"/>
      <c r="M4101" s="47"/>
    </row>
    <row r="4102" spans="1:13" s="59" customFormat="1" ht="25.5" customHeight="1" x14ac:dyDescent="0.25">
      <c r="A4102" s="47"/>
      <c r="B4102" s="47"/>
      <c r="C4102" s="47"/>
      <c r="D4102" s="47"/>
      <c r="E4102" s="47"/>
      <c r="F4102" s="47"/>
      <c r="G4102" s="47"/>
      <c r="H4102" s="47"/>
      <c r="K4102" s="57"/>
      <c r="L4102" s="58"/>
      <c r="M4102" s="47"/>
    </row>
    <row r="4103" spans="1:13" s="59" customFormat="1" ht="25.5" customHeight="1" x14ac:dyDescent="0.25">
      <c r="A4103" s="47"/>
      <c r="B4103" s="47"/>
      <c r="C4103" s="47"/>
      <c r="D4103" s="47"/>
      <c r="E4103" s="47"/>
      <c r="F4103" s="47"/>
      <c r="G4103" s="47"/>
      <c r="H4103" s="47"/>
      <c r="K4103" s="57"/>
      <c r="L4103" s="58"/>
      <c r="M4103" s="47"/>
    </row>
    <row r="4104" spans="1:13" s="59" customFormat="1" ht="25.5" customHeight="1" x14ac:dyDescent="0.25">
      <c r="A4104" s="47"/>
      <c r="B4104" s="47"/>
      <c r="C4104" s="47"/>
      <c r="D4104" s="47"/>
      <c r="E4104" s="47"/>
      <c r="F4104" s="47"/>
      <c r="G4104" s="47"/>
      <c r="H4104" s="47"/>
      <c r="K4104" s="57"/>
      <c r="L4104" s="58"/>
      <c r="M4104" s="47"/>
    </row>
    <row r="4105" spans="1:13" s="59" customFormat="1" ht="25.5" customHeight="1" x14ac:dyDescent="0.25">
      <c r="A4105" s="47"/>
      <c r="B4105" s="47"/>
      <c r="C4105" s="47"/>
      <c r="D4105" s="47"/>
      <c r="E4105" s="47"/>
      <c r="F4105" s="47"/>
      <c r="G4105" s="47"/>
      <c r="H4105" s="47"/>
      <c r="K4105" s="57"/>
      <c r="L4105" s="58"/>
      <c r="M4105" s="47"/>
    </row>
    <row r="4106" spans="1:13" s="59" customFormat="1" ht="25.5" customHeight="1" x14ac:dyDescent="0.25">
      <c r="A4106" s="47"/>
      <c r="B4106" s="47"/>
      <c r="C4106" s="47"/>
      <c r="D4106" s="47"/>
      <c r="E4106" s="47"/>
      <c r="F4106" s="47"/>
      <c r="G4106" s="47"/>
      <c r="H4106" s="47"/>
      <c r="K4106" s="57"/>
      <c r="L4106" s="58"/>
      <c r="M4106" s="47"/>
    </row>
    <row r="4107" spans="1:13" s="59" customFormat="1" ht="25.5" customHeight="1" x14ac:dyDescent="0.25">
      <c r="A4107" s="47"/>
      <c r="B4107" s="47"/>
      <c r="C4107" s="47"/>
      <c r="D4107" s="47"/>
      <c r="E4107" s="47"/>
      <c r="F4107" s="47"/>
      <c r="G4107" s="47"/>
      <c r="H4107" s="47"/>
      <c r="K4107" s="57"/>
      <c r="L4107" s="58"/>
      <c r="M4107" s="47"/>
    </row>
    <row r="4108" spans="1:13" s="59" customFormat="1" ht="25.5" customHeight="1" x14ac:dyDescent="0.25">
      <c r="A4108" s="47"/>
      <c r="B4108" s="47"/>
      <c r="C4108" s="47"/>
      <c r="D4108" s="47"/>
      <c r="E4108" s="47"/>
      <c r="F4108" s="47"/>
      <c r="G4108" s="47"/>
      <c r="H4108" s="47"/>
      <c r="K4108" s="57"/>
      <c r="L4108" s="58"/>
      <c r="M4108" s="47"/>
    </row>
    <row r="4109" spans="1:13" s="59" customFormat="1" ht="25.5" customHeight="1" x14ac:dyDescent="0.25">
      <c r="A4109" s="47"/>
      <c r="B4109" s="47"/>
      <c r="C4109" s="47"/>
      <c r="D4109" s="47"/>
      <c r="E4109" s="47"/>
      <c r="F4109" s="47"/>
      <c r="G4109" s="47"/>
      <c r="H4109" s="47"/>
      <c r="K4109" s="57"/>
      <c r="L4109" s="58"/>
      <c r="M4109" s="47"/>
    </row>
    <row r="4110" spans="1:13" s="59" customFormat="1" ht="25.5" customHeight="1" x14ac:dyDescent="0.25">
      <c r="A4110" s="47"/>
      <c r="B4110" s="47"/>
      <c r="C4110" s="47"/>
      <c r="D4110" s="47"/>
      <c r="E4110" s="47"/>
      <c r="F4110" s="47"/>
      <c r="G4110" s="47"/>
      <c r="H4110" s="47"/>
      <c r="K4110" s="57"/>
      <c r="L4110" s="58"/>
      <c r="M4110" s="47"/>
    </row>
    <row r="4111" spans="1:13" s="59" customFormat="1" ht="25.5" customHeight="1" x14ac:dyDescent="0.25">
      <c r="A4111" s="47"/>
      <c r="B4111" s="47"/>
      <c r="C4111" s="47"/>
      <c r="D4111" s="47"/>
      <c r="E4111" s="47"/>
      <c r="F4111" s="47"/>
      <c r="G4111" s="47"/>
      <c r="H4111" s="47"/>
      <c r="K4111" s="57"/>
      <c r="L4111" s="58"/>
      <c r="M4111" s="47"/>
    </row>
    <row r="4112" spans="1:13" s="59" customFormat="1" ht="25.5" customHeight="1" x14ac:dyDescent="0.25">
      <c r="A4112" s="47"/>
      <c r="B4112" s="47"/>
      <c r="C4112" s="47"/>
      <c r="D4112" s="47"/>
      <c r="E4112" s="47"/>
      <c r="F4112" s="47"/>
      <c r="G4112" s="47"/>
      <c r="H4112" s="47"/>
      <c r="K4112" s="57"/>
      <c r="L4112" s="58"/>
      <c r="M4112" s="47"/>
    </row>
    <row r="4113" spans="1:13" s="59" customFormat="1" ht="25.5" customHeight="1" x14ac:dyDescent="0.25">
      <c r="A4113" s="47"/>
      <c r="B4113" s="47"/>
      <c r="C4113" s="47"/>
      <c r="D4113" s="47"/>
      <c r="E4113" s="47"/>
      <c r="F4113" s="47"/>
      <c r="G4113" s="47"/>
      <c r="H4113" s="47"/>
      <c r="K4113" s="57"/>
      <c r="L4113" s="58"/>
      <c r="M4113" s="47"/>
    </row>
    <row r="4114" spans="1:13" s="59" customFormat="1" ht="25.5" customHeight="1" x14ac:dyDescent="0.25">
      <c r="A4114" s="47"/>
      <c r="B4114" s="47"/>
      <c r="C4114" s="47"/>
      <c r="D4114" s="47"/>
      <c r="E4114" s="47"/>
      <c r="F4114" s="47"/>
      <c r="G4114" s="47"/>
      <c r="H4114" s="47"/>
      <c r="K4114" s="57"/>
      <c r="L4114" s="58"/>
      <c r="M4114" s="47"/>
    </row>
    <row r="4115" spans="1:13" s="59" customFormat="1" ht="25.5" customHeight="1" x14ac:dyDescent="0.25">
      <c r="A4115" s="47"/>
      <c r="B4115" s="47"/>
      <c r="C4115" s="47"/>
      <c r="D4115" s="47"/>
      <c r="E4115" s="47"/>
      <c r="F4115" s="47"/>
      <c r="G4115" s="47"/>
      <c r="H4115" s="47"/>
      <c r="K4115" s="57"/>
      <c r="L4115" s="58"/>
      <c r="M4115" s="47"/>
    </row>
    <row r="4116" spans="1:13" s="59" customFormat="1" ht="25.5" customHeight="1" x14ac:dyDescent="0.25">
      <c r="A4116" s="47"/>
      <c r="B4116" s="47"/>
      <c r="C4116" s="47"/>
      <c r="D4116" s="47"/>
      <c r="E4116" s="47"/>
      <c r="F4116" s="47"/>
      <c r="G4116" s="47"/>
      <c r="H4116" s="47"/>
      <c r="K4116" s="57"/>
      <c r="L4116" s="58"/>
      <c r="M4116" s="47"/>
    </row>
    <row r="4117" spans="1:13" s="59" customFormat="1" ht="25.5" customHeight="1" x14ac:dyDescent="0.25">
      <c r="A4117" s="47"/>
      <c r="B4117" s="47"/>
      <c r="C4117" s="47"/>
      <c r="D4117" s="47"/>
      <c r="E4117" s="47"/>
      <c r="F4117" s="47"/>
      <c r="G4117" s="47"/>
      <c r="H4117" s="47"/>
      <c r="K4117" s="57"/>
      <c r="L4117" s="58"/>
      <c r="M4117" s="47"/>
    </row>
    <row r="4118" spans="1:13" s="59" customFormat="1" ht="25.5" customHeight="1" x14ac:dyDescent="0.25">
      <c r="A4118" s="47"/>
      <c r="B4118" s="47"/>
      <c r="C4118" s="47"/>
      <c r="D4118" s="47"/>
      <c r="E4118" s="47"/>
      <c r="F4118" s="47"/>
      <c r="G4118" s="47"/>
      <c r="H4118" s="47"/>
      <c r="K4118" s="57"/>
      <c r="L4118" s="58"/>
      <c r="M4118" s="47"/>
    </row>
    <row r="4119" spans="1:13" s="59" customFormat="1" ht="25.5" customHeight="1" x14ac:dyDescent="0.25">
      <c r="A4119" s="47"/>
      <c r="B4119" s="47"/>
      <c r="C4119" s="47"/>
      <c r="D4119" s="47"/>
      <c r="E4119" s="47"/>
      <c r="F4119" s="47"/>
      <c r="G4119" s="47"/>
      <c r="H4119" s="47"/>
      <c r="K4119" s="57"/>
      <c r="L4119" s="58"/>
      <c r="M4119" s="47"/>
    </row>
    <row r="4120" spans="1:13" s="59" customFormat="1" ht="25.5" customHeight="1" x14ac:dyDescent="0.25">
      <c r="A4120" s="47"/>
      <c r="B4120" s="47"/>
      <c r="C4120" s="47"/>
      <c r="D4120" s="47"/>
      <c r="E4120" s="47"/>
      <c r="F4120" s="47"/>
      <c r="G4120" s="47"/>
      <c r="H4120" s="47"/>
      <c r="K4120" s="57"/>
      <c r="L4120" s="58"/>
      <c r="M4120" s="47"/>
    </row>
    <row r="4121" spans="1:13" s="59" customFormat="1" ht="25.5" customHeight="1" x14ac:dyDescent="0.25">
      <c r="A4121" s="47"/>
      <c r="B4121" s="47"/>
      <c r="C4121" s="47"/>
      <c r="D4121" s="47"/>
      <c r="E4121" s="47"/>
      <c r="F4121" s="47"/>
      <c r="G4121" s="47"/>
      <c r="H4121" s="47"/>
      <c r="K4121" s="57"/>
      <c r="L4121" s="58"/>
      <c r="M4121" s="47"/>
    </row>
    <row r="4122" spans="1:13" s="59" customFormat="1" ht="25.5" customHeight="1" x14ac:dyDescent="0.25">
      <c r="A4122" s="47"/>
      <c r="B4122" s="47"/>
      <c r="C4122" s="47"/>
      <c r="D4122" s="47"/>
      <c r="E4122" s="47"/>
      <c r="F4122" s="47"/>
      <c r="G4122" s="47"/>
      <c r="H4122" s="47"/>
      <c r="K4122" s="57"/>
      <c r="L4122" s="58"/>
      <c r="M4122" s="47"/>
    </row>
    <row r="4123" spans="1:13" s="59" customFormat="1" ht="25.5" customHeight="1" x14ac:dyDescent="0.25">
      <c r="A4123" s="47"/>
      <c r="B4123" s="47"/>
      <c r="C4123" s="47"/>
      <c r="D4123" s="47"/>
      <c r="E4123" s="47"/>
      <c r="F4123" s="47"/>
      <c r="G4123" s="47"/>
      <c r="H4123" s="47"/>
      <c r="K4123" s="57"/>
      <c r="L4123" s="58"/>
      <c r="M4123" s="47"/>
    </row>
    <row r="4124" spans="1:13" s="59" customFormat="1" ht="25.5" customHeight="1" x14ac:dyDescent="0.25">
      <c r="A4124" s="47"/>
      <c r="B4124" s="47"/>
      <c r="C4124" s="47"/>
      <c r="D4124" s="47"/>
      <c r="E4124" s="47"/>
      <c r="F4124" s="47"/>
      <c r="G4124" s="47"/>
      <c r="H4124" s="47"/>
      <c r="K4124" s="57"/>
      <c r="L4124" s="58"/>
      <c r="M4124" s="47"/>
    </row>
    <row r="4125" spans="1:13" s="59" customFormat="1" ht="25.5" customHeight="1" x14ac:dyDescent="0.25">
      <c r="A4125" s="47"/>
      <c r="B4125" s="47"/>
      <c r="C4125" s="47"/>
      <c r="D4125" s="47"/>
      <c r="E4125" s="47"/>
      <c r="F4125" s="47"/>
      <c r="G4125" s="47"/>
      <c r="H4125" s="47"/>
      <c r="K4125" s="57"/>
      <c r="L4125" s="58"/>
      <c r="M4125" s="47"/>
    </row>
    <row r="4126" spans="1:13" s="59" customFormat="1" ht="25.5" customHeight="1" x14ac:dyDescent="0.25">
      <c r="A4126" s="47"/>
      <c r="B4126" s="47"/>
      <c r="C4126" s="47"/>
      <c r="D4126" s="47"/>
      <c r="E4126" s="47"/>
      <c r="F4126" s="47"/>
      <c r="G4126" s="47"/>
      <c r="H4126" s="47"/>
      <c r="K4126" s="57"/>
      <c r="L4126" s="58"/>
      <c r="M4126" s="47"/>
    </row>
    <row r="4127" spans="1:13" s="59" customFormat="1" ht="25.5" customHeight="1" x14ac:dyDescent="0.25">
      <c r="A4127" s="47"/>
      <c r="B4127" s="47"/>
      <c r="C4127" s="47"/>
      <c r="D4127" s="47"/>
      <c r="E4127" s="47"/>
      <c r="F4127" s="47"/>
      <c r="G4127" s="47"/>
      <c r="H4127" s="47"/>
      <c r="K4127" s="57"/>
      <c r="L4127" s="58"/>
      <c r="M4127" s="47"/>
    </row>
    <row r="4128" spans="1:13" s="59" customFormat="1" ht="25.5" customHeight="1" x14ac:dyDescent="0.25">
      <c r="A4128" s="47"/>
      <c r="B4128" s="47"/>
      <c r="C4128" s="47"/>
      <c r="D4128" s="47"/>
      <c r="E4128" s="47"/>
      <c r="F4128" s="47"/>
      <c r="G4128" s="47"/>
      <c r="H4128" s="47"/>
      <c r="K4128" s="57"/>
      <c r="L4128" s="58"/>
      <c r="M4128" s="47"/>
    </row>
    <row r="4129" spans="1:13" s="59" customFormat="1" ht="25.5" customHeight="1" x14ac:dyDescent="0.25">
      <c r="A4129" s="47"/>
      <c r="B4129" s="47"/>
      <c r="C4129" s="47"/>
      <c r="D4129" s="47"/>
      <c r="E4129" s="47"/>
      <c r="F4129" s="47"/>
      <c r="G4129" s="47"/>
      <c r="H4129" s="47"/>
      <c r="K4129" s="57"/>
      <c r="L4129" s="58"/>
      <c r="M4129" s="47"/>
    </row>
    <row r="4130" spans="1:13" s="59" customFormat="1" ht="25.5" customHeight="1" x14ac:dyDescent="0.25">
      <c r="A4130" s="47"/>
      <c r="B4130" s="47"/>
      <c r="C4130" s="47"/>
      <c r="D4130" s="47"/>
      <c r="E4130" s="47"/>
      <c r="F4130" s="47"/>
      <c r="G4130" s="47"/>
      <c r="H4130" s="47"/>
      <c r="K4130" s="57"/>
      <c r="L4130" s="58"/>
      <c r="M4130" s="47"/>
    </row>
    <row r="4131" spans="1:13" s="59" customFormat="1" ht="25.5" customHeight="1" x14ac:dyDescent="0.25">
      <c r="A4131" s="47"/>
      <c r="B4131" s="47"/>
      <c r="C4131" s="47"/>
      <c r="D4131" s="47"/>
      <c r="E4131" s="47"/>
      <c r="F4131" s="47"/>
      <c r="G4131" s="47"/>
      <c r="H4131" s="47"/>
      <c r="K4131" s="57"/>
      <c r="L4131" s="58"/>
      <c r="M4131" s="47"/>
    </row>
    <row r="4132" spans="1:13" s="59" customFormat="1" ht="25.5" customHeight="1" x14ac:dyDescent="0.25">
      <c r="A4132" s="47"/>
      <c r="B4132" s="47"/>
      <c r="C4132" s="47"/>
      <c r="D4132" s="47"/>
      <c r="E4132" s="47"/>
      <c r="F4132" s="47"/>
      <c r="G4132" s="47"/>
      <c r="H4132" s="47"/>
      <c r="K4132" s="57"/>
      <c r="L4132" s="58"/>
      <c r="M4132" s="47"/>
    </row>
    <row r="4133" spans="1:13" s="59" customFormat="1" ht="25.5" customHeight="1" x14ac:dyDescent="0.25">
      <c r="A4133" s="47"/>
      <c r="B4133" s="47"/>
      <c r="C4133" s="47"/>
      <c r="D4133" s="47"/>
      <c r="E4133" s="47"/>
      <c r="F4133" s="47"/>
      <c r="G4133" s="47"/>
      <c r="H4133" s="47"/>
      <c r="K4133" s="57"/>
      <c r="L4133" s="58"/>
      <c r="M4133" s="47"/>
    </row>
    <row r="4134" spans="1:13" s="59" customFormat="1" ht="25.5" customHeight="1" x14ac:dyDescent="0.25">
      <c r="A4134" s="47"/>
      <c r="B4134" s="47"/>
      <c r="C4134" s="47"/>
      <c r="D4134" s="47"/>
      <c r="E4134" s="47"/>
      <c r="F4134" s="47"/>
      <c r="G4134" s="47"/>
      <c r="H4134" s="47"/>
      <c r="K4134" s="57"/>
      <c r="L4134" s="58"/>
      <c r="M4134" s="47"/>
    </row>
    <row r="4135" spans="1:13" s="59" customFormat="1" ht="25.5" customHeight="1" x14ac:dyDescent="0.25">
      <c r="A4135" s="47"/>
      <c r="B4135" s="47"/>
      <c r="C4135" s="47"/>
      <c r="D4135" s="47"/>
      <c r="E4135" s="47"/>
      <c r="F4135" s="47"/>
      <c r="G4135" s="47"/>
      <c r="H4135" s="47"/>
      <c r="K4135" s="57"/>
      <c r="L4135" s="58"/>
      <c r="M4135" s="47"/>
    </row>
    <row r="4136" spans="1:13" s="59" customFormat="1" ht="25.5" customHeight="1" x14ac:dyDescent="0.25">
      <c r="A4136" s="47"/>
      <c r="B4136" s="47"/>
      <c r="C4136" s="47"/>
      <c r="D4136" s="47"/>
      <c r="E4136" s="47"/>
      <c r="F4136" s="47"/>
      <c r="G4136" s="47"/>
      <c r="H4136" s="47"/>
      <c r="K4136" s="57"/>
      <c r="L4136" s="58"/>
      <c r="M4136" s="47"/>
    </row>
    <row r="4137" spans="1:13" s="59" customFormat="1" ht="25.5" customHeight="1" x14ac:dyDescent="0.25">
      <c r="A4137" s="47"/>
      <c r="B4137" s="47"/>
      <c r="C4137" s="47"/>
      <c r="D4137" s="47"/>
      <c r="E4137" s="47"/>
      <c r="F4137" s="47"/>
      <c r="G4137" s="47"/>
      <c r="H4137" s="47"/>
      <c r="K4137" s="57"/>
      <c r="L4137" s="58"/>
      <c r="M4137" s="47"/>
    </row>
    <row r="4138" spans="1:13" s="59" customFormat="1" ht="25.5" customHeight="1" x14ac:dyDescent="0.25">
      <c r="A4138" s="47"/>
      <c r="B4138" s="47"/>
      <c r="C4138" s="47"/>
      <c r="D4138" s="47"/>
      <c r="E4138" s="47"/>
      <c r="F4138" s="47"/>
      <c r="G4138" s="47"/>
      <c r="H4138" s="47"/>
      <c r="K4138" s="57"/>
      <c r="L4138" s="58"/>
      <c r="M4138" s="47"/>
    </row>
    <row r="4139" spans="1:13" s="59" customFormat="1" ht="25.5" customHeight="1" x14ac:dyDescent="0.25">
      <c r="A4139" s="47"/>
      <c r="B4139" s="47"/>
      <c r="C4139" s="47"/>
      <c r="D4139" s="47"/>
      <c r="E4139" s="47"/>
      <c r="F4139" s="47"/>
      <c r="G4139" s="47"/>
      <c r="H4139" s="47"/>
      <c r="K4139" s="57"/>
      <c r="L4139" s="58"/>
      <c r="M4139" s="47"/>
    </row>
    <row r="4140" spans="1:13" s="59" customFormat="1" ht="25.5" customHeight="1" x14ac:dyDescent="0.25">
      <c r="A4140" s="47"/>
      <c r="B4140" s="47"/>
      <c r="C4140" s="47"/>
      <c r="D4140" s="47"/>
      <c r="E4140" s="47"/>
      <c r="F4140" s="47"/>
      <c r="G4140" s="47"/>
      <c r="H4140" s="47"/>
      <c r="K4140" s="57"/>
      <c r="L4140" s="58"/>
      <c r="M4140" s="47"/>
    </row>
    <row r="4141" spans="1:13" s="59" customFormat="1" ht="25.5" customHeight="1" x14ac:dyDescent="0.25">
      <c r="A4141" s="47"/>
      <c r="B4141" s="47"/>
      <c r="C4141" s="47"/>
      <c r="D4141" s="47"/>
      <c r="E4141" s="47"/>
      <c r="F4141" s="47"/>
      <c r="G4141" s="47"/>
      <c r="H4141" s="47"/>
      <c r="K4141" s="57"/>
      <c r="L4141" s="58"/>
      <c r="M4141" s="47"/>
    </row>
    <row r="4142" spans="1:13" s="59" customFormat="1" ht="25.5" customHeight="1" x14ac:dyDescent="0.25">
      <c r="A4142" s="47"/>
      <c r="B4142" s="47"/>
      <c r="C4142" s="47"/>
      <c r="D4142" s="47"/>
      <c r="E4142" s="47"/>
      <c r="F4142" s="47"/>
      <c r="G4142" s="47"/>
      <c r="H4142" s="47"/>
      <c r="K4142" s="57"/>
      <c r="L4142" s="58"/>
      <c r="M4142" s="47"/>
    </row>
    <row r="4143" spans="1:13" s="59" customFormat="1" ht="25.5" customHeight="1" x14ac:dyDescent="0.25">
      <c r="A4143" s="47"/>
      <c r="B4143" s="47"/>
      <c r="C4143" s="47"/>
      <c r="D4143" s="47"/>
      <c r="E4143" s="47"/>
      <c r="F4143" s="47"/>
      <c r="G4143" s="47"/>
      <c r="H4143" s="47"/>
      <c r="K4143" s="57"/>
      <c r="L4143" s="58"/>
      <c r="M4143" s="47"/>
    </row>
    <row r="4144" spans="1:13" s="59" customFormat="1" ht="25.5" customHeight="1" x14ac:dyDescent="0.25">
      <c r="A4144" s="47"/>
      <c r="B4144" s="47"/>
      <c r="C4144" s="47"/>
      <c r="D4144" s="47"/>
      <c r="E4144" s="47"/>
      <c r="F4144" s="47"/>
      <c r="G4144" s="47"/>
      <c r="H4144" s="47"/>
      <c r="K4144" s="57"/>
      <c r="L4144" s="58"/>
      <c r="M4144" s="47"/>
    </row>
    <row r="4145" spans="1:13" s="59" customFormat="1" ht="25.5" customHeight="1" x14ac:dyDescent="0.25">
      <c r="A4145" s="47"/>
      <c r="B4145" s="47"/>
      <c r="C4145" s="47"/>
      <c r="D4145" s="47"/>
      <c r="E4145" s="47"/>
      <c r="F4145" s="47"/>
      <c r="G4145" s="47"/>
      <c r="H4145" s="47"/>
      <c r="K4145" s="57"/>
      <c r="L4145" s="58"/>
      <c r="M4145" s="47"/>
    </row>
    <row r="4146" spans="1:13" s="59" customFormat="1" ht="25.5" customHeight="1" x14ac:dyDescent="0.25">
      <c r="A4146" s="47"/>
      <c r="B4146" s="47"/>
      <c r="C4146" s="47"/>
      <c r="D4146" s="47"/>
      <c r="E4146" s="47"/>
      <c r="F4146" s="47"/>
      <c r="G4146" s="47"/>
      <c r="H4146" s="47"/>
      <c r="K4146" s="57"/>
      <c r="L4146" s="58"/>
      <c r="M4146" s="47"/>
    </row>
    <row r="4147" spans="1:13" s="59" customFormat="1" ht="25.5" customHeight="1" x14ac:dyDescent="0.25">
      <c r="A4147" s="47"/>
      <c r="B4147" s="47"/>
      <c r="C4147" s="47"/>
      <c r="D4147" s="47"/>
      <c r="E4147" s="47"/>
      <c r="F4147" s="47"/>
      <c r="G4147" s="47"/>
      <c r="H4147" s="47"/>
      <c r="K4147" s="57"/>
      <c r="L4147" s="58"/>
      <c r="M4147" s="47"/>
    </row>
    <row r="4148" spans="1:13" s="59" customFormat="1" ht="25.5" customHeight="1" x14ac:dyDescent="0.25">
      <c r="A4148" s="47"/>
      <c r="B4148" s="47"/>
      <c r="C4148" s="47"/>
      <c r="D4148" s="47"/>
      <c r="E4148" s="47"/>
      <c r="F4148" s="47"/>
      <c r="G4148" s="47"/>
      <c r="H4148" s="47"/>
      <c r="K4148" s="57"/>
      <c r="L4148" s="58"/>
      <c r="M4148" s="47"/>
    </row>
    <row r="4149" spans="1:13" s="59" customFormat="1" ht="25.5" customHeight="1" x14ac:dyDescent="0.25">
      <c r="A4149" s="47"/>
      <c r="B4149" s="47"/>
      <c r="C4149" s="47"/>
      <c r="D4149" s="47"/>
      <c r="E4149" s="47"/>
      <c r="F4149" s="47"/>
      <c r="G4149" s="47"/>
      <c r="H4149" s="47"/>
      <c r="K4149" s="57"/>
      <c r="L4149" s="58"/>
      <c r="M4149" s="47"/>
    </row>
    <row r="4150" spans="1:13" s="59" customFormat="1" ht="25.5" customHeight="1" x14ac:dyDescent="0.25">
      <c r="A4150" s="47"/>
      <c r="B4150" s="47"/>
      <c r="C4150" s="47"/>
      <c r="D4150" s="47"/>
      <c r="E4150" s="47"/>
      <c r="F4150" s="47"/>
      <c r="G4150" s="47"/>
      <c r="H4150" s="47"/>
      <c r="K4150" s="57"/>
      <c r="L4150" s="58"/>
      <c r="M4150" s="47"/>
    </row>
    <row r="4151" spans="1:13" s="59" customFormat="1" ht="25.5" customHeight="1" x14ac:dyDescent="0.25">
      <c r="A4151" s="47"/>
      <c r="B4151" s="47"/>
      <c r="C4151" s="47"/>
      <c r="D4151" s="47"/>
      <c r="E4151" s="47"/>
      <c r="F4151" s="47"/>
      <c r="G4151" s="47"/>
      <c r="H4151" s="47"/>
      <c r="K4151" s="57"/>
      <c r="L4151" s="58"/>
      <c r="M4151" s="47"/>
    </row>
    <row r="4152" spans="1:13" s="59" customFormat="1" ht="25.5" customHeight="1" x14ac:dyDescent="0.25">
      <c r="A4152" s="47"/>
      <c r="B4152" s="47"/>
      <c r="C4152" s="47"/>
      <c r="D4152" s="47"/>
      <c r="E4152" s="47"/>
      <c r="F4152" s="47"/>
      <c r="G4152" s="47"/>
      <c r="H4152" s="47"/>
      <c r="K4152" s="57"/>
      <c r="L4152" s="58"/>
      <c r="M4152" s="47"/>
    </row>
    <row r="4153" spans="1:13" s="59" customFormat="1" ht="25.5" customHeight="1" x14ac:dyDescent="0.25">
      <c r="A4153" s="47"/>
      <c r="B4153" s="47"/>
      <c r="C4153" s="47"/>
      <c r="D4153" s="47"/>
      <c r="E4153" s="47"/>
      <c r="F4153" s="47"/>
      <c r="G4153" s="47"/>
      <c r="H4153" s="47"/>
      <c r="K4153" s="57"/>
      <c r="L4153" s="58"/>
      <c r="M4153" s="47"/>
    </row>
    <row r="4154" spans="1:13" s="59" customFormat="1" ht="25.5" customHeight="1" x14ac:dyDescent="0.25">
      <c r="A4154" s="47"/>
      <c r="B4154" s="47"/>
      <c r="C4154" s="47"/>
      <c r="D4154" s="47"/>
      <c r="E4154" s="47"/>
      <c r="F4154" s="47"/>
      <c r="G4154" s="47"/>
      <c r="H4154" s="47"/>
      <c r="K4154" s="57"/>
      <c r="L4154" s="58"/>
      <c r="M4154" s="47"/>
    </row>
    <row r="4155" spans="1:13" s="59" customFormat="1" ht="25.5" customHeight="1" x14ac:dyDescent="0.25">
      <c r="A4155" s="47"/>
      <c r="B4155" s="47"/>
      <c r="C4155" s="47"/>
      <c r="D4155" s="47"/>
      <c r="E4155" s="47"/>
      <c r="F4155" s="47"/>
      <c r="G4155" s="47"/>
      <c r="H4155" s="47"/>
      <c r="K4155" s="57"/>
      <c r="L4155" s="58"/>
      <c r="M4155" s="47"/>
    </row>
    <row r="4156" spans="1:13" s="59" customFormat="1" ht="25.5" customHeight="1" x14ac:dyDescent="0.25">
      <c r="A4156" s="47"/>
      <c r="B4156" s="47"/>
      <c r="C4156" s="47"/>
      <c r="D4156" s="47"/>
      <c r="E4156" s="47"/>
      <c r="F4156" s="47"/>
      <c r="G4156" s="47"/>
      <c r="H4156" s="47"/>
      <c r="K4156" s="57"/>
      <c r="L4156" s="58"/>
      <c r="M4156" s="47"/>
    </row>
    <row r="4157" spans="1:13" s="59" customFormat="1" ht="25.5" customHeight="1" x14ac:dyDescent="0.25">
      <c r="A4157" s="47"/>
      <c r="B4157" s="47"/>
      <c r="C4157" s="47"/>
      <c r="D4157" s="47"/>
      <c r="E4157" s="47"/>
      <c r="F4157" s="47"/>
      <c r="G4157" s="47"/>
      <c r="H4157" s="47"/>
      <c r="K4157" s="57"/>
      <c r="L4157" s="58"/>
      <c r="M4157" s="47"/>
    </row>
    <row r="4158" spans="1:13" s="59" customFormat="1" ht="25.5" customHeight="1" x14ac:dyDescent="0.25">
      <c r="A4158" s="47"/>
      <c r="B4158" s="47"/>
      <c r="C4158" s="47"/>
      <c r="D4158" s="47"/>
      <c r="E4158" s="47"/>
      <c r="F4158" s="47"/>
      <c r="G4158" s="47"/>
      <c r="H4158" s="47"/>
      <c r="K4158" s="57"/>
      <c r="L4158" s="58"/>
      <c r="M4158" s="47"/>
    </row>
    <row r="4159" spans="1:13" s="59" customFormat="1" ht="25.5" customHeight="1" x14ac:dyDescent="0.25">
      <c r="A4159" s="47"/>
      <c r="B4159" s="47"/>
      <c r="C4159" s="47"/>
      <c r="D4159" s="47"/>
      <c r="E4159" s="47"/>
      <c r="F4159" s="47"/>
      <c r="G4159" s="47"/>
      <c r="H4159" s="47"/>
      <c r="K4159" s="57"/>
      <c r="L4159" s="58"/>
      <c r="M4159" s="47"/>
    </row>
    <row r="4160" spans="1:13" s="59" customFormat="1" ht="25.5" customHeight="1" x14ac:dyDescent="0.25">
      <c r="A4160" s="47"/>
      <c r="B4160" s="47"/>
      <c r="C4160" s="47"/>
      <c r="D4160" s="47"/>
      <c r="E4160" s="47"/>
      <c r="F4160" s="47"/>
      <c r="G4160" s="47"/>
      <c r="H4160" s="47"/>
      <c r="K4160" s="57"/>
      <c r="L4160" s="58"/>
      <c r="M4160" s="47"/>
    </row>
    <row r="4161" spans="1:13" s="59" customFormat="1" ht="25.5" customHeight="1" x14ac:dyDescent="0.25">
      <c r="A4161" s="47"/>
      <c r="B4161" s="47"/>
      <c r="C4161" s="47"/>
      <c r="D4161" s="47"/>
      <c r="E4161" s="47"/>
      <c r="F4161" s="47"/>
      <c r="G4161" s="47"/>
      <c r="H4161" s="47"/>
      <c r="K4161" s="57"/>
      <c r="L4161" s="58"/>
      <c r="M4161" s="47"/>
    </row>
    <row r="4162" spans="1:13" s="59" customFormat="1" ht="25.5" customHeight="1" x14ac:dyDescent="0.25">
      <c r="A4162" s="47"/>
      <c r="B4162" s="47"/>
      <c r="C4162" s="47"/>
      <c r="D4162" s="47"/>
      <c r="E4162" s="47"/>
      <c r="F4162" s="47"/>
      <c r="G4162" s="47"/>
      <c r="H4162" s="47"/>
      <c r="K4162" s="57"/>
      <c r="L4162" s="58"/>
      <c r="M4162" s="47"/>
    </row>
    <row r="4163" spans="1:13" s="59" customFormat="1" ht="25.5" customHeight="1" x14ac:dyDescent="0.25">
      <c r="A4163" s="47"/>
      <c r="B4163" s="47"/>
      <c r="C4163" s="47"/>
      <c r="D4163" s="47"/>
      <c r="E4163" s="47"/>
      <c r="F4163" s="47"/>
      <c r="G4163" s="47"/>
      <c r="H4163" s="47"/>
      <c r="K4163" s="57"/>
      <c r="L4163" s="58"/>
      <c r="M4163" s="47"/>
    </row>
    <row r="4164" spans="1:13" s="59" customFormat="1" ht="25.5" customHeight="1" x14ac:dyDescent="0.25">
      <c r="A4164" s="47"/>
      <c r="B4164" s="47"/>
      <c r="C4164" s="47"/>
      <c r="D4164" s="47"/>
      <c r="E4164" s="47"/>
      <c r="F4164" s="47"/>
      <c r="G4164" s="47"/>
      <c r="H4164" s="47"/>
      <c r="K4164" s="57"/>
      <c r="L4164" s="58"/>
      <c r="M4164" s="47"/>
    </row>
    <row r="4165" spans="1:13" s="59" customFormat="1" ht="25.5" customHeight="1" x14ac:dyDescent="0.25">
      <c r="A4165" s="47"/>
      <c r="B4165" s="47"/>
      <c r="C4165" s="47"/>
      <c r="D4165" s="47"/>
      <c r="E4165" s="47"/>
      <c r="F4165" s="47"/>
      <c r="G4165" s="47"/>
      <c r="H4165" s="47"/>
      <c r="K4165" s="57"/>
      <c r="L4165" s="58"/>
      <c r="M4165" s="47"/>
    </row>
    <row r="4166" spans="1:13" s="59" customFormat="1" ht="25.5" customHeight="1" x14ac:dyDescent="0.25">
      <c r="A4166" s="47"/>
      <c r="B4166" s="47"/>
      <c r="C4166" s="47"/>
      <c r="D4166" s="47"/>
      <c r="E4166" s="47"/>
      <c r="F4166" s="47"/>
      <c r="G4166" s="47"/>
      <c r="H4166" s="47"/>
      <c r="K4166" s="57"/>
      <c r="L4166" s="58"/>
      <c r="M4166" s="47"/>
    </row>
    <row r="4167" spans="1:13" s="59" customFormat="1" ht="25.5" customHeight="1" x14ac:dyDescent="0.25">
      <c r="A4167" s="47"/>
      <c r="B4167" s="47"/>
      <c r="C4167" s="47"/>
      <c r="D4167" s="47"/>
      <c r="E4167" s="47"/>
      <c r="F4167" s="47"/>
      <c r="G4167" s="47"/>
      <c r="H4167" s="47"/>
      <c r="K4167" s="57"/>
      <c r="L4167" s="58"/>
      <c r="M4167" s="47"/>
    </row>
    <row r="4168" spans="1:13" s="59" customFormat="1" ht="25.5" customHeight="1" x14ac:dyDescent="0.25">
      <c r="A4168" s="47"/>
      <c r="B4168" s="47"/>
      <c r="C4168" s="47"/>
      <c r="D4168" s="47"/>
      <c r="E4168" s="47"/>
      <c r="F4168" s="47"/>
      <c r="G4168" s="47"/>
      <c r="H4168" s="47"/>
      <c r="K4168" s="57"/>
      <c r="L4168" s="58"/>
      <c r="M4168" s="47"/>
    </row>
    <row r="4169" spans="1:13" s="59" customFormat="1" ht="25.5" customHeight="1" x14ac:dyDescent="0.25">
      <c r="A4169" s="47"/>
      <c r="B4169" s="47"/>
      <c r="C4169" s="47"/>
      <c r="D4169" s="47"/>
      <c r="E4169" s="47"/>
      <c r="F4169" s="47"/>
      <c r="G4169" s="47"/>
      <c r="H4169" s="47"/>
      <c r="K4169" s="57"/>
      <c r="L4169" s="58"/>
      <c r="M4169" s="47"/>
    </row>
    <row r="4170" spans="1:13" s="59" customFormat="1" ht="25.5" customHeight="1" x14ac:dyDescent="0.25">
      <c r="A4170" s="47"/>
      <c r="B4170" s="47"/>
      <c r="C4170" s="47"/>
      <c r="D4170" s="47"/>
      <c r="E4170" s="47"/>
      <c r="F4170" s="47"/>
      <c r="G4170" s="47"/>
      <c r="H4170" s="47"/>
      <c r="K4170" s="57"/>
      <c r="L4170" s="58"/>
      <c r="M4170" s="47"/>
    </row>
    <row r="4171" spans="1:13" s="59" customFormat="1" ht="25.5" customHeight="1" x14ac:dyDescent="0.25">
      <c r="A4171" s="47"/>
      <c r="B4171" s="47"/>
      <c r="C4171" s="47"/>
      <c r="D4171" s="47"/>
      <c r="E4171" s="47"/>
      <c r="F4171" s="47"/>
      <c r="G4171" s="47"/>
      <c r="H4171" s="47"/>
      <c r="K4171" s="57"/>
      <c r="L4171" s="58"/>
      <c r="M4171" s="47"/>
    </row>
    <row r="4172" spans="1:13" s="59" customFormat="1" ht="25.5" customHeight="1" x14ac:dyDescent="0.25">
      <c r="A4172" s="47"/>
      <c r="B4172" s="47"/>
      <c r="C4172" s="47"/>
      <c r="D4172" s="47"/>
      <c r="E4172" s="47"/>
      <c r="F4172" s="47"/>
      <c r="G4172" s="47"/>
      <c r="H4172" s="47"/>
      <c r="K4172" s="57"/>
      <c r="L4172" s="58"/>
      <c r="M4172" s="47"/>
    </row>
    <row r="4173" spans="1:13" s="59" customFormat="1" ht="25.5" customHeight="1" x14ac:dyDescent="0.25">
      <c r="A4173" s="47"/>
      <c r="B4173" s="47"/>
      <c r="C4173" s="47"/>
      <c r="D4173" s="47"/>
      <c r="E4173" s="47"/>
      <c r="F4173" s="47"/>
      <c r="G4173" s="47"/>
      <c r="H4173" s="47"/>
      <c r="K4173" s="57"/>
      <c r="L4173" s="58"/>
      <c r="M4173" s="47"/>
    </row>
    <row r="4174" spans="1:13" s="59" customFormat="1" ht="25.5" customHeight="1" x14ac:dyDescent="0.25">
      <c r="A4174" s="47"/>
      <c r="B4174" s="47"/>
      <c r="C4174" s="47"/>
      <c r="D4174" s="47"/>
      <c r="E4174" s="47"/>
      <c r="F4174" s="47"/>
      <c r="G4174" s="47"/>
      <c r="H4174" s="47"/>
      <c r="K4174" s="57"/>
      <c r="L4174" s="58"/>
      <c r="M4174" s="47"/>
    </row>
    <row r="4175" spans="1:13" s="59" customFormat="1" ht="25.5" customHeight="1" x14ac:dyDescent="0.25">
      <c r="A4175" s="47"/>
      <c r="B4175" s="47"/>
      <c r="C4175" s="47"/>
      <c r="D4175" s="47"/>
      <c r="E4175" s="47"/>
      <c r="F4175" s="47"/>
      <c r="G4175" s="47"/>
      <c r="H4175" s="47"/>
      <c r="K4175" s="57"/>
      <c r="L4175" s="58"/>
      <c r="M4175" s="47"/>
    </row>
    <row r="4176" spans="1:13" s="59" customFormat="1" ht="25.5" customHeight="1" x14ac:dyDescent="0.25">
      <c r="A4176" s="47"/>
      <c r="B4176" s="47"/>
      <c r="C4176" s="47"/>
      <c r="D4176" s="47"/>
      <c r="E4176" s="47"/>
      <c r="F4176" s="47"/>
      <c r="G4176" s="47"/>
      <c r="H4176" s="47"/>
      <c r="K4176" s="57"/>
      <c r="L4176" s="58"/>
      <c r="M4176" s="47"/>
    </row>
    <row r="4177" spans="1:13" s="59" customFormat="1" ht="25.5" customHeight="1" x14ac:dyDescent="0.25">
      <c r="A4177" s="47"/>
      <c r="B4177" s="47"/>
      <c r="C4177" s="47"/>
      <c r="D4177" s="47"/>
      <c r="E4177" s="47"/>
      <c r="F4177" s="47"/>
      <c r="G4177" s="47"/>
      <c r="H4177" s="47"/>
      <c r="K4177" s="57"/>
      <c r="L4177" s="58"/>
      <c r="M4177" s="47"/>
    </row>
    <row r="4178" spans="1:13" s="59" customFormat="1" ht="25.5" customHeight="1" x14ac:dyDescent="0.25">
      <c r="A4178" s="47"/>
      <c r="B4178" s="47"/>
      <c r="C4178" s="47"/>
      <c r="D4178" s="47"/>
      <c r="E4178" s="47"/>
      <c r="F4178" s="47"/>
      <c r="G4178" s="47"/>
      <c r="H4178" s="47"/>
      <c r="K4178" s="57"/>
      <c r="L4178" s="58"/>
      <c r="M4178" s="47"/>
    </row>
    <row r="4179" spans="1:13" s="59" customFormat="1" ht="25.5" customHeight="1" x14ac:dyDescent="0.25">
      <c r="A4179" s="47"/>
      <c r="B4179" s="47"/>
      <c r="C4179" s="47"/>
      <c r="D4179" s="47"/>
      <c r="E4179" s="47"/>
      <c r="F4179" s="47"/>
      <c r="G4179" s="47"/>
      <c r="H4179" s="47"/>
      <c r="K4179" s="57"/>
      <c r="L4179" s="58"/>
      <c r="M4179" s="47"/>
    </row>
    <row r="4180" spans="1:13" s="59" customFormat="1" ht="25.5" customHeight="1" x14ac:dyDescent="0.25">
      <c r="A4180" s="47"/>
      <c r="B4180" s="47"/>
      <c r="C4180" s="47"/>
      <c r="D4180" s="47"/>
      <c r="E4180" s="47"/>
      <c r="F4180" s="47"/>
      <c r="G4180" s="47"/>
      <c r="H4180" s="47"/>
      <c r="K4180" s="57"/>
      <c r="L4180" s="58"/>
      <c r="M4180" s="47"/>
    </row>
    <row r="4181" spans="1:13" s="59" customFormat="1" ht="25.5" customHeight="1" x14ac:dyDescent="0.25">
      <c r="A4181" s="47"/>
      <c r="B4181" s="47"/>
      <c r="C4181" s="47"/>
      <c r="D4181" s="47"/>
      <c r="E4181" s="47"/>
      <c r="F4181" s="47"/>
      <c r="G4181" s="47"/>
      <c r="H4181" s="47"/>
      <c r="K4181" s="57"/>
      <c r="L4181" s="58"/>
      <c r="M4181" s="47"/>
    </row>
    <row r="4182" spans="1:13" s="59" customFormat="1" ht="25.5" customHeight="1" x14ac:dyDescent="0.25">
      <c r="A4182" s="47"/>
      <c r="B4182" s="47"/>
      <c r="C4182" s="47"/>
      <c r="D4182" s="47"/>
      <c r="E4182" s="47"/>
      <c r="F4182" s="47"/>
      <c r="G4182" s="47"/>
      <c r="H4182" s="47"/>
      <c r="K4182" s="57"/>
      <c r="L4182" s="58"/>
      <c r="M4182" s="47"/>
    </row>
    <row r="4183" spans="1:13" s="59" customFormat="1" ht="25.5" customHeight="1" x14ac:dyDescent="0.25">
      <c r="A4183" s="47"/>
      <c r="B4183" s="47"/>
      <c r="C4183" s="47"/>
      <c r="D4183" s="47"/>
      <c r="E4183" s="47"/>
      <c r="F4183" s="47"/>
      <c r="G4183" s="47"/>
      <c r="H4183" s="47"/>
      <c r="K4183" s="57"/>
      <c r="L4183" s="58"/>
      <c r="M4183" s="47"/>
    </row>
    <row r="4184" spans="1:13" s="59" customFormat="1" ht="25.5" customHeight="1" x14ac:dyDescent="0.25">
      <c r="A4184" s="47"/>
      <c r="B4184" s="47"/>
      <c r="C4184" s="47"/>
      <c r="D4184" s="47"/>
      <c r="E4184" s="47"/>
      <c r="F4184" s="47"/>
      <c r="G4184" s="47"/>
      <c r="H4184" s="47"/>
      <c r="K4184" s="57"/>
      <c r="L4184" s="58"/>
      <c r="M4184" s="47"/>
    </row>
    <row r="4185" spans="1:13" s="59" customFormat="1" ht="25.5" customHeight="1" x14ac:dyDescent="0.25">
      <c r="A4185" s="47"/>
      <c r="B4185" s="47"/>
      <c r="C4185" s="47"/>
      <c r="D4185" s="47"/>
      <c r="E4185" s="47"/>
      <c r="F4185" s="47"/>
      <c r="G4185" s="47"/>
      <c r="H4185" s="47"/>
      <c r="K4185" s="57"/>
      <c r="L4185" s="58"/>
      <c r="M4185" s="47"/>
    </row>
    <row r="4186" spans="1:13" s="59" customFormat="1" ht="25.5" customHeight="1" x14ac:dyDescent="0.25">
      <c r="A4186" s="47"/>
      <c r="B4186" s="47"/>
      <c r="C4186" s="47"/>
      <c r="D4186" s="47"/>
      <c r="E4186" s="47"/>
      <c r="F4186" s="47"/>
      <c r="G4186" s="47"/>
      <c r="H4186" s="47"/>
      <c r="K4186" s="57"/>
      <c r="L4186" s="58"/>
      <c r="M4186" s="47"/>
    </row>
    <row r="4187" spans="1:13" s="59" customFormat="1" ht="25.5" customHeight="1" x14ac:dyDescent="0.25">
      <c r="A4187" s="47"/>
      <c r="B4187" s="47"/>
      <c r="C4187" s="47"/>
      <c r="D4187" s="47"/>
      <c r="E4187" s="47"/>
      <c r="F4187" s="47"/>
      <c r="G4187" s="47"/>
      <c r="H4187" s="47"/>
      <c r="K4187" s="57"/>
      <c r="L4187" s="58"/>
      <c r="M4187" s="47"/>
    </row>
    <row r="4188" spans="1:13" s="59" customFormat="1" ht="25.5" customHeight="1" x14ac:dyDescent="0.25">
      <c r="A4188" s="47"/>
      <c r="B4188" s="47"/>
      <c r="C4188" s="47"/>
      <c r="D4188" s="47"/>
      <c r="E4188" s="47"/>
      <c r="F4188" s="47"/>
      <c r="G4188" s="47"/>
      <c r="H4188" s="47"/>
      <c r="K4188" s="57"/>
      <c r="L4188" s="58"/>
      <c r="M4188" s="47"/>
    </row>
    <row r="4189" spans="1:13" s="59" customFormat="1" ht="25.5" customHeight="1" x14ac:dyDescent="0.25">
      <c r="A4189" s="47"/>
      <c r="B4189" s="47"/>
      <c r="C4189" s="47"/>
      <c r="D4189" s="47"/>
      <c r="E4189" s="47"/>
      <c r="F4189" s="47"/>
      <c r="G4189" s="47"/>
      <c r="H4189" s="47"/>
      <c r="K4189" s="57"/>
      <c r="L4189" s="58"/>
      <c r="M4189" s="47"/>
    </row>
    <row r="4190" spans="1:13" s="59" customFormat="1" ht="25.5" customHeight="1" x14ac:dyDescent="0.25">
      <c r="A4190" s="47"/>
      <c r="B4190" s="47"/>
      <c r="C4190" s="47"/>
      <c r="D4190" s="47"/>
      <c r="E4190" s="47"/>
      <c r="F4190" s="47"/>
      <c r="G4190" s="47"/>
      <c r="H4190" s="47"/>
      <c r="K4190" s="57"/>
      <c r="L4190" s="58"/>
      <c r="M4190" s="47"/>
    </row>
    <row r="4191" spans="1:13" s="59" customFormat="1" ht="25.5" customHeight="1" x14ac:dyDescent="0.25">
      <c r="A4191" s="47"/>
      <c r="B4191" s="47"/>
      <c r="C4191" s="47"/>
      <c r="D4191" s="47"/>
      <c r="E4191" s="47"/>
      <c r="F4191" s="47"/>
      <c r="G4191" s="47"/>
      <c r="H4191" s="47"/>
      <c r="K4191" s="57"/>
      <c r="L4191" s="58"/>
      <c r="M4191" s="47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G17" zoomScale="80" zoomScaleNormal="80" workbookViewId="0">
      <selection activeCell="L28" sqref="L28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3" width="16.140625" style="47" customWidth="1"/>
    <col min="14" max="14" width="20.85546875" style="47" customWidth="1"/>
    <col min="15" max="16" width="18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4" ht="15" customHeight="1" x14ac:dyDescent="0.25">
      <c r="G5" s="47"/>
    </row>
    <row r="6" spans="2:14" ht="15" customHeight="1" x14ac:dyDescent="0.25">
      <c r="G6" s="47"/>
    </row>
    <row r="7" spans="2:14" ht="15" customHeight="1" x14ac:dyDescent="0.25">
      <c r="G7" s="47"/>
    </row>
    <row r="8" spans="2:14" ht="21" x14ac:dyDescent="0.35">
      <c r="G8" s="47"/>
      <c r="K8" s="78" t="s">
        <v>9750</v>
      </c>
      <c r="L8" s="78"/>
      <c r="M8" s="78"/>
      <c r="N8" s="78"/>
    </row>
    <row r="9" spans="2:14" ht="15" customHeight="1" x14ac:dyDescent="0.25">
      <c r="G9" s="47"/>
    </row>
    <row r="10" spans="2:14" ht="15" customHeight="1" x14ac:dyDescent="0.25">
      <c r="G10" s="47"/>
    </row>
    <row r="11" spans="2:14" ht="15" hidden="1" customHeight="1" x14ac:dyDescent="0.25">
      <c r="G11" s="47"/>
    </row>
    <row r="12" spans="2:14" ht="15" hidden="1" customHeight="1" x14ac:dyDescent="0.25">
      <c r="G12" s="47"/>
    </row>
    <row r="13" spans="2:14" ht="15" hidden="1" customHeight="1" x14ac:dyDescent="0.25">
      <c r="G13" s="47"/>
    </row>
    <row r="14" spans="2:14" ht="15" customHeight="1" x14ac:dyDescent="0.25">
      <c r="G14" s="47"/>
    </row>
    <row r="15" spans="2:14" ht="15" customHeight="1" x14ac:dyDescent="0.25">
      <c r="B15" s="76" t="s">
        <v>168</v>
      </c>
      <c r="C15" s="76"/>
      <c r="D15" s="76"/>
      <c r="E15" s="76"/>
      <c r="F15" s="76"/>
      <c r="G15" s="76"/>
      <c r="H15" s="76"/>
      <c r="I15" s="76"/>
    </row>
    <row r="16" spans="2:14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1" t="s">
        <v>9751</v>
      </c>
      <c r="F17" s="50" t="s">
        <v>9752</v>
      </c>
      <c r="G17" s="50" t="s">
        <v>9753</v>
      </c>
      <c r="H17" s="50" t="s">
        <v>9754</v>
      </c>
      <c r="I17" s="50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2" t="s">
        <v>178</v>
      </c>
      <c r="C19" s="52" t="s">
        <v>180</v>
      </c>
      <c r="D19" s="52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2" t="s">
        <v>175</v>
      </c>
      <c r="C20" s="52" t="s">
        <v>179</v>
      </c>
      <c r="D20" s="52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2" t="s">
        <v>178</v>
      </c>
      <c r="C21" s="52" t="s">
        <v>180</v>
      </c>
      <c r="D21" s="52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7"/>
      <c r="C22" s="47"/>
      <c r="D22" s="47"/>
      <c r="E22" s="47"/>
      <c r="F22" s="47"/>
      <c r="G22" s="47"/>
      <c r="H22" s="47"/>
    </row>
    <row r="23" spans="2:9" ht="15" customHeight="1" x14ac:dyDescent="0.25">
      <c r="B23" s="47"/>
      <c r="C23" s="47"/>
      <c r="D23" s="47"/>
      <c r="E23" s="47"/>
      <c r="F23" s="47"/>
      <c r="G23" s="47"/>
      <c r="H23" s="47"/>
    </row>
    <row r="24" spans="2:9" ht="15" customHeight="1" x14ac:dyDescent="0.25">
      <c r="B24" s="47"/>
      <c r="C24" s="47"/>
      <c r="D24" s="47"/>
      <c r="E24" s="47"/>
      <c r="F24" s="47"/>
      <c r="G24" s="47"/>
      <c r="H24" s="47"/>
    </row>
    <row r="25" spans="2:9" ht="15" customHeight="1" x14ac:dyDescent="0.25">
      <c r="B25" s="47"/>
      <c r="C25" s="47"/>
      <c r="D25" s="47"/>
      <c r="E25" s="47"/>
      <c r="F25" s="47"/>
      <c r="G25" s="47"/>
      <c r="H25" s="47"/>
    </row>
    <row r="26" spans="2:9" ht="15" customHeight="1" x14ac:dyDescent="0.25">
      <c r="B26" s="47"/>
      <c r="C26" s="47"/>
      <c r="D26" s="47"/>
      <c r="E26" s="47"/>
      <c r="F26" s="47"/>
      <c r="G26" s="47"/>
      <c r="H26" s="47"/>
    </row>
    <row r="27" spans="2:9" ht="15" customHeight="1" x14ac:dyDescent="0.25">
      <c r="B27" s="47"/>
      <c r="C27" s="47"/>
      <c r="D27" s="47"/>
      <c r="E27" s="47"/>
      <c r="F27" s="47"/>
      <c r="G27" s="47"/>
      <c r="H27" s="47"/>
    </row>
    <row r="28" spans="2:9" ht="15" customHeight="1" x14ac:dyDescent="0.25">
      <c r="B28" s="47"/>
      <c r="C28" s="47"/>
      <c r="D28" s="47"/>
      <c r="E28" s="47"/>
      <c r="F28" s="47"/>
      <c r="G28" s="47"/>
      <c r="H28" s="47"/>
    </row>
    <row r="29" spans="2:9" ht="15" customHeight="1" x14ac:dyDescent="0.25">
      <c r="B29" s="47"/>
      <c r="C29" s="47"/>
      <c r="D29" s="47"/>
      <c r="E29" s="47"/>
      <c r="F29" s="47"/>
      <c r="G29" s="47"/>
      <c r="H29" s="47"/>
    </row>
    <row r="30" spans="2:9" ht="15" customHeight="1" x14ac:dyDescent="0.25">
      <c r="B30" s="47"/>
      <c r="C30" s="47"/>
      <c r="D30" s="47"/>
      <c r="E30" s="47"/>
      <c r="F30" s="47"/>
      <c r="G30" s="47"/>
      <c r="H30" s="47"/>
    </row>
    <row r="31" spans="2:9" ht="15" customHeight="1" x14ac:dyDescent="0.25">
      <c r="B31" s="47"/>
      <c r="C31" s="47"/>
      <c r="D31" s="47"/>
      <c r="E31" s="47"/>
      <c r="F31" s="47"/>
      <c r="G31" s="47"/>
      <c r="H31" s="47"/>
    </row>
    <row r="32" spans="2:9" ht="15" customHeight="1" x14ac:dyDescent="0.25">
      <c r="B32" s="47"/>
      <c r="C32" s="47"/>
      <c r="D32" s="47"/>
      <c r="E32" s="47"/>
      <c r="F32" s="47"/>
      <c r="G32" s="47"/>
      <c r="H32" s="47"/>
    </row>
    <row r="33" s="47" customFormat="1" ht="15" customHeight="1" x14ac:dyDescent="0.25"/>
    <row r="34" s="47" customFormat="1" ht="15" customHeight="1" x14ac:dyDescent="0.25"/>
    <row r="35" s="47" customFormat="1" ht="15" customHeight="1" x14ac:dyDescent="0.25"/>
    <row r="36" s="47" customFormat="1" ht="15" customHeight="1" x14ac:dyDescent="0.25"/>
    <row r="37" s="47" customFormat="1" ht="15" customHeight="1" x14ac:dyDescent="0.25"/>
    <row r="38" s="47" customFormat="1" ht="15" customHeight="1" x14ac:dyDescent="0.25"/>
    <row r="39" s="47" customFormat="1" ht="15" customHeight="1" x14ac:dyDescent="0.25"/>
    <row r="40" s="47" customFormat="1" ht="15" customHeight="1" x14ac:dyDescent="0.25"/>
    <row r="41" s="47" customFormat="1" ht="15" customHeight="1" x14ac:dyDescent="0.25"/>
    <row r="42" s="47" customFormat="1" ht="15" customHeight="1" x14ac:dyDescent="0.25"/>
    <row r="43" s="47" customFormat="1" ht="15" customHeight="1" x14ac:dyDescent="0.25"/>
    <row r="44" s="47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7" sqref="B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16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ref="J17:J80" si="1">H17*I17</f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1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1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1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1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1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1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1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1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1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1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1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1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1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1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1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1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1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1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1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1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1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1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1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1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1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1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1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1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1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1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1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1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1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1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1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1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1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1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1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1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1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1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1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1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1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1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1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1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1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1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1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1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1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1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1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1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1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si="1"/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ref="J81:J144" si="2">H81*I81</f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2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2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2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2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2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2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2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2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2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2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2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2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2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2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2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2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2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2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2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2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2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2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2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2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2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2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2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2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2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2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2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2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2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2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2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2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2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2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2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2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2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2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2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2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2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2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2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2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2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2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2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2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2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2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2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2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2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si="2"/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ref="J145:J208" si="3">H145*I145</f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3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3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3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3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3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3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3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3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3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3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3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3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3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3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3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3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3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3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3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3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3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3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3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3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3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3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3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3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3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3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3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3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3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3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3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3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3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3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3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3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3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3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3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3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3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3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3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3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3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3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3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3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3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3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3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3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3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si="3"/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ref="J209:J272" si="4">H209*I209</f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4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4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4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4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4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4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4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4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4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4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4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4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4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4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4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4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4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4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4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4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4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4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4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4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4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4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4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4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4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4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4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4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4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4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4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4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4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4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4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4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4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4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4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4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4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4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4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4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4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4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4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4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4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4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4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4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4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si="4"/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ref="J273:J336" si="5">H273*I273</f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5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5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5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5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5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5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5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5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5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5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5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5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5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5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5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5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5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5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5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5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5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5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5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5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5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5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5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5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5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5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5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5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5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5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5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5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5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5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5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5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5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5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5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5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5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5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5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5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5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5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5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5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5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5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5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5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5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si="5"/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ref="J337:J400" si="6">H337*I337</f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6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6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6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6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6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6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6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6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6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6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6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6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6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6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6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6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6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6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6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6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6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6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6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6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6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6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6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6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6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6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6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6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6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6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6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6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6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6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6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6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6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6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6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6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6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6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6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6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6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6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6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6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6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6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6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6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6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si="6"/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ref="J401:J418" si="7">H401*I401</f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7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7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7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7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7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7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7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7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7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7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7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7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7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7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7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7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J418" xr:uid="{7C01F565-C57F-41A1-8D93-5C983C2C9983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H8" sqref="H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827CD025-DFAC-4672-B4AE-4455379DBF2E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10" sqref="C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ht="15.75" thickBot="1" x14ac:dyDescent="0.3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ht="15.75" thickBot="1" x14ac:dyDescent="0.3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ht="15.75" thickBot="1" x14ac:dyDescent="0.3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thickBot="1" x14ac:dyDescent="0.3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thickBot="1" x14ac:dyDescent="0.3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ht="15.75" thickBot="1" x14ac:dyDescent="0.3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ht="15.75" thickBot="1" x14ac:dyDescent="0.3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ht="15.75" thickBot="1" x14ac:dyDescent="0.3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ht="15.75" thickBot="1" x14ac:dyDescent="0.3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thickBot="1" x14ac:dyDescent="0.3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ht="15.75" thickBot="1" x14ac:dyDescent="0.3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ht="15.75" thickBot="1" x14ac:dyDescent="0.3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ht="15.75" thickBot="1" x14ac:dyDescent="0.3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ht="15.75" thickBot="1" x14ac:dyDescent="0.3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ht="15.75" thickBot="1" x14ac:dyDescent="0.3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ht="15.75" thickBot="1" x14ac:dyDescent="0.3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ht="15.75" thickBot="1" x14ac:dyDescent="0.3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ht="15.75" thickBot="1" x14ac:dyDescent="0.3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ht="15.75" thickBot="1" x14ac:dyDescent="0.3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ht="15.75" thickBot="1" x14ac:dyDescent="0.3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ht="15.75" thickBot="1" x14ac:dyDescent="0.3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ht="15.75" thickBot="1" x14ac:dyDescent="0.3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ht="15.75" thickBot="1" x14ac:dyDescent="0.3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ht="15.75" thickBot="1" x14ac:dyDescent="0.3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ht="15.75" thickBot="1" x14ac:dyDescent="0.3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ht="15.75" thickBot="1" x14ac:dyDescent="0.3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ht="15.75" thickBot="1" x14ac:dyDescent="0.3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ht="15.75" thickBot="1" x14ac:dyDescent="0.3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ht="15.75" thickBot="1" x14ac:dyDescent="0.3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ht="15.75" thickBot="1" x14ac:dyDescent="0.3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ht="15.75" thickBot="1" x14ac:dyDescent="0.3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ht="15.75" thickBot="1" x14ac:dyDescent="0.3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ht="15.75" thickBot="1" x14ac:dyDescent="0.3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ht="15.75" thickBot="1" x14ac:dyDescent="0.3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ht="15.75" thickBot="1" x14ac:dyDescent="0.3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ht="15.75" thickBot="1" x14ac:dyDescent="0.3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ht="15.75" thickBot="1" x14ac:dyDescent="0.3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ht="15.75" thickBot="1" x14ac:dyDescent="0.3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ht="15.75" thickBot="1" x14ac:dyDescent="0.3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ht="15.75" thickBot="1" x14ac:dyDescent="0.3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ht="15.75" thickBot="1" x14ac:dyDescent="0.3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ht="15.75" thickBot="1" x14ac:dyDescent="0.3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ht="15.75" thickBot="1" x14ac:dyDescent="0.3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ht="15.75" thickBot="1" x14ac:dyDescent="0.3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ht="15.75" thickBot="1" x14ac:dyDescent="0.3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ht="15.75" thickBot="1" x14ac:dyDescent="0.3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ht="15.75" thickBot="1" x14ac:dyDescent="0.3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ht="15.75" thickBot="1" x14ac:dyDescent="0.3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ht="15.75" thickBot="1" x14ac:dyDescent="0.3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ht="15.75" thickBot="1" x14ac:dyDescent="0.3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ht="15.75" thickBot="1" x14ac:dyDescent="0.3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ht="15.75" thickBot="1" x14ac:dyDescent="0.3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ht="15.75" thickBot="1" x14ac:dyDescent="0.3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ht="15.75" thickBot="1" x14ac:dyDescent="0.3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ht="15.75" thickBot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t="15.75" thickBot="1" x14ac:dyDescent="0.3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ht="15.75" thickBot="1" x14ac:dyDescent="0.3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ht="15.75" thickBot="1" x14ac:dyDescent="0.3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ht="15.75" thickBot="1" x14ac:dyDescent="0.3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ht="15.75" thickBot="1" x14ac:dyDescent="0.3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ht="15.75" thickBot="1" x14ac:dyDescent="0.3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ht="15.75" thickBot="1" x14ac:dyDescent="0.3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ht="15.75" thickBot="1" x14ac:dyDescent="0.3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ht="15.75" thickBot="1" x14ac:dyDescent="0.3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ht="15.75" thickBot="1" x14ac:dyDescent="0.3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ht="15.75" thickBot="1" x14ac:dyDescent="0.3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ht="15.75" thickBot="1" x14ac:dyDescent="0.3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ht="15.75" thickBot="1" x14ac:dyDescent="0.3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ht="15.75" thickBot="1" x14ac:dyDescent="0.3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ht="15.75" thickBot="1" x14ac:dyDescent="0.3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ht="15.75" thickBot="1" x14ac:dyDescent="0.3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ht="15.75" thickBot="1" x14ac:dyDescent="0.3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ht="15.75" thickBot="1" x14ac:dyDescent="0.3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ht="15.75" thickBot="1" x14ac:dyDescent="0.3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ht="15.75" thickBot="1" x14ac:dyDescent="0.3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ht="15.75" thickBot="1" x14ac:dyDescent="0.3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ht="15.75" thickBot="1" x14ac:dyDescent="0.3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ht="15.75" thickBot="1" x14ac:dyDescent="0.3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ht="15.75" thickBot="1" x14ac:dyDescent="0.3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ht="15.75" thickBot="1" x14ac:dyDescent="0.3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ht="15.75" thickBot="1" x14ac:dyDescent="0.3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ht="15.75" thickBot="1" x14ac:dyDescent="0.3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ht="15.75" thickBot="1" x14ac:dyDescent="0.3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ht="15.75" thickBot="1" x14ac:dyDescent="0.3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ht="15.75" thickBot="1" x14ac:dyDescent="0.3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ht="15.75" thickBot="1" x14ac:dyDescent="0.3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ht="15.75" thickBot="1" x14ac:dyDescent="0.3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ht="15.75" thickBot="1" x14ac:dyDescent="0.3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ht="15.75" thickBot="1" x14ac:dyDescent="0.3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ht="15.75" thickBot="1" x14ac:dyDescent="0.3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ht="15.75" thickBot="1" x14ac:dyDescent="0.3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ht="15.75" thickBot="1" x14ac:dyDescent="0.3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ht="15.75" thickBot="1" x14ac:dyDescent="0.3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ht="15.75" thickBot="1" x14ac:dyDescent="0.3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ht="15.75" thickBot="1" x14ac:dyDescent="0.3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ht="15.75" thickBot="1" x14ac:dyDescent="0.3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ht="15.75" thickBot="1" x14ac:dyDescent="0.3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ht="15.75" thickBot="1" x14ac:dyDescent="0.3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ht="15.75" thickBot="1" x14ac:dyDescent="0.3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ht="15.75" thickBot="1" x14ac:dyDescent="0.3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ht="15.75" thickBot="1" x14ac:dyDescent="0.3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ht="15.75" thickBot="1" x14ac:dyDescent="0.3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ht="15.75" thickBot="1" x14ac:dyDescent="0.3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ht="15.75" thickBot="1" x14ac:dyDescent="0.3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ht="15.75" thickBot="1" x14ac:dyDescent="0.3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ht="15.75" thickBot="1" x14ac:dyDescent="0.3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ht="15.75" thickBot="1" x14ac:dyDescent="0.3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ht="15.75" thickBot="1" x14ac:dyDescent="0.3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ht="15.75" thickBot="1" x14ac:dyDescent="0.3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ht="15.75" thickBot="1" x14ac:dyDescent="0.3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ht="15.75" thickBot="1" x14ac:dyDescent="0.3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ht="15.75" thickBot="1" x14ac:dyDescent="0.3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ht="15.75" thickBot="1" x14ac:dyDescent="0.3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ht="15.75" thickBot="1" x14ac:dyDescent="0.3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ht="15.75" thickBot="1" x14ac:dyDescent="0.3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ht="15.75" thickBot="1" x14ac:dyDescent="0.3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ht="15.75" thickBot="1" x14ac:dyDescent="0.3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ht="15.75" thickBot="1" x14ac:dyDescent="0.3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ht="15.75" thickBot="1" x14ac:dyDescent="0.3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ht="15.75" thickBot="1" x14ac:dyDescent="0.3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ht="15.75" thickBot="1" x14ac:dyDescent="0.3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ht="15.75" thickBot="1" x14ac:dyDescent="0.3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ht="15.75" thickBot="1" x14ac:dyDescent="0.3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ht="15.75" thickBot="1" x14ac:dyDescent="0.3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ht="15.75" thickBot="1" x14ac:dyDescent="0.3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ht="15.75" thickBot="1" x14ac:dyDescent="0.3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ht="15.75" thickBot="1" x14ac:dyDescent="0.3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ht="15.75" thickBot="1" x14ac:dyDescent="0.3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ht="15.75" thickBot="1" x14ac:dyDescent="0.3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ht="15.75" thickBot="1" x14ac:dyDescent="0.3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ht="15.75" thickBot="1" x14ac:dyDescent="0.3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ht="15.75" thickBot="1" x14ac:dyDescent="0.3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ht="15.75" thickBot="1" x14ac:dyDescent="0.3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ht="15.75" thickBot="1" x14ac:dyDescent="0.3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ht="15.75" thickBot="1" x14ac:dyDescent="0.3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ht="15.75" thickBot="1" x14ac:dyDescent="0.3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ht="15.75" thickBot="1" x14ac:dyDescent="0.3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ht="15.75" thickBot="1" x14ac:dyDescent="0.3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ht="15.75" thickBot="1" x14ac:dyDescent="0.3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ht="15.75" thickBot="1" x14ac:dyDescent="0.3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ht="15.75" thickBot="1" x14ac:dyDescent="0.3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ht="15.75" thickBot="1" x14ac:dyDescent="0.3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ht="15.75" thickBot="1" x14ac:dyDescent="0.3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ht="15.75" thickBot="1" x14ac:dyDescent="0.3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ht="15.75" thickBot="1" x14ac:dyDescent="0.3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ht="15.75" thickBot="1" x14ac:dyDescent="0.3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ht="15.75" thickBot="1" x14ac:dyDescent="0.3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ht="15.75" thickBot="1" x14ac:dyDescent="0.3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ht="15.75" thickBot="1" x14ac:dyDescent="0.3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ht="15.75" thickBot="1" x14ac:dyDescent="0.3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ht="15.75" thickBot="1" x14ac:dyDescent="0.3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ht="15.75" thickBot="1" x14ac:dyDescent="0.3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ht="15.75" thickBot="1" x14ac:dyDescent="0.3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ht="15.75" thickBot="1" x14ac:dyDescent="0.3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ht="15.75" thickBot="1" x14ac:dyDescent="0.3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ht="15.75" thickBot="1" x14ac:dyDescent="0.3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ht="15.75" thickBot="1" x14ac:dyDescent="0.3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ht="15.75" thickBot="1" x14ac:dyDescent="0.3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ht="15.75" thickBot="1" x14ac:dyDescent="0.3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ht="15.75" thickBot="1" x14ac:dyDescent="0.3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ht="15.75" thickBot="1" x14ac:dyDescent="0.3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ht="15.75" thickBot="1" x14ac:dyDescent="0.3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ht="15.75" thickBot="1" x14ac:dyDescent="0.3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ht="15.75" thickBot="1" x14ac:dyDescent="0.3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ht="15.75" thickBot="1" x14ac:dyDescent="0.3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ht="15.75" thickBot="1" x14ac:dyDescent="0.3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ht="15.75" thickBot="1" x14ac:dyDescent="0.3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ht="15.75" thickBot="1" x14ac:dyDescent="0.3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ht="15.75" thickBot="1" x14ac:dyDescent="0.3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ht="15.75" thickBot="1" x14ac:dyDescent="0.3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ht="15.75" thickBot="1" x14ac:dyDescent="0.3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ht="15.75" thickBot="1" x14ac:dyDescent="0.3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ht="15.75" thickBot="1" x14ac:dyDescent="0.3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ht="15.75" thickBot="1" x14ac:dyDescent="0.3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ht="15.75" thickBot="1" x14ac:dyDescent="0.3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ht="15.75" thickBot="1" x14ac:dyDescent="0.3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ht="15.75" thickBot="1" x14ac:dyDescent="0.3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ht="15.75" thickBot="1" x14ac:dyDescent="0.3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ht="15.75" thickBot="1" x14ac:dyDescent="0.3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ht="15.75" thickBot="1" x14ac:dyDescent="0.3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ht="15.75" thickBot="1" x14ac:dyDescent="0.3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ht="15.75" thickBot="1" x14ac:dyDescent="0.3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ht="15.75" thickBot="1" x14ac:dyDescent="0.3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ht="15.75" thickBot="1" x14ac:dyDescent="0.3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ht="15.75" thickBot="1" x14ac:dyDescent="0.3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ht="15.75" thickBot="1" x14ac:dyDescent="0.3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ht="15.75" thickBot="1" x14ac:dyDescent="0.3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ht="15.75" thickBot="1" x14ac:dyDescent="0.3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ht="15.75" thickBot="1" x14ac:dyDescent="0.3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ht="15.75" thickBot="1" x14ac:dyDescent="0.3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ht="15.75" thickBot="1" x14ac:dyDescent="0.3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ht="15.75" thickBot="1" x14ac:dyDescent="0.3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ht="15.75" thickBot="1" x14ac:dyDescent="0.3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ht="15.75" thickBot="1" x14ac:dyDescent="0.3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ht="15.75" thickBot="1" x14ac:dyDescent="0.3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ht="15.75" thickBot="1" x14ac:dyDescent="0.3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ht="15.75" thickBot="1" x14ac:dyDescent="0.3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ht="15.75" thickBot="1" x14ac:dyDescent="0.3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ht="15.75" thickBot="1" x14ac:dyDescent="0.3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ht="15.75" thickBot="1" x14ac:dyDescent="0.3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ht="15.75" thickBot="1" x14ac:dyDescent="0.3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ht="15.75" thickBot="1" x14ac:dyDescent="0.3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ht="15.75" thickBot="1" x14ac:dyDescent="0.3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ht="15.75" thickBot="1" x14ac:dyDescent="0.3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ht="15.75" thickBot="1" x14ac:dyDescent="0.3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ht="15.75" thickBot="1" x14ac:dyDescent="0.3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ht="15.75" thickBot="1" x14ac:dyDescent="0.3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ht="15.75" thickBot="1" x14ac:dyDescent="0.3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ht="15.75" thickBot="1" x14ac:dyDescent="0.3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ht="15.75" thickBot="1" x14ac:dyDescent="0.3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ht="15.75" thickBot="1" x14ac:dyDescent="0.3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ht="15.75" thickBot="1" x14ac:dyDescent="0.3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ht="15.75" thickBot="1" x14ac:dyDescent="0.3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ht="15.75" thickBot="1" x14ac:dyDescent="0.3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ht="15.75" thickBot="1" x14ac:dyDescent="0.3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ht="15.75" thickBot="1" x14ac:dyDescent="0.3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ht="15.75" thickBot="1" x14ac:dyDescent="0.3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ht="15.75" thickBot="1" x14ac:dyDescent="0.3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ht="15.75" thickBot="1" x14ac:dyDescent="0.3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ht="15.75" thickBot="1" x14ac:dyDescent="0.3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ht="15.75" thickBot="1" x14ac:dyDescent="0.3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ht="15.75" thickBot="1" x14ac:dyDescent="0.3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ht="15.75" thickBot="1" x14ac:dyDescent="0.3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ht="15.75" thickBot="1" x14ac:dyDescent="0.3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ht="15.75" thickBot="1" x14ac:dyDescent="0.3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ht="15.75" thickBot="1" x14ac:dyDescent="0.3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ht="15.75" thickBot="1" x14ac:dyDescent="0.3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ht="15.75" thickBot="1" x14ac:dyDescent="0.3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ht="15.75" thickBot="1" x14ac:dyDescent="0.3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ht="15.75" thickBot="1" x14ac:dyDescent="0.3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ht="15.75" thickBot="1" x14ac:dyDescent="0.3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ht="15.75" thickBot="1" x14ac:dyDescent="0.3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ht="15.75" thickBot="1" x14ac:dyDescent="0.3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ht="15.75" thickBot="1" x14ac:dyDescent="0.3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ht="15.75" thickBot="1" x14ac:dyDescent="0.3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ht="15.75" thickBot="1" x14ac:dyDescent="0.3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ht="15.75" thickBot="1" x14ac:dyDescent="0.3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ht="15.75" thickBot="1" x14ac:dyDescent="0.3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ht="15.75" thickBot="1" x14ac:dyDescent="0.3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ht="15.75" thickBot="1" x14ac:dyDescent="0.3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ht="15.75" thickBot="1" x14ac:dyDescent="0.3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ht="15.75" thickBot="1" x14ac:dyDescent="0.3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ht="15.75" thickBot="1" x14ac:dyDescent="0.3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ht="15.75" thickBot="1" x14ac:dyDescent="0.3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ht="15.75" thickBot="1" x14ac:dyDescent="0.3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ht="15.75" thickBot="1" x14ac:dyDescent="0.3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ht="15.75" thickBot="1" x14ac:dyDescent="0.3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ht="15.75" thickBot="1" x14ac:dyDescent="0.3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ht="15.75" thickBot="1" x14ac:dyDescent="0.3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ht="15.75" thickBot="1" x14ac:dyDescent="0.3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ht="15.75" thickBot="1" x14ac:dyDescent="0.3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ht="15.75" thickBot="1" x14ac:dyDescent="0.3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ht="15.75" thickBot="1" x14ac:dyDescent="0.3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ht="15.75" thickBot="1" x14ac:dyDescent="0.3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ht="15.75" thickBot="1" x14ac:dyDescent="0.3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ht="15.75" thickBot="1" x14ac:dyDescent="0.3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ht="15.75" thickBot="1" x14ac:dyDescent="0.3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ht="15.75" thickBot="1" x14ac:dyDescent="0.3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ht="15.75" thickBot="1" x14ac:dyDescent="0.3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ht="15.75" thickBot="1" x14ac:dyDescent="0.3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ht="15.75" thickBot="1" x14ac:dyDescent="0.3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ht="15.75" thickBot="1" x14ac:dyDescent="0.3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ht="15.75" thickBot="1" x14ac:dyDescent="0.3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ht="15.75" thickBot="1" x14ac:dyDescent="0.3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ht="15.75" thickBot="1" x14ac:dyDescent="0.3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ht="15.75" thickBot="1" x14ac:dyDescent="0.3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ht="15.75" thickBot="1" x14ac:dyDescent="0.3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ht="15.75" thickBot="1" x14ac:dyDescent="0.3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ht="15.75" thickBot="1" x14ac:dyDescent="0.3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ht="15.75" thickBot="1" x14ac:dyDescent="0.3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ht="15.75" thickBot="1" x14ac:dyDescent="0.3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ht="15.75" thickBot="1" x14ac:dyDescent="0.3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ht="15.75" thickBot="1" x14ac:dyDescent="0.3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ht="15.75" thickBot="1" x14ac:dyDescent="0.3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ht="15.75" thickBot="1" x14ac:dyDescent="0.3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ht="15.75" thickBot="1" x14ac:dyDescent="0.3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ht="15.75" thickBot="1" x14ac:dyDescent="0.3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ht="15.75" thickBot="1" x14ac:dyDescent="0.3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ht="15.75" thickBot="1" x14ac:dyDescent="0.3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ht="15.75" thickBot="1" x14ac:dyDescent="0.3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ht="15.75" thickBot="1" x14ac:dyDescent="0.3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ht="15.75" thickBot="1" x14ac:dyDescent="0.3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ht="15.75" thickBot="1" x14ac:dyDescent="0.3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ht="15.75" thickBot="1" x14ac:dyDescent="0.3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ht="15.75" thickBot="1" x14ac:dyDescent="0.3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ht="15.75" thickBot="1" x14ac:dyDescent="0.3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ht="15.75" thickBot="1" x14ac:dyDescent="0.3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ht="15.75" thickBot="1" x14ac:dyDescent="0.3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ht="15.75" thickBot="1" x14ac:dyDescent="0.3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ht="15.75" thickBot="1" x14ac:dyDescent="0.3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ht="15.75" thickBot="1" x14ac:dyDescent="0.3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ht="15.75" thickBot="1" x14ac:dyDescent="0.3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ht="15.75" thickBot="1" x14ac:dyDescent="0.3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ht="15.75" thickBot="1" x14ac:dyDescent="0.3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ht="15.75" thickBot="1" x14ac:dyDescent="0.3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ht="15.75" thickBot="1" x14ac:dyDescent="0.3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ht="15.75" thickBot="1" x14ac:dyDescent="0.3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ht="15.75" thickBot="1" x14ac:dyDescent="0.3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ht="15.75" thickBot="1" x14ac:dyDescent="0.3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ht="15.75" thickBot="1" x14ac:dyDescent="0.3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ht="15.75" thickBot="1" x14ac:dyDescent="0.3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ht="15.75" thickBot="1" x14ac:dyDescent="0.3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ht="15.75" thickBot="1" x14ac:dyDescent="0.3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ht="15.75" thickBot="1" x14ac:dyDescent="0.3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ht="15.75" thickBot="1" x14ac:dyDescent="0.3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ht="15.75" thickBot="1" x14ac:dyDescent="0.3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ht="15.75" thickBot="1" x14ac:dyDescent="0.3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ht="15.75" thickBot="1" x14ac:dyDescent="0.3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ht="15.75" thickBot="1" x14ac:dyDescent="0.3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ht="15.75" thickBot="1" x14ac:dyDescent="0.3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ht="15.75" thickBot="1" x14ac:dyDescent="0.3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ht="15.75" thickBot="1" x14ac:dyDescent="0.3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ht="15.75" thickBot="1" x14ac:dyDescent="0.3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ht="15.75" thickBot="1" x14ac:dyDescent="0.3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ht="15.75" thickBot="1" x14ac:dyDescent="0.3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ht="15.75" thickBot="1" x14ac:dyDescent="0.3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ht="15.75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thickBot="1" x14ac:dyDescent="0.3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ht="15.75" thickBot="1" x14ac:dyDescent="0.3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ht="15.75" thickBot="1" x14ac:dyDescent="0.3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ht="15.75" thickBot="1" x14ac:dyDescent="0.3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ht="15.75" thickBot="1" x14ac:dyDescent="0.3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ht="15.75" thickBot="1" x14ac:dyDescent="0.3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ht="15.75" thickBot="1" x14ac:dyDescent="0.3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ht="15.75" thickBot="1" x14ac:dyDescent="0.3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ht="15.75" thickBot="1" x14ac:dyDescent="0.3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ht="15.75" thickBot="1" x14ac:dyDescent="0.3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ht="15.75" thickBot="1" x14ac:dyDescent="0.3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ht="15.75" thickBot="1" x14ac:dyDescent="0.3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ht="15.75" thickBot="1" x14ac:dyDescent="0.3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ht="15.75" thickBot="1" x14ac:dyDescent="0.3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ht="15.75" thickBot="1" x14ac:dyDescent="0.3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ht="15.75" thickBot="1" x14ac:dyDescent="0.3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ht="15.75" thickBot="1" x14ac:dyDescent="0.3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ht="15.75" thickBot="1" x14ac:dyDescent="0.3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ht="15.75" thickBot="1" x14ac:dyDescent="0.3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ht="15.75" thickBot="1" x14ac:dyDescent="0.3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ht="15.75" thickBot="1" x14ac:dyDescent="0.3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ht="15.75" thickBot="1" x14ac:dyDescent="0.3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ht="15.75" thickBot="1" x14ac:dyDescent="0.3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ht="15.75" thickBot="1" x14ac:dyDescent="0.3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ht="15.75" thickBot="1" x14ac:dyDescent="0.3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ht="15.75" thickBot="1" x14ac:dyDescent="0.3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ht="15.75" thickBot="1" x14ac:dyDescent="0.3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ht="15.75" thickBot="1" x14ac:dyDescent="0.3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ht="15.75" thickBot="1" x14ac:dyDescent="0.3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ht="15.75" thickBot="1" x14ac:dyDescent="0.3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ht="15.75" thickBot="1" x14ac:dyDescent="0.3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ht="15.75" thickBot="1" x14ac:dyDescent="0.3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ht="15.75" thickBot="1" x14ac:dyDescent="0.3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ht="15.75" thickBot="1" x14ac:dyDescent="0.3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ht="15.75" thickBot="1" x14ac:dyDescent="0.3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ht="15.75" thickBot="1" x14ac:dyDescent="0.3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ht="15.75" thickBot="1" x14ac:dyDescent="0.3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ht="15.75" thickBot="1" x14ac:dyDescent="0.3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ht="15.75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thickBot="1" x14ac:dyDescent="0.3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ht="15.75" thickBot="1" x14ac:dyDescent="0.3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ht="15.75" thickBot="1" x14ac:dyDescent="0.3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ht="15.75" thickBot="1" x14ac:dyDescent="0.3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ht="15.75" thickBot="1" x14ac:dyDescent="0.3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ht="15.75" thickBot="1" x14ac:dyDescent="0.3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ht="15.75" thickBot="1" x14ac:dyDescent="0.3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ht="15.75" thickBot="1" x14ac:dyDescent="0.3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ht="15.75" thickBot="1" x14ac:dyDescent="0.3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ht="15.75" thickBot="1" x14ac:dyDescent="0.3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ht="15.75" thickBot="1" x14ac:dyDescent="0.3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ht="15.75" thickBot="1" x14ac:dyDescent="0.3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ht="15.75" thickBot="1" x14ac:dyDescent="0.3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ht="15.75" thickBot="1" x14ac:dyDescent="0.3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ht="15.75" thickBot="1" x14ac:dyDescent="0.3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ht="15.75" thickBot="1" x14ac:dyDescent="0.3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ht="15.75" thickBot="1" x14ac:dyDescent="0.3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ht="15.75" thickBot="1" x14ac:dyDescent="0.3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ht="15.75" thickBot="1" x14ac:dyDescent="0.3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ht="15.75" thickBot="1" x14ac:dyDescent="0.3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ht="15.75" thickBot="1" x14ac:dyDescent="0.3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ht="15.75" thickBot="1" x14ac:dyDescent="0.3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ht="15.75" thickBot="1" x14ac:dyDescent="0.3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ht="15.75" thickBot="1" x14ac:dyDescent="0.3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ht="15.75" thickBot="1" x14ac:dyDescent="0.3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ht="15.75" thickBot="1" x14ac:dyDescent="0.3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ht="15.75" thickBot="1" x14ac:dyDescent="0.3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ht="15.75" thickBot="1" x14ac:dyDescent="0.3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ht="15.75" thickBot="1" x14ac:dyDescent="0.3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ht="15.75" thickBot="1" x14ac:dyDescent="0.3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ht="15.75" thickBot="1" x14ac:dyDescent="0.3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ht="15.75" thickBot="1" x14ac:dyDescent="0.3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ht="15.75" thickBot="1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ht="15.75" thickBot="1" x14ac:dyDescent="0.3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ht="15.75" thickBot="1" x14ac:dyDescent="0.3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ht="15.75" thickBot="1" x14ac:dyDescent="0.3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ht="15.75" thickBot="1" x14ac:dyDescent="0.3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ht="15.75" thickBot="1" x14ac:dyDescent="0.3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ht="15.75" thickBot="1" x14ac:dyDescent="0.3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ht="15.75" thickBot="1" x14ac:dyDescent="0.3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ht="15.75" thickBot="1" x14ac:dyDescent="0.3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ht="15.75" thickBot="1" x14ac:dyDescent="0.3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ht="15.75" thickBot="1" x14ac:dyDescent="0.3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ht="15.75" thickBot="1" x14ac:dyDescent="0.3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ht="15.75" thickBot="1" x14ac:dyDescent="0.3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ht="15.75" thickBot="1" x14ac:dyDescent="0.3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ht="15.75" thickBot="1" x14ac:dyDescent="0.3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ht="15.75" thickBot="1" x14ac:dyDescent="0.3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ht="15.75" thickBot="1" x14ac:dyDescent="0.3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AD212356-B750-4A71-9B68-0C6688C60878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topLeftCell="A4" workbookViewId="0">
      <selection activeCell="C6" sqref="C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10" xr:uid="{E863B51A-46EB-487B-9123-54409764CDAD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B1" workbookViewId="0">
      <selection activeCell="K6" sqref="K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ht="15.75" thickBot="1" x14ac:dyDescent="0.3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ht="15.75" thickBot="1" x14ac:dyDescent="0.3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ht="15.75" thickBot="1" x14ac:dyDescent="0.3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ht="15.75" thickBot="1" x14ac:dyDescent="0.3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ht="15.75" thickBot="1" x14ac:dyDescent="0.3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ht="15.75" thickBot="1" x14ac:dyDescent="0.3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ht="15.75" thickBot="1" x14ac:dyDescent="0.3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ht="15.75" thickBot="1" x14ac:dyDescent="0.3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ht="15.75" thickBot="1" x14ac:dyDescent="0.3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ht="15.75" thickBot="1" x14ac:dyDescent="0.3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ht="15.75" thickBot="1" x14ac:dyDescent="0.3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ht="15.75" thickBot="1" x14ac:dyDescent="0.3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ht="15.75" thickBot="1" x14ac:dyDescent="0.3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ht="15.75" thickBot="1" x14ac:dyDescent="0.3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ht="15.75" thickBot="1" x14ac:dyDescent="0.3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ht="15.75" thickBot="1" x14ac:dyDescent="0.3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ht="15.75" thickBot="1" x14ac:dyDescent="0.3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ht="15.75" thickBot="1" x14ac:dyDescent="0.3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ht="15.75" thickBot="1" x14ac:dyDescent="0.3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ht="15.75" thickBot="1" x14ac:dyDescent="0.3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ht="15.75" thickBot="1" x14ac:dyDescent="0.3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ht="15.75" thickBot="1" x14ac:dyDescent="0.3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ht="15.75" thickBot="1" x14ac:dyDescent="0.3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ht="15.75" thickBot="1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ht="15.75" thickBot="1" x14ac:dyDescent="0.3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ht="15.75" thickBot="1" x14ac:dyDescent="0.3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ht="15.75" thickBot="1" x14ac:dyDescent="0.3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ht="15.75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ht="15.75" thickBot="1" x14ac:dyDescent="0.3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ht="15.75" thickBot="1" x14ac:dyDescent="0.3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ht="15.75" thickBot="1" x14ac:dyDescent="0.3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ht="15.75" thickBot="1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ht="15.75" thickBot="1" x14ac:dyDescent="0.3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ht="15.75" thickBot="1" x14ac:dyDescent="0.3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ht="15.75" thickBot="1" x14ac:dyDescent="0.3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ht="15.75" thickBot="1" x14ac:dyDescent="0.3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ht="15.75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1A1F18E0-AEE0-468E-804F-3A7324ED8036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A8" workbookViewId="0">
      <selection activeCell="M29" sqref="M29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73">
        <f>(D11*$E$9)+D11</f>
        <v>12667.97</v>
      </c>
      <c r="F11" s="73">
        <f t="shared" ref="F11:J11" si="0">(E11*$E$9)+E11</f>
        <v>13048.009099999999</v>
      </c>
      <c r="G11" s="73">
        <f t="shared" si="0"/>
        <v>13439.449372999999</v>
      </c>
      <c r="H11" s="73">
        <f t="shared" si="0"/>
        <v>13842.63285419</v>
      </c>
      <c r="I11" s="73">
        <f t="shared" si="0"/>
        <v>14257.911839815701</v>
      </c>
      <c r="J11" s="73">
        <f t="shared" si="0"/>
        <v>14685.649195010172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73">
        <f t="shared" ref="E12:J12" si="1">(D12*$E$9)+D12</f>
        <v>36793.660000000003</v>
      </c>
      <c r="F12" s="73">
        <f t="shared" si="1"/>
        <v>37897.469800000006</v>
      </c>
      <c r="G12" s="73">
        <f t="shared" si="1"/>
        <v>39034.393894000008</v>
      </c>
      <c r="H12" s="73">
        <f t="shared" si="1"/>
        <v>40205.425710820011</v>
      </c>
      <c r="I12" s="73">
        <f t="shared" si="1"/>
        <v>41411.588482144609</v>
      </c>
      <c r="J12" s="73">
        <f t="shared" si="1"/>
        <v>42653.936136608943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73">
        <f t="shared" ref="E13:J13" si="2">(D13*$E$9)+D13</f>
        <v>21308.639999999999</v>
      </c>
      <c r="F13" s="73">
        <f t="shared" si="2"/>
        <v>21947.8992</v>
      </c>
      <c r="G13" s="73">
        <f t="shared" si="2"/>
        <v>22606.336176000001</v>
      </c>
      <c r="H13" s="73">
        <f t="shared" si="2"/>
        <v>23284.52626128</v>
      </c>
      <c r="I13" s="73">
        <f t="shared" si="2"/>
        <v>23983.062049118398</v>
      </c>
      <c r="J13" s="73">
        <f t="shared" si="2"/>
        <v>24702.553910591949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73">
        <f t="shared" ref="E14:J14" si="3">(D14*$E$9)+D14</f>
        <v>38601.31</v>
      </c>
      <c r="F14" s="73">
        <f t="shared" si="3"/>
        <v>39759.349299999994</v>
      </c>
      <c r="G14" s="73">
        <f t="shared" si="3"/>
        <v>40952.129778999995</v>
      </c>
      <c r="H14" s="73">
        <f t="shared" si="3"/>
        <v>42180.693672369998</v>
      </c>
      <c r="I14" s="73">
        <f t="shared" si="3"/>
        <v>43446.114482541096</v>
      </c>
      <c r="J14" s="73">
        <f t="shared" si="3"/>
        <v>44749.497917017332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73">
        <f t="shared" ref="E15:J15" si="4">(D15*$E$9)+D15</f>
        <v>31376.89</v>
      </c>
      <c r="F15" s="73">
        <f t="shared" si="4"/>
        <v>32318.1967</v>
      </c>
      <c r="G15" s="73">
        <f t="shared" si="4"/>
        <v>33287.742600999998</v>
      </c>
      <c r="H15" s="73">
        <f t="shared" si="4"/>
        <v>34286.374879030001</v>
      </c>
      <c r="I15" s="73">
        <f t="shared" si="4"/>
        <v>35314.966125400904</v>
      </c>
      <c r="J15" s="73">
        <f t="shared" si="4"/>
        <v>36374.415109162932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73">
        <f t="shared" ref="E16:J16" si="5">(D16*$E$9)+D16</f>
        <v>13627.93</v>
      </c>
      <c r="F16" s="73">
        <f t="shared" si="5"/>
        <v>14036.767900000001</v>
      </c>
      <c r="G16" s="73">
        <f t="shared" si="5"/>
        <v>14457.870937000002</v>
      </c>
      <c r="H16" s="73">
        <f t="shared" si="5"/>
        <v>14891.607065110002</v>
      </c>
      <c r="I16" s="73">
        <f t="shared" si="5"/>
        <v>15338.355277063301</v>
      </c>
      <c r="J16" s="73">
        <f t="shared" si="5"/>
        <v>15798.5059353752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73">
        <f t="shared" ref="E17:J17" si="6">(D17*$E$9)+D17</f>
        <v>14610.55</v>
      </c>
      <c r="F17" s="73">
        <f t="shared" si="6"/>
        <v>15048.8665</v>
      </c>
      <c r="G17" s="73">
        <f t="shared" si="6"/>
        <v>15500.332495000001</v>
      </c>
      <c r="H17" s="73">
        <f t="shared" si="6"/>
        <v>15965.34246985</v>
      </c>
      <c r="I17" s="73">
        <f t="shared" si="6"/>
        <v>16444.3027439455</v>
      </c>
      <c r="J17" s="73">
        <f t="shared" si="6"/>
        <v>16937.631826263863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73">
        <f t="shared" ref="E18:J18" si="7">(D18*$E$9)+D18</f>
        <v>39829.07</v>
      </c>
      <c r="F18" s="73">
        <f t="shared" si="7"/>
        <v>41023.9421</v>
      </c>
      <c r="G18" s="73">
        <f t="shared" si="7"/>
        <v>42254.660363000003</v>
      </c>
      <c r="H18" s="73">
        <f t="shared" si="7"/>
        <v>43522.300173890006</v>
      </c>
      <c r="I18" s="73">
        <f t="shared" si="7"/>
        <v>44827.969179106709</v>
      </c>
      <c r="J18" s="73">
        <f t="shared" si="7"/>
        <v>46172.808254479911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73">
        <f t="shared" ref="E19:J19" si="8">(D19*$E$9)+D19</f>
        <v>26310.32</v>
      </c>
      <c r="F19" s="73">
        <f t="shared" si="8"/>
        <v>27099.6296</v>
      </c>
      <c r="G19" s="73">
        <f t="shared" si="8"/>
        <v>27912.618488</v>
      </c>
      <c r="H19" s="73">
        <f t="shared" si="8"/>
        <v>28749.99704264</v>
      </c>
      <c r="I19" s="73">
        <f t="shared" si="8"/>
        <v>29612.496953919199</v>
      </c>
      <c r="J19" s="73">
        <f t="shared" si="8"/>
        <v>30500.871862536776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73">
        <f t="shared" ref="E20:J20" si="9">(D20*$E$9)+D20</f>
        <v>42961.3</v>
      </c>
      <c r="F20" s="73">
        <f t="shared" si="9"/>
        <v>44250.139000000003</v>
      </c>
      <c r="G20" s="73">
        <f t="shared" si="9"/>
        <v>45577.643170000003</v>
      </c>
      <c r="H20" s="73">
        <f t="shared" si="9"/>
        <v>46944.9724651</v>
      </c>
      <c r="I20" s="73">
        <f t="shared" si="9"/>
        <v>48353.321639053</v>
      </c>
      <c r="J20" s="73">
        <f t="shared" si="9"/>
        <v>49803.921288224592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73">
        <f t="shared" ref="E21:J21" si="10">(D21*$E$9)+D21</f>
        <v>25779.87</v>
      </c>
      <c r="F21" s="73">
        <f t="shared" si="10"/>
        <v>26553.266100000001</v>
      </c>
      <c r="G21" s="73">
        <f t="shared" si="10"/>
        <v>27349.864083</v>
      </c>
      <c r="H21" s="73">
        <f t="shared" si="10"/>
        <v>28170.360005490002</v>
      </c>
      <c r="I21" s="73">
        <f t="shared" si="10"/>
        <v>29015.470805654702</v>
      </c>
      <c r="J21" s="73">
        <f t="shared" si="10"/>
        <v>29885.934929824343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73">
        <f t="shared" ref="E22:J22" si="11">(D22*$E$9)+D22</f>
        <v>24567.56</v>
      </c>
      <c r="F22" s="73">
        <f t="shared" si="11"/>
        <v>25304.586800000001</v>
      </c>
      <c r="G22" s="73">
        <f t="shared" si="11"/>
        <v>26063.724404000001</v>
      </c>
      <c r="H22" s="73">
        <f t="shared" si="11"/>
        <v>26845.63613612</v>
      </c>
      <c r="I22" s="73">
        <f t="shared" si="11"/>
        <v>27651.005220203599</v>
      </c>
      <c r="J22" s="73">
        <f t="shared" si="11"/>
        <v>28480.535376809705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73">
        <f t="shared" ref="E23:J23" si="12">(D23*$E$9)+D23</f>
        <v>47751.83</v>
      </c>
      <c r="F23" s="73">
        <f t="shared" si="12"/>
        <v>49184.384900000005</v>
      </c>
      <c r="G23" s="73">
        <f t="shared" si="12"/>
        <v>50659.916447000003</v>
      </c>
      <c r="H23" s="73">
        <f t="shared" si="12"/>
        <v>52179.713940410002</v>
      </c>
      <c r="I23" s="73">
        <f t="shared" si="12"/>
        <v>53745.105358622299</v>
      </c>
      <c r="J23" s="73">
        <f t="shared" si="12"/>
        <v>55357.458519380969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73">
        <f t="shared" ref="E24:J24" si="13">(D24*$E$9)+D24</f>
        <v>44698.91</v>
      </c>
      <c r="F24" s="73">
        <f t="shared" si="13"/>
        <v>46039.8773</v>
      </c>
      <c r="G24" s="73">
        <f t="shared" si="13"/>
        <v>47421.073619000003</v>
      </c>
      <c r="H24" s="73">
        <f t="shared" si="13"/>
        <v>48843.705827570004</v>
      </c>
      <c r="I24" s="73">
        <f t="shared" si="13"/>
        <v>50309.0170023971</v>
      </c>
      <c r="J24" s="73">
        <f t="shared" si="13"/>
        <v>51818.287512469011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73">
        <f t="shared" ref="E25:J25" si="14">(D25*$E$9)+D25</f>
        <v>18244.39</v>
      </c>
      <c r="F25" s="73">
        <f t="shared" si="14"/>
        <v>18791.721699999998</v>
      </c>
      <c r="G25" s="73">
        <f t="shared" si="14"/>
        <v>19355.473350999997</v>
      </c>
      <c r="H25" s="73">
        <f t="shared" si="14"/>
        <v>19936.137551529995</v>
      </c>
      <c r="I25" s="73">
        <f t="shared" si="14"/>
        <v>20534.221678075894</v>
      </c>
      <c r="J25" s="73">
        <f t="shared" si="14"/>
        <v>21150.248328418169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73">
        <f t="shared" ref="E26:J26" si="15">(D26*$E$9)+D26</f>
        <v>39927.949999999997</v>
      </c>
      <c r="F26" s="73">
        <f t="shared" si="15"/>
        <v>41125.788499999995</v>
      </c>
      <c r="G26" s="73">
        <f t="shared" si="15"/>
        <v>42359.562154999992</v>
      </c>
      <c r="H26" s="73">
        <f t="shared" si="15"/>
        <v>43630.349019649992</v>
      </c>
      <c r="I26" s="73">
        <f t="shared" si="15"/>
        <v>44939.259490239492</v>
      </c>
      <c r="J26" s="73">
        <f t="shared" si="15"/>
        <v>46287.437274946678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73">
        <f t="shared" ref="E27:J27" si="16">(D27*$E$9)+D27</f>
        <v>42182.62</v>
      </c>
      <c r="F27" s="73">
        <f t="shared" si="16"/>
        <v>43448.098600000005</v>
      </c>
      <c r="G27" s="73">
        <f t="shared" si="16"/>
        <v>44751.541558000004</v>
      </c>
      <c r="H27" s="73">
        <f t="shared" si="16"/>
        <v>46094.087804740004</v>
      </c>
      <c r="I27" s="73">
        <f t="shared" si="16"/>
        <v>47476.910438882202</v>
      </c>
      <c r="J27" s="73">
        <f t="shared" si="16"/>
        <v>48901.217752048666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73">
        <f t="shared" ref="E28:J28" si="17">(D28*$E$9)+D28</f>
        <v>33321.53</v>
      </c>
      <c r="F28" s="73">
        <f t="shared" si="17"/>
        <v>34321.175900000002</v>
      </c>
      <c r="G28" s="73">
        <f t="shared" si="17"/>
        <v>35350.811177000003</v>
      </c>
      <c r="H28" s="73">
        <f t="shared" si="17"/>
        <v>36411.335512310005</v>
      </c>
      <c r="I28" s="73">
        <f t="shared" si="17"/>
        <v>37503.675577679307</v>
      </c>
      <c r="J28" s="73">
        <f t="shared" si="17"/>
        <v>38628.785845009683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73">
        <f t="shared" ref="E29:J29" si="18">(D29*$E$9)+D29</f>
        <v>20950.2</v>
      </c>
      <c r="F29" s="73">
        <f t="shared" si="18"/>
        <v>21578.706000000002</v>
      </c>
      <c r="G29" s="73">
        <f t="shared" si="18"/>
        <v>22226.067180000002</v>
      </c>
      <c r="H29" s="73">
        <f t="shared" si="18"/>
        <v>22892.849195400002</v>
      </c>
      <c r="I29" s="73">
        <f t="shared" si="18"/>
        <v>23579.634671262003</v>
      </c>
      <c r="J29" s="73">
        <f t="shared" si="18"/>
        <v>24287.023711399863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20" sqref="I20"/>
    </sheetView>
  </sheetViews>
  <sheetFormatPr baseColWidth="10" defaultRowHeight="15" customHeight="1" x14ac:dyDescent="0.25"/>
  <cols>
    <col min="1" max="1" width="5.7109375" style="35" customWidth="1"/>
    <col min="2" max="2" width="11.7109375" style="35" customWidth="1"/>
    <col min="3" max="6" width="15.7109375" style="35" customWidth="1"/>
    <col min="7" max="7" width="5.7109375" style="35" customWidth="1"/>
    <col min="8" max="8" width="60.7109375" style="35" customWidth="1"/>
    <col min="9" max="9" width="15.7109375" style="35" customWidth="1"/>
    <col min="10" max="16384" width="11.42578125" style="35"/>
  </cols>
  <sheetData>
    <row r="9" spans="2:9" ht="20.25" x14ac:dyDescent="0.25">
      <c r="B9" s="33" t="s">
        <v>135</v>
      </c>
      <c r="C9" s="33"/>
      <c r="D9" s="33"/>
      <c r="E9" s="34"/>
    </row>
    <row r="10" spans="2:9" ht="20.25" x14ac:dyDescent="0.25">
      <c r="B10" s="36"/>
      <c r="C10" s="36"/>
      <c r="D10" s="36"/>
      <c r="E10" s="37"/>
    </row>
    <row r="11" spans="2:9" x14ac:dyDescent="0.25">
      <c r="B11" s="38" t="s">
        <v>136</v>
      </c>
      <c r="C11" s="38" t="s">
        <v>2</v>
      </c>
      <c r="D11" s="38" t="s">
        <v>137</v>
      </c>
      <c r="E11" s="38" t="s">
        <v>138</v>
      </c>
      <c r="F11" s="38" t="s">
        <v>139</v>
      </c>
      <c r="H11" s="39" t="s">
        <v>140</v>
      </c>
      <c r="I11" s="38" t="s">
        <v>141</v>
      </c>
    </row>
    <row r="12" spans="2:9" ht="12.75" x14ac:dyDescent="0.25">
      <c r="B12" s="40" t="s">
        <v>142</v>
      </c>
      <c r="C12" s="41" t="s">
        <v>143</v>
      </c>
      <c r="D12" s="42"/>
      <c r="E12" s="42">
        <v>43148</v>
      </c>
      <c r="F12" s="42">
        <v>35319</v>
      </c>
      <c r="H12" s="41" t="s">
        <v>144</v>
      </c>
      <c r="I12" s="72">
        <f>MAX(D12:F23)</f>
        <v>47842</v>
      </c>
    </row>
    <row r="13" spans="2:9" ht="12.75" x14ac:dyDescent="0.25">
      <c r="B13" s="40" t="s">
        <v>145</v>
      </c>
      <c r="C13" s="41" t="s">
        <v>143</v>
      </c>
      <c r="D13" s="42">
        <v>47536</v>
      </c>
      <c r="E13" s="42">
        <v>47842</v>
      </c>
      <c r="F13" s="42">
        <v>42045</v>
      </c>
      <c r="H13" s="41" t="s">
        <v>146</v>
      </c>
      <c r="I13" s="72">
        <f>AVERAGE(F12:F16)</f>
        <v>43345.4</v>
      </c>
    </row>
    <row r="14" spans="2:9" ht="12.75" x14ac:dyDescent="0.25">
      <c r="B14" s="40" t="s">
        <v>147</v>
      </c>
      <c r="C14" s="41" t="s">
        <v>143</v>
      </c>
      <c r="D14" s="42">
        <v>35881</v>
      </c>
      <c r="E14" s="42">
        <v>44170</v>
      </c>
      <c r="F14" s="42">
        <v>45931</v>
      </c>
      <c r="H14" s="41" t="s">
        <v>148</v>
      </c>
      <c r="I14" s="72">
        <f>MIN(E17:E19)</f>
        <v>32603</v>
      </c>
    </row>
    <row r="15" spans="2:9" ht="12.75" x14ac:dyDescent="0.25">
      <c r="B15" s="40" t="s">
        <v>149</v>
      </c>
      <c r="C15" s="41" t="s">
        <v>143</v>
      </c>
      <c r="D15" s="42">
        <v>36316</v>
      </c>
      <c r="E15" s="42"/>
      <c r="F15" s="42">
        <v>45966</v>
      </c>
      <c r="H15" s="41" t="s">
        <v>150</v>
      </c>
      <c r="I15" s="72">
        <f>SUM(D12:D23,F12:F23)</f>
        <v>777076</v>
      </c>
    </row>
    <row r="16" spans="2:9" ht="12.75" x14ac:dyDescent="0.25">
      <c r="B16" s="40" t="s">
        <v>151</v>
      </c>
      <c r="C16" s="41" t="s">
        <v>143</v>
      </c>
      <c r="D16" s="42">
        <v>44786</v>
      </c>
      <c r="E16" s="42">
        <v>33376</v>
      </c>
      <c r="F16" s="42">
        <v>47466</v>
      </c>
    </row>
    <row r="17" spans="2:6" ht="12.75" x14ac:dyDescent="0.25">
      <c r="B17" s="40" t="s">
        <v>152</v>
      </c>
      <c r="C17" s="41" t="s">
        <v>153</v>
      </c>
      <c r="D17" s="42">
        <v>38681</v>
      </c>
      <c r="E17" s="42">
        <v>37595</v>
      </c>
      <c r="F17" s="42">
        <v>47260</v>
      </c>
    </row>
    <row r="18" spans="2:6" ht="12.75" x14ac:dyDescent="0.25">
      <c r="B18" s="40" t="s">
        <v>154</v>
      </c>
      <c r="C18" s="41" t="s">
        <v>153</v>
      </c>
      <c r="D18" s="42">
        <v>30428</v>
      </c>
      <c r="E18" s="42">
        <v>38919</v>
      </c>
      <c r="F18" s="42">
        <v>30083</v>
      </c>
    </row>
    <row r="19" spans="2:6" ht="12.75" x14ac:dyDescent="0.25">
      <c r="B19" s="40" t="s">
        <v>155</v>
      </c>
      <c r="C19" s="41" t="s">
        <v>153</v>
      </c>
      <c r="D19" s="42"/>
      <c r="E19" s="42">
        <v>32603</v>
      </c>
      <c r="F19" s="42">
        <v>32173</v>
      </c>
    </row>
    <row r="20" spans="2:6" ht="12.75" x14ac:dyDescent="0.25">
      <c r="B20" s="40" t="s">
        <v>156</v>
      </c>
      <c r="C20" s="41" t="s">
        <v>157</v>
      </c>
      <c r="D20" s="42">
        <v>41682</v>
      </c>
      <c r="E20" s="42">
        <v>31579</v>
      </c>
      <c r="F20" s="42">
        <v>38659</v>
      </c>
    </row>
    <row r="21" spans="2:6" ht="12.75" x14ac:dyDescent="0.25">
      <c r="B21" s="40" t="s">
        <v>158</v>
      </c>
      <c r="C21" s="41" t="s">
        <v>157</v>
      </c>
      <c r="D21" s="42">
        <v>38038</v>
      </c>
      <c r="E21" s="42">
        <v>47602</v>
      </c>
      <c r="F21" s="42"/>
    </row>
    <row r="22" spans="2:6" ht="12.75" x14ac:dyDescent="0.25">
      <c r="B22" s="40" t="s">
        <v>159</v>
      </c>
      <c r="C22" s="41" t="s">
        <v>157</v>
      </c>
      <c r="D22" s="42">
        <v>31049</v>
      </c>
      <c r="E22" s="42">
        <v>32531</v>
      </c>
      <c r="F22" s="42">
        <v>33804</v>
      </c>
    </row>
    <row r="23" spans="2:6" ht="12.75" x14ac:dyDescent="0.25">
      <c r="B23" s="40" t="s">
        <v>160</v>
      </c>
      <c r="C23" s="41" t="s">
        <v>157</v>
      </c>
      <c r="D23" s="42"/>
      <c r="E23" s="42">
        <v>33549</v>
      </c>
      <c r="F23" s="42">
        <v>33973</v>
      </c>
    </row>
  </sheetData>
  <pageMargins left="0.7" right="0.7" top="0.75" bottom="0.75" header="0.3" footer="0.3"/>
  <ignoredErrors>
    <ignoredError sqref="I13:I14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J11" sqref="J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5" t="s">
        <v>78</v>
      </c>
      <c r="B9" s="75" t="s">
        <v>79</v>
      </c>
      <c r="C9" s="75" t="s">
        <v>80</v>
      </c>
      <c r="D9" s="75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5"/>
      <c r="B10" s="75"/>
      <c r="C10" s="75"/>
      <c r="D10" s="75"/>
      <c r="E10" s="43">
        <v>1.4999999999999999E-2</v>
      </c>
      <c r="F10" s="43">
        <v>3.2000000000000001E-2</v>
      </c>
      <c r="G10" s="43">
        <v>1.9E-2</v>
      </c>
      <c r="H10" s="43">
        <v>2.8000000000000001E-2</v>
      </c>
      <c r="I10" s="44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5">
        <f>D11+(D11*E$10)</f>
        <v>1523.5150000000001</v>
      </c>
      <c r="F11" s="45">
        <f t="shared" ref="F11:H11" si="0">E11+(E11*F$10)</f>
        <v>1572.2674800000002</v>
      </c>
      <c r="G11" s="45">
        <f t="shared" si="0"/>
        <v>1602.1405621200001</v>
      </c>
      <c r="H11" s="45">
        <f t="shared" si="0"/>
        <v>1647.0004978593602</v>
      </c>
      <c r="I11" s="45">
        <f>SUM(E11:H11)</f>
        <v>6344.9235399793615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5">
        <f t="shared" ref="E12:H12" si="1">D12+(D12*E$10)</f>
        <v>2666.4050000000002</v>
      </c>
      <c r="F12" s="45">
        <f t="shared" si="1"/>
        <v>2751.7299600000001</v>
      </c>
      <c r="G12" s="45">
        <f t="shared" si="1"/>
        <v>2804.01282924</v>
      </c>
      <c r="H12" s="45">
        <f t="shared" si="1"/>
        <v>2882.5251884587201</v>
      </c>
      <c r="I12" s="45">
        <f t="shared" ref="I12:I29" si="2">SUM(E12:H12)</f>
        <v>11104.672977698719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5">
        <f t="shared" ref="E13:H13" si="3">D13+(D13*E$10)</f>
        <v>2707.0050000000001</v>
      </c>
      <c r="F13" s="45">
        <f t="shared" si="3"/>
        <v>2793.62916</v>
      </c>
      <c r="G13" s="45">
        <f t="shared" si="3"/>
        <v>2846.7081140400001</v>
      </c>
      <c r="H13" s="45">
        <f t="shared" si="3"/>
        <v>2926.4159412331201</v>
      </c>
      <c r="I13" s="45">
        <f t="shared" si="2"/>
        <v>11273.758215273119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5">
        <f t="shared" ref="E14:H14" si="4">D14+(D14*E$10)</f>
        <v>2350.7399999999998</v>
      </c>
      <c r="F14" s="45">
        <f t="shared" si="4"/>
        <v>2425.9636799999998</v>
      </c>
      <c r="G14" s="45">
        <f t="shared" si="4"/>
        <v>2472.05698992</v>
      </c>
      <c r="H14" s="45">
        <f t="shared" si="4"/>
        <v>2541.2745856377601</v>
      </c>
      <c r="I14" s="45">
        <f t="shared" si="2"/>
        <v>9790.0352555577592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5">
        <f t="shared" ref="E15:H15" si="5">D15+(D15*E$10)</f>
        <v>1550.92</v>
      </c>
      <c r="F15" s="45">
        <f t="shared" si="5"/>
        <v>1600.54944</v>
      </c>
      <c r="G15" s="45">
        <f t="shared" si="5"/>
        <v>1630.9598793600001</v>
      </c>
      <c r="H15" s="45">
        <f t="shared" si="5"/>
        <v>1676.6267559820801</v>
      </c>
      <c r="I15" s="45">
        <f t="shared" si="2"/>
        <v>6459.0560753420796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5">
        <f t="shared" ref="E16:H16" si="6">D16+(D16*E$10)</f>
        <v>2086.84</v>
      </c>
      <c r="F16" s="45">
        <f t="shared" si="6"/>
        <v>2153.61888</v>
      </c>
      <c r="G16" s="45">
        <f t="shared" si="6"/>
        <v>2194.5376387199999</v>
      </c>
      <c r="H16" s="45">
        <f t="shared" si="6"/>
        <v>2255.98469260416</v>
      </c>
      <c r="I16" s="45">
        <f t="shared" si="2"/>
        <v>8690.9812113241605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5">
        <f t="shared" ref="E17:H17" si="7">D17+(D17*E$10)</f>
        <v>1914.29</v>
      </c>
      <c r="F17" s="45">
        <f t="shared" si="7"/>
        <v>1975.54728</v>
      </c>
      <c r="G17" s="45">
        <f t="shared" si="7"/>
        <v>2013.08267832</v>
      </c>
      <c r="H17" s="45">
        <f t="shared" si="7"/>
        <v>2069.4489933129598</v>
      </c>
      <c r="I17" s="45">
        <f t="shared" si="2"/>
        <v>7972.3689516329596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5">
        <f t="shared" ref="E18:H18" si="8">D18+(D18*E$10)</f>
        <v>1849.33</v>
      </c>
      <c r="F18" s="45">
        <f t="shared" si="8"/>
        <v>1908.50856</v>
      </c>
      <c r="G18" s="45">
        <f t="shared" si="8"/>
        <v>1944.7702226399999</v>
      </c>
      <c r="H18" s="45">
        <f t="shared" si="8"/>
        <v>1999.2237888739198</v>
      </c>
      <c r="I18" s="45">
        <f t="shared" si="2"/>
        <v>7701.8325715139199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5">
        <f t="shared" ref="E19:H19" si="9">D19+(D19*E$10)</f>
        <v>2325.3649999999998</v>
      </c>
      <c r="F19" s="45">
        <f t="shared" si="9"/>
        <v>2399.7766799999999</v>
      </c>
      <c r="G19" s="45">
        <f t="shared" si="9"/>
        <v>2445.3724369199999</v>
      </c>
      <c r="H19" s="45">
        <f t="shared" si="9"/>
        <v>2513.8428651537597</v>
      </c>
      <c r="I19" s="45">
        <f t="shared" si="2"/>
        <v>9684.3569820737594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5">
        <f t="shared" ref="E20:H20" si="10">D20+(D20*E$10)</f>
        <v>2000.5650000000001</v>
      </c>
      <c r="F20" s="45">
        <f t="shared" si="10"/>
        <v>2064.5830799999999</v>
      </c>
      <c r="G20" s="45">
        <f t="shared" si="10"/>
        <v>2103.8101585199997</v>
      </c>
      <c r="H20" s="45">
        <f t="shared" si="10"/>
        <v>2162.7168429585599</v>
      </c>
      <c r="I20" s="45">
        <f t="shared" si="2"/>
        <v>8331.6750814785592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5">
        <f t="shared" ref="E21:H21" si="11">D21+(D21*E$10)</f>
        <v>1687.9449999999999</v>
      </c>
      <c r="F21" s="45">
        <f t="shared" si="11"/>
        <v>1741.9592399999999</v>
      </c>
      <c r="G21" s="45">
        <f t="shared" si="11"/>
        <v>1775.0564655599999</v>
      </c>
      <c r="H21" s="45">
        <f t="shared" si="11"/>
        <v>1824.7580465956798</v>
      </c>
      <c r="I21" s="45">
        <f t="shared" si="2"/>
        <v>7029.7187521556798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5">
        <f t="shared" ref="E22:H22" si="12">D22+(D22*E$10)</f>
        <v>1943.7249999999999</v>
      </c>
      <c r="F22" s="45">
        <f t="shared" si="12"/>
        <v>2005.9241999999999</v>
      </c>
      <c r="G22" s="45">
        <f t="shared" si="12"/>
        <v>2044.0367598</v>
      </c>
      <c r="H22" s="45">
        <f t="shared" si="12"/>
        <v>2101.2697890744003</v>
      </c>
      <c r="I22" s="45">
        <f t="shared" si="2"/>
        <v>8094.9557488744003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5">
        <f t="shared" ref="E23:H23" si="13">D23+(D23*E$10)</f>
        <v>2820.6849999999999</v>
      </c>
      <c r="F23" s="45">
        <f t="shared" si="13"/>
        <v>2910.9469199999999</v>
      </c>
      <c r="G23" s="45">
        <f t="shared" si="13"/>
        <v>2966.2549114799999</v>
      </c>
      <c r="H23" s="45">
        <f t="shared" si="13"/>
        <v>3049.3100490014399</v>
      </c>
      <c r="I23" s="45">
        <f t="shared" si="2"/>
        <v>11747.196880481441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5">
        <f t="shared" ref="E24:H24" si="14">D24+(D24*E$10)</f>
        <v>2488.7800000000002</v>
      </c>
      <c r="F24" s="45">
        <f t="shared" si="14"/>
        <v>2568.4209600000004</v>
      </c>
      <c r="G24" s="45">
        <f t="shared" si="14"/>
        <v>2617.2209582400005</v>
      </c>
      <c r="H24" s="45">
        <f t="shared" si="14"/>
        <v>2690.5031450707206</v>
      </c>
      <c r="I24" s="45">
        <f t="shared" si="2"/>
        <v>10364.925063310722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5">
        <f t="shared" ref="E25:H25" si="15">D25+(D25*E$10)</f>
        <v>2429.91</v>
      </c>
      <c r="F25" s="45">
        <f t="shared" si="15"/>
        <v>2507.6671200000001</v>
      </c>
      <c r="G25" s="45">
        <f t="shared" si="15"/>
        <v>2555.31279528</v>
      </c>
      <c r="H25" s="45">
        <f t="shared" si="15"/>
        <v>2626.8615535478402</v>
      </c>
      <c r="I25" s="45">
        <f t="shared" si="2"/>
        <v>10119.751468827841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5">
        <f t="shared" ref="E26:H26" si="16">D26+(D26*E$10)</f>
        <v>2254.3150000000001</v>
      </c>
      <c r="F26" s="45">
        <f t="shared" si="16"/>
        <v>2326.4530800000002</v>
      </c>
      <c r="G26" s="45">
        <f t="shared" si="16"/>
        <v>2370.6556885200002</v>
      </c>
      <c r="H26" s="45">
        <f t="shared" si="16"/>
        <v>2437.0340477985601</v>
      </c>
      <c r="I26" s="45">
        <f t="shared" si="2"/>
        <v>9388.4578163185615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5">
        <f t="shared" ref="E27:H27" si="17">D27+(D27*E$10)</f>
        <v>2885.645</v>
      </c>
      <c r="F27" s="45">
        <f t="shared" si="17"/>
        <v>2977.9856399999999</v>
      </c>
      <c r="G27" s="45">
        <f t="shared" si="17"/>
        <v>3034.5673671599998</v>
      </c>
      <c r="H27" s="45">
        <f t="shared" si="17"/>
        <v>3119.5352534404797</v>
      </c>
      <c r="I27" s="45">
        <f t="shared" si="2"/>
        <v>12017.733260600478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5">
        <f t="shared" ref="E28:H28" si="18">D28+(D28*E$10)</f>
        <v>2302.02</v>
      </c>
      <c r="F28" s="45">
        <f t="shared" si="18"/>
        <v>2375.6846399999999</v>
      </c>
      <c r="G28" s="45">
        <f t="shared" si="18"/>
        <v>2420.82264816</v>
      </c>
      <c r="H28" s="45">
        <f t="shared" si="18"/>
        <v>2488.60568230848</v>
      </c>
      <c r="I28" s="45">
        <f t="shared" si="2"/>
        <v>9587.1329704684795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5">
        <f t="shared" ref="E29:H29" si="19">D29+(D29*E$10)</f>
        <v>2690.7649999999999</v>
      </c>
      <c r="F29" s="45">
        <f t="shared" si="19"/>
        <v>2776.8694799999998</v>
      </c>
      <c r="G29" s="45">
        <f t="shared" si="19"/>
        <v>2829.6300001199997</v>
      </c>
      <c r="H29" s="45">
        <f t="shared" si="19"/>
        <v>2908.8596401233599</v>
      </c>
      <c r="I29" s="45">
        <f t="shared" si="2"/>
        <v>11206.124120243359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2025-03-21T17:20:59Z</dcterms:modified>
</cp:coreProperties>
</file>