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51793546-C2F1-49C4-8BAB-DE0A6F00FB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4  Page 4_8be51fb5-71f2-4144-a55e-28f7a8b97ff0" name="Table014  Page 4" connection="Consulta - Table014 (Page 4)"/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" i="2" l="1"/>
  <c r="O36" i="2"/>
  <c r="N36" i="2"/>
  <c r="M36" i="2"/>
  <c r="L36" i="2"/>
  <c r="K36" i="2"/>
  <c r="H36" i="2"/>
  <c r="Y35" i="2"/>
  <c r="N35" i="2"/>
  <c r="M35" i="2"/>
  <c r="L35" i="2"/>
  <c r="K35" i="2"/>
  <c r="I35" i="2"/>
  <c r="H35" i="2"/>
  <c r="Y34" i="2"/>
  <c r="N34" i="2"/>
  <c r="M34" i="2"/>
  <c r="L34" i="2"/>
  <c r="K34" i="2"/>
  <c r="H34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3" i="2"/>
  <c r="M33" i="2"/>
  <c r="L33" i="2"/>
  <c r="K33" i="2"/>
  <c r="I33" i="2"/>
  <c r="H33" i="2"/>
  <c r="W33" i="2"/>
  <c r="G33" i="2"/>
  <c r="F33" i="2"/>
  <c r="Y32" i="2" l="1"/>
  <c r="X32" i="2"/>
  <c r="O32" i="2"/>
  <c r="T32" i="2"/>
  <c r="Q32" i="2"/>
  <c r="N32" i="2"/>
  <c r="M32" i="2"/>
  <c r="K32" i="2"/>
  <c r="I32" i="2"/>
  <c r="J32" i="2"/>
  <c r="H32" i="2"/>
  <c r="W32" i="2"/>
  <c r="Q25" i="2"/>
  <c r="N25" i="2"/>
  <c r="M25" i="2"/>
  <c r="L25" i="2"/>
  <c r="K25" i="2"/>
  <c r="J25" i="2"/>
  <c r="I25" i="2"/>
  <c r="H25" i="2"/>
  <c r="G25" i="2"/>
  <c r="M12" i="2"/>
  <c r="L12" i="2"/>
  <c r="K12" i="2"/>
  <c r="H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2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3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4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5" xr16:uid="{E658B1B9-01E7-486C-B73E-C8DD70E87C8C}" name="Consulta - Table014 (Page 4)" description="Conexión a la consulta 'Table014 (Page 4)' en el libro." type="100" refreshedVersion="8" minRefreshableVersion="5">
    <extLst>
      <ext xmlns:x15="http://schemas.microsoft.com/office/spreadsheetml/2010/11/main" uri="{DE250136-89BD-433C-8126-D09CA5730AF9}">
        <x15:connection id="88b2b2f0-7bea-4754-872d-e64b74849ee5"/>
      </ext>
    </extLst>
  </connection>
  <connection id="6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7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8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9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10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11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12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13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1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15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16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17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18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19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20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21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22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23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<sst xmlns="http://schemas.openxmlformats.org/spreadsheetml/2006/main" count="921" uniqueCount="316">
  <si>
    <t>Ref</t>
  </si>
  <si>
    <t>Sub Ref</t>
  </si>
  <si>
    <t>Type OH</t>
  </si>
  <si>
    <t>OH_Overall</t>
  </si>
  <si>
    <t>FAME_Overall</t>
  </si>
  <si>
    <t>GLYCEROL_Overall</t>
  </si>
  <si>
    <t>OIL_Overall</t>
  </si>
  <si>
    <t>DG_Overall</t>
  </si>
  <si>
    <t>MG_Overall</t>
  </si>
  <si>
    <t>OH_Light</t>
  </si>
  <si>
    <t>FAME_Light</t>
  </si>
  <si>
    <t>GLYCEROL_Light</t>
  </si>
  <si>
    <t>OIL_Light</t>
  </si>
  <si>
    <t>DG_Light</t>
  </si>
  <si>
    <t>MG_Light</t>
  </si>
  <si>
    <t>OH_Heavy</t>
  </si>
  <si>
    <t>FAME_Heavy</t>
  </si>
  <si>
    <t>GLYCEROL_Heavy</t>
  </si>
  <si>
    <t>OIL_Heavy</t>
  </si>
  <si>
    <t>DG_Heavy</t>
  </si>
  <si>
    <t>MG_Heavy</t>
  </si>
  <si>
    <t>ACID_Overall</t>
  </si>
  <si>
    <t>WATER_Overall</t>
  </si>
  <si>
    <t>ACID_Light</t>
  </si>
  <si>
    <t>WATER_Light</t>
  </si>
  <si>
    <t>ACID_Heavy</t>
  </si>
  <si>
    <t>WATER_Heavy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</si>
  <si>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</si>
  <si>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</si>
  <si>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</si>
  <si>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</si>
  <si>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</si>
  <si>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</si>
  <si>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</si>
  <si>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</si>
  <si>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</si>
  <si>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</si>
  <si>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</si>
  <si>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</si>
  <si>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</si>
  <si>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</si>
  <si>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</si>
  <si>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</si>
  <si>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Icosenoico</t>
  </si>
  <si>
    <t>Docosanoico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</si>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</sst>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left" vertical="center" indent="3"/>
    </xf>
    <xf numFmtId="0" fontId="2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4" fillId="3" borderId="0" xfId="0" applyFont="1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30"/>
  <sheetViews>
    <sheetView tabSelected="1" workbookViewId="0">
      <pane ySplit="1" topLeftCell="A507" activePane="bottomLeft" state="frozen"/>
      <selection pane="bottomLeft" activeCell="K536" sqref="K536"/>
    </sheetView>
  </sheetViews>
  <sheetFormatPr baseColWidth="10" defaultColWidth="9.140625" defaultRowHeight="15" x14ac:dyDescent="0.25"/>
  <cols>
    <col min="3" max="3" width="15.42578125" bestFit="1" customWidth="1"/>
    <col min="5" max="5" width="11.140625" bestFit="1" customWidth="1"/>
    <col min="6" max="6" width="19" bestFit="1" customWidth="1"/>
    <col min="7" max="13" width="11.140625" bestFit="1" customWidth="1"/>
    <col min="14" max="18" width="12.140625" bestFit="1" customWidth="1"/>
    <col min="19" max="19" width="12.28515625" customWidth="1"/>
    <col min="20" max="20" width="16" customWidth="1"/>
    <col min="21" max="21" width="10.140625" bestFit="1" customWidth="1"/>
    <col min="22" max="22" width="12.42578125" bestFit="1" customWidth="1"/>
    <col min="23" max="23" width="16.28515625" bestFit="1" customWidth="1"/>
    <col min="24" max="24" width="10.28515625" bestFit="1" customWidth="1"/>
    <col min="25" max="25" width="10" customWidth="1"/>
    <col min="26" max="26" width="10.42578125" bestFit="1" customWidth="1"/>
    <col min="27" max="27" width="11.7109375" bestFit="1" customWidth="1"/>
    <col min="28" max="28" width="13.7109375" bestFit="1" customWidth="1"/>
  </cols>
  <sheetData>
    <row r="1" spans="1:28" ht="15.75" thickBot="1" x14ac:dyDescent="0.3">
      <c r="A1" s="3" t="s">
        <v>0</v>
      </c>
      <c r="B1" s="4" t="s">
        <v>1</v>
      </c>
      <c r="C1" s="5" t="s">
        <v>315</v>
      </c>
      <c r="D1" s="5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21</v>
      </c>
      <c r="L1" s="6" t="s">
        <v>22</v>
      </c>
      <c r="M1" s="7" t="s">
        <v>9</v>
      </c>
      <c r="N1" s="7" t="s">
        <v>10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23</v>
      </c>
      <c r="T1" s="7" t="s">
        <v>24</v>
      </c>
      <c r="U1" s="8" t="s">
        <v>15</v>
      </c>
      <c r="V1" s="8" t="s">
        <v>16</v>
      </c>
      <c r="W1" s="8" t="s">
        <v>17</v>
      </c>
      <c r="X1" s="8" t="s">
        <v>18</v>
      </c>
      <c r="Y1" s="8" t="s">
        <v>19</v>
      </c>
      <c r="Z1" s="8" t="s">
        <v>20</v>
      </c>
      <c r="AA1" s="9" t="s">
        <v>25</v>
      </c>
      <c r="AB1" s="10" t="s">
        <v>26</v>
      </c>
    </row>
    <row r="2" spans="1:28" x14ac:dyDescent="0.25">
      <c r="A2" s="11">
        <v>1</v>
      </c>
      <c r="B2" s="11" t="s">
        <v>27</v>
      </c>
      <c r="C2" s="11">
        <v>298.14999999999998</v>
      </c>
      <c r="D2" s="11">
        <v>1</v>
      </c>
      <c r="E2" s="11">
        <v>0.25</v>
      </c>
      <c r="F2" s="11">
        <v>0.375</v>
      </c>
      <c r="G2" s="11">
        <v>0.375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0.151</v>
      </c>
      <c r="N2" s="11">
        <v>0.80569999999999997</v>
      </c>
      <c r="O2" s="11">
        <v>4.3299999999999998E-2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0.40860000000000002</v>
      </c>
      <c r="V2" s="11">
        <v>2.0999999999999999E-3</v>
      </c>
      <c r="W2" s="11">
        <v>0.58930000000000005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</row>
    <row r="3" spans="1:28" x14ac:dyDescent="0.25">
      <c r="A3" s="11">
        <v>1</v>
      </c>
      <c r="B3" s="11" t="s">
        <v>27</v>
      </c>
      <c r="C3" s="11">
        <v>298.14999999999998</v>
      </c>
      <c r="D3" s="11">
        <v>1</v>
      </c>
      <c r="E3" s="11">
        <v>0.2</v>
      </c>
      <c r="F3" s="11">
        <v>0.4</v>
      </c>
      <c r="G3" s="11">
        <v>0.4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0.10060000000000001</v>
      </c>
      <c r="N3" s="11">
        <v>0.88390000000000002</v>
      </c>
      <c r="O3" s="11">
        <v>1.55E-2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0.26989999999999997</v>
      </c>
      <c r="V3" s="11">
        <v>1.5E-3</v>
      </c>
      <c r="W3" s="11">
        <v>0.72860000000000003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</row>
    <row r="4" spans="1:28" x14ac:dyDescent="0.25">
      <c r="A4" s="11">
        <v>1</v>
      </c>
      <c r="B4" s="11" t="s">
        <v>27</v>
      </c>
      <c r="C4" s="11">
        <v>298.14999999999998</v>
      </c>
      <c r="D4" s="11">
        <v>1</v>
      </c>
      <c r="E4" s="11">
        <v>0.3</v>
      </c>
      <c r="F4" s="11">
        <v>0.35</v>
      </c>
      <c r="G4" s="11">
        <v>0.35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7.6299999999999993E-2</v>
      </c>
      <c r="N4" s="11">
        <v>0.92230000000000001</v>
      </c>
      <c r="O4" s="11">
        <v>1.4000000000000002E-3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0.21590000000000001</v>
      </c>
      <c r="V4" s="11">
        <v>1.1999999999999999E-3</v>
      </c>
      <c r="W4" s="11">
        <v>0.78290000000000004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</row>
    <row r="5" spans="1:28" x14ac:dyDescent="0.25">
      <c r="A5" s="11">
        <v>1</v>
      </c>
      <c r="B5" s="11" t="s">
        <v>27</v>
      </c>
      <c r="C5" s="11">
        <v>298.14999999999998</v>
      </c>
      <c r="D5" s="11">
        <v>1</v>
      </c>
      <c r="E5" s="11">
        <v>0.28000000000000003</v>
      </c>
      <c r="F5" s="11">
        <v>0.36</v>
      </c>
      <c r="G5" s="11">
        <v>0.36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0.12689999999999999</v>
      </c>
      <c r="N5" s="11">
        <v>0.84319999999999995</v>
      </c>
      <c r="O5" s="11">
        <v>2.9900000000000003E-2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0.34279999999999999</v>
      </c>
      <c r="V5" s="11">
        <v>1.8E-3</v>
      </c>
      <c r="W5" s="11">
        <v>0.65540000000000009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</row>
    <row r="6" spans="1:28" x14ac:dyDescent="0.25">
      <c r="A6" s="11">
        <v>1</v>
      </c>
      <c r="B6" s="11" t="s">
        <v>27</v>
      </c>
      <c r="C6" s="11">
        <v>298.14999999999998</v>
      </c>
      <c r="D6" s="11">
        <v>1</v>
      </c>
      <c r="E6" s="11">
        <v>0.16</v>
      </c>
      <c r="F6" s="11">
        <v>0.42</v>
      </c>
      <c r="G6" s="11">
        <v>0.42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0.14449999999999999</v>
      </c>
      <c r="N6" s="11">
        <v>0.81579999999999997</v>
      </c>
      <c r="O6" s="11">
        <v>3.9699999999999999E-2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0.37920000000000004</v>
      </c>
      <c r="V6" s="11">
        <v>2E-3</v>
      </c>
      <c r="W6" s="11">
        <v>0.61880000000000002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</row>
    <row r="7" spans="1:28" x14ac:dyDescent="0.25">
      <c r="A7" s="11">
        <v>1</v>
      </c>
      <c r="B7" s="11" t="s">
        <v>27</v>
      </c>
      <c r="C7" s="11">
        <v>298.14999999999998</v>
      </c>
      <c r="D7" s="11">
        <v>1</v>
      </c>
      <c r="E7" s="11">
        <v>0.23</v>
      </c>
      <c r="F7" s="11">
        <v>0.38500000000000001</v>
      </c>
      <c r="G7" s="11">
        <v>0.38500000000000001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0.11720000000000001</v>
      </c>
      <c r="N7" s="11">
        <v>0.85620000000000007</v>
      </c>
      <c r="O7" s="11">
        <v>2.6600000000000002E-2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0.32500000000000001</v>
      </c>
      <c r="V7" s="11">
        <v>1.8E-3</v>
      </c>
      <c r="W7" s="11">
        <v>0.67319999999999991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</row>
    <row r="8" spans="1:28" x14ac:dyDescent="0.25">
      <c r="A8" s="11">
        <v>1</v>
      </c>
      <c r="B8" s="11" t="s">
        <v>27</v>
      </c>
      <c r="C8" s="11">
        <v>298.14999999999998</v>
      </c>
      <c r="D8" s="11">
        <v>1</v>
      </c>
      <c r="E8" s="11">
        <v>0.18</v>
      </c>
      <c r="F8" s="11">
        <v>0.41</v>
      </c>
      <c r="G8" s="11">
        <v>0.41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8.48E-2</v>
      </c>
      <c r="N8" s="11">
        <v>0.90849999999999997</v>
      </c>
      <c r="O8" s="11">
        <v>6.7000000000000002E-3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0.25429999999999997</v>
      </c>
      <c r="V8" s="11">
        <v>1.1000000000000001E-3</v>
      </c>
      <c r="W8" s="11">
        <v>0.74459999999999993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</row>
    <row r="9" spans="1:28" x14ac:dyDescent="0.25">
      <c r="A9" s="11">
        <v>2</v>
      </c>
      <c r="B9" s="11" t="s">
        <v>27</v>
      </c>
      <c r="C9" s="11">
        <v>293.14999999999998</v>
      </c>
      <c r="D9" s="11">
        <v>2</v>
      </c>
      <c r="E9" s="11">
        <v>3.3000000000000002E-2</v>
      </c>
      <c r="F9" s="11">
        <v>0.49020000000000002</v>
      </c>
      <c r="G9" s="11">
        <v>0.4768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4.7599999999999996E-2</v>
      </c>
      <c r="N9" s="11">
        <v>0.93049999999999999</v>
      </c>
      <c r="O9" s="11">
        <v>2.1899999999999999E-2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4.4299999999999999E-2</v>
      </c>
      <c r="V9" s="11">
        <v>2.4799999999999999E-2</v>
      </c>
      <c r="W9" s="11">
        <v>0.93090000000000006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</row>
    <row r="10" spans="1:28" x14ac:dyDescent="0.25">
      <c r="A10" s="11">
        <v>2</v>
      </c>
      <c r="B10" s="11" t="s">
        <v>27</v>
      </c>
      <c r="C10" s="11">
        <v>293.14999999999998</v>
      </c>
      <c r="D10" s="11">
        <v>2</v>
      </c>
      <c r="E10" s="11">
        <v>8.1600000000000006E-2</v>
      </c>
      <c r="F10" s="11">
        <v>0.46009999999999995</v>
      </c>
      <c r="G10" s="11">
        <v>0.45829999999999999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6.8699999999999997E-2</v>
      </c>
      <c r="N10" s="11">
        <v>0.90949999999999998</v>
      </c>
      <c r="O10" s="11">
        <v>2.18E-2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0.1103</v>
      </c>
      <c r="V10" s="11">
        <v>2.4500000000000001E-2</v>
      </c>
      <c r="W10" s="11">
        <v>0.86519999999999997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</row>
    <row r="11" spans="1:28" x14ac:dyDescent="0.25">
      <c r="A11" s="11">
        <v>2</v>
      </c>
      <c r="B11" s="11" t="s">
        <v>27</v>
      </c>
      <c r="C11" s="11">
        <v>293.14999999999998</v>
      </c>
      <c r="D11" s="11">
        <v>2</v>
      </c>
      <c r="E11" s="11">
        <v>0.11890000000000001</v>
      </c>
      <c r="F11" s="11">
        <v>0.44310000000000005</v>
      </c>
      <c r="G11" s="11">
        <v>0.43799999999999994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8.5099999999999995E-2</v>
      </c>
      <c r="N11" s="11">
        <v>0.89319999999999988</v>
      </c>
      <c r="O11" s="11">
        <v>2.1700000000000001E-2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0.16</v>
      </c>
      <c r="V11" s="11">
        <v>2.4300000000000002E-2</v>
      </c>
      <c r="W11" s="11">
        <v>0.81569999999999998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</row>
    <row r="12" spans="1:28" x14ac:dyDescent="0.25">
      <c r="A12" s="11">
        <v>2</v>
      </c>
      <c r="B12" s="11" t="s">
        <v>27</v>
      </c>
      <c r="C12" s="11">
        <v>293.14999999999998</v>
      </c>
      <c r="D12" s="11">
        <v>2</v>
      </c>
      <c r="E12" s="11">
        <v>0.16620000000000001</v>
      </c>
      <c r="F12" s="11">
        <v>0.41759999999999997</v>
      </c>
      <c r="G12" s="11">
        <v>0.41619999999999996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0.1056</v>
      </c>
      <c r="N12" s="11">
        <v>0.87280000000000002</v>
      </c>
      <c r="O12" s="11">
        <v>2.1600000000000001E-2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0.2248</v>
      </c>
      <c r="V12" s="11">
        <v>2.3700000000000002E-2</v>
      </c>
      <c r="W12" s="11">
        <v>0.75150000000000006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</row>
    <row r="13" spans="1:28" x14ac:dyDescent="0.25">
      <c r="A13" s="11">
        <v>2</v>
      </c>
      <c r="B13" s="11" t="s">
        <v>27</v>
      </c>
      <c r="C13" s="11">
        <v>293.14999999999998</v>
      </c>
      <c r="D13" s="11">
        <v>2</v>
      </c>
      <c r="E13" s="11">
        <v>0.20600000000000002</v>
      </c>
      <c r="F13" s="11">
        <v>0.40049999999999997</v>
      </c>
      <c r="G13" s="11">
        <v>0.39350000000000002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0.12300000000000001</v>
      </c>
      <c r="N13" s="11">
        <v>0.85549999999999993</v>
      </c>
      <c r="O13" s="11">
        <v>2.1499999999999998E-2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0.27839999999999998</v>
      </c>
      <c r="V13" s="11">
        <v>2.3E-2</v>
      </c>
      <c r="W13" s="11">
        <v>0.6986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</row>
    <row r="14" spans="1:28" x14ac:dyDescent="0.25">
      <c r="A14" s="11">
        <v>2</v>
      </c>
      <c r="B14" s="11" t="s">
        <v>27</v>
      </c>
      <c r="C14" s="11">
        <v>293.14999999999998</v>
      </c>
      <c r="D14" s="11">
        <v>2</v>
      </c>
      <c r="E14" s="11">
        <v>0.2555</v>
      </c>
      <c r="F14" s="11">
        <v>0.37109999999999999</v>
      </c>
      <c r="G14" s="11">
        <v>0.37340000000000001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0.1391</v>
      </c>
      <c r="N14" s="11">
        <v>0.83939999999999992</v>
      </c>
      <c r="O14" s="11">
        <v>2.1499999999999998E-2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0.34590000000000004</v>
      </c>
      <c r="V14" s="11">
        <v>2.18E-2</v>
      </c>
      <c r="W14" s="11">
        <v>0.63229999999999997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</row>
    <row r="15" spans="1:28" x14ac:dyDescent="0.25">
      <c r="A15" s="11">
        <v>2</v>
      </c>
      <c r="B15" s="11" t="s">
        <v>27</v>
      </c>
      <c r="C15" s="11">
        <v>313.14999999999998</v>
      </c>
      <c r="D15" s="11">
        <v>2</v>
      </c>
      <c r="E15" s="11">
        <v>6.5199999999999994E-2</v>
      </c>
      <c r="F15" s="11">
        <v>0.4637</v>
      </c>
      <c r="G15" s="11">
        <v>0.47110000000000002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4.3899999999999995E-2</v>
      </c>
      <c r="N15" s="11">
        <v>0.93500000000000005</v>
      </c>
      <c r="O15" s="11">
        <v>2.1099999999999997E-2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8.6599999999999996E-2</v>
      </c>
      <c r="V15" s="11">
        <v>2.76E-2</v>
      </c>
      <c r="W15" s="11">
        <v>0.88580000000000003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</row>
    <row r="16" spans="1:28" x14ac:dyDescent="0.25">
      <c r="A16" s="11">
        <v>2</v>
      </c>
      <c r="B16" s="11" t="s">
        <v>27</v>
      </c>
      <c r="C16" s="11">
        <v>313.14999999999998</v>
      </c>
      <c r="D16" s="11">
        <v>2</v>
      </c>
      <c r="E16" s="11">
        <v>0.11710000000000001</v>
      </c>
      <c r="F16" s="11">
        <v>0.4385</v>
      </c>
      <c r="G16" s="11">
        <v>0.44439999999999996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7.4999999999999997E-2</v>
      </c>
      <c r="N16" s="11">
        <v>0.90500000000000003</v>
      </c>
      <c r="O16" s="11">
        <v>0.02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0.15740000000000001</v>
      </c>
      <c r="V16" s="11">
        <v>2.7400000000000001E-2</v>
      </c>
      <c r="W16" s="11">
        <v>0.81519999999999992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</row>
    <row r="17" spans="1:28" x14ac:dyDescent="0.25">
      <c r="A17" s="11">
        <v>2</v>
      </c>
      <c r="B17" s="11" t="s">
        <v>27</v>
      </c>
      <c r="C17" s="11">
        <v>313.14999999999998</v>
      </c>
      <c r="D17" s="11">
        <v>2</v>
      </c>
      <c r="E17" s="11">
        <v>0.16550000000000001</v>
      </c>
      <c r="F17" s="11">
        <v>0.4158</v>
      </c>
      <c r="G17" s="11">
        <v>0.41869999999999996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0.1007</v>
      </c>
      <c r="N17" s="11">
        <v>0.88</v>
      </c>
      <c r="O17" s="11">
        <v>1.9299999999999998E-2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0.22969999999999999</v>
      </c>
      <c r="V17" s="11">
        <v>2.75E-2</v>
      </c>
      <c r="W17" s="11">
        <v>0.74280000000000002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</row>
    <row r="18" spans="1:28" x14ac:dyDescent="0.25">
      <c r="A18" s="11">
        <v>2</v>
      </c>
      <c r="B18" s="11" t="s">
        <v>27</v>
      </c>
      <c r="C18" s="11">
        <v>313.14999999999998</v>
      </c>
      <c r="D18" s="11">
        <v>2</v>
      </c>
      <c r="E18" s="11">
        <v>0.21989999999999998</v>
      </c>
      <c r="F18" s="11">
        <v>0.39</v>
      </c>
      <c r="G18" s="11">
        <v>0.3901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0.1358</v>
      </c>
      <c r="N18" s="11">
        <v>0.84549999999999992</v>
      </c>
      <c r="O18" s="11">
        <v>1.8700000000000001E-2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0.29249999999999998</v>
      </c>
      <c r="V18" s="11">
        <v>2.7999999999999997E-2</v>
      </c>
      <c r="W18" s="11">
        <v>0.67949999999999999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</row>
    <row r="19" spans="1:28" x14ac:dyDescent="0.25">
      <c r="A19" s="11">
        <v>2</v>
      </c>
      <c r="B19" s="11" t="s">
        <v>27</v>
      </c>
      <c r="C19" s="11">
        <v>313.14999999999998</v>
      </c>
      <c r="D19" s="11">
        <v>2</v>
      </c>
      <c r="E19" s="11">
        <v>0.27140000000000003</v>
      </c>
      <c r="F19" s="11">
        <v>0.36170000000000002</v>
      </c>
      <c r="G19" s="11">
        <v>0.3669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0.1585</v>
      </c>
      <c r="N19" s="11">
        <v>0.82299999999999995</v>
      </c>
      <c r="O19" s="11">
        <v>1.8500000000000003E-2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0.36099999999999999</v>
      </c>
      <c r="V19" s="11">
        <v>2.8900000000000002E-2</v>
      </c>
      <c r="W19" s="11">
        <v>0.61009999999999998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</row>
    <row r="20" spans="1:28" x14ac:dyDescent="0.25">
      <c r="A20" s="11">
        <v>2</v>
      </c>
      <c r="B20" s="11" t="s">
        <v>27</v>
      </c>
      <c r="C20" s="11">
        <v>313.14999999999998</v>
      </c>
      <c r="D20" s="11">
        <v>2</v>
      </c>
      <c r="E20" s="11">
        <v>0.32329999999999998</v>
      </c>
      <c r="F20" s="11">
        <v>0.33520000000000005</v>
      </c>
      <c r="G20" s="11">
        <v>0.34149999999999997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0.17379999999999998</v>
      </c>
      <c r="N20" s="11">
        <v>0.8076000000000001</v>
      </c>
      <c r="O20" s="11">
        <v>1.8600000000000002E-2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0.4279</v>
      </c>
      <c r="V20" s="11">
        <v>3.0299999999999997E-2</v>
      </c>
      <c r="W20" s="11">
        <v>0.54179999999999995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</row>
    <row r="21" spans="1:28" x14ac:dyDescent="0.25">
      <c r="A21" s="11">
        <v>2</v>
      </c>
      <c r="B21" s="11" t="s">
        <v>27</v>
      </c>
      <c r="C21" s="11">
        <v>333.15</v>
      </c>
      <c r="D21" s="11">
        <v>2</v>
      </c>
      <c r="E21" s="11">
        <v>6.5700000000000008E-2</v>
      </c>
      <c r="F21" s="11">
        <v>0.46409999999999996</v>
      </c>
      <c r="G21" s="11">
        <v>0.47020000000000001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5.2400000000000002E-2</v>
      </c>
      <c r="N21" s="11">
        <v>0.93019999999999992</v>
      </c>
      <c r="O21" s="11">
        <v>1.7399999999999999E-2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9.4E-2</v>
      </c>
      <c r="V21" s="11">
        <v>3.2799999999999996E-2</v>
      </c>
      <c r="W21" s="11">
        <v>0.87319999999999998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</row>
    <row r="22" spans="1:28" x14ac:dyDescent="0.25">
      <c r="A22" s="11">
        <v>2</v>
      </c>
      <c r="B22" s="11" t="s">
        <v>27</v>
      </c>
      <c r="C22" s="11">
        <v>333.15</v>
      </c>
      <c r="D22" s="11">
        <v>2</v>
      </c>
      <c r="E22" s="11">
        <v>0.12189999999999999</v>
      </c>
      <c r="F22" s="11">
        <v>0.40789999999999998</v>
      </c>
      <c r="G22" s="11">
        <v>0.47020000000000001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8.4700000000000011E-2</v>
      </c>
      <c r="N22" s="11">
        <v>0.89959999999999996</v>
      </c>
      <c r="O22" s="11">
        <v>1.5700000000000002E-2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0.16579999999999998</v>
      </c>
      <c r="V22" s="11">
        <v>3.7599999999999995E-2</v>
      </c>
      <c r="W22" s="11">
        <v>0.79659999999999997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</row>
    <row r="23" spans="1:28" x14ac:dyDescent="0.25">
      <c r="A23" s="11">
        <v>2</v>
      </c>
      <c r="B23" s="11" t="s">
        <v>27</v>
      </c>
      <c r="C23" s="11">
        <v>333.15</v>
      </c>
      <c r="D23" s="11">
        <v>2</v>
      </c>
      <c r="E23" s="11">
        <v>0.1678</v>
      </c>
      <c r="F23" s="11">
        <v>0.41470000000000001</v>
      </c>
      <c r="G23" s="11">
        <v>0.41749999999999998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0.10539999999999999</v>
      </c>
      <c r="N23" s="11">
        <v>0.87980000000000003</v>
      </c>
      <c r="O23" s="11">
        <v>1.4800000000000001E-2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0.23929999999999998</v>
      </c>
      <c r="V23" s="11">
        <v>4.0199999999999993E-2</v>
      </c>
      <c r="W23" s="11">
        <v>0.72049999999999992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</row>
    <row r="24" spans="1:28" x14ac:dyDescent="0.25">
      <c r="A24" s="11">
        <v>2</v>
      </c>
      <c r="B24" s="11" t="s">
        <v>27</v>
      </c>
      <c r="C24" s="11">
        <v>333.15</v>
      </c>
      <c r="D24" s="11">
        <v>2</v>
      </c>
      <c r="E24" s="11">
        <v>0.21899999999999997</v>
      </c>
      <c r="F24" s="11">
        <v>0.38890000000000002</v>
      </c>
      <c r="G24" s="11">
        <v>0.3921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0.12590000000000001</v>
      </c>
      <c r="N24" s="11">
        <v>0.86010000000000009</v>
      </c>
      <c r="O24" s="11">
        <v>1.3999999999999999E-2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0.30020000000000002</v>
      </c>
      <c r="V24" s="11">
        <v>4.0599999999999997E-2</v>
      </c>
      <c r="W24" s="11">
        <v>0.65920000000000001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</row>
    <row r="25" spans="1:28" x14ac:dyDescent="0.25">
      <c r="A25" s="11">
        <v>2</v>
      </c>
      <c r="B25" s="11" t="s">
        <v>27</v>
      </c>
      <c r="C25" s="11">
        <v>333.15</v>
      </c>
      <c r="D25" s="11">
        <v>2</v>
      </c>
      <c r="E25" s="11">
        <v>0.27800000000000002</v>
      </c>
      <c r="F25" s="11">
        <v>0.35930000000000001</v>
      </c>
      <c r="G25" s="11">
        <v>0.36270000000000002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0.16260000000000002</v>
      </c>
      <c r="N25" s="11">
        <v>0.82459999999999989</v>
      </c>
      <c r="O25" s="11">
        <v>1.2800000000000001E-2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0.38189999999999996</v>
      </c>
      <c r="V25" s="11">
        <v>3.8699999999999998E-2</v>
      </c>
      <c r="W25" s="11">
        <v>0.57940000000000003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</row>
    <row r="26" spans="1:28" x14ac:dyDescent="0.25">
      <c r="A26" s="11">
        <v>2</v>
      </c>
      <c r="B26" s="11" t="s">
        <v>27</v>
      </c>
      <c r="C26" s="11">
        <v>333.15</v>
      </c>
      <c r="D26" s="11">
        <v>2</v>
      </c>
      <c r="E26" s="11">
        <v>0.32869999999999999</v>
      </c>
      <c r="F26" s="11">
        <v>0.33380000000000004</v>
      </c>
      <c r="G26" s="11">
        <v>0.33750000000000002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0.191</v>
      </c>
      <c r="N26" s="11">
        <v>0.79669999999999996</v>
      </c>
      <c r="O26" s="11">
        <v>1.23E-2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0.44659999999999994</v>
      </c>
      <c r="V26" s="11">
        <v>3.5099999999999999E-2</v>
      </c>
      <c r="W26" s="11">
        <v>0.51829999999999998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</row>
    <row r="27" spans="1:28" x14ac:dyDescent="0.25">
      <c r="A27" s="11">
        <v>3</v>
      </c>
      <c r="B27" s="11" t="s">
        <v>27</v>
      </c>
      <c r="C27" s="11">
        <v>298.14999999999998</v>
      </c>
      <c r="D27" s="11">
        <v>2</v>
      </c>
      <c r="E27" s="11">
        <v>0.44659999999999994</v>
      </c>
      <c r="F27" s="11">
        <v>0.40689999999999998</v>
      </c>
      <c r="G27" s="11">
        <v>0.14649999999999999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0.24909999999999999</v>
      </c>
      <c r="N27" s="11">
        <v>0.72370000000000001</v>
      </c>
      <c r="O27" s="11">
        <v>2.7200000000000002E-2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0.6401</v>
      </c>
      <c r="V27" s="11">
        <v>0.1</v>
      </c>
      <c r="W27" s="11">
        <v>0.25989999999999996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</row>
    <row r="28" spans="1:28" x14ac:dyDescent="0.25">
      <c r="A28" s="11">
        <v>3</v>
      </c>
      <c r="B28" s="11" t="s">
        <v>27</v>
      </c>
      <c r="C28" s="11">
        <v>298.14999999999998</v>
      </c>
      <c r="D28" s="11">
        <v>2</v>
      </c>
      <c r="E28" s="11">
        <v>0.39539999999999997</v>
      </c>
      <c r="F28" s="11">
        <v>0.40090000000000003</v>
      </c>
      <c r="G28" s="11">
        <v>0.20370000000000002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0.18479999999999999</v>
      </c>
      <c r="N28" s="11">
        <v>0.79780000000000006</v>
      </c>
      <c r="O28" s="11">
        <v>1.7399999999999999E-2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0.5867</v>
      </c>
      <c r="V28" s="11">
        <v>4.1900000000000007E-2</v>
      </c>
      <c r="W28" s="11">
        <v>0.37140000000000001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</row>
    <row r="29" spans="1:28" x14ac:dyDescent="0.25">
      <c r="A29" s="11">
        <v>3</v>
      </c>
      <c r="B29" s="11" t="s">
        <v>27</v>
      </c>
      <c r="C29" s="11">
        <v>298.14999999999998</v>
      </c>
      <c r="D29" s="11">
        <v>2</v>
      </c>
      <c r="E29" s="11">
        <v>0.34920000000000001</v>
      </c>
      <c r="F29" s="11">
        <v>0.40360000000000001</v>
      </c>
      <c r="G29" s="11">
        <v>0.24719999999999998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0.1497</v>
      </c>
      <c r="N29" s="11">
        <v>0.83779999999999999</v>
      </c>
      <c r="O29" s="11">
        <v>1.2500000000000001E-2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0.52459999999999996</v>
      </c>
      <c r="V29" s="11">
        <v>1.9199999999999998E-2</v>
      </c>
      <c r="W29" s="11">
        <v>0.45619999999999999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</row>
    <row r="30" spans="1:28" x14ac:dyDescent="0.25">
      <c r="A30" s="11">
        <v>3</v>
      </c>
      <c r="B30" s="11" t="s">
        <v>27</v>
      </c>
      <c r="C30" s="11">
        <v>298.14999999999998</v>
      </c>
      <c r="D30" s="11">
        <v>2</v>
      </c>
      <c r="E30" s="11">
        <v>0.29899999999999999</v>
      </c>
      <c r="F30" s="11">
        <v>0.40100000000000002</v>
      </c>
      <c r="G30" s="11">
        <v>0.3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0.11990000000000001</v>
      </c>
      <c r="N30" s="11">
        <v>0.87090000000000001</v>
      </c>
      <c r="O30" s="11">
        <v>9.1999999999999998E-3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0.44700000000000001</v>
      </c>
      <c r="V30" s="11">
        <v>7.8000000000000005E-3</v>
      </c>
      <c r="W30" s="11">
        <v>0.54520000000000002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</row>
    <row r="31" spans="1:28" x14ac:dyDescent="0.25">
      <c r="A31" s="11">
        <v>3</v>
      </c>
      <c r="B31" s="11" t="s">
        <v>27</v>
      </c>
      <c r="C31" s="11">
        <v>298.14999999999998</v>
      </c>
      <c r="D31" s="11">
        <v>2</v>
      </c>
      <c r="E31" s="11">
        <v>0.24609999999999999</v>
      </c>
      <c r="F31" s="11">
        <v>0.3931</v>
      </c>
      <c r="G31" s="11">
        <v>0.36080000000000001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9.4299999999999995E-2</v>
      </c>
      <c r="N31" s="11">
        <v>0.89849999999999997</v>
      </c>
      <c r="O31" s="11">
        <v>7.1999999999999998E-3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0.3664</v>
      </c>
      <c r="V31" s="11">
        <v>2.5000000000000001E-3</v>
      </c>
      <c r="W31" s="11">
        <v>0.63109999999999999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</row>
    <row r="32" spans="1:28" x14ac:dyDescent="0.25">
      <c r="A32" s="11">
        <v>3</v>
      </c>
      <c r="B32" s="11" t="s">
        <v>27</v>
      </c>
      <c r="C32" s="11">
        <v>298.14999999999998</v>
      </c>
      <c r="D32" s="11">
        <v>2</v>
      </c>
      <c r="E32" s="11">
        <v>0.19829999999999998</v>
      </c>
      <c r="F32" s="11">
        <v>0.40479999999999999</v>
      </c>
      <c r="G32" s="11">
        <v>0.39689999999999998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7.7100000000000002E-2</v>
      </c>
      <c r="N32" s="11">
        <v>0.91749999999999998</v>
      </c>
      <c r="O32" s="11">
        <v>5.4000000000000003E-3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0.2984</v>
      </c>
      <c r="V32" s="11">
        <v>2.0999999999999999E-3</v>
      </c>
      <c r="W32" s="11">
        <v>0.69950000000000001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</row>
    <row r="33" spans="1:28" x14ac:dyDescent="0.25">
      <c r="A33" s="11">
        <v>3</v>
      </c>
      <c r="B33" s="11" t="s">
        <v>27</v>
      </c>
      <c r="C33" s="11">
        <v>318.14999999999998</v>
      </c>
      <c r="D33" s="11">
        <v>2</v>
      </c>
      <c r="E33" s="11">
        <v>0.44040000000000001</v>
      </c>
      <c r="F33" s="11">
        <v>0.40250000000000002</v>
      </c>
      <c r="G33" s="11">
        <v>0.15710000000000002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0.28010000000000002</v>
      </c>
      <c r="N33" s="11">
        <v>0.67909999999999993</v>
      </c>
      <c r="O33" s="11">
        <v>4.0800000000000003E-2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0.62139999999999995</v>
      </c>
      <c r="V33" s="11">
        <v>0.10589999999999999</v>
      </c>
      <c r="W33" s="11">
        <v>0.2727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</row>
    <row r="34" spans="1:28" x14ac:dyDescent="0.25">
      <c r="A34" s="11">
        <v>3</v>
      </c>
      <c r="B34" s="11" t="s">
        <v>27</v>
      </c>
      <c r="C34" s="11">
        <v>318.14999999999998</v>
      </c>
      <c r="D34" s="11">
        <v>2</v>
      </c>
      <c r="E34" s="11">
        <v>0.40279999999999999</v>
      </c>
      <c r="F34" s="11">
        <v>0.39700000000000002</v>
      </c>
      <c r="G34" s="11">
        <v>0.20019999999999999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0.2238</v>
      </c>
      <c r="N34" s="11">
        <v>0.74980000000000002</v>
      </c>
      <c r="O34" s="11">
        <v>2.64E-2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0.59060000000000001</v>
      </c>
      <c r="V34" s="11">
        <v>5.3899999999999997E-2</v>
      </c>
      <c r="W34" s="11">
        <v>0.35549999999999998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</row>
    <row r="35" spans="1:28" x14ac:dyDescent="0.25">
      <c r="A35" s="11">
        <v>3</v>
      </c>
      <c r="B35" s="11" t="s">
        <v>27</v>
      </c>
      <c r="C35" s="11">
        <v>318.14999999999998</v>
      </c>
      <c r="D35" s="11">
        <v>2</v>
      </c>
      <c r="E35" s="11">
        <v>0.35090000000000005</v>
      </c>
      <c r="F35" s="11">
        <v>0.40500000000000003</v>
      </c>
      <c r="G35" s="11">
        <v>0.24410000000000001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0.17879999999999999</v>
      </c>
      <c r="N35" s="11">
        <v>0.80249999999999999</v>
      </c>
      <c r="O35" s="11">
        <v>1.8700000000000001E-2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0.52329999999999999</v>
      </c>
      <c r="V35" s="11">
        <v>2.3E-2</v>
      </c>
      <c r="W35" s="11">
        <v>0.45369999999999999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</row>
    <row r="36" spans="1:28" x14ac:dyDescent="0.25">
      <c r="A36" s="11">
        <v>3</v>
      </c>
      <c r="B36" s="11" t="s">
        <v>27</v>
      </c>
      <c r="C36" s="11">
        <v>318.14999999999998</v>
      </c>
      <c r="D36" s="11">
        <v>2</v>
      </c>
      <c r="E36" s="11">
        <v>0.3004</v>
      </c>
      <c r="F36" s="11">
        <v>0.40380000000000005</v>
      </c>
      <c r="G36" s="11">
        <v>0.29580000000000001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0.13769999999999999</v>
      </c>
      <c r="N36" s="11">
        <v>0.84549999999999992</v>
      </c>
      <c r="O36" s="11">
        <v>1.6799999999999999E-2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0.44619999999999999</v>
      </c>
      <c r="V36" s="11">
        <v>1.0700000000000001E-2</v>
      </c>
      <c r="W36" s="11">
        <v>0.54310000000000003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</row>
    <row r="37" spans="1:28" x14ac:dyDescent="0.25">
      <c r="A37" s="11">
        <v>3</v>
      </c>
      <c r="B37" s="11" t="s">
        <v>27</v>
      </c>
      <c r="C37" s="11">
        <v>318.14999999999998</v>
      </c>
      <c r="D37" s="11">
        <v>2</v>
      </c>
      <c r="E37" s="11">
        <v>0.24579999999999999</v>
      </c>
      <c r="F37" s="11">
        <v>0.4042</v>
      </c>
      <c r="G37" s="11">
        <v>0.35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0.1118</v>
      </c>
      <c r="N37" s="11">
        <v>0.878</v>
      </c>
      <c r="O37" s="11">
        <v>1.0200000000000001E-2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0.37259999999999999</v>
      </c>
      <c r="V37" s="11">
        <v>4.5999999999999999E-3</v>
      </c>
      <c r="W37" s="11">
        <v>0.62280000000000002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</row>
    <row r="38" spans="1:28" x14ac:dyDescent="0.25">
      <c r="A38" s="11">
        <v>3</v>
      </c>
      <c r="B38" s="11" t="s">
        <v>27</v>
      </c>
      <c r="C38" s="11">
        <v>318.14999999999998</v>
      </c>
      <c r="D38" s="11">
        <v>2</v>
      </c>
      <c r="E38" s="11">
        <v>0.2006</v>
      </c>
      <c r="F38" s="11">
        <v>0.40179999999999999</v>
      </c>
      <c r="G38" s="11">
        <v>0.39759999999999995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8.6699999999999999E-2</v>
      </c>
      <c r="N38" s="11">
        <v>0.90650000000000008</v>
      </c>
      <c r="O38" s="11">
        <v>6.8000000000000005E-3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0.29699999999999999</v>
      </c>
      <c r="V38" s="11">
        <v>4.0000000000000001E-3</v>
      </c>
      <c r="W38" s="11">
        <v>0.69900000000000007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</row>
    <row r="39" spans="1:28" x14ac:dyDescent="0.25">
      <c r="A39" s="11">
        <v>3</v>
      </c>
      <c r="B39" s="11" t="s">
        <v>27</v>
      </c>
      <c r="C39" s="11">
        <v>338.15</v>
      </c>
      <c r="D39" s="11">
        <v>2</v>
      </c>
      <c r="E39" s="11">
        <v>0.44569999999999999</v>
      </c>
      <c r="F39" s="11">
        <v>0.39640000000000003</v>
      </c>
      <c r="G39" s="11">
        <v>0.15789999999999998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0.34789999999999999</v>
      </c>
      <c r="N39" s="11">
        <v>0.57540000000000002</v>
      </c>
      <c r="O39" s="11">
        <v>7.6700000000000004E-2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0.59899999999999998</v>
      </c>
      <c r="V39" s="11">
        <v>0.13439999999999999</v>
      </c>
      <c r="W39" s="11">
        <v>0.2666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</row>
    <row r="40" spans="1:28" x14ac:dyDescent="0.25">
      <c r="A40" s="11">
        <v>3</v>
      </c>
      <c r="B40" s="11" t="s">
        <v>27</v>
      </c>
      <c r="C40" s="11">
        <v>338.15</v>
      </c>
      <c r="D40" s="11">
        <v>2</v>
      </c>
      <c r="E40" s="11">
        <v>0.39929999999999999</v>
      </c>
      <c r="F40" s="11">
        <v>0.40130000000000005</v>
      </c>
      <c r="G40" s="11">
        <v>0.19940000000000002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0.26390000000000002</v>
      </c>
      <c r="N40" s="11">
        <v>0.69430000000000003</v>
      </c>
      <c r="O40" s="11">
        <v>4.1799999999999997E-2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0.56759999999999999</v>
      </c>
      <c r="V40" s="11">
        <v>6.8199999999999997E-2</v>
      </c>
      <c r="W40" s="11">
        <v>0.36420000000000002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</row>
    <row r="41" spans="1:28" x14ac:dyDescent="0.25">
      <c r="A41" s="11">
        <v>3</v>
      </c>
      <c r="B41" s="11" t="s">
        <v>27</v>
      </c>
      <c r="C41" s="11">
        <v>338.15</v>
      </c>
      <c r="D41" s="11">
        <v>2</v>
      </c>
      <c r="E41" s="11">
        <v>0.33740000000000003</v>
      </c>
      <c r="F41" s="11">
        <v>0.40810000000000002</v>
      </c>
      <c r="G41" s="11">
        <v>0.2545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0.19329999999999997</v>
      </c>
      <c r="N41" s="11">
        <v>0.78159999999999996</v>
      </c>
      <c r="O41" s="11">
        <v>2.5099999999999997E-2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0.49859999999999999</v>
      </c>
      <c r="V41" s="11">
        <v>2.4500000000000001E-2</v>
      </c>
      <c r="W41" s="11">
        <v>0.47689999999999999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</row>
    <row r="42" spans="1:28" x14ac:dyDescent="0.25">
      <c r="A42" s="11">
        <v>3</v>
      </c>
      <c r="B42" s="11" t="s">
        <v>27</v>
      </c>
      <c r="C42" s="11">
        <v>338.15</v>
      </c>
      <c r="D42" s="11">
        <v>2</v>
      </c>
      <c r="E42" s="11">
        <v>0.3034</v>
      </c>
      <c r="F42" s="11">
        <v>0.39630000000000004</v>
      </c>
      <c r="G42" s="11">
        <v>0.30030000000000001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0.16200000000000001</v>
      </c>
      <c r="N42" s="11">
        <v>0.81940000000000002</v>
      </c>
      <c r="O42" s="11">
        <v>1.8600000000000002E-2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0.43439999999999995</v>
      </c>
      <c r="V42" s="11">
        <v>1.21E-2</v>
      </c>
      <c r="W42" s="11">
        <v>0.55349999999999999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</row>
    <row r="43" spans="1:28" x14ac:dyDescent="0.25">
      <c r="A43" s="11">
        <v>3</v>
      </c>
      <c r="B43" s="11" t="s">
        <v>27</v>
      </c>
      <c r="C43" s="11">
        <v>338.15</v>
      </c>
      <c r="D43" s="11">
        <v>2</v>
      </c>
      <c r="E43" s="11">
        <v>0.25140000000000001</v>
      </c>
      <c r="F43" s="11">
        <v>0.4017</v>
      </c>
      <c r="G43" s="11">
        <v>0.34689999999999999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0.12210000000000001</v>
      </c>
      <c r="N43" s="11">
        <v>0.86450000000000005</v>
      </c>
      <c r="O43" s="11">
        <v>1.34E-2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0.3629</v>
      </c>
      <c r="V43" s="11">
        <v>4.5999999999999999E-3</v>
      </c>
      <c r="W43" s="11">
        <v>0.63249999999999995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</row>
    <row r="44" spans="1:28" x14ac:dyDescent="0.25">
      <c r="A44" s="11">
        <v>3</v>
      </c>
      <c r="B44" s="11" t="s">
        <v>27</v>
      </c>
      <c r="C44" s="11">
        <v>338.15</v>
      </c>
      <c r="D44" s="11">
        <v>2</v>
      </c>
      <c r="E44" s="11">
        <v>0.20100000000000001</v>
      </c>
      <c r="F44" s="11">
        <v>0.40210000000000001</v>
      </c>
      <c r="G44" s="11">
        <v>0.39689999999999998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0.1</v>
      </c>
      <c r="N44" s="11">
        <v>0.88969999999999994</v>
      </c>
      <c r="O44" s="11">
        <v>1.03E-2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0.2903</v>
      </c>
      <c r="V44" s="11">
        <v>1.2999999999999999E-3</v>
      </c>
      <c r="W44" s="11">
        <v>0.70840000000000003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</row>
    <row r="45" spans="1:28" x14ac:dyDescent="0.25">
      <c r="A45" s="11">
        <v>4</v>
      </c>
      <c r="B45" s="11" t="s">
        <v>27</v>
      </c>
      <c r="C45" s="11">
        <v>293.14999999999998</v>
      </c>
      <c r="D45" s="11">
        <v>1</v>
      </c>
      <c r="E45" s="11">
        <v>0.21579999999999999</v>
      </c>
      <c r="F45" s="11">
        <v>0.24579999999999999</v>
      </c>
      <c r="G45" s="11">
        <v>0.53839999999999999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3.6299999999999999E-2</v>
      </c>
      <c r="N45" s="11">
        <v>0.96060000000000001</v>
      </c>
      <c r="O45" s="11">
        <v>3.0999999999999999E-3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0.28389999999999999</v>
      </c>
      <c r="V45" s="11">
        <v>1.1999999999999999E-3</v>
      </c>
      <c r="W45" s="11">
        <v>0.71489999999999998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</row>
    <row r="46" spans="1:28" x14ac:dyDescent="0.25">
      <c r="A46" s="11">
        <v>4</v>
      </c>
      <c r="B46" s="11" t="s">
        <v>27</v>
      </c>
      <c r="C46" s="11">
        <v>293.14999999999998</v>
      </c>
      <c r="D46" s="11">
        <v>1</v>
      </c>
      <c r="E46" s="11">
        <v>0.3987</v>
      </c>
      <c r="F46" s="11">
        <v>0.27210000000000001</v>
      </c>
      <c r="G46" s="11">
        <v>0.32919999999999999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9.1799999999999993E-2</v>
      </c>
      <c r="N46" s="11">
        <v>0.90370000000000006</v>
      </c>
      <c r="O46" s="11">
        <v>4.5000000000000005E-3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0.53500000000000003</v>
      </c>
      <c r="V46" s="11">
        <v>4.5999999999999999E-3</v>
      </c>
      <c r="W46" s="11">
        <v>0.46039999999999998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</row>
    <row r="47" spans="1:28" x14ac:dyDescent="0.25">
      <c r="A47" s="11">
        <v>4</v>
      </c>
      <c r="B47" s="11" t="s">
        <v>27</v>
      </c>
      <c r="C47" s="11">
        <v>293.14999999999998</v>
      </c>
      <c r="D47" s="11">
        <v>1</v>
      </c>
      <c r="E47" s="11">
        <v>0.52700000000000002</v>
      </c>
      <c r="F47" s="11">
        <v>0.20430000000000001</v>
      </c>
      <c r="G47" s="11">
        <v>0.26869999999999999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0.10929999999999999</v>
      </c>
      <c r="N47" s="11">
        <v>0.88470000000000004</v>
      </c>
      <c r="O47" s="11">
        <v>6.0000000000000001E-3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0.62840000000000007</v>
      </c>
      <c r="V47" s="11">
        <v>7.6E-3</v>
      </c>
      <c r="W47" s="11">
        <v>0.36399999999999999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</row>
    <row r="48" spans="1:28" x14ac:dyDescent="0.25">
      <c r="A48" s="11">
        <v>4</v>
      </c>
      <c r="B48" s="11" t="s">
        <v>27</v>
      </c>
      <c r="C48" s="11">
        <v>293.14999999999998</v>
      </c>
      <c r="D48" s="11">
        <v>1</v>
      </c>
      <c r="E48" s="11">
        <v>0.30109999999999998</v>
      </c>
      <c r="F48" s="11">
        <v>0.2024</v>
      </c>
      <c r="G48" s="11">
        <v>0.4965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4.4199999999999996E-2</v>
      </c>
      <c r="N48" s="11">
        <v>0.95180000000000009</v>
      </c>
      <c r="O48" s="11">
        <v>4.0000000000000001E-3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0.36450000000000005</v>
      </c>
      <c r="V48" s="11">
        <v>1.5E-3</v>
      </c>
      <c r="W48" s="11">
        <v>0.63400000000000001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</row>
    <row r="49" spans="1:28" x14ac:dyDescent="0.25">
      <c r="A49" s="11">
        <v>4</v>
      </c>
      <c r="B49" s="11" t="s">
        <v>27</v>
      </c>
      <c r="C49" s="11">
        <v>293.14999999999998</v>
      </c>
      <c r="D49" s="11">
        <v>1</v>
      </c>
      <c r="E49" s="11">
        <v>0.26649999999999996</v>
      </c>
      <c r="F49" s="11">
        <v>0.39950000000000002</v>
      </c>
      <c r="G49" s="11">
        <v>0.33399999999999996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6.0999999999999999E-2</v>
      </c>
      <c r="N49" s="11">
        <v>0.93400000000000005</v>
      </c>
      <c r="O49" s="11">
        <v>5.0000000000000001E-3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0.42399999999999999</v>
      </c>
      <c r="V49" s="11">
        <v>1.8E-3</v>
      </c>
      <c r="W49" s="11">
        <v>0.57420000000000004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</row>
    <row r="50" spans="1:28" x14ac:dyDescent="0.25">
      <c r="A50" s="11">
        <v>4</v>
      </c>
      <c r="B50" s="11" t="s">
        <v>27</v>
      </c>
      <c r="C50" s="11">
        <v>303.14999999999998</v>
      </c>
      <c r="D50" s="11">
        <v>1</v>
      </c>
      <c r="E50" s="11">
        <v>0.51539999999999997</v>
      </c>
      <c r="F50" s="11">
        <v>0.20550000000000002</v>
      </c>
      <c r="G50" s="11">
        <v>0.27910000000000001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8.9700000000000002E-2</v>
      </c>
      <c r="N50" s="11">
        <v>0.90249999999999997</v>
      </c>
      <c r="O50" s="11">
        <v>7.8000000000000005E-3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0.61909999999999998</v>
      </c>
      <c r="V50" s="11">
        <v>2.0099999999999996E-2</v>
      </c>
      <c r="W50" s="11">
        <v>0.36080000000000001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</row>
    <row r="51" spans="1:28" x14ac:dyDescent="0.25">
      <c r="A51" s="11">
        <v>4</v>
      </c>
      <c r="B51" s="11" t="s">
        <v>27</v>
      </c>
      <c r="C51" s="11">
        <v>303.14999999999998</v>
      </c>
      <c r="D51" s="11">
        <v>1</v>
      </c>
      <c r="E51" s="11">
        <v>0.4032</v>
      </c>
      <c r="F51" s="11">
        <v>0.26600000000000001</v>
      </c>
      <c r="G51" s="11">
        <v>0.33079999999999998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7.2000000000000008E-2</v>
      </c>
      <c r="N51" s="11">
        <v>0.92</v>
      </c>
      <c r="O51" s="11">
        <v>8.0000000000000002E-3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0.53210000000000002</v>
      </c>
      <c r="V51" s="11">
        <v>7.4000000000000003E-3</v>
      </c>
      <c r="W51" s="11">
        <v>0.46049999999999996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</row>
    <row r="52" spans="1:28" x14ac:dyDescent="0.25">
      <c r="A52" s="11">
        <v>4</v>
      </c>
      <c r="B52" s="11" t="s">
        <v>27</v>
      </c>
      <c r="C52" s="11">
        <v>303.14999999999998</v>
      </c>
      <c r="D52" s="11">
        <v>1</v>
      </c>
      <c r="E52" s="11">
        <v>0.313</v>
      </c>
      <c r="F52" s="11">
        <v>0.18640000000000001</v>
      </c>
      <c r="G52" s="11">
        <v>0.50060000000000004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5.2699999999999997E-2</v>
      </c>
      <c r="N52" s="11">
        <v>0.94</v>
      </c>
      <c r="O52" s="11">
        <v>7.3000000000000001E-3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0.38850000000000001</v>
      </c>
      <c r="V52" s="11">
        <v>1.8E-3</v>
      </c>
      <c r="W52" s="11">
        <v>0.60970000000000002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</row>
    <row r="53" spans="1:28" x14ac:dyDescent="0.25">
      <c r="A53" s="11">
        <v>4</v>
      </c>
      <c r="B53" s="11" t="s">
        <v>27</v>
      </c>
      <c r="C53" s="11">
        <v>303.14999999999998</v>
      </c>
      <c r="D53" s="11">
        <v>1</v>
      </c>
      <c r="E53" s="11">
        <v>0.18989999999999999</v>
      </c>
      <c r="F53" s="11">
        <v>0.24979999999999999</v>
      </c>
      <c r="G53" s="11">
        <v>0.56030000000000002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4.4299999999999999E-2</v>
      </c>
      <c r="N53" s="11">
        <v>0.95239999999999991</v>
      </c>
      <c r="O53" s="11">
        <v>3.3E-3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0.2601</v>
      </c>
      <c r="V53" s="11">
        <v>1.4000000000000002E-3</v>
      </c>
      <c r="W53" s="11">
        <v>0.73849999999999993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</row>
    <row r="54" spans="1:28" x14ac:dyDescent="0.25">
      <c r="A54" s="11">
        <v>4</v>
      </c>
      <c r="B54" s="11" t="s">
        <v>27</v>
      </c>
      <c r="C54" s="11">
        <v>303.14999999999998</v>
      </c>
      <c r="D54" s="11">
        <v>1</v>
      </c>
      <c r="E54" s="11">
        <v>0.30430000000000001</v>
      </c>
      <c r="F54" s="11">
        <v>0.40720000000000001</v>
      </c>
      <c r="G54" s="11">
        <v>0.28850000000000003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6.9000000000000006E-2</v>
      </c>
      <c r="N54" s="11">
        <v>0.92489999999999994</v>
      </c>
      <c r="O54" s="11">
        <v>6.0999999999999995E-3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0.49270000000000003</v>
      </c>
      <c r="V54" s="11">
        <v>7.3000000000000001E-3</v>
      </c>
      <c r="W54" s="11">
        <v>0.5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</row>
    <row r="55" spans="1:28" x14ac:dyDescent="0.25">
      <c r="A55" s="11">
        <v>4</v>
      </c>
      <c r="B55" s="11" t="s">
        <v>27</v>
      </c>
      <c r="C55" s="11">
        <v>313.14999999999998</v>
      </c>
      <c r="D55" s="11">
        <v>1</v>
      </c>
      <c r="E55" s="11">
        <v>0.19440000000000002</v>
      </c>
      <c r="F55" s="11">
        <v>0.24729999999999999</v>
      </c>
      <c r="G55" s="11">
        <v>0.55830000000000002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5.0199999999999995E-2</v>
      </c>
      <c r="N55" s="11">
        <v>0.94430000000000003</v>
      </c>
      <c r="O55" s="11">
        <v>5.5000000000000005E-3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0.24010000000000001</v>
      </c>
      <c r="V55" s="11">
        <v>1.1000000000000001E-3</v>
      </c>
      <c r="W55" s="11">
        <v>0.75879999999999992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</row>
    <row r="56" spans="1:28" x14ac:dyDescent="0.25">
      <c r="A56" s="11">
        <v>4</v>
      </c>
      <c r="B56" s="11" t="s">
        <v>27</v>
      </c>
      <c r="C56" s="11">
        <v>313.14999999999998</v>
      </c>
      <c r="D56" s="11">
        <v>1</v>
      </c>
      <c r="E56" s="11">
        <v>0.1381</v>
      </c>
      <c r="F56" s="11">
        <v>0.41729999999999995</v>
      </c>
      <c r="G56" s="11">
        <v>0.4446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4.4000000000000004E-2</v>
      </c>
      <c r="N56" s="11">
        <v>0.95069999999999988</v>
      </c>
      <c r="O56" s="11">
        <v>5.3E-3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0.20149999999999998</v>
      </c>
      <c r="V56" s="11">
        <v>1.1000000000000001E-3</v>
      </c>
      <c r="W56" s="11">
        <v>0.7974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</row>
    <row r="57" spans="1:28" x14ac:dyDescent="0.25">
      <c r="A57" s="11">
        <v>4</v>
      </c>
      <c r="B57" s="11" t="s">
        <v>27</v>
      </c>
      <c r="C57" s="11">
        <v>313.14999999999998</v>
      </c>
      <c r="D57" s="11">
        <v>1</v>
      </c>
      <c r="E57" s="11">
        <v>0.311</v>
      </c>
      <c r="F57" s="11">
        <v>0.1885</v>
      </c>
      <c r="G57" s="11">
        <v>0.50049999999999994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9.0399999999999994E-2</v>
      </c>
      <c r="N57" s="11">
        <v>0.89900000000000002</v>
      </c>
      <c r="O57" s="11">
        <v>1.06E-2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0.37509999999999999</v>
      </c>
      <c r="V57" s="11">
        <v>1.7000000000000001E-3</v>
      </c>
      <c r="W57" s="11">
        <v>0.62319999999999998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</row>
    <row r="58" spans="1:28" x14ac:dyDescent="0.25">
      <c r="A58" s="11">
        <v>4</v>
      </c>
      <c r="B58" s="11" t="s">
        <v>27</v>
      </c>
      <c r="C58" s="11">
        <v>313.14999999999998</v>
      </c>
      <c r="D58" s="11">
        <v>1</v>
      </c>
      <c r="E58" s="11">
        <v>0.52049999999999996</v>
      </c>
      <c r="F58" s="11">
        <v>0.20550000000000002</v>
      </c>
      <c r="G58" s="11">
        <v>0.27399999999999997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0.15</v>
      </c>
      <c r="N58" s="11">
        <v>0.83790000000000009</v>
      </c>
      <c r="O58" s="11">
        <v>1.21E-2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0.63219999999999998</v>
      </c>
      <c r="V58" s="11">
        <v>2.53E-2</v>
      </c>
      <c r="W58" s="11">
        <v>0.34250000000000003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</row>
    <row r="59" spans="1:28" x14ac:dyDescent="0.25">
      <c r="A59" s="11">
        <v>4</v>
      </c>
      <c r="B59" s="11" t="s">
        <v>27</v>
      </c>
      <c r="C59" s="11">
        <v>313.14999999999998</v>
      </c>
      <c r="D59" s="11">
        <v>1</v>
      </c>
      <c r="E59" s="11">
        <v>0.37549999999999994</v>
      </c>
      <c r="F59" s="11">
        <v>0.28249999999999997</v>
      </c>
      <c r="G59" s="11">
        <v>0.34200000000000003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0.12089999999999999</v>
      </c>
      <c r="N59" s="11">
        <v>0.86829999999999996</v>
      </c>
      <c r="O59" s="11">
        <v>1.0800000000000001E-2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0.47909999999999997</v>
      </c>
      <c r="V59" s="11">
        <v>9.7999999999999997E-3</v>
      </c>
      <c r="W59" s="11">
        <v>0.5111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</row>
    <row r="60" spans="1:28" x14ac:dyDescent="0.25">
      <c r="A60" s="11">
        <v>5</v>
      </c>
      <c r="B60" s="11" t="s">
        <v>27</v>
      </c>
      <c r="C60" s="11">
        <v>293.14999999999998</v>
      </c>
      <c r="D60" s="11">
        <v>1</v>
      </c>
      <c r="E60" s="11">
        <v>0.54179999999999995</v>
      </c>
      <c r="F60" s="11">
        <v>0.19640000000000002</v>
      </c>
      <c r="G60" s="11">
        <v>0.26179999999999998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9.7899999999999987E-2</v>
      </c>
      <c r="N60" s="11">
        <v>0.8970999999999999</v>
      </c>
      <c r="O60" s="11">
        <v>5.0000000000000001E-3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0.64659999999999995</v>
      </c>
      <c r="V60" s="11">
        <v>3.4000000000000002E-3</v>
      </c>
      <c r="W60" s="11">
        <v>0.35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</row>
    <row r="61" spans="1:28" x14ac:dyDescent="0.25">
      <c r="A61" s="11">
        <v>5</v>
      </c>
      <c r="B61" s="11" t="s">
        <v>27</v>
      </c>
      <c r="C61" s="11">
        <v>293.14999999999998</v>
      </c>
      <c r="D61" s="11">
        <v>1</v>
      </c>
      <c r="E61" s="11">
        <v>0.38069999999999998</v>
      </c>
      <c r="F61" s="11">
        <v>0.27510000000000001</v>
      </c>
      <c r="G61" s="11">
        <v>0.34420000000000001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5.4800000000000001E-2</v>
      </c>
      <c r="N61" s="11">
        <v>0.94180000000000008</v>
      </c>
      <c r="O61" s="11">
        <v>3.4000000000000002E-3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0.50639999999999996</v>
      </c>
      <c r="V61" s="11">
        <v>8.6E-3</v>
      </c>
      <c r="W61" s="11">
        <v>0.48499999999999999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</row>
    <row r="62" spans="1:28" x14ac:dyDescent="0.25">
      <c r="A62" s="11">
        <v>5</v>
      </c>
      <c r="B62" s="11" t="s">
        <v>27</v>
      </c>
      <c r="C62" s="11">
        <v>293.14999999999998</v>
      </c>
      <c r="D62" s="11">
        <v>1</v>
      </c>
      <c r="E62" s="11">
        <v>0.2011</v>
      </c>
      <c r="F62" s="11">
        <v>0.49630000000000002</v>
      </c>
      <c r="G62" s="11">
        <v>0.30260000000000004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4.1500000000000002E-2</v>
      </c>
      <c r="N62" s="11">
        <v>0.95550000000000002</v>
      </c>
      <c r="O62" s="11">
        <v>3.0000000000000001E-3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0.374</v>
      </c>
      <c r="V62" s="11">
        <v>1E-3</v>
      </c>
      <c r="W62" s="11">
        <v>0.625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</row>
    <row r="63" spans="1:28" x14ac:dyDescent="0.25">
      <c r="A63" s="11">
        <v>5</v>
      </c>
      <c r="B63" s="11" t="s">
        <v>27</v>
      </c>
      <c r="C63" s="11">
        <v>293.14999999999998</v>
      </c>
      <c r="D63" s="11">
        <v>1</v>
      </c>
      <c r="E63" s="11">
        <v>0.21530000000000002</v>
      </c>
      <c r="F63" s="11">
        <v>0.23809999999999998</v>
      </c>
      <c r="G63" s="11">
        <v>0.54659999999999997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3.5499999999999997E-2</v>
      </c>
      <c r="N63" s="11">
        <v>0.96250000000000002</v>
      </c>
      <c r="O63" s="11">
        <v>2E-3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0.28999999999999998</v>
      </c>
      <c r="V63" s="11">
        <v>1E-3</v>
      </c>
      <c r="W63" s="11">
        <v>0.70900000000000007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</row>
    <row r="64" spans="1:28" x14ac:dyDescent="0.25">
      <c r="A64" s="11">
        <v>5</v>
      </c>
      <c r="B64" s="11" t="s">
        <v>27</v>
      </c>
      <c r="C64" s="11">
        <v>293.14999999999998</v>
      </c>
      <c r="D64" s="11">
        <v>1</v>
      </c>
      <c r="E64" s="11">
        <v>0.39219999999999999</v>
      </c>
      <c r="F64" s="11">
        <v>0.39950000000000002</v>
      </c>
      <c r="G64" s="11">
        <v>0.20829999999999999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3.7999999999999999E-2</v>
      </c>
      <c r="N64" s="11">
        <v>0.9194</v>
      </c>
      <c r="O64" s="11">
        <v>4.2599999999999999E-2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0.61719999999999997</v>
      </c>
      <c r="V64" s="11">
        <v>2.8000000000000004E-3</v>
      </c>
      <c r="W64" s="11">
        <v>0.38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</row>
    <row r="65" spans="1:28" x14ac:dyDescent="0.25">
      <c r="A65" s="11">
        <v>5</v>
      </c>
      <c r="B65" s="11" t="s">
        <v>27</v>
      </c>
      <c r="C65" s="11">
        <v>303.14999999999998</v>
      </c>
      <c r="D65" s="11">
        <v>1</v>
      </c>
      <c r="E65" s="11">
        <v>0.59370000000000001</v>
      </c>
      <c r="F65" s="11">
        <v>0.1943</v>
      </c>
      <c r="G65" s="11">
        <v>0.21199999999999999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0.1338</v>
      </c>
      <c r="N65" s="11">
        <v>0.85719999999999996</v>
      </c>
      <c r="O65" s="11">
        <v>9.0000000000000011E-3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0.70279999999999998</v>
      </c>
      <c r="V65" s="11">
        <v>3.04E-2</v>
      </c>
      <c r="W65" s="11">
        <v>0.26679999999999998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</row>
    <row r="66" spans="1:28" x14ac:dyDescent="0.25">
      <c r="A66" s="11">
        <v>5</v>
      </c>
      <c r="B66" s="11" t="s">
        <v>27</v>
      </c>
      <c r="C66" s="11">
        <v>303.14999999999998</v>
      </c>
      <c r="D66" s="11">
        <v>1</v>
      </c>
      <c r="E66" s="11">
        <v>0.40880000000000005</v>
      </c>
      <c r="F66" s="11">
        <v>0.38909999999999995</v>
      </c>
      <c r="G66" s="11">
        <v>0.2021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0.10400000000000001</v>
      </c>
      <c r="N66" s="11">
        <v>0.88800000000000001</v>
      </c>
      <c r="O66" s="11">
        <v>8.0000000000000002E-3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0.624</v>
      </c>
      <c r="V66" s="11">
        <v>1.54E-2</v>
      </c>
      <c r="W66" s="11">
        <v>0.36060000000000003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</row>
    <row r="67" spans="1:28" x14ac:dyDescent="0.25">
      <c r="A67" s="11">
        <v>5</v>
      </c>
      <c r="B67" s="11" t="s">
        <v>27</v>
      </c>
      <c r="C67" s="11">
        <v>303.14999999999998</v>
      </c>
      <c r="D67" s="11">
        <v>1</v>
      </c>
      <c r="E67" s="11">
        <v>0.505</v>
      </c>
      <c r="F67" s="11">
        <v>0.19889999999999999</v>
      </c>
      <c r="G67" s="11">
        <v>0.29609999999999997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0.09</v>
      </c>
      <c r="N67" s="11">
        <v>0.9022</v>
      </c>
      <c r="O67" s="11">
        <v>7.8000000000000005E-3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0.60389999999999999</v>
      </c>
      <c r="V67" s="11">
        <v>0.01</v>
      </c>
      <c r="W67" s="11">
        <v>0.3861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</row>
    <row r="68" spans="1:28" x14ac:dyDescent="0.25">
      <c r="A68" s="11">
        <v>5</v>
      </c>
      <c r="B68" s="11" t="s">
        <v>27</v>
      </c>
      <c r="C68" s="11">
        <v>303.14999999999998</v>
      </c>
      <c r="D68" s="11">
        <v>1</v>
      </c>
      <c r="E68" s="11">
        <v>0.36780000000000002</v>
      </c>
      <c r="F68" s="11">
        <v>0.30049999999999999</v>
      </c>
      <c r="G68" s="11">
        <v>0.33169999999999999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7.0199999999999999E-2</v>
      </c>
      <c r="N68" s="11">
        <v>0.92480000000000007</v>
      </c>
      <c r="O68" s="11">
        <v>5.0000000000000001E-3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0.50350000000000006</v>
      </c>
      <c r="V68" s="11">
        <v>4.5999999999999999E-3</v>
      </c>
      <c r="W68" s="11">
        <v>0.4919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</row>
    <row r="69" spans="1:28" x14ac:dyDescent="0.25">
      <c r="A69" s="11">
        <v>5</v>
      </c>
      <c r="B69" s="11" t="s">
        <v>27</v>
      </c>
      <c r="C69" s="11">
        <v>303.14999999999998</v>
      </c>
      <c r="D69" s="11">
        <v>1</v>
      </c>
      <c r="E69" s="11">
        <v>0.20319999999999999</v>
      </c>
      <c r="F69" s="11">
        <v>0.24940000000000001</v>
      </c>
      <c r="G69" s="11">
        <v>0.5474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4.4999999999999998E-2</v>
      </c>
      <c r="N69" s="11">
        <v>0.95250000000000001</v>
      </c>
      <c r="O69" s="11">
        <v>2.5000000000000001E-3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0.25950000000000001</v>
      </c>
      <c r="V69" s="11">
        <v>2E-3</v>
      </c>
      <c r="W69" s="11">
        <v>0.73849999999999993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</row>
    <row r="70" spans="1:28" x14ac:dyDescent="0.25">
      <c r="A70" s="11">
        <v>5</v>
      </c>
      <c r="B70" s="11" t="s">
        <v>27</v>
      </c>
      <c r="C70" s="11">
        <v>313.14999999999998</v>
      </c>
      <c r="D70" s="11">
        <v>1</v>
      </c>
      <c r="E70" s="11">
        <v>0.49349999999999999</v>
      </c>
      <c r="F70" s="11">
        <v>0.2195</v>
      </c>
      <c r="G70" s="11">
        <v>0.28699999999999998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0.11</v>
      </c>
      <c r="N70" s="11">
        <v>0.88</v>
      </c>
      <c r="O70" s="11">
        <v>0.01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0.59870000000000001</v>
      </c>
      <c r="V70" s="11">
        <v>5.3E-3</v>
      </c>
      <c r="W70" s="11">
        <v>0.39600000000000002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</row>
    <row r="71" spans="1:28" x14ac:dyDescent="0.25">
      <c r="A71" s="11">
        <v>5</v>
      </c>
      <c r="B71" s="11" t="s">
        <v>27</v>
      </c>
      <c r="C71" s="11">
        <v>313.14999999999998</v>
      </c>
      <c r="D71" s="11">
        <v>1</v>
      </c>
      <c r="E71" s="11">
        <v>0.37340000000000001</v>
      </c>
      <c r="F71" s="11">
        <v>0.27639999999999998</v>
      </c>
      <c r="G71" s="11">
        <v>0.35020000000000001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9.6000000000000002E-2</v>
      </c>
      <c r="N71" s="11">
        <v>0.89500000000000002</v>
      </c>
      <c r="O71" s="11">
        <v>9.0000000000000011E-3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0.49200000000000005</v>
      </c>
      <c r="V71" s="11">
        <v>3.4000000000000002E-3</v>
      </c>
      <c r="W71" s="11">
        <v>0.50460000000000005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</row>
    <row r="72" spans="1:28" x14ac:dyDescent="0.25">
      <c r="A72" s="11">
        <v>5</v>
      </c>
      <c r="B72" s="11" t="s">
        <v>27</v>
      </c>
      <c r="C72" s="11">
        <v>313.14999999999998</v>
      </c>
      <c r="D72" s="11">
        <v>1</v>
      </c>
      <c r="E72" s="11">
        <v>0.30280000000000001</v>
      </c>
      <c r="F72" s="11">
        <v>0.18989999999999999</v>
      </c>
      <c r="G72" s="11">
        <v>0.50729999999999997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8.5999999999999993E-2</v>
      </c>
      <c r="N72" s="11">
        <v>0.90599999999999992</v>
      </c>
      <c r="O72" s="11">
        <v>8.0000000000000002E-3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0.35869999999999996</v>
      </c>
      <c r="V72" s="11">
        <v>3.0999999999999999E-3</v>
      </c>
      <c r="W72" s="11">
        <v>0.63819999999999999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</row>
    <row r="73" spans="1:28" x14ac:dyDescent="0.25">
      <c r="A73" s="11">
        <v>5</v>
      </c>
      <c r="B73" s="11" t="s">
        <v>27</v>
      </c>
      <c r="C73" s="11">
        <v>313.14999999999998</v>
      </c>
      <c r="D73" s="11">
        <v>1</v>
      </c>
      <c r="E73" s="11">
        <v>0.19899999999999998</v>
      </c>
      <c r="F73" s="11">
        <v>0.24780000000000002</v>
      </c>
      <c r="G73" s="11">
        <v>0.55320000000000003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5.7999999999999996E-2</v>
      </c>
      <c r="N73" s="11">
        <v>0.93500000000000005</v>
      </c>
      <c r="O73" s="11">
        <v>6.9999999999999993E-3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0.24859999999999999</v>
      </c>
      <c r="V73" s="11">
        <v>2.8000000000000004E-3</v>
      </c>
      <c r="W73" s="11">
        <v>0.74860000000000004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</row>
    <row r="74" spans="1:28" x14ac:dyDescent="0.25">
      <c r="A74" s="11">
        <v>5</v>
      </c>
      <c r="B74" s="11" t="s">
        <v>27</v>
      </c>
      <c r="C74" s="11">
        <v>313.14999999999998</v>
      </c>
      <c r="D74" s="11">
        <v>1</v>
      </c>
      <c r="E74" s="11">
        <v>0.439</v>
      </c>
      <c r="F74" s="11">
        <v>0.39299999999999996</v>
      </c>
      <c r="G74" s="11">
        <v>0.16800000000000001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0.13</v>
      </c>
      <c r="N74" s="11">
        <v>0.85499999999999998</v>
      </c>
      <c r="O74" s="11">
        <v>1.4999999999999999E-2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0.67</v>
      </c>
      <c r="V74" s="11">
        <v>2.8999999999999998E-2</v>
      </c>
      <c r="W74" s="11">
        <v>0.30099999999999999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</row>
    <row r="75" spans="1:28" x14ac:dyDescent="0.25">
      <c r="A75" s="11">
        <v>6</v>
      </c>
      <c r="B75" s="11" t="s">
        <v>27</v>
      </c>
      <c r="C75" s="11">
        <v>300.14999999999998</v>
      </c>
      <c r="D75" s="11">
        <v>2</v>
      </c>
      <c r="E75" s="11">
        <v>0.51910000000000001</v>
      </c>
      <c r="F75" s="11">
        <v>0.23480000000000001</v>
      </c>
      <c r="G75" s="11">
        <v>0.24609999999999999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0.2707</v>
      </c>
      <c r="N75" s="11">
        <v>0.69709999999999994</v>
      </c>
      <c r="O75" s="11">
        <v>3.2199999999999999E-2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0.56990000000000007</v>
      </c>
      <c r="V75" s="11">
        <v>6.2300000000000001E-2</v>
      </c>
      <c r="W75" s="11">
        <v>0.36780000000000002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</row>
    <row r="76" spans="1:28" x14ac:dyDescent="0.25">
      <c r="A76" s="11">
        <v>6</v>
      </c>
      <c r="B76" s="11" t="s">
        <v>27</v>
      </c>
      <c r="C76" s="11">
        <v>300.14999999999998</v>
      </c>
      <c r="D76" s="11">
        <v>2</v>
      </c>
      <c r="E76" s="11">
        <v>0.50600000000000001</v>
      </c>
      <c r="F76" s="11">
        <v>0.13009999999999999</v>
      </c>
      <c r="G76" s="11">
        <v>0.3639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0.18440000000000001</v>
      </c>
      <c r="N76" s="11">
        <v>0.80310000000000004</v>
      </c>
      <c r="O76" s="11">
        <v>1.2500000000000001E-2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0.52049999999999996</v>
      </c>
      <c r="V76" s="11">
        <v>3.39E-2</v>
      </c>
      <c r="W76" s="11">
        <v>0.4456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</row>
    <row r="77" spans="1:28" x14ac:dyDescent="0.25">
      <c r="A77" s="11">
        <v>6</v>
      </c>
      <c r="B77" s="11" t="s">
        <v>27</v>
      </c>
      <c r="C77" s="11">
        <v>300.14999999999998</v>
      </c>
      <c r="D77" s="11">
        <v>2</v>
      </c>
      <c r="E77" s="11">
        <v>0.33979999999999999</v>
      </c>
      <c r="F77" s="11">
        <v>0.32400000000000001</v>
      </c>
      <c r="G77" s="11">
        <v>0.3362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0.15570000000000001</v>
      </c>
      <c r="N77" s="11">
        <v>0.83709999999999996</v>
      </c>
      <c r="O77" s="11">
        <v>7.1999999999999998E-3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0.44319999999999998</v>
      </c>
      <c r="V77" s="11">
        <v>1.3500000000000002E-2</v>
      </c>
      <c r="W77" s="11">
        <v>0.54330000000000001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</row>
    <row r="78" spans="1:28" x14ac:dyDescent="0.25">
      <c r="A78" s="11">
        <v>6</v>
      </c>
      <c r="B78" s="11" t="s">
        <v>27</v>
      </c>
      <c r="C78" s="11">
        <v>300.14999999999998</v>
      </c>
      <c r="D78" s="11">
        <v>2</v>
      </c>
      <c r="E78" s="11">
        <v>0.24829999999999999</v>
      </c>
      <c r="F78" s="11">
        <v>0.24729999999999999</v>
      </c>
      <c r="G78" s="11">
        <v>0.50439999999999996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0.10460000000000001</v>
      </c>
      <c r="N78" s="11">
        <v>0.89150000000000007</v>
      </c>
      <c r="O78" s="11">
        <v>3.9000000000000003E-3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0.29699999999999999</v>
      </c>
      <c r="V78" s="11">
        <v>1.06E-2</v>
      </c>
      <c r="W78" s="11">
        <v>0.6923999999999999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</row>
    <row r="79" spans="1:28" x14ac:dyDescent="0.25">
      <c r="A79" s="11">
        <v>6</v>
      </c>
      <c r="B79" s="11" t="s">
        <v>27</v>
      </c>
      <c r="C79" s="11">
        <v>300.14999999999998</v>
      </c>
      <c r="D79" s="11">
        <v>2</v>
      </c>
      <c r="E79" s="11">
        <v>0.17249999999999999</v>
      </c>
      <c r="F79" s="11">
        <v>0.42</v>
      </c>
      <c r="G79" s="11">
        <v>0.40749999999999997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7.7100000000000002E-2</v>
      </c>
      <c r="N79" s="11">
        <v>0.92159999999999997</v>
      </c>
      <c r="O79" s="11">
        <v>1.2999999999999999E-3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0.24940000000000001</v>
      </c>
      <c r="V79" s="11">
        <v>9.8999999999999991E-3</v>
      </c>
      <c r="W79" s="11">
        <v>0.74069999999999991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</row>
    <row r="80" spans="1:28" x14ac:dyDescent="0.25">
      <c r="A80" s="11">
        <v>6</v>
      </c>
      <c r="B80" s="11" t="s">
        <v>27</v>
      </c>
      <c r="C80" s="11">
        <v>323.14999999999998</v>
      </c>
      <c r="D80" s="11">
        <v>2</v>
      </c>
      <c r="E80" s="11">
        <v>0.3372</v>
      </c>
      <c r="F80" s="11">
        <v>0.3296</v>
      </c>
      <c r="G80" s="11">
        <v>0.3332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0.1888</v>
      </c>
      <c r="N80" s="11">
        <v>0.79920000000000002</v>
      </c>
      <c r="O80" s="11">
        <v>1.2E-2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0.45200000000000001</v>
      </c>
      <c r="V80" s="11">
        <v>2.5499999999999998E-2</v>
      </c>
      <c r="W80" s="11">
        <v>0.52249999999999996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</row>
    <row r="81" spans="1:28" x14ac:dyDescent="0.25">
      <c r="A81" s="11">
        <v>6</v>
      </c>
      <c r="B81" s="11" t="s">
        <v>27</v>
      </c>
      <c r="C81" s="11">
        <v>323.14999999999998</v>
      </c>
      <c r="D81" s="11">
        <v>2</v>
      </c>
      <c r="E81" s="11">
        <v>0.31379999999999997</v>
      </c>
      <c r="F81" s="11">
        <v>0.36259999999999998</v>
      </c>
      <c r="G81" s="11">
        <v>0.3236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0.1726</v>
      </c>
      <c r="N81" s="11">
        <v>0.81769999999999998</v>
      </c>
      <c r="O81" s="11">
        <v>9.7000000000000003E-3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0.41920000000000002</v>
      </c>
      <c r="V81" s="11">
        <v>2.53E-2</v>
      </c>
      <c r="W81" s="11">
        <v>0.55549999999999999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</row>
    <row r="82" spans="1:28" x14ac:dyDescent="0.25">
      <c r="A82" s="11">
        <v>6</v>
      </c>
      <c r="B82" s="11" t="s">
        <v>27</v>
      </c>
      <c r="C82" s="11">
        <v>323.14999999999998</v>
      </c>
      <c r="D82" s="11">
        <v>2</v>
      </c>
      <c r="E82" s="11">
        <v>0.2979</v>
      </c>
      <c r="F82" s="11">
        <v>0.31140000000000001</v>
      </c>
      <c r="G82" s="11">
        <v>0.39069999999999999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0.159</v>
      </c>
      <c r="N82" s="11">
        <v>0.83299999999999996</v>
      </c>
      <c r="O82" s="11">
        <v>8.0000000000000002E-3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0.40259999999999996</v>
      </c>
      <c r="V82" s="11">
        <v>2.5399999999999999E-2</v>
      </c>
      <c r="W82" s="11">
        <v>0.57200000000000006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</row>
    <row r="83" spans="1:28" x14ac:dyDescent="0.25">
      <c r="A83" s="11">
        <v>6</v>
      </c>
      <c r="B83" s="11" t="s">
        <v>27</v>
      </c>
      <c r="C83" s="11">
        <v>323.14999999999998</v>
      </c>
      <c r="D83" s="11">
        <v>2</v>
      </c>
      <c r="E83" s="11">
        <v>0.24929999999999999</v>
      </c>
      <c r="F83" s="11">
        <v>0.25209999999999999</v>
      </c>
      <c r="G83" s="11">
        <v>0.49859999999999999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0.1085</v>
      </c>
      <c r="N83" s="11">
        <v>0.88780000000000003</v>
      </c>
      <c r="O83" s="11">
        <v>3.7000000000000002E-3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0.28460000000000002</v>
      </c>
      <c r="V83" s="11">
        <v>0.02</v>
      </c>
      <c r="W83" s="11">
        <v>0.69540000000000002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</row>
    <row r="84" spans="1:28" x14ac:dyDescent="0.25">
      <c r="A84" s="11">
        <v>6</v>
      </c>
      <c r="B84" s="11" t="s">
        <v>27</v>
      </c>
      <c r="C84" s="11">
        <v>323.14999999999998</v>
      </c>
      <c r="D84" s="11">
        <v>2</v>
      </c>
      <c r="E84" s="11">
        <v>0.18350000000000002</v>
      </c>
      <c r="F84" s="11">
        <v>0.18909999999999999</v>
      </c>
      <c r="G84" s="11">
        <v>0.62740000000000007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8.0700000000000008E-2</v>
      </c>
      <c r="N84" s="11">
        <v>0.9154000000000001</v>
      </c>
      <c r="O84" s="11">
        <v>3.9000000000000003E-3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0.21510000000000001</v>
      </c>
      <c r="V84" s="11">
        <v>1.84E-2</v>
      </c>
      <c r="W84" s="11">
        <v>0.76650000000000007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</row>
    <row r="85" spans="1:28" x14ac:dyDescent="0.25">
      <c r="A85" s="11">
        <v>6</v>
      </c>
      <c r="B85" s="11" t="s">
        <v>27</v>
      </c>
      <c r="C85" s="11">
        <v>343.15</v>
      </c>
      <c r="D85" s="11">
        <v>2</v>
      </c>
      <c r="E85" s="11">
        <v>0.45880000000000004</v>
      </c>
      <c r="F85" s="11">
        <v>0.27</v>
      </c>
      <c r="G85" s="11">
        <v>0.2712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0.28079999999999999</v>
      </c>
      <c r="N85" s="11">
        <v>0.67260000000000009</v>
      </c>
      <c r="O85" s="11">
        <v>4.6600000000000003E-2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0.51570000000000005</v>
      </c>
      <c r="V85" s="11">
        <v>0.13699999999999998</v>
      </c>
      <c r="W85" s="11">
        <v>0.34729999999999994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</row>
    <row r="86" spans="1:28" x14ac:dyDescent="0.25">
      <c r="A86" s="11">
        <v>6</v>
      </c>
      <c r="B86" s="11" t="s">
        <v>27</v>
      </c>
      <c r="C86" s="11">
        <v>343.15</v>
      </c>
      <c r="D86" s="11">
        <v>2</v>
      </c>
      <c r="E86" s="11">
        <v>0.41830000000000001</v>
      </c>
      <c r="F86" s="11">
        <v>0.1555</v>
      </c>
      <c r="G86" s="11">
        <v>0.42619999999999997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0.22</v>
      </c>
      <c r="N86" s="11">
        <v>0.75269999999999992</v>
      </c>
      <c r="O86" s="11">
        <v>2.4700000000000003E-2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0.45229999999999998</v>
      </c>
      <c r="V86" s="11">
        <v>4.36E-2</v>
      </c>
      <c r="W86" s="11">
        <v>0.50409999999999999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</row>
    <row r="87" spans="1:28" x14ac:dyDescent="0.25">
      <c r="A87" s="11">
        <v>6</v>
      </c>
      <c r="B87" s="11" t="s">
        <v>27</v>
      </c>
      <c r="C87" s="11">
        <v>343.15</v>
      </c>
      <c r="D87" s="11">
        <v>2</v>
      </c>
      <c r="E87" s="11">
        <v>0.3493</v>
      </c>
      <c r="F87" s="11">
        <v>0.32390000000000002</v>
      </c>
      <c r="G87" s="11">
        <v>0.32679999999999998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0.20180000000000001</v>
      </c>
      <c r="N87" s="11">
        <v>0.77790000000000004</v>
      </c>
      <c r="O87" s="11">
        <v>2.0299999999999999E-2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0.42729999999999996</v>
      </c>
      <c r="V87" s="11">
        <v>3.3799999999999997E-2</v>
      </c>
      <c r="W87" s="11">
        <v>0.53890000000000005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</row>
    <row r="88" spans="1:28" x14ac:dyDescent="0.25">
      <c r="A88" s="11">
        <v>6</v>
      </c>
      <c r="B88" s="11" t="s">
        <v>27</v>
      </c>
      <c r="C88" s="11">
        <v>343.15</v>
      </c>
      <c r="D88" s="11">
        <v>2</v>
      </c>
      <c r="E88" s="11">
        <v>0.2445</v>
      </c>
      <c r="F88" s="11">
        <v>0.25180000000000002</v>
      </c>
      <c r="G88" s="11">
        <v>0.50369999999999993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0.10289999999999999</v>
      </c>
      <c r="N88" s="11">
        <v>0.89239999999999997</v>
      </c>
      <c r="O88" s="11">
        <v>4.6999999999999993E-3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0.29899999999999999</v>
      </c>
      <c r="V88" s="11">
        <v>1.77E-2</v>
      </c>
      <c r="W88" s="11">
        <v>0.68330000000000002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</row>
    <row r="89" spans="1:28" x14ac:dyDescent="0.25">
      <c r="A89" s="11">
        <v>6</v>
      </c>
      <c r="B89" s="11" t="s">
        <v>27</v>
      </c>
      <c r="C89" s="11">
        <v>343.15</v>
      </c>
      <c r="D89" s="11">
        <v>2</v>
      </c>
      <c r="E89" s="11">
        <v>0.15380000000000002</v>
      </c>
      <c r="F89" s="11">
        <v>0.42359999999999998</v>
      </c>
      <c r="G89" s="11">
        <v>0.42259999999999998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7.4700000000000003E-2</v>
      </c>
      <c r="N89" s="11">
        <v>0.92310000000000003</v>
      </c>
      <c r="O89" s="11">
        <v>2.2000000000000001E-3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0.21829999999999999</v>
      </c>
      <c r="V89" s="11">
        <v>1.2199999999999999E-2</v>
      </c>
      <c r="W89" s="11">
        <v>0.76950000000000007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</row>
    <row r="90" spans="1:28" x14ac:dyDescent="0.25">
      <c r="A90" s="11">
        <v>7</v>
      </c>
      <c r="B90" s="11" t="s">
        <v>27</v>
      </c>
      <c r="C90" s="11">
        <v>303.14999999999998</v>
      </c>
      <c r="D90" s="11">
        <v>1</v>
      </c>
      <c r="E90" s="11">
        <v>6.13E-2</v>
      </c>
      <c r="F90" s="11">
        <v>0.50380000000000003</v>
      </c>
      <c r="G90" s="11">
        <v>0.43490000000000001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1.3300000000000001E-2</v>
      </c>
      <c r="N90" s="11">
        <v>0.98540000000000005</v>
      </c>
      <c r="O90" s="11">
        <v>1.2999999999999999E-3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0.10339999999999999</v>
      </c>
      <c r="V90" s="11">
        <v>8.8000000000000005E-3</v>
      </c>
      <c r="W90" s="11">
        <v>0.88780000000000003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</row>
    <row r="91" spans="1:28" x14ac:dyDescent="0.25">
      <c r="A91" s="11">
        <v>7</v>
      </c>
      <c r="B91" s="11" t="s">
        <v>27</v>
      </c>
      <c r="C91" s="11">
        <v>303.14999999999998</v>
      </c>
      <c r="D91" s="11">
        <v>1</v>
      </c>
      <c r="E91" s="11">
        <v>0.19359999999999999</v>
      </c>
      <c r="F91" s="11">
        <v>0.4496</v>
      </c>
      <c r="G91" s="11">
        <v>0.35680000000000001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3.9300000000000002E-2</v>
      </c>
      <c r="N91" s="11">
        <v>0.9587</v>
      </c>
      <c r="O91" s="11">
        <v>2E-3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0.32919999999999999</v>
      </c>
      <c r="V91" s="11">
        <v>4.0999999999999995E-3</v>
      </c>
      <c r="W91" s="11">
        <v>0.66670000000000007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</row>
    <row r="92" spans="1:28" x14ac:dyDescent="0.25">
      <c r="A92" s="11">
        <v>7</v>
      </c>
      <c r="B92" s="11" t="s">
        <v>27</v>
      </c>
      <c r="C92" s="11">
        <v>303.14999999999998</v>
      </c>
      <c r="D92" s="11">
        <v>1</v>
      </c>
      <c r="E92" s="11">
        <v>0.31739999999999996</v>
      </c>
      <c r="F92" s="11">
        <v>0.37609999999999999</v>
      </c>
      <c r="G92" s="11">
        <v>0.30649999999999999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5.7200000000000001E-2</v>
      </c>
      <c r="N92" s="11">
        <v>0.94159999999999999</v>
      </c>
      <c r="O92" s="11">
        <v>1.1999999999999999E-3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0.46799999999999997</v>
      </c>
      <c r="V92" s="11">
        <v>2.5999999999999999E-3</v>
      </c>
      <c r="W92" s="11">
        <v>0.52939999999999998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</row>
    <row r="93" spans="1:28" x14ac:dyDescent="0.25">
      <c r="A93" s="11">
        <v>7</v>
      </c>
      <c r="B93" s="11" t="s">
        <v>27</v>
      </c>
      <c r="C93" s="11">
        <v>303.14999999999998</v>
      </c>
      <c r="D93" s="11">
        <v>1</v>
      </c>
      <c r="E93" s="11">
        <v>0.40429999999999999</v>
      </c>
      <c r="F93" s="11">
        <v>0.31519999999999998</v>
      </c>
      <c r="G93" s="11">
        <v>0.28050000000000003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7.2300000000000003E-2</v>
      </c>
      <c r="N93" s="11">
        <v>0.92510000000000003</v>
      </c>
      <c r="O93" s="11">
        <v>2.5999999999999999E-3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0.56100000000000005</v>
      </c>
      <c r="V93" s="11">
        <v>2.8000000000000004E-3</v>
      </c>
      <c r="W93" s="11">
        <v>0.43619999999999998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</row>
    <row r="94" spans="1:28" x14ac:dyDescent="0.25">
      <c r="A94" s="11">
        <v>7</v>
      </c>
      <c r="B94" s="11" t="s">
        <v>27</v>
      </c>
      <c r="C94" s="11">
        <v>303.14999999999998</v>
      </c>
      <c r="D94" s="11">
        <v>1</v>
      </c>
      <c r="E94" s="11">
        <v>0.51219999999999999</v>
      </c>
      <c r="F94" s="11">
        <v>0.30010000000000003</v>
      </c>
      <c r="G94" s="11">
        <v>0.18770000000000001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8.0600000000000005E-2</v>
      </c>
      <c r="N94" s="11">
        <v>0.91780000000000006</v>
      </c>
      <c r="O94" s="11">
        <v>1.6000000000000001E-3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0.68849999999999989</v>
      </c>
      <c r="V94" s="11">
        <v>3.2500000000000001E-2</v>
      </c>
      <c r="W94" s="11">
        <v>0.27899999999999997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</row>
    <row r="95" spans="1:28" x14ac:dyDescent="0.25">
      <c r="A95" s="11">
        <v>7</v>
      </c>
      <c r="B95" s="11" t="s">
        <v>27</v>
      </c>
      <c r="C95" s="11">
        <v>303.14999999999998</v>
      </c>
      <c r="D95" s="11">
        <v>1</v>
      </c>
      <c r="E95" s="11">
        <v>0.62029999999999996</v>
      </c>
      <c r="F95" s="11">
        <v>0.25040000000000001</v>
      </c>
      <c r="G95" s="11">
        <v>0.1293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0.13589999999999999</v>
      </c>
      <c r="N95" s="11">
        <v>0.86159999999999992</v>
      </c>
      <c r="O95" s="11">
        <v>2.5000000000000001E-3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0.73099999999999998</v>
      </c>
      <c r="V95" s="11">
        <v>8.8499999999999995E-2</v>
      </c>
      <c r="W95" s="11">
        <v>0.18049999999999999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</row>
    <row r="96" spans="1:28" x14ac:dyDescent="0.25">
      <c r="A96" s="11">
        <v>7</v>
      </c>
      <c r="B96" s="11" t="s">
        <v>27</v>
      </c>
      <c r="C96" s="11">
        <v>318.14999999999998</v>
      </c>
      <c r="D96" s="11">
        <v>1</v>
      </c>
      <c r="E96" s="11">
        <v>6.8000000000000005E-2</v>
      </c>
      <c r="F96" s="11">
        <v>0.50729999999999997</v>
      </c>
      <c r="G96" s="11">
        <v>0.42469999999999997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1.9400000000000001E-2</v>
      </c>
      <c r="N96" s="11">
        <v>0.97930000000000006</v>
      </c>
      <c r="O96" s="11">
        <v>1.2999999999999999E-3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0.11689999999999999</v>
      </c>
      <c r="V96" s="11">
        <v>4.0999999999999995E-3</v>
      </c>
      <c r="W96" s="11">
        <v>0.879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</row>
    <row r="97" spans="1:28" x14ac:dyDescent="0.25">
      <c r="A97" s="11">
        <v>7</v>
      </c>
      <c r="B97" s="11" t="s">
        <v>27</v>
      </c>
      <c r="C97" s="11">
        <v>318.14999999999998</v>
      </c>
      <c r="D97" s="11">
        <v>1</v>
      </c>
      <c r="E97" s="11">
        <v>0.20230000000000001</v>
      </c>
      <c r="F97" s="11">
        <v>0.42509999999999998</v>
      </c>
      <c r="G97" s="11">
        <v>0.37259999999999999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5.96E-2</v>
      </c>
      <c r="N97" s="11">
        <v>0.93909999999999993</v>
      </c>
      <c r="O97" s="11">
        <v>1.2999999999999999E-3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0.29960000000000003</v>
      </c>
      <c r="V97" s="11">
        <v>4.5000000000000005E-3</v>
      </c>
      <c r="W97" s="11">
        <v>0.69590000000000007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</row>
    <row r="98" spans="1:28" x14ac:dyDescent="0.25">
      <c r="A98" s="11">
        <v>7</v>
      </c>
      <c r="B98" s="11" t="s">
        <v>27</v>
      </c>
      <c r="C98" s="11">
        <v>318.14999999999998</v>
      </c>
      <c r="D98" s="11">
        <v>1</v>
      </c>
      <c r="E98" s="11">
        <v>0.29799999999999999</v>
      </c>
      <c r="F98" s="11">
        <v>0.37109999999999999</v>
      </c>
      <c r="G98" s="11">
        <v>0.33090000000000003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9.1300000000000006E-2</v>
      </c>
      <c r="N98" s="11">
        <v>0.90500000000000003</v>
      </c>
      <c r="O98" s="11">
        <v>3.7000000000000002E-3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0.42780000000000001</v>
      </c>
      <c r="V98" s="11">
        <v>1.9E-3</v>
      </c>
      <c r="W98" s="11">
        <v>0.57030000000000003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</row>
    <row r="99" spans="1:28" x14ac:dyDescent="0.25">
      <c r="A99" s="11">
        <v>7</v>
      </c>
      <c r="B99" s="11" t="s">
        <v>27</v>
      </c>
      <c r="C99" s="11">
        <v>318.14999999999998</v>
      </c>
      <c r="D99" s="11">
        <v>1</v>
      </c>
      <c r="E99" s="11">
        <v>0.39950000000000002</v>
      </c>
      <c r="F99" s="11">
        <v>0.31519999999999998</v>
      </c>
      <c r="G99" s="11">
        <v>0.2853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0.14019999999999999</v>
      </c>
      <c r="N99" s="11">
        <v>0.85170000000000001</v>
      </c>
      <c r="O99" s="11">
        <v>8.1000000000000013E-3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0.52780000000000005</v>
      </c>
      <c r="V99" s="11">
        <v>4.0999999999999995E-3</v>
      </c>
      <c r="W99" s="11">
        <v>0.46810000000000002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</row>
    <row r="100" spans="1:28" x14ac:dyDescent="0.25">
      <c r="A100" s="11">
        <v>7</v>
      </c>
      <c r="B100" s="11" t="s">
        <v>27</v>
      </c>
      <c r="C100" s="11">
        <v>318.14999999999998</v>
      </c>
      <c r="D100" s="11">
        <v>1</v>
      </c>
      <c r="E100" s="11">
        <v>0.51690000000000003</v>
      </c>
      <c r="F100" s="11">
        <v>0.28939999999999999</v>
      </c>
      <c r="G100" s="11">
        <v>0.19370000000000001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0.17190000000000003</v>
      </c>
      <c r="N100" s="11">
        <v>0.82469999999999999</v>
      </c>
      <c r="O100" s="11">
        <v>3.4000000000000002E-3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0.67659999999999998</v>
      </c>
      <c r="V100" s="11">
        <v>4.1799999999999997E-2</v>
      </c>
      <c r="W100" s="11">
        <v>0.28160000000000002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</row>
    <row r="101" spans="1:28" x14ac:dyDescent="0.25">
      <c r="A101" s="11">
        <v>7</v>
      </c>
      <c r="B101" s="11" t="s">
        <v>27</v>
      </c>
      <c r="C101" s="11">
        <v>318.14999999999998</v>
      </c>
      <c r="D101" s="11">
        <v>1</v>
      </c>
      <c r="E101" s="11">
        <v>0.59829999999999994</v>
      </c>
      <c r="F101" s="11">
        <v>0.25840000000000002</v>
      </c>
      <c r="G101" s="11">
        <v>0.14330000000000001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0.23079999999999998</v>
      </c>
      <c r="N101" s="11">
        <v>0.75549999999999995</v>
      </c>
      <c r="O101" s="11">
        <v>1.37E-2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0.69940000000000002</v>
      </c>
      <c r="V101" s="11">
        <v>0.1002</v>
      </c>
      <c r="W101" s="11">
        <v>0.20039999999999999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</row>
    <row r="102" spans="1:28" x14ac:dyDescent="0.25">
      <c r="A102" s="11">
        <v>7</v>
      </c>
      <c r="B102" s="11" t="s">
        <v>27</v>
      </c>
      <c r="C102" s="11">
        <v>333.15</v>
      </c>
      <c r="D102" s="11">
        <v>1</v>
      </c>
      <c r="E102" s="11">
        <v>7.22E-2</v>
      </c>
      <c r="F102" s="11">
        <v>0.49340000000000006</v>
      </c>
      <c r="G102" s="11">
        <v>0.43439999999999995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2.0899999999999998E-2</v>
      </c>
      <c r="N102" s="11">
        <v>0.9779000000000001</v>
      </c>
      <c r="O102" s="11">
        <v>1.1999999999999999E-3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0.1128</v>
      </c>
      <c r="V102" s="11">
        <v>5.4000000000000003E-3</v>
      </c>
      <c r="W102" s="11">
        <v>0.88180000000000003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</row>
    <row r="103" spans="1:28" x14ac:dyDescent="0.25">
      <c r="A103" s="11">
        <v>7</v>
      </c>
      <c r="B103" s="11" t="s">
        <v>27</v>
      </c>
      <c r="C103" s="11">
        <v>333.15</v>
      </c>
      <c r="D103" s="11">
        <v>1</v>
      </c>
      <c r="E103" s="11">
        <v>0.18609999999999999</v>
      </c>
      <c r="F103" s="11">
        <v>0.45039999999999997</v>
      </c>
      <c r="G103" s="11">
        <v>0.36349999999999999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6.4699999999999994E-2</v>
      </c>
      <c r="N103" s="11">
        <v>0.93359999999999999</v>
      </c>
      <c r="O103" s="11">
        <v>1.7000000000000001E-3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0.28910000000000002</v>
      </c>
      <c r="V103" s="11">
        <v>2.7000000000000001E-3</v>
      </c>
      <c r="W103" s="11">
        <v>0.70819999999999994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</row>
    <row r="104" spans="1:28" x14ac:dyDescent="0.25">
      <c r="A104" s="11">
        <v>7</v>
      </c>
      <c r="B104" s="11" t="s">
        <v>27</v>
      </c>
      <c r="C104" s="11">
        <v>333.15</v>
      </c>
      <c r="D104" s="11">
        <v>1</v>
      </c>
      <c r="E104" s="11">
        <v>0.31140000000000001</v>
      </c>
      <c r="F104" s="11">
        <v>0.36430000000000001</v>
      </c>
      <c r="G104" s="11">
        <v>0.32429999999999998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8.8399999999999992E-2</v>
      </c>
      <c r="N104" s="11">
        <v>0.90949999999999998</v>
      </c>
      <c r="O104" s="11">
        <v>2.0999999999999999E-3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0.42979999999999996</v>
      </c>
      <c r="V104" s="11">
        <v>3.2000000000000002E-3</v>
      </c>
      <c r="W104" s="11">
        <v>0.56700000000000006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</row>
    <row r="105" spans="1:28" x14ac:dyDescent="0.25">
      <c r="A105" s="11">
        <v>7</v>
      </c>
      <c r="B105" s="11" t="s">
        <v>27</v>
      </c>
      <c r="C105" s="11">
        <v>333.15</v>
      </c>
      <c r="D105" s="11">
        <v>1</v>
      </c>
      <c r="E105" s="11">
        <v>0.4032</v>
      </c>
      <c r="F105" s="11">
        <v>0.3075</v>
      </c>
      <c r="G105" s="11">
        <v>0.2893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0.11509999999999999</v>
      </c>
      <c r="N105" s="11">
        <v>0.88319999999999999</v>
      </c>
      <c r="O105" s="11">
        <v>1.7000000000000001E-3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0.52759999999999996</v>
      </c>
      <c r="V105" s="11">
        <v>2.8000000000000004E-3</v>
      </c>
      <c r="W105" s="11">
        <v>0.46960000000000002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</row>
    <row r="106" spans="1:28" x14ac:dyDescent="0.25">
      <c r="A106" s="11">
        <v>7</v>
      </c>
      <c r="B106" s="11" t="s">
        <v>27</v>
      </c>
      <c r="C106" s="11">
        <v>333.15</v>
      </c>
      <c r="D106" s="11">
        <v>1</v>
      </c>
      <c r="E106" s="11">
        <v>0.52500000000000002</v>
      </c>
      <c r="F106" s="11">
        <v>0.28449999999999998</v>
      </c>
      <c r="G106" s="11">
        <v>0.1905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0.14480000000000001</v>
      </c>
      <c r="N106" s="11">
        <v>0.85400000000000009</v>
      </c>
      <c r="O106" s="11">
        <v>1.1999999999999999E-3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0.64890000000000003</v>
      </c>
      <c r="V106" s="11">
        <v>4.4699999999999997E-2</v>
      </c>
      <c r="W106" s="11">
        <v>0.30640000000000001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</row>
    <row r="107" spans="1:28" x14ac:dyDescent="0.25">
      <c r="A107" s="11">
        <v>7</v>
      </c>
      <c r="B107" s="11" t="s">
        <v>27</v>
      </c>
      <c r="C107" s="11">
        <v>333.15</v>
      </c>
      <c r="D107" s="11">
        <v>1</v>
      </c>
      <c r="E107" s="11">
        <v>0.4032</v>
      </c>
      <c r="F107" s="11">
        <v>0.3075</v>
      </c>
      <c r="G107" s="11">
        <v>0.2893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0.11509999999999999</v>
      </c>
      <c r="N107" s="11">
        <v>0.88319999999999999</v>
      </c>
      <c r="O107" s="11">
        <v>1.7000000000000001E-3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0.52759999999999996</v>
      </c>
      <c r="V107" s="11">
        <v>2.8000000000000004E-3</v>
      </c>
      <c r="W107" s="11">
        <v>0.46960000000000002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</row>
    <row r="108" spans="1:28" x14ac:dyDescent="0.25">
      <c r="A108" s="11">
        <v>8</v>
      </c>
      <c r="B108" s="11" t="s">
        <v>27</v>
      </c>
      <c r="C108" s="11">
        <v>303.14999999999998</v>
      </c>
      <c r="D108" s="11">
        <v>1</v>
      </c>
      <c r="E108" s="11">
        <v>0.21329999999999999</v>
      </c>
      <c r="F108" s="11">
        <v>0.39380000000000004</v>
      </c>
      <c r="G108" s="11">
        <v>0.39289999999999997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6.4000000000000001E-2</v>
      </c>
      <c r="N108" s="11">
        <v>0.93049999999999999</v>
      </c>
      <c r="O108" s="11">
        <v>5.5000000000000005E-3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0.31769999999999998</v>
      </c>
      <c r="V108" s="11">
        <v>4.0000000000000002E-4</v>
      </c>
      <c r="W108" s="11">
        <v>0.68189999999999995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</row>
    <row r="109" spans="1:28" x14ac:dyDescent="0.25">
      <c r="A109" s="11">
        <v>8</v>
      </c>
      <c r="B109" s="11" t="s">
        <v>27</v>
      </c>
      <c r="C109" s="11">
        <v>303.14999999999998</v>
      </c>
      <c r="D109" s="11">
        <v>1</v>
      </c>
      <c r="E109" s="11">
        <v>0.15960000000000002</v>
      </c>
      <c r="F109" s="11">
        <v>0.38770000000000004</v>
      </c>
      <c r="G109" s="11">
        <v>0.45270000000000005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4.07E-2</v>
      </c>
      <c r="N109" s="11">
        <v>0.95469999999999999</v>
      </c>
      <c r="O109" s="11">
        <v>4.5999999999999999E-3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0.24260000000000001</v>
      </c>
      <c r="V109" s="11">
        <v>7.000000000000001E-4</v>
      </c>
      <c r="W109" s="11">
        <v>0.75670000000000004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</row>
    <row r="110" spans="1:28" x14ac:dyDescent="0.25">
      <c r="A110" s="11">
        <v>8</v>
      </c>
      <c r="B110" s="11" t="s">
        <v>27</v>
      </c>
      <c r="C110" s="11">
        <v>303.14999999999998</v>
      </c>
      <c r="D110" s="11">
        <v>1</v>
      </c>
      <c r="E110" s="11">
        <v>7.6999999999999999E-2</v>
      </c>
      <c r="F110" s="11">
        <v>0.44929999999999998</v>
      </c>
      <c r="G110" s="11">
        <v>0.47369999999999995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2.3099999999999999E-2</v>
      </c>
      <c r="N110" s="11">
        <v>0.97170000000000001</v>
      </c>
      <c r="O110" s="11">
        <v>5.1999999999999998E-3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0.1232</v>
      </c>
      <c r="V110" s="11">
        <v>2.0000000000000001E-4</v>
      </c>
      <c r="W110" s="11">
        <v>0.87659999999999993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</row>
    <row r="111" spans="1:28" x14ac:dyDescent="0.25">
      <c r="A111" s="11">
        <v>8</v>
      </c>
      <c r="B111" s="11" t="s">
        <v>27</v>
      </c>
      <c r="C111" s="11">
        <v>303.14999999999998</v>
      </c>
      <c r="D111" s="11">
        <v>1</v>
      </c>
      <c r="E111" s="11">
        <v>0.34189999999999998</v>
      </c>
      <c r="F111" s="11">
        <v>0.2838</v>
      </c>
      <c r="G111" s="11">
        <v>0.37430000000000002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6.1399999999999996E-2</v>
      </c>
      <c r="N111" s="11">
        <v>0.93500000000000005</v>
      </c>
      <c r="O111" s="11">
        <v>3.5999999999999999E-3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0.4536</v>
      </c>
      <c r="V111" s="11">
        <v>9.1000000000000004E-3</v>
      </c>
      <c r="W111" s="11">
        <v>0.5373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</row>
    <row r="112" spans="1:28" x14ac:dyDescent="0.25">
      <c r="A112" s="11">
        <v>8</v>
      </c>
      <c r="B112" s="11" t="s">
        <v>27</v>
      </c>
      <c r="C112" s="11">
        <v>303.14999999999998</v>
      </c>
      <c r="D112" s="11">
        <v>1</v>
      </c>
      <c r="E112" s="11">
        <v>0.39579999999999999</v>
      </c>
      <c r="F112" s="11">
        <v>0.2823</v>
      </c>
      <c r="G112" s="11">
        <v>0.32189999999999996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9.0899999999999995E-2</v>
      </c>
      <c r="N112" s="11">
        <v>0.90260000000000007</v>
      </c>
      <c r="O112" s="11">
        <v>6.5000000000000006E-3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0.54159999999999997</v>
      </c>
      <c r="V112" s="11">
        <v>5.7999999999999996E-3</v>
      </c>
      <c r="W112" s="11">
        <v>0.4526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</row>
    <row r="113" spans="1:28" x14ac:dyDescent="0.25">
      <c r="A113" s="11">
        <v>8</v>
      </c>
      <c r="B113" s="11" t="s">
        <v>27</v>
      </c>
      <c r="C113" s="11">
        <v>303.14999999999998</v>
      </c>
      <c r="D113" s="11">
        <v>1</v>
      </c>
      <c r="E113" s="11">
        <v>0.44590000000000002</v>
      </c>
      <c r="F113" s="11">
        <v>0.29510000000000003</v>
      </c>
      <c r="G113" s="11">
        <v>0.25900000000000001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8.8000000000000009E-2</v>
      </c>
      <c r="N113" s="11">
        <v>0.90560000000000007</v>
      </c>
      <c r="O113" s="11">
        <v>6.4000000000000003E-3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0.60240000000000005</v>
      </c>
      <c r="V113" s="11">
        <v>1.8200000000000001E-2</v>
      </c>
      <c r="W113" s="11">
        <v>0.37939999999999996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</row>
    <row r="114" spans="1:28" x14ac:dyDescent="0.25">
      <c r="A114" s="11">
        <v>8</v>
      </c>
      <c r="B114" s="11" t="s">
        <v>27</v>
      </c>
      <c r="C114" s="11">
        <v>303.14999999999998</v>
      </c>
      <c r="D114" s="11">
        <v>1</v>
      </c>
      <c r="E114" s="11">
        <v>0.57130000000000003</v>
      </c>
      <c r="F114" s="11">
        <v>0.29799999999999999</v>
      </c>
      <c r="G114" s="11">
        <v>0.13070000000000001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0.22989999999999999</v>
      </c>
      <c r="N114" s="11">
        <v>0.76480000000000004</v>
      </c>
      <c r="O114" s="11">
        <v>5.3E-3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0.74</v>
      </c>
      <c r="V114" s="11">
        <v>5.9000000000000004E-2</v>
      </c>
      <c r="W114" s="11">
        <v>0.20100000000000001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</row>
    <row r="115" spans="1:28" x14ac:dyDescent="0.25">
      <c r="A115" s="11">
        <v>8</v>
      </c>
      <c r="B115" s="11" t="s">
        <v>27</v>
      </c>
      <c r="C115" s="11">
        <v>318.14999999999998</v>
      </c>
      <c r="D115" s="11">
        <v>1</v>
      </c>
      <c r="E115" s="11">
        <v>5.91E-2</v>
      </c>
      <c r="F115" s="11">
        <v>0.4607</v>
      </c>
      <c r="G115" s="11">
        <v>0.48020000000000002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1.6799999999999999E-2</v>
      </c>
      <c r="N115" s="11">
        <v>0.97970000000000002</v>
      </c>
      <c r="O115" s="11">
        <v>3.4999999999999996E-3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9.0200000000000002E-2</v>
      </c>
      <c r="V115" s="11">
        <v>1E-3</v>
      </c>
      <c r="W115" s="11">
        <v>0.90879999999999994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</row>
    <row r="116" spans="1:28" x14ac:dyDescent="0.25">
      <c r="A116" s="11">
        <v>8</v>
      </c>
      <c r="B116" s="11" t="s">
        <v>27</v>
      </c>
      <c r="C116" s="11">
        <v>318.14999999999998</v>
      </c>
      <c r="D116" s="11">
        <v>1</v>
      </c>
      <c r="E116" s="11">
        <v>0.1736</v>
      </c>
      <c r="F116" s="11">
        <v>0.40590000000000004</v>
      </c>
      <c r="G116" s="11">
        <v>0.42049999999999998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4.1599999999999998E-2</v>
      </c>
      <c r="N116" s="11">
        <v>0.95050000000000001</v>
      </c>
      <c r="O116" s="11">
        <v>7.9000000000000008E-3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0.26640000000000003</v>
      </c>
      <c r="V116" s="11">
        <v>3.2000000000000002E-3</v>
      </c>
      <c r="W116" s="11">
        <v>0.73040000000000005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</row>
    <row r="117" spans="1:28" x14ac:dyDescent="0.25">
      <c r="A117" s="11">
        <v>8</v>
      </c>
      <c r="B117" s="11" t="s">
        <v>27</v>
      </c>
      <c r="C117" s="11">
        <v>318.14999999999998</v>
      </c>
      <c r="D117" s="11">
        <v>1</v>
      </c>
      <c r="E117" s="11">
        <v>0.31319999999999998</v>
      </c>
      <c r="F117" s="11">
        <v>0.34389999999999998</v>
      </c>
      <c r="G117" s="11">
        <v>0.34289999999999998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6.5099999999999991E-2</v>
      </c>
      <c r="N117" s="11">
        <v>0.93180000000000007</v>
      </c>
      <c r="O117" s="11">
        <v>3.0999999999999999E-3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0.45590000000000003</v>
      </c>
      <c r="V117" s="11">
        <v>1.11E-2</v>
      </c>
      <c r="W117" s="11">
        <v>0.53299999999999992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</row>
    <row r="118" spans="1:28" x14ac:dyDescent="0.25">
      <c r="A118" s="11">
        <v>8</v>
      </c>
      <c r="B118" s="11" t="s">
        <v>27</v>
      </c>
      <c r="C118" s="11">
        <v>318.14999999999998</v>
      </c>
      <c r="D118" s="11">
        <v>1</v>
      </c>
      <c r="E118" s="11">
        <v>0.37759999999999999</v>
      </c>
      <c r="F118" s="11">
        <v>0.30659999999999998</v>
      </c>
      <c r="G118" s="11">
        <v>0.31579999999999997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9.7500000000000003E-2</v>
      </c>
      <c r="N118" s="11">
        <v>0.90139999999999998</v>
      </c>
      <c r="O118" s="11">
        <v>1.1000000000000001E-3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0.51500000000000001</v>
      </c>
      <c r="V118" s="11">
        <v>1.52E-2</v>
      </c>
      <c r="W118" s="11">
        <v>0.4698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</row>
    <row r="119" spans="1:28" x14ac:dyDescent="0.25">
      <c r="A119" s="11">
        <v>8</v>
      </c>
      <c r="B119" s="11" t="s">
        <v>27</v>
      </c>
      <c r="C119" s="11">
        <v>318.14999999999998</v>
      </c>
      <c r="D119" s="11">
        <v>1</v>
      </c>
      <c r="E119" s="11">
        <v>0.49950000000000006</v>
      </c>
      <c r="F119" s="11">
        <v>0.23809999999999998</v>
      </c>
      <c r="G119" s="11">
        <v>0.26239999999999997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0.14319999999999999</v>
      </c>
      <c r="N119" s="11">
        <v>0.85530000000000006</v>
      </c>
      <c r="O119" s="11">
        <v>1.5E-3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0.61659999999999993</v>
      </c>
      <c r="V119" s="11">
        <v>2.4900000000000002E-2</v>
      </c>
      <c r="W119" s="11">
        <v>0.35850000000000004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</row>
    <row r="120" spans="1:28" x14ac:dyDescent="0.25">
      <c r="A120" s="11">
        <v>8</v>
      </c>
      <c r="B120" s="11" t="s">
        <v>27</v>
      </c>
      <c r="C120" s="11">
        <v>318.14999999999998</v>
      </c>
      <c r="D120" s="11">
        <v>1</v>
      </c>
      <c r="E120" s="11">
        <v>0.5353</v>
      </c>
      <c r="F120" s="11">
        <v>0.29580000000000001</v>
      </c>
      <c r="G120" s="11">
        <v>0.16889999999999999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0.21210000000000001</v>
      </c>
      <c r="N120" s="11">
        <v>0.78680000000000005</v>
      </c>
      <c r="O120" s="11">
        <v>1.1000000000000001E-3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0.7016</v>
      </c>
      <c r="V120" s="11">
        <v>5.6600000000000004E-2</v>
      </c>
      <c r="W120" s="11">
        <v>0.24179999999999999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</row>
    <row r="121" spans="1:28" x14ac:dyDescent="0.25">
      <c r="A121" s="11">
        <v>8</v>
      </c>
      <c r="B121" s="11" t="s">
        <v>27</v>
      </c>
      <c r="C121" s="11">
        <v>333.15</v>
      </c>
      <c r="D121" s="11">
        <v>1</v>
      </c>
      <c r="E121" s="11">
        <v>3.7699999999999997E-2</v>
      </c>
      <c r="F121" s="11">
        <v>0.47649999999999998</v>
      </c>
      <c r="G121" s="11">
        <v>0.48580000000000001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3.5699999999999996E-2</v>
      </c>
      <c r="N121" s="11">
        <v>0.96319999999999995</v>
      </c>
      <c r="O121" s="11">
        <v>1.1000000000000001E-3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0.251</v>
      </c>
      <c r="V121" s="11">
        <v>4.0999999999999995E-3</v>
      </c>
      <c r="W121" s="11">
        <v>0.7448999999999999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</row>
    <row r="122" spans="1:28" x14ac:dyDescent="0.25">
      <c r="A122" s="11">
        <v>8</v>
      </c>
      <c r="B122" s="11" t="s">
        <v>27</v>
      </c>
      <c r="C122" s="11">
        <v>333.15</v>
      </c>
      <c r="D122" s="11">
        <v>1</v>
      </c>
      <c r="E122" s="11">
        <v>0.10189999999999999</v>
      </c>
      <c r="F122" s="11">
        <v>0.44159999999999999</v>
      </c>
      <c r="G122" s="11">
        <v>0.45649999999999996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2.35E-2</v>
      </c>
      <c r="N122" s="11">
        <v>0.97510000000000008</v>
      </c>
      <c r="O122" s="11">
        <v>1.4000000000000002E-3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0.1673</v>
      </c>
      <c r="V122" s="11">
        <v>4.0000000000000002E-4</v>
      </c>
      <c r="W122" s="11">
        <v>0.83230000000000004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</row>
    <row r="123" spans="1:28" x14ac:dyDescent="0.25">
      <c r="A123" s="11">
        <v>8</v>
      </c>
      <c r="B123" s="11" t="s">
        <v>27</v>
      </c>
      <c r="C123" s="11">
        <v>333.15</v>
      </c>
      <c r="D123" s="11">
        <v>1</v>
      </c>
      <c r="E123" s="11">
        <v>0.1595</v>
      </c>
      <c r="F123" s="11">
        <v>0.41560000000000002</v>
      </c>
      <c r="G123" s="11">
        <v>0.4249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8.6E-3</v>
      </c>
      <c r="N123" s="11">
        <v>0.99010000000000009</v>
      </c>
      <c r="O123" s="11">
        <v>1.2999999999999999E-3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6.1100000000000002E-2</v>
      </c>
      <c r="V123" s="11">
        <v>1.1000000000000001E-2</v>
      </c>
      <c r="W123" s="11">
        <v>0.92790000000000006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</row>
    <row r="124" spans="1:28" x14ac:dyDescent="0.25">
      <c r="A124" s="11">
        <v>8</v>
      </c>
      <c r="B124" s="11" t="s">
        <v>27</v>
      </c>
      <c r="C124" s="11">
        <v>333.15</v>
      </c>
      <c r="D124" s="11">
        <v>1</v>
      </c>
      <c r="E124" s="11">
        <v>0.23899999999999999</v>
      </c>
      <c r="F124" s="11">
        <v>0.36869999999999997</v>
      </c>
      <c r="G124" s="11">
        <v>0.39229999999999998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5.5099999999999996E-2</v>
      </c>
      <c r="N124" s="11">
        <v>0.94069999999999998</v>
      </c>
      <c r="O124" s="11">
        <v>4.1999999999999997E-3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0.35719999999999996</v>
      </c>
      <c r="V124" s="11">
        <v>2.7900000000000001E-2</v>
      </c>
      <c r="W124" s="11">
        <v>0.6149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</row>
    <row r="125" spans="1:28" x14ac:dyDescent="0.25">
      <c r="A125" s="11">
        <v>8</v>
      </c>
      <c r="B125" s="11" t="s">
        <v>27</v>
      </c>
      <c r="C125" s="11">
        <v>333.15</v>
      </c>
      <c r="D125" s="11">
        <v>1</v>
      </c>
      <c r="E125" s="11">
        <v>0.34560000000000002</v>
      </c>
      <c r="F125" s="11">
        <v>0.34009999999999996</v>
      </c>
      <c r="G125" s="11">
        <v>0.31430000000000002</v>
      </c>
      <c r="H125" s="11">
        <v>0</v>
      </c>
      <c r="I125" s="11">
        <v>0</v>
      </c>
      <c r="J125" s="11">
        <v>0</v>
      </c>
      <c r="K125" s="11">
        <v>0</v>
      </c>
      <c r="L125" s="11">
        <v>0</v>
      </c>
      <c r="M125" s="11">
        <v>8.900000000000001E-2</v>
      </c>
      <c r="N125" s="11">
        <v>0.90489999999999993</v>
      </c>
      <c r="O125" s="11">
        <v>6.0999999999999995E-3</v>
      </c>
      <c r="P125" s="11">
        <v>0</v>
      </c>
      <c r="Q125" s="11">
        <v>0</v>
      </c>
      <c r="R125" s="11">
        <v>0</v>
      </c>
      <c r="S125" s="11">
        <v>0</v>
      </c>
      <c r="T125" s="11">
        <v>0</v>
      </c>
      <c r="U125" s="11">
        <v>0.47789999999999999</v>
      </c>
      <c r="V125" s="11">
        <v>4.1100000000000005E-2</v>
      </c>
      <c r="W125" s="11">
        <v>0.48100000000000004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</row>
    <row r="126" spans="1:28" x14ac:dyDescent="0.25">
      <c r="A126" s="11">
        <v>8</v>
      </c>
      <c r="B126" s="11" t="s">
        <v>27</v>
      </c>
      <c r="C126" s="11">
        <v>333.15</v>
      </c>
      <c r="D126" s="11">
        <v>1</v>
      </c>
      <c r="E126" s="11">
        <v>0.46740000000000004</v>
      </c>
      <c r="F126" s="11">
        <v>0.3019</v>
      </c>
      <c r="G126" s="11">
        <v>0.23070000000000002</v>
      </c>
      <c r="H126" s="11">
        <v>0</v>
      </c>
      <c r="I126" s="11">
        <v>0</v>
      </c>
      <c r="J126" s="11">
        <v>0</v>
      </c>
      <c r="K126" s="11">
        <v>0</v>
      </c>
      <c r="L126" s="11">
        <v>0</v>
      </c>
      <c r="M126" s="11">
        <v>0.1704</v>
      </c>
      <c r="N126" s="11">
        <v>0.82459999999999989</v>
      </c>
      <c r="O126" s="11">
        <v>5.0000000000000001E-3</v>
      </c>
      <c r="P126" s="11">
        <v>0</v>
      </c>
      <c r="Q126" s="11">
        <v>0</v>
      </c>
      <c r="R126" s="11">
        <v>0</v>
      </c>
      <c r="S126" s="11">
        <v>0</v>
      </c>
      <c r="T126" s="11">
        <v>0</v>
      </c>
      <c r="U126" s="11">
        <v>0.62049999999999994</v>
      </c>
      <c r="V126" s="11">
        <v>4.6600000000000003E-2</v>
      </c>
      <c r="W126" s="11">
        <v>0.33289999999999997</v>
      </c>
      <c r="X126" s="11">
        <v>0</v>
      </c>
      <c r="Y126" s="11">
        <v>0</v>
      </c>
      <c r="Z126" s="11">
        <v>0</v>
      </c>
      <c r="AA126" s="11">
        <v>0</v>
      </c>
      <c r="AB126" s="11">
        <v>0</v>
      </c>
    </row>
    <row r="127" spans="1:28" x14ac:dyDescent="0.25">
      <c r="A127" s="11">
        <v>9</v>
      </c>
      <c r="B127" s="11" t="s">
        <v>27</v>
      </c>
      <c r="C127" s="11">
        <v>298.14999999999998</v>
      </c>
      <c r="D127" s="11">
        <v>2</v>
      </c>
      <c r="E127" s="11">
        <v>0.1532</v>
      </c>
      <c r="F127" s="11">
        <v>0.16170000000000001</v>
      </c>
      <c r="G127" s="11">
        <v>0.68510000000000004</v>
      </c>
      <c r="H127" s="11">
        <v>0</v>
      </c>
      <c r="I127" s="11">
        <v>0</v>
      </c>
      <c r="J127" s="11">
        <v>0</v>
      </c>
      <c r="K127" s="11">
        <v>0</v>
      </c>
      <c r="L127" s="11">
        <v>0</v>
      </c>
      <c r="M127" s="11">
        <v>5.1399999999999994E-2</v>
      </c>
      <c r="N127" s="11">
        <v>0.92689999999999995</v>
      </c>
      <c r="O127" s="11">
        <v>2.1700000000000001E-2</v>
      </c>
      <c r="P127" s="11">
        <v>0</v>
      </c>
      <c r="Q127" s="11">
        <v>0</v>
      </c>
      <c r="R127" s="11">
        <v>0</v>
      </c>
      <c r="S127" s="11">
        <v>0</v>
      </c>
      <c r="T127" s="11">
        <v>0</v>
      </c>
      <c r="U127" s="11">
        <v>0.1726</v>
      </c>
      <c r="V127" s="11">
        <v>2.5000000000000001E-3</v>
      </c>
      <c r="W127" s="11">
        <v>0.82489999999999997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</row>
    <row r="128" spans="1:28" x14ac:dyDescent="0.25">
      <c r="A128" s="11">
        <v>9</v>
      </c>
      <c r="B128" s="11" t="s">
        <v>27</v>
      </c>
      <c r="C128" s="11">
        <v>298.14999999999998</v>
      </c>
      <c r="D128" s="11">
        <v>2</v>
      </c>
      <c r="E128" s="11">
        <v>0.22070000000000001</v>
      </c>
      <c r="F128" s="11">
        <v>0.35420000000000001</v>
      </c>
      <c r="G128" s="11">
        <v>0.42509999999999998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9.2600000000000002E-2</v>
      </c>
      <c r="N128" s="11">
        <v>0.88180000000000003</v>
      </c>
      <c r="O128" s="11">
        <v>2.5600000000000001E-2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0.29659999999999997</v>
      </c>
      <c r="V128" s="11">
        <v>3.9000000000000003E-3</v>
      </c>
      <c r="W128" s="11">
        <v>0.69950000000000001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</row>
    <row r="129" spans="1:28" x14ac:dyDescent="0.25">
      <c r="A129" s="11">
        <v>9</v>
      </c>
      <c r="B129" s="11" t="s">
        <v>27</v>
      </c>
      <c r="C129" s="11">
        <v>298.14999999999998</v>
      </c>
      <c r="D129" s="11">
        <v>2</v>
      </c>
      <c r="E129" s="11">
        <v>0.27449999999999997</v>
      </c>
      <c r="F129" s="11">
        <v>0.38990000000000002</v>
      </c>
      <c r="G129" s="11">
        <v>0.33560000000000001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0.13239999999999999</v>
      </c>
      <c r="N129" s="11">
        <v>0.84230000000000005</v>
      </c>
      <c r="O129" s="11">
        <v>2.53E-2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0.39149999999999996</v>
      </c>
      <c r="V129" s="11">
        <v>8.3999999999999995E-3</v>
      </c>
      <c r="W129" s="11">
        <v>0.60009999999999997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</row>
    <row r="130" spans="1:28" x14ac:dyDescent="0.25">
      <c r="A130" s="11">
        <v>9</v>
      </c>
      <c r="B130" s="11" t="s">
        <v>27</v>
      </c>
      <c r="C130" s="11">
        <v>298.14999999999998</v>
      </c>
      <c r="D130" s="11">
        <v>2</v>
      </c>
      <c r="E130" s="11">
        <v>0.2717</v>
      </c>
      <c r="F130" s="11">
        <v>0.51910000000000001</v>
      </c>
      <c r="G130" s="11">
        <v>0.20920000000000002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0.16140000000000002</v>
      </c>
      <c r="N130" s="11">
        <v>0.8165</v>
      </c>
      <c r="O130" s="11">
        <v>2.2099999999999998E-2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0.44280000000000003</v>
      </c>
      <c r="V130" s="11">
        <v>1.3999999999999999E-2</v>
      </c>
      <c r="W130" s="11">
        <v>0.54320000000000002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</row>
    <row r="131" spans="1:28" x14ac:dyDescent="0.25">
      <c r="A131" s="11">
        <v>9</v>
      </c>
      <c r="B131" s="11" t="s">
        <v>27</v>
      </c>
      <c r="C131" s="11">
        <v>333.15</v>
      </c>
      <c r="D131" s="11">
        <v>2</v>
      </c>
      <c r="E131" s="11">
        <v>0.20079999999999998</v>
      </c>
      <c r="F131" s="11">
        <v>0.39960000000000001</v>
      </c>
      <c r="G131" s="11">
        <v>0.39960000000000001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0.1283</v>
      </c>
      <c r="N131" s="11">
        <v>0.85309999999999997</v>
      </c>
      <c r="O131" s="11">
        <v>1.8600000000000002E-2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0.26819999999999999</v>
      </c>
      <c r="V131" s="11">
        <v>6.6E-3</v>
      </c>
      <c r="W131" s="11">
        <v>0.72519999999999996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</row>
    <row r="132" spans="1:28" x14ac:dyDescent="0.25">
      <c r="A132" s="11">
        <v>9</v>
      </c>
      <c r="B132" s="11" t="s">
        <v>27</v>
      </c>
      <c r="C132" s="11">
        <v>333.15</v>
      </c>
      <c r="D132" s="11">
        <v>2</v>
      </c>
      <c r="E132" s="11">
        <v>0.30170000000000002</v>
      </c>
      <c r="F132" s="11">
        <v>0.30049999999999999</v>
      </c>
      <c r="G132" s="11">
        <v>0.39779999999999999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0.17530000000000001</v>
      </c>
      <c r="N132" s="11">
        <v>0.80579999999999996</v>
      </c>
      <c r="O132" s="11">
        <v>1.89E-2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0.39020000000000005</v>
      </c>
      <c r="V132" s="11">
        <v>5.6000000000000008E-3</v>
      </c>
      <c r="W132" s="11">
        <v>0.60420000000000007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</row>
    <row r="133" spans="1:28" x14ac:dyDescent="0.25">
      <c r="A133" s="11">
        <v>9</v>
      </c>
      <c r="B133" s="11" t="s">
        <v>27</v>
      </c>
      <c r="C133" s="11">
        <v>333.15</v>
      </c>
      <c r="D133" s="11">
        <v>2</v>
      </c>
      <c r="E133" s="11">
        <v>0.26879999999999998</v>
      </c>
      <c r="F133" s="11">
        <v>0.53310000000000002</v>
      </c>
      <c r="G133" s="11">
        <v>0.1981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0.19339999999999999</v>
      </c>
      <c r="N133" s="11">
        <v>0.78700000000000003</v>
      </c>
      <c r="O133" s="11">
        <v>1.9599999999999999E-2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0.43340000000000001</v>
      </c>
      <c r="V133" s="11">
        <v>7.7000000000000002E-3</v>
      </c>
      <c r="W133" s="11">
        <v>0.55889999999999995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</row>
    <row r="134" spans="1:28" x14ac:dyDescent="0.25">
      <c r="A134" s="11">
        <v>9</v>
      </c>
      <c r="B134" s="11" t="s">
        <v>27</v>
      </c>
      <c r="C134" s="11">
        <v>333.15</v>
      </c>
      <c r="D134" s="11">
        <v>2</v>
      </c>
      <c r="E134" s="11">
        <v>0.31440000000000001</v>
      </c>
      <c r="F134" s="11">
        <v>0.48630000000000001</v>
      </c>
      <c r="G134" s="11">
        <v>0.1993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0.2281</v>
      </c>
      <c r="N134" s="11">
        <v>0.75099999999999989</v>
      </c>
      <c r="O134" s="11">
        <v>2.0899999999999998E-2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0.48170000000000002</v>
      </c>
      <c r="V134" s="11">
        <v>1.2800000000000001E-2</v>
      </c>
      <c r="W134" s="11">
        <v>0.50549999999999995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</row>
    <row r="135" spans="1:28" x14ac:dyDescent="0.25">
      <c r="A135" s="11">
        <v>9</v>
      </c>
      <c r="B135" s="11" t="s">
        <v>27</v>
      </c>
      <c r="C135" s="11">
        <v>333.15</v>
      </c>
      <c r="D135" s="11">
        <v>2</v>
      </c>
      <c r="E135" s="11">
        <v>0.3654</v>
      </c>
      <c r="F135" s="11">
        <v>0.44159999999999999</v>
      </c>
      <c r="G135" s="11">
        <v>0.193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0.25659999999999999</v>
      </c>
      <c r="N135" s="11">
        <v>0.71959999999999991</v>
      </c>
      <c r="O135" s="11">
        <v>2.3799999999999998E-2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0.53290000000000004</v>
      </c>
      <c r="V135" s="11">
        <v>2.07E-2</v>
      </c>
      <c r="W135" s="11">
        <v>0.44640000000000002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</row>
    <row r="136" spans="1:28" x14ac:dyDescent="0.25">
      <c r="A136" s="11">
        <v>10</v>
      </c>
      <c r="B136" s="11" t="s">
        <v>27</v>
      </c>
      <c r="C136" s="11">
        <v>293.14999999999998</v>
      </c>
      <c r="D136" s="11">
        <v>2</v>
      </c>
      <c r="E136" s="11">
        <v>3.9300000000000002E-2</v>
      </c>
      <c r="F136" s="11">
        <v>0.49420000000000003</v>
      </c>
      <c r="G136" s="11">
        <v>0.46649999999999997</v>
      </c>
      <c r="H136" s="11">
        <v>0</v>
      </c>
      <c r="I136" s="11">
        <v>0</v>
      </c>
      <c r="J136" s="11">
        <v>0</v>
      </c>
      <c r="K136" s="11">
        <v>0</v>
      </c>
      <c r="L136" s="11">
        <v>0</v>
      </c>
      <c r="M136" s="11">
        <v>2.3900000000000001E-2</v>
      </c>
      <c r="N136" s="11">
        <v>0.96129999999999993</v>
      </c>
      <c r="O136" s="11">
        <v>1.4800000000000001E-2</v>
      </c>
      <c r="P136" s="11">
        <v>0</v>
      </c>
      <c r="Q136" s="11">
        <v>0</v>
      </c>
      <c r="R136" s="11">
        <v>0</v>
      </c>
      <c r="S136" s="11">
        <v>0</v>
      </c>
      <c r="T136" s="11">
        <v>0</v>
      </c>
      <c r="U136" s="11">
        <v>5.4199999999999998E-2</v>
      </c>
      <c r="V136" s="11">
        <v>1.89E-2</v>
      </c>
      <c r="W136" s="11">
        <v>0.92689999999999995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</row>
    <row r="137" spans="1:28" x14ac:dyDescent="0.25">
      <c r="A137" s="11">
        <v>10</v>
      </c>
      <c r="B137" s="11" t="s">
        <v>27</v>
      </c>
      <c r="C137" s="11">
        <v>293.14999999999998</v>
      </c>
      <c r="D137" s="11">
        <v>2</v>
      </c>
      <c r="E137" s="11">
        <v>0.1066</v>
      </c>
      <c r="F137" s="11">
        <v>0.44770000000000004</v>
      </c>
      <c r="G137" s="11">
        <v>0.44569999999999999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5.2199999999999996E-2</v>
      </c>
      <c r="N137" s="11">
        <v>0.92790000000000006</v>
      </c>
      <c r="O137" s="11">
        <v>1.9900000000000001E-2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0.15060000000000001</v>
      </c>
      <c r="V137" s="11">
        <v>2.0899999999999998E-2</v>
      </c>
      <c r="W137" s="11">
        <v>0.8284999999999999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</row>
    <row r="138" spans="1:28" x14ac:dyDescent="0.25">
      <c r="A138" s="11">
        <v>10</v>
      </c>
      <c r="B138" s="11" t="s">
        <v>27</v>
      </c>
      <c r="C138" s="11">
        <v>293.14999999999998</v>
      </c>
      <c r="D138" s="11">
        <v>2</v>
      </c>
      <c r="E138" s="11">
        <v>0.17679999999999998</v>
      </c>
      <c r="F138" s="11">
        <v>0.41520000000000001</v>
      </c>
      <c r="G138" s="11">
        <v>0.40799999999999997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8.6099999999999996E-2</v>
      </c>
      <c r="N138" s="11">
        <v>0.88780000000000003</v>
      </c>
      <c r="O138" s="11">
        <v>2.6099999999999998E-2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0.24440000000000001</v>
      </c>
      <c r="V138" s="11">
        <v>2.18E-2</v>
      </c>
      <c r="W138" s="11">
        <v>0.73380000000000001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</row>
    <row r="139" spans="1:28" x14ac:dyDescent="0.25">
      <c r="A139" s="11">
        <v>10</v>
      </c>
      <c r="B139" s="11" t="s">
        <v>27</v>
      </c>
      <c r="C139" s="11">
        <v>293.14999999999998</v>
      </c>
      <c r="D139" s="11">
        <v>2</v>
      </c>
      <c r="E139" s="11">
        <v>0.2492</v>
      </c>
      <c r="F139" s="11">
        <v>0.38060000000000005</v>
      </c>
      <c r="G139" s="11">
        <v>0.37020000000000003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0.1497</v>
      </c>
      <c r="N139" s="11">
        <v>0.81299999999999994</v>
      </c>
      <c r="O139" s="11">
        <v>3.73E-2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0.32840000000000003</v>
      </c>
      <c r="V139" s="11">
        <v>2.1600000000000001E-2</v>
      </c>
      <c r="W139" s="11">
        <v>0.65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</row>
    <row r="140" spans="1:28" x14ac:dyDescent="0.25">
      <c r="A140" s="11">
        <v>10</v>
      </c>
      <c r="B140" s="11" t="s">
        <v>27</v>
      </c>
      <c r="C140" s="11">
        <v>293.14999999999998</v>
      </c>
      <c r="D140" s="11">
        <v>2</v>
      </c>
      <c r="E140" s="11">
        <v>0.34369999999999995</v>
      </c>
      <c r="F140" s="11">
        <v>0.32909999999999995</v>
      </c>
      <c r="G140" s="11">
        <v>0.32719999999999999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0.17739999999999997</v>
      </c>
      <c r="N140" s="11">
        <v>0.78069999999999995</v>
      </c>
      <c r="O140" s="11">
        <v>4.1900000000000007E-2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0.45630000000000004</v>
      </c>
      <c r="V140" s="11">
        <v>1.9E-2</v>
      </c>
      <c r="W140" s="11">
        <v>0.52469999999999994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</row>
    <row r="141" spans="1:28" x14ac:dyDescent="0.25">
      <c r="A141" s="11">
        <v>10</v>
      </c>
      <c r="B141" s="11" t="s">
        <v>27</v>
      </c>
      <c r="C141" s="11">
        <v>323.14999999999998</v>
      </c>
      <c r="D141" s="11">
        <v>2</v>
      </c>
      <c r="E141" s="11">
        <v>5.7699999999999994E-2</v>
      </c>
      <c r="F141" s="11">
        <v>0.46630000000000005</v>
      </c>
      <c r="G141" s="11">
        <v>0.47600000000000003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2.0400000000000001E-2</v>
      </c>
      <c r="N141" s="11">
        <v>0.95909999999999995</v>
      </c>
      <c r="O141" s="11">
        <v>2.0499999999999997E-2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8.1600000000000006E-2</v>
      </c>
      <c r="V141" s="11">
        <v>3.8699999999999998E-2</v>
      </c>
      <c r="W141" s="11">
        <v>0.87970000000000004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</row>
    <row r="142" spans="1:28" x14ac:dyDescent="0.25">
      <c r="A142" s="11">
        <v>10</v>
      </c>
      <c r="B142" s="11" t="s">
        <v>27</v>
      </c>
      <c r="C142" s="11">
        <v>323.14999999999998</v>
      </c>
      <c r="D142" s="11">
        <v>2</v>
      </c>
      <c r="E142" s="11">
        <v>0.122</v>
      </c>
      <c r="F142" s="11">
        <v>0.4335</v>
      </c>
      <c r="G142" s="11">
        <v>0.44450000000000001</v>
      </c>
      <c r="H142" s="11">
        <v>0</v>
      </c>
      <c r="I142" s="11">
        <v>0</v>
      </c>
      <c r="J142" s="11">
        <v>0</v>
      </c>
      <c r="K142" s="11">
        <v>0</v>
      </c>
      <c r="L142" s="11">
        <v>0</v>
      </c>
      <c r="M142" s="11">
        <v>3.8900000000000004E-2</v>
      </c>
      <c r="N142" s="11">
        <v>0.93330000000000002</v>
      </c>
      <c r="O142" s="11">
        <v>2.7799999999999998E-2</v>
      </c>
      <c r="P142" s="11">
        <v>0</v>
      </c>
      <c r="Q142" s="11">
        <v>0</v>
      </c>
      <c r="R142" s="11">
        <v>0</v>
      </c>
      <c r="S142" s="11">
        <v>0</v>
      </c>
      <c r="T142" s="11">
        <v>0</v>
      </c>
      <c r="U142" s="11">
        <v>0.1963</v>
      </c>
      <c r="V142" s="11">
        <v>2.4399999999999998E-2</v>
      </c>
      <c r="W142" s="11">
        <v>0.7793000000000001</v>
      </c>
      <c r="X142" s="11">
        <v>0</v>
      </c>
      <c r="Y142" s="11">
        <v>0</v>
      </c>
      <c r="Z142" s="11">
        <v>0</v>
      </c>
      <c r="AA142" s="11">
        <v>0</v>
      </c>
      <c r="AB142" s="11">
        <v>0</v>
      </c>
    </row>
    <row r="143" spans="1:28" x14ac:dyDescent="0.25">
      <c r="A143" s="11">
        <v>10</v>
      </c>
      <c r="B143" s="11" t="s">
        <v>27</v>
      </c>
      <c r="C143" s="11">
        <v>323.14999999999998</v>
      </c>
      <c r="D143" s="11">
        <v>2</v>
      </c>
      <c r="E143" s="11">
        <v>0.19570000000000001</v>
      </c>
      <c r="F143" s="11">
        <v>0.39329999999999998</v>
      </c>
      <c r="G143" s="11">
        <v>0.41100000000000003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6.4399999999999999E-2</v>
      </c>
      <c r="N143" s="11">
        <v>0.89650000000000007</v>
      </c>
      <c r="O143" s="11">
        <v>3.9100000000000003E-2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0.29649999999999999</v>
      </c>
      <c r="V143" s="11">
        <v>2.2400000000000003E-2</v>
      </c>
      <c r="W143" s="11">
        <v>0.68110000000000004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</row>
    <row r="144" spans="1:28" x14ac:dyDescent="0.25">
      <c r="A144" s="11">
        <v>10</v>
      </c>
      <c r="B144" s="11" t="s">
        <v>27</v>
      </c>
      <c r="C144" s="11">
        <v>323.14999999999998</v>
      </c>
      <c r="D144" s="11">
        <v>2</v>
      </c>
      <c r="E144" s="11">
        <v>0.25790000000000002</v>
      </c>
      <c r="F144" s="11">
        <v>0.37859999999999999</v>
      </c>
      <c r="G144" s="11">
        <v>0.36349999999999999</v>
      </c>
      <c r="H144" s="11">
        <v>0</v>
      </c>
      <c r="I144" s="11">
        <v>0</v>
      </c>
      <c r="J144" s="11">
        <v>0</v>
      </c>
      <c r="K144" s="11">
        <v>0</v>
      </c>
      <c r="L144" s="11">
        <v>0</v>
      </c>
      <c r="M144" s="11">
        <v>0.1043</v>
      </c>
      <c r="N144" s="11">
        <v>0.83250000000000002</v>
      </c>
      <c r="O144" s="11">
        <v>6.3200000000000006E-2</v>
      </c>
      <c r="P144" s="11">
        <v>0</v>
      </c>
      <c r="Q144" s="11">
        <v>0</v>
      </c>
      <c r="R144" s="11">
        <v>0</v>
      </c>
      <c r="S144" s="11">
        <v>0</v>
      </c>
      <c r="T144" s="11">
        <v>0</v>
      </c>
      <c r="U144" s="11">
        <v>0.37909999999999999</v>
      </c>
      <c r="V144" s="11">
        <v>1.04E-2</v>
      </c>
      <c r="W144" s="11">
        <v>0.61049999999999993</v>
      </c>
      <c r="X144" s="11">
        <v>0</v>
      </c>
      <c r="Y144" s="11">
        <v>0</v>
      </c>
      <c r="Z144" s="11">
        <v>0</v>
      </c>
      <c r="AA144" s="11">
        <v>0</v>
      </c>
      <c r="AB144" s="11">
        <v>0</v>
      </c>
    </row>
    <row r="145" spans="1:28" x14ac:dyDescent="0.25">
      <c r="A145" s="11">
        <v>10</v>
      </c>
      <c r="B145" s="11" t="s">
        <v>27</v>
      </c>
      <c r="C145" s="11">
        <v>323.14999999999998</v>
      </c>
      <c r="D145" s="11">
        <v>2</v>
      </c>
      <c r="E145" s="11">
        <v>0.32340000000000002</v>
      </c>
      <c r="F145" s="11">
        <v>0.34970000000000001</v>
      </c>
      <c r="G145" s="11">
        <v>0.32689999999999997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0.11609999999999999</v>
      </c>
      <c r="N145" s="11">
        <v>0.80779999999999996</v>
      </c>
      <c r="O145" s="11">
        <v>7.6100000000000001E-2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0.42849999999999999</v>
      </c>
      <c r="V145" s="11">
        <v>2.69E-2</v>
      </c>
      <c r="W145" s="11">
        <v>0.54459999999999997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</row>
    <row r="146" spans="1:28" x14ac:dyDescent="0.25">
      <c r="A146" s="11">
        <v>10</v>
      </c>
      <c r="B146" s="11" t="s">
        <v>47</v>
      </c>
      <c r="C146" s="11">
        <v>293.14999999999998</v>
      </c>
      <c r="D146" s="11">
        <v>2</v>
      </c>
      <c r="E146" s="11">
        <v>4.3099999999999999E-2</v>
      </c>
      <c r="F146" s="11">
        <v>0.46649999999999997</v>
      </c>
      <c r="G146" s="11">
        <v>0.4904</v>
      </c>
      <c r="H146" s="11">
        <v>0</v>
      </c>
      <c r="I146" s="11">
        <v>0</v>
      </c>
      <c r="J146" s="11">
        <v>0</v>
      </c>
      <c r="K146" s="11">
        <v>0</v>
      </c>
      <c r="L146" s="11">
        <v>0</v>
      </c>
      <c r="M146" s="11">
        <v>3.2899999999999999E-2</v>
      </c>
      <c r="N146" s="11">
        <v>0.94959999999999989</v>
      </c>
      <c r="O146" s="11">
        <v>1.7500000000000002E-2</v>
      </c>
      <c r="P146" s="11">
        <v>0</v>
      </c>
      <c r="Q146" s="11">
        <v>0</v>
      </c>
      <c r="R146" s="11">
        <v>0</v>
      </c>
      <c r="S146" s="11">
        <v>0</v>
      </c>
      <c r="T146" s="11">
        <v>0</v>
      </c>
      <c r="U146" s="11">
        <v>4.9800000000000004E-2</v>
      </c>
      <c r="V146" s="11">
        <v>4.2900000000000001E-2</v>
      </c>
      <c r="W146" s="11">
        <v>0.9073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</row>
    <row r="147" spans="1:28" x14ac:dyDescent="0.25">
      <c r="A147" s="11">
        <v>10</v>
      </c>
      <c r="B147" s="11" t="s">
        <v>47</v>
      </c>
      <c r="C147" s="11">
        <v>293.14999999999998</v>
      </c>
      <c r="D147" s="11">
        <v>2</v>
      </c>
      <c r="E147" s="11">
        <v>6.6299999999999998E-2</v>
      </c>
      <c r="F147" s="11">
        <v>0.4672</v>
      </c>
      <c r="G147" s="11">
        <v>0.46649999999999997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4.1200000000000001E-2</v>
      </c>
      <c r="N147" s="11">
        <v>0.94169999999999998</v>
      </c>
      <c r="O147" s="11">
        <v>1.7100000000000001E-2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8.4499999999999992E-2</v>
      </c>
      <c r="V147" s="11">
        <v>4.8099999999999997E-2</v>
      </c>
      <c r="W147" s="11">
        <v>0.86739999999999995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</row>
    <row r="148" spans="1:28" x14ac:dyDescent="0.25">
      <c r="A148" s="11">
        <v>10</v>
      </c>
      <c r="B148" s="11" t="s">
        <v>47</v>
      </c>
      <c r="C148" s="11">
        <v>293.14999999999998</v>
      </c>
      <c r="D148" s="11">
        <v>2</v>
      </c>
      <c r="E148" s="11">
        <v>0.10390000000000001</v>
      </c>
      <c r="F148" s="11">
        <v>0.45380000000000004</v>
      </c>
      <c r="G148" s="11">
        <v>0.44229999999999997</v>
      </c>
      <c r="H148" s="11">
        <v>0</v>
      </c>
      <c r="I148" s="11">
        <v>0</v>
      </c>
      <c r="J148" s="11">
        <v>0</v>
      </c>
      <c r="K148" s="11">
        <v>0</v>
      </c>
      <c r="L148" s="11">
        <v>0</v>
      </c>
      <c r="M148" s="11">
        <v>5.9200000000000003E-2</v>
      </c>
      <c r="N148" s="11">
        <v>0.9244</v>
      </c>
      <c r="O148" s="11">
        <v>1.6399999999999998E-2</v>
      </c>
      <c r="P148" s="11">
        <v>0</v>
      </c>
      <c r="Q148" s="11">
        <v>0</v>
      </c>
      <c r="R148" s="11">
        <v>0</v>
      </c>
      <c r="S148" s="11">
        <v>0</v>
      </c>
      <c r="T148" s="11">
        <v>0</v>
      </c>
      <c r="U148" s="11">
        <v>0.12759999999999999</v>
      </c>
      <c r="V148" s="11">
        <v>5.0499999999999996E-2</v>
      </c>
      <c r="W148" s="11">
        <v>0.82189999999999996</v>
      </c>
      <c r="X148" s="11">
        <v>0</v>
      </c>
      <c r="Y148" s="11">
        <v>0</v>
      </c>
      <c r="Z148" s="11">
        <v>0</v>
      </c>
      <c r="AA148" s="11">
        <v>0</v>
      </c>
      <c r="AB148" s="11">
        <v>0</v>
      </c>
    </row>
    <row r="149" spans="1:28" x14ac:dyDescent="0.25">
      <c r="A149" s="11">
        <v>10</v>
      </c>
      <c r="B149" s="11" t="s">
        <v>47</v>
      </c>
      <c r="C149" s="11">
        <v>293.14999999999998</v>
      </c>
      <c r="D149" s="11">
        <v>2</v>
      </c>
      <c r="E149" s="11">
        <v>0.13539999999999999</v>
      </c>
      <c r="F149" s="11">
        <v>0.42549999999999999</v>
      </c>
      <c r="G149" s="11">
        <v>0.43909999999999999</v>
      </c>
      <c r="H149" s="11">
        <v>0</v>
      </c>
      <c r="I149" s="11">
        <v>0</v>
      </c>
      <c r="J149" s="11">
        <v>0</v>
      </c>
      <c r="K149" s="11">
        <v>0</v>
      </c>
      <c r="L149" s="11">
        <v>0</v>
      </c>
      <c r="M149" s="11">
        <v>6.93E-2</v>
      </c>
      <c r="N149" s="11">
        <v>0.91480000000000006</v>
      </c>
      <c r="O149" s="11">
        <v>1.5900000000000001E-2</v>
      </c>
      <c r="P149" s="11">
        <v>0</v>
      </c>
      <c r="Q149" s="11">
        <v>0</v>
      </c>
      <c r="R149" s="11">
        <v>0</v>
      </c>
      <c r="S149" s="11">
        <v>0</v>
      </c>
      <c r="T149" s="11">
        <v>0</v>
      </c>
      <c r="U149" s="11">
        <v>0.17100000000000001</v>
      </c>
      <c r="V149" s="11">
        <v>4.9299999999999997E-2</v>
      </c>
      <c r="W149" s="11">
        <v>0.77969999999999995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</row>
    <row r="150" spans="1:28" x14ac:dyDescent="0.25">
      <c r="A150" s="11">
        <v>10</v>
      </c>
      <c r="B150" s="11" t="s">
        <v>47</v>
      </c>
      <c r="C150" s="11">
        <v>293.14999999999998</v>
      </c>
      <c r="D150" s="11">
        <v>2</v>
      </c>
      <c r="E150" s="11">
        <v>0.17989999999999998</v>
      </c>
      <c r="F150" s="11">
        <v>0.4083</v>
      </c>
      <c r="G150" s="11">
        <v>0.4118</v>
      </c>
      <c r="H150" s="11">
        <v>0</v>
      </c>
      <c r="I150" s="11">
        <v>0</v>
      </c>
      <c r="J150" s="11">
        <v>0</v>
      </c>
      <c r="K150" s="11">
        <v>0</v>
      </c>
      <c r="L150" s="11">
        <v>0</v>
      </c>
      <c r="M150" s="11">
        <v>0.1079</v>
      </c>
      <c r="N150" s="11">
        <v>0.87780000000000002</v>
      </c>
      <c r="O150" s="11">
        <v>1.43E-2</v>
      </c>
      <c r="P150" s="11">
        <v>0</v>
      </c>
      <c r="Q150" s="11">
        <v>0</v>
      </c>
      <c r="R150" s="11">
        <v>0</v>
      </c>
      <c r="S150" s="11">
        <v>0</v>
      </c>
      <c r="T150" s="11">
        <v>0</v>
      </c>
      <c r="U150" s="11">
        <v>0.22949999999999998</v>
      </c>
      <c r="V150" s="11">
        <v>4.24E-2</v>
      </c>
      <c r="W150" s="11">
        <v>0.72809999999999997</v>
      </c>
      <c r="X150" s="11">
        <v>0</v>
      </c>
      <c r="Y150" s="11">
        <v>0</v>
      </c>
      <c r="Z150" s="11">
        <v>0</v>
      </c>
      <c r="AA150" s="11">
        <v>0</v>
      </c>
      <c r="AB150" s="11">
        <v>0</v>
      </c>
    </row>
    <row r="151" spans="1:28" x14ac:dyDescent="0.25">
      <c r="A151" s="11">
        <v>10</v>
      </c>
      <c r="B151" s="11" t="s">
        <v>47</v>
      </c>
      <c r="C151" s="11">
        <v>293.14999999999998</v>
      </c>
      <c r="D151" s="11">
        <v>2</v>
      </c>
      <c r="E151" s="11">
        <v>0.20989999999999998</v>
      </c>
      <c r="F151" s="11">
        <v>0.39069999999999999</v>
      </c>
      <c r="G151" s="11">
        <v>0.39939999999999998</v>
      </c>
      <c r="H151" s="11">
        <v>0</v>
      </c>
      <c r="I151" s="11">
        <v>0</v>
      </c>
      <c r="J151" s="11">
        <v>0</v>
      </c>
      <c r="K151" s="11">
        <v>0</v>
      </c>
      <c r="L151" s="11">
        <v>0</v>
      </c>
      <c r="M151" s="11">
        <v>0.1158</v>
      </c>
      <c r="N151" s="11">
        <v>0.87019999999999997</v>
      </c>
      <c r="O151" s="11">
        <v>1.3999999999999999E-2</v>
      </c>
      <c r="P151" s="11">
        <v>0</v>
      </c>
      <c r="Q151" s="11">
        <v>0</v>
      </c>
      <c r="R151" s="11">
        <v>0</v>
      </c>
      <c r="S151" s="11">
        <v>0</v>
      </c>
      <c r="T151" s="11">
        <v>0</v>
      </c>
      <c r="U151" s="11">
        <v>0.27300000000000002</v>
      </c>
      <c r="V151" s="11">
        <v>3.4000000000000002E-2</v>
      </c>
      <c r="W151" s="11">
        <v>0.69299999999999995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</row>
    <row r="152" spans="1:28" x14ac:dyDescent="0.25">
      <c r="A152" s="11">
        <v>10</v>
      </c>
      <c r="B152" s="11" t="s">
        <v>47</v>
      </c>
      <c r="C152" s="11">
        <v>313.14999999999998</v>
      </c>
      <c r="D152" s="11">
        <v>2</v>
      </c>
      <c r="E152" s="11">
        <v>3.5200000000000002E-2</v>
      </c>
      <c r="F152" s="11">
        <v>0.47840000000000005</v>
      </c>
      <c r="G152" s="11">
        <v>0.4864</v>
      </c>
      <c r="H152" s="11">
        <v>0</v>
      </c>
      <c r="I152" s="11">
        <v>0</v>
      </c>
      <c r="J152" s="11">
        <v>0</v>
      </c>
      <c r="K152" s="11">
        <v>0</v>
      </c>
      <c r="L152" s="11">
        <v>0</v>
      </c>
      <c r="M152" s="11">
        <v>7.1999999999999998E-3</v>
      </c>
      <c r="N152" s="11">
        <v>0.97400000000000009</v>
      </c>
      <c r="O152" s="11">
        <v>1.8799999999999997E-2</v>
      </c>
      <c r="P152" s="11">
        <v>0</v>
      </c>
      <c r="Q152" s="11">
        <v>0</v>
      </c>
      <c r="R152" s="11">
        <v>0</v>
      </c>
      <c r="S152" s="11">
        <v>0</v>
      </c>
      <c r="T152" s="11">
        <v>0</v>
      </c>
      <c r="U152" s="11">
        <v>5.2900000000000003E-2</v>
      </c>
      <c r="V152" s="11">
        <v>2.87E-2</v>
      </c>
      <c r="W152" s="11">
        <v>0.91839999999999999</v>
      </c>
      <c r="X152" s="11">
        <v>0</v>
      </c>
      <c r="Y152" s="11">
        <v>0</v>
      </c>
      <c r="Z152" s="11">
        <v>0</v>
      </c>
      <c r="AA152" s="11">
        <v>0</v>
      </c>
      <c r="AB152" s="11">
        <v>0</v>
      </c>
    </row>
    <row r="153" spans="1:28" x14ac:dyDescent="0.25">
      <c r="A153" s="11">
        <v>10</v>
      </c>
      <c r="B153" s="11" t="s">
        <v>47</v>
      </c>
      <c r="C153" s="11">
        <v>313.14999999999998</v>
      </c>
      <c r="D153" s="11">
        <v>2</v>
      </c>
      <c r="E153" s="11">
        <v>6.4199999999999993E-2</v>
      </c>
      <c r="F153" s="11">
        <v>0.46060000000000001</v>
      </c>
      <c r="G153" s="11">
        <v>0.47520000000000001</v>
      </c>
      <c r="H153" s="11">
        <v>0</v>
      </c>
      <c r="I153" s="11">
        <v>0</v>
      </c>
      <c r="J153" s="11">
        <v>0</v>
      </c>
      <c r="K153" s="11">
        <v>0</v>
      </c>
      <c r="L153" s="11">
        <v>0</v>
      </c>
      <c r="M153" s="11">
        <v>2.7200000000000002E-2</v>
      </c>
      <c r="N153" s="11">
        <v>0.95290000000000008</v>
      </c>
      <c r="O153" s="11">
        <v>1.9900000000000001E-2</v>
      </c>
      <c r="P153" s="11">
        <v>0</v>
      </c>
      <c r="Q153" s="11">
        <v>0</v>
      </c>
      <c r="R153" s="11">
        <v>0</v>
      </c>
      <c r="S153" s="11">
        <v>0</v>
      </c>
      <c r="T153" s="11">
        <v>0</v>
      </c>
      <c r="U153" s="11">
        <v>9.2499999999999999E-2</v>
      </c>
      <c r="V153" s="11">
        <v>2.8399999999999998E-2</v>
      </c>
      <c r="W153" s="11">
        <v>0.87909999999999999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</row>
    <row r="154" spans="1:28" x14ac:dyDescent="0.25">
      <c r="A154" s="11">
        <v>10</v>
      </c>
      <c r="B154" s="11" t="s">
        <v>47</v>
      </c>
      <c r="C154" s="11">
        <v>313.14999999999998</v>
      </c>
      <c r="D154" s="11">
        <v>2</v>
      </c>
      <c r="E154" s="11">
        <v>9.9299999999999999E-2</v>
      </c>
      <c r="F154" s="11">
        <v>0.42330000000000001</v>
      </c>
      <c r="G154" s="11">
        <v>0.47740000000000005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4.7699999999999992E-2</v>
      </c>
      <c r="N154" s="11">
        <v>0.93110000000000004</v>
      </c>
      <c r="O154" s="11">
        <v>2.12E-2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0.13489999999999999</v>
      </c>
      <c r="V154" s="11">
        <v>2.76E-2</v>
      </c>
      <c r="W154" s="11">
        <v>0.83750000000000002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</row>
    <row r="155" spans="1:28" x14ac:dyDescent="0.25">
      <c r="A155" s="11">
        <v>10</v>
      </c>
      <c r="B155" s="11" t="s">
        <v>47</v>
      </c>
      <c r="C155" s="11">
        <v>313.14999999999998</v>
      </c>
      <c r="D155" s="11">
        <v>2</v>
      </c>
      <c r="E155" s="11">
        <v>0.13439999999999999</v>
      </c>
      <c r="F155" s="11">
        <v>0.43770000000000003</v>
      </c>
      <c r="G155" s="11">
        <v>0.4279</v>
      </c>
      <c r="H155" s="11">
        <v>0</v>
      </c>
      <c r="I155" s="11">
        <v>0</v>
      </c>
      <c r="J155" s="11">
        <v>0</v>
      </c>
      <c r="K155" s="11">
        <v>0</v>
      </c>
      <c r="L155" s="11">
        <v>0</v>
      </c>
      <c r="M155" s="11">
        <v>7.3700000000000002E-2</v>
      </c>
      <c r="N155" s="11">
        <v>0.90349999999999997</v>
      </c>
      <c r="O155" s="11">
        <v>2.2799999999999997E-2</v>
      </c>
      <c r="P155" s="11">
        <v>0</v>
      </c>
      <c r="Q155" s="11">
        <v>0</v>
      </c>
      <c r="R155" s="11">
        <v>0</v>
      </c>
      <c r="S155" s="11">
        <v>0</v>
      </c>
      <c r="T155" s="11">
        <v>0</v>
      </c>
      <c r="U155" s="11">
        <v>0.18030000000000002</v>
      </c>
      <c r="V155" s="11">
        <v>2.63E-2</v>
      </c>
      <c r="W155" s="11">
        <v>0.79339999999999999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</row>
    <row r="156" spans="1:28" x14ac:dyDescent="0.25">
      <c r="A156" s="11">
        <v>10</v>
      </c>
      <c r="B156" s="11" t="s">
        <v>47</v>
      </c>
      <c r="C156" s="11">
        <v>313.14999999999998</v>
      </c>
      <c r="D156" s="11">
        <v>2</v>
      </c>
      <c r="E156" s="11">
        <v>0.17170000000000002</v>
      </c>
      <c r="F156" s="11">
        <v>0.41659999999999997</v>
      </c>
      <c r="G156" s="11">
        <v>0.41170000000000001</v>
      </c>
      <c r="H156" s="11">
        <v>0</v>
      </c>
      <c r="I156" s="11">
        <v>0</v>
      </c>
      <c r="J156" s="11">
        <v>0</v>
      </c>
      <c r="K156" s="11">
        <v>0</v>
      </c>
      <c r="L156" s="11">
        <v>0</v>
      </c>
      <c r="M156" s="11">
        <v>9.2899999999999996E-2</v>
      </c>
      <c r="N156" s="11">
        <v>0.8831</v>
      </c>
      <c r="O156" s="11">
        <v>2.4E-2</v>
      </c>
      <c r="P156" s="11">
        <v>0</v>
      </c>
      <c r="Q156" s="11">
        <v>0</v>
      </c>
      <c r="R156" s="11">
        <v>0</v>
      </c>
      <c r="S156" s="11">
        <v>0</v>
      </c>
      <c r="T156" s="11">
        <v>0</v>
      </c>
      <c r="U156" s="11">
        <v>0.23269999999999999</v>
      </c>
      <c r="V156" s="11">
        <v>2.4199999999999999E-2</v>
      </c>
      <c r="W156" s="11">
        <v>0.74309999999999998</v>
      </c>
      <c r="X156" s="11">
        <v>0</v>
      </c>
      <c r="Y156" s="11">
        <v>0</v>
      </c>
      <c r="Z156" s="11">
        <v>0</v>
      </c>
      <c r="AA156" s="11">
        <v>0</v>
      </c>
      <c r="AB156" s="11">
        <v>0</v>
      </c>
    </row>
    <row r="157" spans="1:28" x14ac:dyDescent="0.25">
      <c r="A157" s="11">
        <v>10</v>
      </c>
      <c r="B157" s="11" t="s">
        <v>47</v>
      </c>
      <c r="C157" s="11">
        <v>313.14999999999998</v>
      </c>
      <c r="D157" s="11">
        <v>2</v>
      </c>
      <c r="E157" s="11">
        <v>0.20660000000000001</v>
      </c>
      <c r="F157" s="11">
        <v>0.39380000000000004</v>
      </c>
      <c r="G157" s="11">
        <v>0.39960000000000001</v>
      </c>
      <c r="H157" s="11">
        <v>0</v>
      </c>
      <c r="I157" s="11">
        <v>0</v>
      </c>
      <c r="J157" s="11">
        <v>0</v>
      </c>
      <c r="K157" s="11">
        <v>0</v>
      </c>
      <c r="L157" s="11">
        <v>0</v>
      </c>
      <c r="M157" s="11">
        <v>0.1061</v>
      </c>
      <c r="N157" s="11">
        <v>0.86900000000000011</v>
      </c>
      <c r="O157" s="11">
        <v>2.4900000000000002E-2</v>
      </c>
      <c r="P157" s="11">
        <v>0</v>
      </c>
      <c r="Q157" s="11">
        <v>0</v>
      </c>
      <c r="R157" s="11">
        <v>0</v>
      </c>
      <c r="S157" s="11">
        <v>0</v>
      </c>
      <c r="T157" s="11">
        <v>0</v>
      </c>
      <c r="U157" s="11">
        <v>0.28559999999999997</v>
      </c>
      <c r="V157" s="11">
        <v>2.1099999999999997E-2</v>
      </c>
      <c r="W157" s="11">
        <v>0.69330000000000003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</row>
    <row r="158" spans="1:28" x14ac:dyDescent="0.25">
      <c r="A158" s="11">
        <v>11</v>
      </c>
      <c r="B158" s="11" t="s">
        <v>27</v>
      </c>
      <c r="C158" s="11">
        <v>293.14999999999998</v>
      </c>
      <c r="D158" s="11">
        <v>2</v>
      </c>
      <c r="E158" s="11">
        <v>1.9699999999999999E-2</v>
      </c>
      <c r="F158" s="11">
        <v>0.49109999999999998</v>
      </c>
      <c r="G158" s="11">
        <v>0.48920000000000002</v>
      </c>
      <c r="H158" s="11">
        <v>0</v>
      </c>
      <c r="I158" s="11">
        <v>0</v>
      </c>
      <c r="J158" s="11">
        <v>0</v>
      </c>
      <c r="K158" s="11">
        <v>0</v>
      </c>
      <c r="L158" s="11">
        <v>0</v>
      </c>
      <c r="M158" s="11">
        <v>1.54E-2</v>
      </c>
      <c r="N158" s="11">
        <v>0.97150000000000003</v>
      </c>
      <c r="O158" s="11">
        <v>1.3100000000000001E-2</v>
      </c>
      <c r="P158" s="11">
        <v>0</v>
      </c>
      <c r="Q158" s="11">
        <v>0</v>
      </c>
      <c r="R158" s="11">
        <v>0</v>
      </c>
      <c r="S158" s="11">
        <v>0</v>
      </c>
      <c r="T158" s="11">
        <v>0</v>
      </c>
      <c r="U158" s="11">
        <v>0.03</v>
      </c>
      <c r="V158" s="11">
        <v>2.3399999999999997E-2</v>
      </c>
      <c r="W158" s="11">
        <v>0.9466</v>
      </c>
      <c r="X158" s="11">
        <v>0</v>
      </c>
      <c r="Y158" s="11">
        <v>0</v>
      </c>
      <c r="Z158" s="11">
        <v>0</v>
      </c>
      <c r="AA158" s="11">
        <v>0</v>
      </c>
      <c r="AB158" s="11">
        <v>0</v>
      </c>
    </row>
    <row r="159" spans="1:28" x14ac:dyDescent="0.25">
      <c r="A159" s="11">
        <v>11</v>
      </c>
      <c r="B159" s="11" t="s">
        <v>27</v>
      </c>
      <c r="C159" s="11">
        <v>293.14999999999998</v>
      </c>
      <c r="D159" s="11">
        <v>2</v>
      </c>
      <c r="E159" s="11">
        <v>5.7699999999999994E-2</v>
      </c>
      <c r="F159" s="11">
        <v>0.47320000000000001</v>
      </c>
      <c r="G159" s="11">
        <v>0.46909999999999996</v>
      </c>
      <c r="H159" s="11">
        <v>0</v>
      </c>
      <c r="I159" s="11">
        <v>0</v>
      </c>
      <c r="J159" s="11">
        <v>0</v>
      </c>
      <c r="K159" s="11">
        <v>0</v>
      </c>
      <c r="L159" s="11">
        <v>0</v>
      </c>
      <c r="M159" s="11">
        <v>3.5099999999999999E-2</v>
      </c>
      <c r="N159" s="11">
        <v>0.9486</v>
      </c>
      <c r="O159" s="11">
        <v>1.6299999999999999E-2</v>
      </c>
      <c r="P159" s="11">
        <v>0</v>
      </c>
      <c r="Q159" s="11">
        <v>0</v>
      </c>
      <c r="R159" s="11">
        <v>0</v>
      </c>
      <c r="S159" s="11">
        <v>0</v>
      </c>
      <c r="T159" s="11">
        <v>0</v>
      </c>
      <c r="U159" s="11">
        <v>7.8299999999999995E-2</v>
      </c>
      <c r="V159" s="11">
        <v>2.9900000000000003E-2</v>
      </c>
      <c r="W159" s="11">
        <v>0.89180000000000004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</row>
    <row r="160" spans="1:28" x14ac:dyDescent="0.25">
      <c r="A160" s="11">
        <v>11</v>
      </c>
      <c r="B160" s="11" t="s">
        <v>27</v>
      </c>
      <c r="C160" s="11">
        <v>293.14999999999998</v>
      </c>
      <c r="D160" s="11">
        <v>2</v>
      </c>
      <c r="E160" s="11">
        <v>8.7599999999999997E-2</v>
      </c>
      <c r="F160" s="11">
        <v>0.46759999999999996</v>
      </c>
      <c r="G160" s="11">
        <v>0.44479999999999997</v>
      </c>
      <c r="H160" s="11">
        <v>0</v>
      </c>
      <c r="I160" s="11">
        <v>0</v>
      </c>
      <c r="J160" s="11">
        <v>0</v>
      </c>
      <c r="K160" s="11">
        <v>0</v>
      </c>
      <c r="L160" s="11">
        <v>0</v>
      </c>
      <c r="M160" s="11">
        <v>8.3299999999999999E-2</v>
      </c>
      <c r="N160" s="11">
        <v>0.89260000000000006</v>
      </c>
      <c r="O160" s="11">
        <v>2.41E-2</v>
      </c>
      <c r="P160" s="11">
        <v>0</v>
      </c>
      <c r="Q160" s="11">
        <v>0</v>
      </c>
      <c r="R160" s="11">
        <v>0</v>
      </c>
      <c r="S160" s="11">
        <v>0</v>
      </c>
      <c r="T160" s="11">
        <v>0</v>
      </c>
      <c r="U160" s="11">
        <v>0.11</v>
      </c>
      <c r="V160" s="11">
        <v>3.3500000000000002E-2</v>
      </c>
      <c r="W160" s="11">
        <v>0.85650000000000004</v>
      </c>
      <c r="X160" s="11">
        <v>0</v>
      </c>
      <c r="Y160" s="11">
        <v>0</v>
      </c>
      <c r="Z160" s="11">
        <v>0</v>
      </c>
      <c r="AA160" s="11">
        <v>0</v>
      </c>
      <c r="AB160" s="11">
        <v>0</v>
      </c>
    </row>
    <row r="161" spans="1:28" x14ac:dyDescent="0.25">
      <c r="A161" s="11">
        <v>11</v>
      </c>
      <c r="B161" s="11" t="s">
        <v>27</v>
      </c>
      <c r="C161" s="11">
        <v>293.14999999999998</v>
      </c>
      <c r="D161" s="11">
        <v>2</v>
      </c>
      <c r="E161" s="11">
        <v>0.1173</v>
      </c>
      <c r="F161" s="11">
        <v>0.44040000000000001</v>
      </c>
      <c r="G161" s="11">
        <v>0.44229999999999997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9.2399999999999996E-2</v>
      </c>
      <c r="N161" s="11">
        <v>0.88209999999999988</v>
      </c>
      <c r="O161" s="11">
        <v>2.5499999999999998E-2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0.14800000000000002</v>
      </c>
      <c r="V161" s="11">
        <v>3.7400000000000003E-2</v>
      </c>
      <c r="W161" s="11">
        <v>0.81459999999999999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</row>
    <row r="162" spans="1:28" x14ac:dyDescent="0.25">
      <c r="A162" s="11">
        <v>11</v>
      </c>
      <c r="B162" s="11" t="s">
        <v>27</v>
      </c>
      <c r="C162" s="11">
        <v>293.14999999999998</v>
      </c>
      <c r="D162" s="11">
        <v>2</v>
      </c>
      <c r="E162" s="11">
        <v>0.20030000000000001</v>
      </c>
      <c r="F162" s="11">
        <v>0.40619999999999995</v>
      </c>
      <c r="G162" s="11">
        <v>0.39350000000000002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0.14949999999999999</v>
      </c>
      <c r="N162" s="11">
        <v>0.81569999999999998</v>
      </c>
      <c r="O162" s="11">
        <v>3.4799999999999998E-2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0.17899999999999999</v>
      </c>
      <c r="V162" s="11">
        <v>0.04</v>
      </c>
      <c r="W162" s="11">
        <v>0.78099999999999992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</row>
    <row r="163" spans="1:28" x14ac:dyDescent="0.25">
      <c r="A163" s="11">
        <v>11</v>
      </c>
      <c r="B163" s="11" t="s">
        <v>27</v>
      </c>
      <c r="C163" s="11">
        <v>293.14999999999998</v>
      </c>
      <c r="D163" s="11">
        <v>2</v>
      </c>
      <c r="E163" s="11">
        <v>0.1681</v>
      </c>
      <c r="F163" s="11">
        <v>0.41229999999999994</v>
      </c>
      <c r="G163" s="11">
        <v>0.41960000000000003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0.17530000000000001</v>
      </c>
      <c r="N163" s="11">
        <v>0.78569999999999995</v>
      </c>
      <c r="O163" s="11">
        <v>3.9E-2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0.20199999999999999</v>
      </c>
      <c r="V163" s="11">
        <v>4.1700000000000001E-2</v>
      </c>
      <c r="W163" s="11">
        <v>0.75629999999999997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</row>
    <row r="164" spans="1:28" x14ac:dyDescent="0.25">
      <c r="A164" s="11">
        <v>11</v>
      </c>
      <c r="B164" s="11" t="s">
        <v>27</v>
      </c>
      <c r="C164" s="11">
        <v>323.14999999999998</v>
      </c>
      <c r="D164" s="11">
        <v>2</v>
      </c>
      <c r="E164" s="11">
        <v>4.8799999999999996E-2</v>
      </c>
      <c r="F164" s="11">
        <v>0.47240000000000004</v>
      </c>
      <c r="G164" s="11">
        <v>0.4788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3.8E-3</v>
      </c>
      <c r="N164" s="11">
        <v>0.93569999999999998</v>
      </c>
      <c r="O164" s="11">
        <v>6.0499999999999998E-2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7.0999999999999994E-2</v>
      </c>
      <c r="V164" s="11">
        <v>1.78E-2</v>
      </c>
      <c r="W164" s="11">
        <v>0.91120000000000001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</row>
    <row r="165" spans="1:28" x14ac:dyDescent="0.25">
      <c r="A165" s="11">
        <v>11</v>
      </c>
      <c r="B165" s="11" t="s">
        <v>27</v>
      </c>
      <c r="C165" s="11">
        <v>323.14999999999998</v>
      </c>
      <c r="D165" s="11">
        <v>2</v>
      </c>
      <c r="E165" s="11">
        <v>8.6800000000000002E-2</v>
      </c>
      <c r="F165" s="11">
        <v>0.45760000000000001</v>
      </c>
      <c r="G165" s="11">
        <v>0.4556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7.5600000000000001E-2</v>
      </c>
      <c r="N165" s="11">
        <v>0.88939999999999997</v>
      </c>
      <c r="O165" s="11">
        <v>3.5000000000000003E-2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0.1245</v>
      </c>
      <c r="V165" s="11">
        <v>2.1299999999999999E-2</v>
      </c>
      <c r="W165" s="11">
        <v>0.85420000000000007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</row>
    <row r="166" spans="1:28" x14ac:dyDescent="0.25">
      <c r="A166" s="11">
        <v>11</v>
      </c>
      <c r="B166" s="11" t="s">
        <v>27</v>
      </c>
      <c r="C166" s="11">
        <v>323.14999999999998</v>
      </c>
      <c r="D166" s="11">
        <v>2</v>
      </c>
      <c r="E166" s="11">
        <v>0.11609999999999999</v>
      </c>
      <c r="F166" s="11">
        <v>0.44390000000000002</v>
      </c>
      <c r="G166" s="11">
        <v>0.44</v>
      </c>
      <c r="H166" s="11">
        <v>0</v>
      </c>
      <c r="I166" s="11">
        <v>0</v>
      </c>
      <c r="J166" s="11">
        <v>0</v>
      </c>
      <c r="K166" s="11">
        <v>0</v>
      </c>
      <c r="L166" s="11">
        <v>0</v>
      </c>
      <c r="M166" s="11">
        <v>0.1066</v>
      </c>
      <c r="N166" s="11">
        <v>0.85199999999999998</v>
      </c>
      <c r="O166" s="11">
        <v>4.1399999999999999E-2</v>
      </c>
      <c r="P166" s="11">
        <v>0</v>
      </c>
      <c r="Q166" s="11">
        <v>0</v>
      </c>
      <c r="R166" s="11">
        <v>0</v>
      </c>
      <c r="S166" s="11">
        <v>0</v>
      </c>
      <c r="T166" s="11">
        <v>0</v>
      </c>
      <c r="U166" s="11">
        <v>0.16500000000000001</v>
      </c>
      <c r="V166" s="11">
        <v>2.5499999999999998E-2</v>
      </c>
      <c r="W166" s="11">
        <v>0.8095</v>
      </c>
      <c r="X166" s="11">
        <v>0</v>
      </c>
      <c r="Y166" s="11">
        <v>0</v>
      </c>
      <c r="Z166" s="11">
        <v>0</v>
      </c>
      <c r="AA166" s="11">
        <v>0</v>
      </c>
      <c r="AB166" s="11">
        <v>0</v>
      </c>
    </row>
    <row r="167" spans="1:28" x14ac:dyDescent="0.25">
      <c r="A167" s="11">
        <v>11</v>
      </c>
      <c r="B167" s="11" t="s">
        <v>27</v>
      </c>
      <c r="C167" s="11">
        <v>323.14999999999998</v>
      </c>
      <c r="D167" s="11">
        <v>2</v>
      </c>
      <c r="E167" s="11">
        <v>0.15079999999999999</v>
      </c>
      <c r="F167" s="11">
        <v>0.4249</v>
      </c>
      <c r="G167" s="11">
        <v>0.42430000000000001</v>
      </c>
      <c r="H167" s="11">
        <v>0</v>
      </c>
      <c r="I167" s="11">
        <v>0</v>
      </c>
      <c r="J167" s="11">
        <v>0</v>
      </c>
      <c r="K167" s="11">
        <v>0</v>
      </c>
      <c r="L167" s="11">
        <v>0</v>
      </c>
      <c r="M167" s="11">
        <v>0.13519999999999999</v>
      </c>
      <c r="N167" s="11">
        <v>0.81819999999999993</v>
      </c>
      <c r="O167" s="11">
        <v>4.6600000000000003E-2</v>
      </c>
      <c r="P167" s="11">
        <v>0</v>
      </c>
      <c r="Q167" s="11">
        <v>0</v>
      </c>
      <c r="R167" s="11">
        <v>0</v>
      </c>
      <c r="S167" s="11">
        <v>0</v>
      </c>
      <c r="T167" s="11">
        <v>0</v>
      </c>
      <c r="U167" s="11">
        <v>0.20679999999999998</v>
      </c>
      <c r="V167" s="11">
        <v>3.1300000000000001E-2</v>
      </c>
      <c r="W167" s="11">
        <v>0.76190000000000002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</row>
    <row r="168" spans="1:28" x14ac:dyDescent="0.25">
      <c r="A168" s="11">
        <v>11</v>
      </c>
      <c r="B168" s="11" t="s">
        <v>27</v>
      </c>
      <c r="C168" s="11">
        <v>323.14999999999998</v>
      </c>
      <c r="D168" s="11">
        <v>2</v>
      </c>
      <c r="E168" s="11">
        <v>0.1643</v>
      </c>
      <c r="F168" s="11">
        <v>0.42969999999999997</v>
      </c>
      <c r="G168" s="11">
        <v>0.40600000000000003</v>
      </c>
      <c r="H168" s="11">
        <v>0</v>
      </c>
      <c r="I168" s="11">
        <v>0</v>
      </c>
      <c r="J168" s="11">
        <v>0</v>
      </c>
      <c r="K168" s="11">
        <v>0</v>
      </c>
      <c r="L168" s="11">
        <v>0</v>
      </c>
      <c r="M168" s="11">
        <v>0.1484</v>
      </c>
      <c r="N168" s="11">
        <v>0.80290000000000006</v>
      </c>
      <c r="O168" s="11">
        <v>4.87E-2</v>
      </c>
      <c r="P168" s="11">
        <v>0</v>
      </c>
      <c r="Q168" s="11">
        <v>0</v>
      </c>
      <c r="R168" s="11">
        <v>0</v>
      </c>
      <c r="S168" s="11">
        <v>0</v>
      </c>
      <c r="T168" s="11">
        <v>0</v>
      </c>
      <c r="U168" s="11">
        <v>0.22399999999999998</v>
      </c>
      <c r="V168" s="11">
        <v>3.4099999999999998E-2</v>
      </c>
      <c r="W168" s="11">
        <v>0.7419</v>
      </c>
      <c r="X168" s="11">
        <v>0</v>
      </c>
      <c r="Y168" s="11">
        <v>0</v>
      </c>
      <c r="Z168" s="11">
        <v>0</v>
      </c>
      <c r="AA168" s="11">
        <v>0</v>
      </c>
      <c r="AB168" s="11">
        <v>0</v>
      </c>
    </row>
    <row r="169" spans="1:28" x14ac:dyDescent="0.25">
      <c r="A169" s="11">
        <v>12</v>
      </c>
      <c r="B169" s="11" t="s">
        <v>27</v>
      </c>
      <c r="C169" s="11">
        <v>323.14999999999998</v>
      </c>
      <c r="D169" s="11">
        <v>2</v>
      </c>
      <c r="E169" s="11">
        <v>0.45308999999999999</v>
      </c>
      <c r="F169" s="11">
        <v>0.27483000000000002</v>
      </c>
      <c r="G169" s="11">
        <v>0.27207999999999999</v>
      </c>
      <c r="H169" s="11">
        <v>0</v>
      </c>
      <c r="I169" s="11">
        <v>0</v>
      </c>
      <c r="J169" s="11">
        <v>0</v>
      </c>
      <c r="K169" s="11">
        <v>0</v>
      </c>
      <c r="L169" s="11">
        <v>0</v>
      </c>
      <c r="M169" s="11">
        <v>0.24315999999999999</v>
      </c>
      <c r="N169" s="11">
        <v>0.72284999999999999</v>
      </c>
      <c r="O169" s="11">
        <v>3.3989999999999999E-2</v>
      </c>
      <c r="P169" s="11">
        <v>0</v>
      </c>
      <c r="Q169" s="11">
        <v>0</v>
      </c>
      <c r="R169" s="11">
        <v>0</v>
      </c>
      <c r="S169" s="11">
        <v>0</v>
      </c>
      <c r="T169" s="11">
        <v>0</v>
      </c>
      <c r="U169" s="11">
        <v>0.54764999999999997</v>
      </c>
      <c r="V169" s="11">
        <v>9.9360000000000004E-2</v>
      </c>
      <c r="W169" s="11">
        <v>0.35298999999999997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</row>
    <row r="170" spans="1:28" x14ac:dyDescent="0.25">
      <c r="A170" s="11">
        <v>12</v>
      </c>
      <c r="B170" s="11" t="s">
        <v>27</v>
      </c>
      <c r="C170" s="11">
        <v>323.14999999999998</v>
      </c>
      <c r="D170" s="11">
        <v>2</v>
      </c>
      <c r="E170" s="11">
        <v>0.41582999999999998</v>
      </c>
      <c r="F170" s="11">
        <v>0.25812999999999997</v>
      </c>
      <c r="G170" s="11">
        <v>0.32604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0.21352000000000002</v>
      </c>
      <c r="N170" s="11">
        <v>0.74970000000000003</v>
      </c>
      <c r="O170" s="11">
        <v>3.678E-2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0.50205</v>
      </c>
      <c r="V170" s="11">
        <v>7.1550000000000002E-2</v>
      </c>
      <c r="W170" s="11">
        <v>0.4264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</row>
    <row r="171" spans="1:28" x14ac:dyDescent="0.25">
      <c r="A171" s="11">
        <v>12</v>
      </c>
      <c r="B171" s="11" t="s">
        <v>27</v>
      </c>
      <c r="C171" s="11">
        <v>323.14999999999998</v>
      </c>
      <c r="D171" s="11">
        <v>2</v>
      </c>
      <c r="E171" s="11">
        <v>0.33226999999999995</v>
      </c>
      <c r="F171" s="11">
        <v>0.32158000000000003</v>
      </c>
      <c r="G171" s="11">
        <v>0.34615000000000001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0.15243000000000001</v>
      </c>
      <c r="N171" s="11">
        <v>0.82498000000000005</v>
      </c>
      <c r="O171" s="11">
        <v>2.2589999999999999E-2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0.44020000000000004</v>
      </c>
      <c r="V171" s="11">
        <v>3.5639999999999998E-2</v>
      </c>
      <c r="W171" s="11">
        <v>0.52415999999999996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</row>
    <row r="172" spans="1:28" x14ac:dyDescent="0.25">
      <c r="A172" s="11">
        <v>12</v>
      </c>
      <c r="B172" s="11" t="s">
        <v>27</v>
      </c>
      <c r="C172" s="11">
        <v>323.14999999999998</v>
      </c>
      <c r="D172" s="11">
        <v>2</v>
      </c>
      <c r="E172" s="11">
        <v>0.24975999999999998</v>
      </c>
      <c r="F172" s="11">
        <v>0.36701999999999996</v>
      </c>
      <c r="G172" s="11">
        <v>0.38322000000000001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0.11819</v>
      </c>
      <c r="N172" s="11">
        <v>0.86552000000000007</v>
      </c>
      <c r="O172" s="11">
        <v>1.6289999999999999E-2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0.34771000000000002</v>
      </c>
      <c r="V172" s="11">
        <v>1.54E-2</v>
      </c>
      <c r="W172" s="11">
        <v>0.63688999999999996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</row>
    <row r="173" spans="1:28" x14ac:dyDescent="0.25">
      <c r="A173" s="11">
        <v>12</v>
      </c>
      <c r="B173" s="11" t="s">
        <v>27</v>
      </c>
      <c r="C173" s="11">
        <v>323.14999999999998</v>
      </c>
      <c r="D173" s="11">
        <v>2</v>
      </c>
      <c r="E173" s="11">
        <v>0.20501999999999998</v>
      </c>
      <c r="F173" s="11">
        <v>0.20501000000000003</v>
      </c>
      <c r="G173" s="11">
        <v>0.58996999999999999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7.7859999999999999E-2</v>
      </c>
      <c r="N173" s="11">
        <v>0.90790000000000004</v>
      </c>
      <c r="O173" s="11">
        <v>1.4239999999999999E-2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0.23494000000000001</v>
      </c>
      <c r="V173" s="11">
        <v>1.123E-2</v>
      </c>
      <c r="W173" s="11">
        <v>0.75383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</row>
    <row r="174" spans="1:28" x14ac:dyDescent="0.25">
      <c r="A174" s="11">
        <v>12</v>
      </c>
      <c r="B174" s="11" t="s">
        <v>27</v>
      </c>
      <c r="C174" s="11">
        <v>323.14999999999998</v>
      </c>
      <c r="D174" s="11">
        <v>2</v>
      </c>
      <c r="E174" s="11">
        <v>0.13927</v>
      </c>
      <c r="F174" s="11">
        <v>0.20613000000000001</v>
      </c>
      <c r="G174" s="11">
        <v>0.65459999999999996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4.6470000000000004E-2</v>
      </c>
      <c r="N174" s="11">
        <v>0.94233999999999996</v>
      </c>
      <c r="O174" s="11">
        <v>1.119E-2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0.15511</v>
      </c>
      <c r="V174" s="11">
        <v>9.7000000000000003E-3</v>
      </c>
      <c r="W174" s="11">
        <v>0.8351900000000001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</row>
    <row r="175" spans="1:28" x14ac:dyDescent="0.25">
      <c r="A175" s="11">
        <v>12</v>
      </c>
      <c r="B175" s="11" t="s">
        <v>27</v>
      </c>
      <c r="C175" s="11">
        <v>323.14999999999998</v>
      </c>
      <c r="D175" s="11">
        <v>2</v>
      </c>
      <c r="E175" s="11">
        <v>0</v>
      </c>
      <c r="F175" s="11">
        <v>0.22359999999999999</v>
      </c>
      <c r="G175" s="11">
        <v>0.77639999999999998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0.99199999999999999</v>
      </c>
      <c r="O175" s="11">
        <v>8.0000000000000002E-3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9.0000000000000011E-3</v>
      </c>
      <c r="W175" s="11">
        <v>0.99099999999999999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</row>
    <row r="176" spans="1:28" x14ac:dyDescent="0.25">
      <c r="A176" s="11">
        <v>12</v>
      </c>
      <c r="B176" s="11" t="s">
        <v>27</v>
      </c>
      <c r="C176" s="11">
        <v>353.15</v>
      </c>
      <c r="D176" s="11">
        <v>2</v>
      </c>
      <c r="E176" s="11">
        <v>0.47149000000000002</v>
      </c>
      <c r="F176" s="11">
        <v>0.1865</v>
      </c>
      <c r="G176" s="11">
        <v>0.34200999999999998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0.27077000000000001</v>
      </c>
      <c r="N176" s="11">
        <v>0.66197000000000006</v>
      </c>
      <c r="O176" s="11">
        <v>6.726E-2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0.50336999999999998</v>
      </c>
      <c r="V176" s="11">
        <v>0.12597</v>
      </c>
      <c r="W176" s="11">
        <v>0.37066000000000004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</row>
    <row r="177" spans="1:28" x14ac:dyDescent="0.25">
      <c r="A177" s="11">
        <v>12</v>
      </c>
      <c r="B177" s="11" t="s">
        <v>27</v>
      </c>
      <c r="C177" s="11">
        <v>353.15</v>
      </c>
      <c r="D177" s="11">
        <v>2</v>
      </c>
      <c r="E177" s="11">
        <v>0.41918999999999995</v>
      </c>
      <c r="F177" s="11">
        <v>0.16563</v>
      </c>
      <c r="G177" s="11">
        <v>0.41517999999999999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0.2162</v>
      </c>
      <c r="N177" s="11">
        <v>0.74647000000000008</v>
      </c>
      <c r="O177" s="11">
        <v>3.7330000000000002E-2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0.46267999999999998</v>
      </c>
      <c r="V177" s="11">
        <v>7.639E-2</v>
      </c>
      <c r="W177" s="11">
        <v>0.46093000000000006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</row>
    <row r="178" spans="1:28" x14ac:dyDescent="0.25">
      <c r="A178" s="11">
        <v>12</v>
      </c>
      <c r="B178" s="11" t="s">
        <v>27</v>
      </c>
      <c r="C178" s="11">
        <v>353.15</v>
      </c>
      <c r="D178" s="11">
        <v>2</v>
      </c>
      <c r="E178" s="11">
        <v>0.37951999999999997</v>
      </c>
      <c r="F178" s="11">
        <v>0.156</v>
      </c>
      <c r="G178" s="11">
        <v>0.46448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0.18562000000000001</v>
      </c>
      <c r="N178" s="11">
        <v>0.78430999999999995</v>
      </c>
      <c r="O178" s="11">
        <v>3.007E-2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0.41976999999999998</v>
      </c>
      <c r="V178" s="11">
        <v>4.6630000000000005E-2</v>
      </c>
      <c r="W178" s="11">
        <v>0.53359999999999996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</row>
    <row r="179" spans="1:28" x14ac:dyDescent="0.25">
      <c r="A179" s="11">
        <v>12</v>
      </c>
      <c r="B179" s="11" t="s">
        <v>27</v>
      </c>
      <c r="C179" s="11">
        <v>353.15</v>
      </c>
      <c r="D179" s="11">
        <v>2</v>
      </c>
      <c r="E179" s="11">
        <v>0.28658</v>
      </c>
      <c r="F179" s="11">
        <v>0.17271</v>
      </c>
      <c r="G179" s="11">
        <v>0.54071000000000002</v>
      </c>
      <c r="H179" s="11">
        <v>0</v>
      </c>
      <c r="I179" s="11">
        <v>0</v>
      </c>
      <c r="J179" s="11">
        <v>0</v>
      </c>
      <c r="K179" s="11">
        <v>0</v>
      </c>
      <c r="L179" s="11">
        <v>0</v>
      </c>
      <c r="M179" s="11">
        <v>0.15127000000000002</v>
      </c>
      <c r="N179" s="11">
        <v>0.82944000000000007</v>
      </c>
      <c r="O179" s="11">
        <v>1.9290000000000002E-2</v>
      </c>
      <c r="P179" s="11">
        <v>0</v>
      </c>
      <c r="Q179" s="11">
        <v>0</v>
      </c>
      <c r="R179" s="11">
        <v>0</v>
      </c>
      <c r="S179" s="11">
        <v>0</v>
      </c>
      <c r="T179" s="11">
        <v>0</v>
      </c>
      <c r="U179" s="11">
        <v>0.33043999999999996</v>
      </c>
      <c r="V179" s="11">
        <v>1.4690000000000002E-2</v>
      </c>
      <c r="W179" s="11">
        <v>0.65486999999999995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</row>
    <row r="180" spans="1:28" x14ac:dyDescent="0.25">
      <c r="A180" s="11">
        <v>12</v>
      </c>
      <c r="B180" s="11" t="s">
        <v>27</v>
      </c>
      <c r="C180" s="11">
        <v>353.15</v>
      </c>
      <c r="D180" s="11">
        <v>2</v>
      </c>
      <c r="E180" s="11">
        <v>0.21198</v>
      </c>
      <c r="F180" s="11">
        <v>0.20321999999999998</v>
      </c>
      <c r="G180" s="11">
        <v>0.58479999999999999</v>
      </c>
      <c r="H180" s="11">
        <v>0</v>
      </c>
      <c r="I180" s="11">
        <v>0</v>
      </c>
      <c r="J180" s="11">
        <v>0</v>
      </c>
      <c r="K180" s="11">
        <v>0</v>
      </c>
      <c r="L180" s="11">
        <v>0</v>
      </c>
      <c r="M180" s="11">
        <v>8.7110000000000007E-2</v>
      </c>
      <c r="N180" s="11">
        <v>0.89617000000000002</v>
      </c>
      <c r="O180" s="11">
        <v>1.6719999999999999E-2</v>
      </c>
      <c r="P180" s="11">
        <v>0</v>
      </c>
      <c r="Q180" s="11">
        <v>0</v>
      </c>
      <c r="R180" s="11">
        <v>0</v>
      </c>
      <c r="S180" s="11">
        <v>0</v>
      </c>
      <c r="T180" s="11">
        <v>0</v>
      </c>
      <c r="U180" s="11">
        <v>0.23469000000000001</v>
      </c>
      <c r="V180" s="11">
        <v>1.2279999999999999E-2</v>
      </c>
      <c r="W180" s="11">
        <v>0.75302999999999998</v>
      </c>
      <c r="X180" s="11">
        <v>0</v>
      </c>
      <c r="Y180" s="11">
        <v>0</v>
      </c>
      <c r="Z180" s="11">
        <v>0</v>
      </c>
      <c r="AA180" s="11">
        <v>0</v>
      </c>
      <c r="AB180" s="11">
        <v>0</v>
      </c>
    </row>
    <row r="181" spans="1:28" x14ac:dyDescent="0.25">
      <c r="A181" s="11">
        <v>12</v>
      </c>
      <c r="B181" s="11" t="s">
        <v>27</v>
      </c>
      <c r="C181" s="11">
        <v>353.15</v>
      </c>
      <c r="D181" s="11">
        <v>2</v>
      </c>
      <c r="E181" s="11">
        <v>0.12712000000000001</v>
      </c>
      <c r="F181" s="11">
        <v>0.20904</v>
      </c>
      <c r="G181" s="11">
        <v>0.66383999999999999</v>
      </c>
      <c r="H181" s="11">
        <v>0</v>
      </c>
      <c r="I181" s="11">
        <v>0</v>
      </c>
      <c r="J181" s="11">
        <v>0</v>
      </c>
      <c r="K181" s="11">
        <v>0</v>
      </c>
      <c r="L181" s="11">
        <v>0</v>
      </c>
      <c r="M181" s="11">
        <v>5.3259999999999995E-2</v>
      </c>
      <c r="N181" s="11">
        <v>0.93157999999999996</v>
      </c>
      <c r="O181" s="11">
        <v>1.516E-2</v>
      </c>
      <c r="P181" s="11">
        <v>0</v>
      </c>
      <c r="Q181" s="11">
        <v>0</v>
      </c>
      <c r="R181" s="11">
        <v>0</v>
      </c>
      <c r="S181" s="11">
        <v>0</v>
      </c>
      <c r="T181" s="11">
        <v>0</v>
      </c>
      <c r="U181" s="11">
        <v>0.15492</v>
      </c>
      <c r="V181" s="11">
        <v>1.0920000000000001E-2</v>
      </c>
      <c r="W181" s="11">
        <v>0.83416000000000001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</row>
    <row r="182" spans="1:28" x14ac:dyDescent="0.25">
      <c r="A182" s="11">
        <v>12</v>
      </c>
      <c r="B182" s="11" t="s">
        <v>27</v>
      </c>
      <c r="C182" s="11">
        <v>353.15</v>
      </c>
      <c r="D182" s="11">
        <v>2</v>
      </c>
      <c r="E182" s="11">
        <v>0</v>
      </c>
      <c r="F182" s="11">
        <v>0.26471</v>
      </c>
      <c r="G182" s="11">
        <v>0.73529</v>
      </c>
      <c r="H182" s="11">
        <v>0</v>
      </c>
      <c r="I182" s="11">
        <v>0</v>
      </c>
      <c r="J182" s="11">
        <v>0</v>
      </c>
      <c r="K182" s="11">
        <v>0</v>
      </c>
      <c r="L182" s="11">
        <v>0</v>
      </c>
      <c r="M182" s="11">
        <v>0</v>
      </c>
      <c r="N182" s="11">
        <v>0.99100999999999995</v>
      </c>
      <c r="O182" s="11">
        <v>8.9899999999999997E-3</v>
      </c>
      <c r="P182" s="11">
        <v>0</v>
      </c>
      <c r="Q182" s="11">
        <v>0</v>
      </c>
      <c r="R182" s="11">
        <v>0</v>
      </c>
      <c r="S182" s="11">
        <v>0</v>
      </c>
      <c r="T182" s="11">
        <v>0</v>
      </c>
      <c r="U182" s="11">
        <v>0</v>
      </c>
      <c r="V182" s="11">
        <v>9.7000000000000003E-3</v>
      </c>
      <c r="W182" s="11">
        <v>0.99029999999999996</v>
      </c>
      <c r="X182" s="11">
        <v>0</v>
      </c>
      <c r="Y182" s="11">
        <v>0</v>
      </c>
      <c r="Z182" s="11">
        <v>0</v>
      </c>
      <c r="AA182" s="11">
        <v>0</v>
      </c>
      <c r="AB182" s="11">
        <v>0</v>
      </c>
    </row>
    <row r="183" spans="1:28" x14ac:dyDescent="0.25">
      <c r="A183" s="11">
        <v>12</v>
      </c>
      <c r="B183" s="11" t="s">
        <v>47</v>
      </c>
      <c r="C183" s="11">
        <v>323.14999999999998</v>
      </c>
      <c r="D183" s="11">
        <v>2</v>
      </c>
      <c r="E183" s="11">
        <v>2.2559999999999997E-2</v>
      </c>
      <c r="F183" s="11">
        <v>0.23895</v>
      </c>
      <c r="G183" s="11">
        <v>0.23849000000000001</v>
      </c>
      <c r="H183" s="11">
        <v>0</v>
      </c>
      <c r="I183" s="11">
        <v>0</v>
      </c>
      <c r="J183" s="11">
        <v>0</v>
      </c>
      <c r="K183" s="11">
        <v>0</v>
      </c>
      <c r="L183" s="11">
        <v>0</v>
      </c>
      <c r="M183" s="11">
        <v>0.31991999999999998</v>
      </c>
      <c r="N183" s="11">
        <v>0.61097000000000001</v>
      </c>
      <c r="O183" s="11">
        <v>6.9109999999999991E-2</v>
      </c>
      <c r="P183" s="11">
        <v>0</v>
      </c>
      <c r="Q183" s="11">
        <v>0</v>
      </c>
      <c r="R183" s="11">
        <v>0</v>
      </c>
      <c r="S183" s="11">
        <v>0</v>
      </c>
      <c r="T183" s="11">
        <v>0</v>
      </c>
      <c r="U183" s="11">
        <v>0.56169999999999998</v>
      </c>
      <c r="V183" s="11">
        <v>0.16170999999999999</v>
      </c>
      <c r="W183" s="11">
        <v>0.27659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</row>
    <row r="184" spans="1:28" x14ac:dyDescent="0.25">
      <c r="A184" s="11">
        <v>12</v>
      </c>
      <c r="B184" s="11" t="s">
        <v>47</v>
      </c>
      <c r="C184" s="11">
        <v>323.14999999999998</v>
      </c>
      <c r="D184" s="11">
        <v>2</v>
      </c>
      <c r="E184" s="11">
        <v>0.40816000000000002</v>
      </c>
      <c r="F184" s="11">
        <v>0.29577000000000003</v>
      </c>
      <c r="G184" s="11">
        <v>0.29607</v>
      </c>
      <c r="H184" s="11">
        <v>0</v>
      </c>
      <c r="I184" s="11">
        <v>0</v>
      </c>
      <c r="J184" s="11">
        <v>0</v>
      </c>
      <c r="K184" s="11">
        <v>0</v>
      </c>
      <c r="L184" s="11">
        <v>0</v>
      </c>
      <c r="M184" s="11">
        <v>0.21800999999999998</v>
      </c>
      <c r="N184" s="11">
        <v>0.73712999999999995</v>
      </c>
      <c r="O184" s="11">
        <v>4.4859999999999997E-2</v>
      </c>
      <c r="P184" s="11">
        <v>0</v>
      </c>
      <c r="Q184" s="11">
        <v>0</v>
      </c>
      <c r="R184" s="11">
        <v>0</v>
      </c>
      <c r="S184" s="11">
        <v>0</v>
      </c>
      <c r="T184" s="11">
        <v>0</v>
      </c>
      <c r="U184" s="11">
        <v>0.50358999999999998</v>
      </c>
      <c r="V184" s="11">
        <v>8.7129999999999985E-2</v>
      </c>
      <c r="W184" s="11">
        <v>0.40927999999999998</v>
      </c>
      <c r="X184" s="11">
        <v>0</v>
      </c>
      <c r="Y184" s="11">
        <v>0</v>
      </c>
      <c r="Z184" s="11">
        <v>0</v>
      </c>
      <c r="AA184" s="11">
        <v>0</v>
      </c>
      <c r="AB184" s="11">
        <v>0</v>
      </c>
    </row>
    <row r="185" spans="1:28" x14ac:dyDescent="0.25">
      <c r="A185" s="11">
        <v>12</v>
      </c>
      <c r="B185" s="11" t="s">
        <v>47</v>
      </c>
      <c r="C185" s="11">
        <v>323.14999999999998</v>
      </c>
      <c r="D185" s="11">
        <v>2</v>
      </c>
      <c r="E185" s="11">
        <v>0.35881000000000002</v>
      </c>
      <c r="F185" s="11">
        <v>0.31981000000000004</v>
      </c>
      <c r="G185" s="11">
        <v>0.32138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0.19210000000000002</v>
      </c>
      <c r="N185" s="11">
        <v>0.77312999999999998</v>
      </c>
      <c r="O185" s="11">
        <v>3.4769999999999995E-2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0.4632</v>
      </c>
      <c r="V185" s="11">
        <v>5.4890000000000001E-2</v>
      </c>
      <c r="W185" s="11">
        <v>0.48191000000000001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</row>
    <row r="186" spans="1:28" x14ac:dyDescent="0.25">
      <c r="A186" s="11">
        <v>12</v>
      </c>
      <c r="B186" s="11" t="s">
        <v>47</v>
      </c>
      <c r="C186" s="11">
        <v>323.14999999999998</v>
      </c>
      <c r="D186" s="11">
        <v>2</v>
      </c>
      <c r="E186" s="11">
        <v>0.29041</v>
      </c>
      <c r="F186" s="11">
        <v>0.35524</v>
      </c>
      <c r="G186" s="11">
        <v>0.35435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0.14437</v>
      </c>
      <c r="N186" s="11">
        <v>0.83052000000000004</v>
      </c>
      <c r="O186" s="11">
        <v>2.511E-2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0.38716</v>
      </c>
      <c r="V186" s="11">
        <v>2.835E-2</v>
      </c>
      <c r="W186" s="11">
        <v>0.58448999999999995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</row>
    <row r="187" spans="1:28" x14ac:dyDescent="0.25">
      <c r="A187" s="11">
        <v>12</v>
      </c>
      <c r="B187" s="11" t="s">
        <v>47</v>
      </c>
      <c r="C187" s="11">
        <v>323.14999999999998</v>
      </c>
      <c r="D187" s="11">
        <v>2</v>
      </c>
      <c r="E187" s="11">
        <v>0.17047999999999999</v>
      </c>
      <c r="F187" s="11">
        <v>0.41473999999999994</v>
      </c>
      <c r="G187" s="11">
        <v>0.41478000000000004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8.406000000000001E-2</v>
      </c>
      <c r="N187" s="11">
        <v>0.89422000000000001</v>
      </c>
      <c r="O187" s="11">
        <v>2.1720000000000003E-2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0.25640000000000002</v>
      </c>
      <c r="V187" s="11">
        <v>5.7599999999999995E-3</v>
      </c>
      <c r="W187" s="11">
        <v>0.73784000000000005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</row>
    <row r="188" spans="1:28" x14ac:dyDescent="0.25">
      <c r="A188" s="11">
        <v>12</v>
      </c>
      <c r="B188" s="11" t="s">
        <v>47</v>
      </c>
      <c r="C188" s="11">
        <v>323.14999999999998</v>
      </c>
      <c r="D188" s="11">
        <v>2</v>
      </c>
      <c r="E188" s="11">
        <v>0.10542</v>
      </c>
      <c r="F188" s="11">
        <v>0.44726999999999995</v>
      </c>
      <c r="G188" s="11">
        <v>0.44731000000000004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5.2320000000000005E-2</v>
      </c>
      <c r="N188" s="11">
        <v>0.92793999999999999</v>
      </c>
      <c r="O188" s="11">
        <v>1.9740000000000001E-2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0.15447</v>
      </c>
      <c r="V188" s="11">
        <v>2.5200000000000001E-3</v>
      </c>
      <c r="W188" s="11">
        <v>0.84301000000000004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</row>
    <row r="189" spans="1:28" x14ac:dyDescent="0.25">
      <c r="A189" s="11">
        <v>12</v>
      </c>
      <c r="B189" s="11" t="s">
        <v>47</v>
      </c>
      <c r="C189" s="11">
        <v>353.15</v>
      </c>
      <c r="D189" s="11">
        <v>2</v>
      </c>
      <c r="E189" s="11">
        <v>0.40426000000000001</v>
      </c>
      <c r="F189" s="11">
        <v>0.29577000000000003</v>
      </c>
      <c r="G189" s="11">
        <v>0.29997000000000001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0.24936</v>
      </c>
      <c r="N189" s="11">
        <v>0.69551000000000007</v>
      </c>
      <c r="O189" s="11">
        <v>5.5129999999999998E-2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0.47899999999999998</v>
      </c>
      <c r="V189" s="11">
        <v>9.2189999999999994E-2</v>
      </c>
      <c r="W189" s="11">
        <v>0.42881000000000002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</row>
    <row r="190" spans="1:28" x14ac:dyDescent="0.25">
      <c r="A190" s="11">
        <v>12</v>
      </c>
      <c r="B190" s="11" t="s">
        <v>47</v>
      </c>
      <c r="C190" s="11">
        <v>353.15</v>
      </c>
      <c r="D190" s="11">
        <v>2</v>
      </c>
      <c r="E190" s="11">
        <v>0.31384000000000001</v>
      </c>
      <c r="F190" s="11">
        <v>0.34124000000000004</v>
      </c>
      <c r="G190" s="11">
        <v>0.34491999999999995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0.17532</v>
      </c>
      <c r="N190" s="11">
        <v>0.79830000000000001</v>
      </c>
      <c r="O190" s="11">
        <v>2.6380000000000001E-2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0.42253999999999997</v>
      </c>
      <c r="V190" s="11">
        <v>3.7620000000000001E-2</v>
      </c>
      <c r="W190" s="11">
        <v>0.53983999999999999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</row>
    <row r="191" spans="1:28" x14ac:dyDescent="0.25">
      <c r="A191" s="11">
        <v>12</v>
      </c>
      <c r="B191" s="11" t="s">
        <v>47</v>
      </c>
      <c r="C191" s="11">
        <v>353.15</v>
      </c>
      <c r="D191" s="11">
        <v>2</v>
      </c>
      <c r="E191" s="11">
        <v>0.21590000000000001</v>
      </c>
      <c r="F191" s="11">
        <v>0.39271</v>
      </c>
      <c r="G191" s="11">
        <v>0.39139000000000002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0.11971999999999999</v>
      </c>
      <c r="N191" s="11">
        <v>0.85888999999999993</v>
      </c>
      <c r="O191" s="11">
        <v>2.1389999999999999E-2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0.30897999999999998</v>
      </c>
      <c r="V191" s="11">
        <v>2.521E-2</v>
      </c>
      <c r="W191" s="11">
        <v>0.66581000000000001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</row>
    <row r="192" spans="1:28" x14ac:dyDescent="0.25">
      <c r="A192" s="11">
        <v>12</v>
      </c>
      <c r="B192" s="11" t="s">
        <v>47</v>
      </c>
      <c r="C192" s="11">
        <v>353.15</v>
      </c>
      <c r="D192" s="11">
        <v>2</v>
      </c>
      <c r="E192" s="11">
        <v>0.17989999999999998</v>
      </c>
      <c r="F192" s="11">
        <v>0.41531000000000001</v>
      </c>
      <c r="G192" s="11">
        <v>0.40478999999999998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9.6300000000000011E-2</v>
      </c>
      <c r="N192" s="11">
        <v>0.88400000000000001</v>
      </c>
      <c r="O192" s="11">
        <v>1.9699999999999999E-2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0.24324999999999999</v>
      </c>
      <c r="V192" s="11">
        <v>1.8859999999999998E-2</v>
      </c>
      <c r="W192" s="11">
        <v>0.73789000000000005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</row>
    <row r="193" spans="1:28" x14ac:dyDescent="0.25">
      <c r="A193" s="11">
        <v>12</v>
      </c>
      <c r="B193" s="11" t="s">
        <v>47</v>
      </c>
      <c r="C193" s="11">
        <v>353.15</v>
      </c>
      <c r="D193" s="11">
        <v>2</v>
      </c>
      <c r="E193" s="11">
        <v>0.11509999999999999</v>
      </c>
      <c r="F193" s="11">
        <v>0.44317000000000001</v>
      </c>
      <c r="G193" s="11">
        <v>0.44173000000000001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6.3350000000000004E-2</v>
      </c>
      <c r="N193" s="11">
        <v>0.91891</v>
      </c>
      <c r="O193" s="11">
        <v>1.7739999999999999E-2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0.14599999999999999</v>
      </c>
      <c r="V193" s="11">
        <v>9.0000000000000011E-3</v>
      </c>
      <c r="W193" s="11">
        <v>0.84499999999999997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</row>
    <row r="194" spans="1:28" x14ac:dyDescent="0.25">
      <c r="A194" s="11">
        <v>12</v>
      </c>
      <c r="B194" s="11" t="s">
        <v>47</v>
      </c>
      <c r="C194" s="11">
        <v>353.15</v>
      </c>
      <c r="D194" s="11">
        <v>2</v>
      </c>
      <c r="E194" s="11">
        <v>0</v>
      </c>
      <c r="F194" s="11">
        <v>0.28996</v>
      </c>
      <c r="G194" s="11">
        <v>0.71004</v>
      </c>
      <c r="H194" s="11">
        <v>0</v>
      </c>
      <c r="I194" s="11">
        <v>0</v>
      </c>
      <c r="J194" s="11">
        <v>0</v>
      </c>
      <c r="K194" s="11">
        <v>0</v>
      </c>
      <c r="L194" s="11">
        <v>0</v>
      </c>
      <c r="M194" s="11">
        <v>0</v>
      </c>
      <c r="N194" s="11">
        <v>0.98026999999999997</v>
      </c>
      <c r="O194" s="11">
        <v>1.9730000000000001E-2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3.2000000000000002E-3</v>
      </c>
      <c r="W194" s="11">
        <v>0.99680000000000002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</row>
    <row r="195" spans="1:28" x14ac:dyDescent="0.25">
      <c r="A195" s="11">
        <v>12</v>
      </c>
      <c r="B195" s="11" t="s">
        <v>48</v>
      </c>
      <c r="C195" s="11">
        <v>323.14999999999998</v>
      </c>
      <c r="D195" s="11">
        <v>2</v>
      </c>
      <c r="E195" s="11">
        <v>0.49841999999999997</v>
      </c>
      <c r="F195" s="11">
        <v>0.24958</v>
      </c>
      <c r="G195" s="11">
        <v>0.252</v>
      </c>
      <c r="H195" s="11">
        <v>0</v>
      </c>
      <c r="I195" s="11">
        <v>0</v>
      </c>
      <c r="J195" s="11">
        <v>0</v>
      </c>
      <c r="K195" s="11">
        <v>0</v>
      </c>
      <c r="L195" s="11">
        <v>0</v>
      </c>
      <c r="M195" s="11">
        <v>0.32496000000000003</v>
      </c>
      <c r="N195" s="11">
        <v>0.57057999999999998</v>
      </c>
      <c r="O195" s="11">
        <v>0.10446</v>
      </c>
      <c r="P195" s="11">
        <v>0</v>
      </c>
      <c r="Q195" s="11">
        <v>0</v>
      </c>
      <c r="R195" s="11">
        <v>0</v>
      </c>
      <c r="S195" s="11">
        <v>0</v>
      </c>
      <c r="T195" s="11">
        <v>0</v>
      </c>
      <c r="U195" s="11">
        <v>0.55909999999999993</v>
      </c>
      <c r="V195" s="11">
        <v>0.1235</v>
      </c>
      <c r="W195" s="11">
        <v>0.31739999999999996</v>
      </c>
      <c r="X195" s="11">
        <v>0</v>
      </c>
      <c r="Y195" s="11">
        <v>0</v>
      </c>
      <c r="Z195" s="11">
        <v>0</v>
      </c>
      <c r="AA195" s="11">
        <v>0</v>
      </c>
      <c r="AB195" s="11">
        <v>0</v>
      </c>
    </row>
    <row r="196" spans="1:28" x14ac:dyDescent="0.25">
      <c r="A196" s="11">
        <v>12</v>
      </c>
      <c r="B196" s="11" t="s">
        <v>48</v>
      </c>
      <c r="C196" s="11">
        <v>323.14999999999998</v>
      </c>
      <c r="D196" s="11">
        <v>2</v>
      </c>
      <c r="E196" s="11">
        <v>0.42076000000000002</v>
      </c>
      <c r="F196" s="11">
        <v>0.28544000000000003</v>
      </c>
      <c r="G196" s="11">
        <v>0.29380000000000001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0.21545000000000003</v>
      </c>
      <c r="N196" s="11">
        <v>0.73558000000000012</v>
      </c>
      <c r="O196" s="11">
        <v>4.897E-2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0.51753000000000005</v>
      </c>
      <c r="V196" s="11">
        <v>5.8520000000000003E-2</v>
      </c>
      <c r="W196" s="11">
        <v>0.42395000000000005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</row>
    <row r="197" spans="1:28" x14ac:dyDescent="0.25">
      <c r="A197" s="11">
        <v>12</v>
      </c>
      <c r="B197" s="11" t="s">
        <v>48</v>
      </c>
      <c r="C197" s="11">
        <v>323.14999999999998</v>
      </c>
      <c r="D197" s="11">
        <v>2</v>
      </c>
      <c r="E197" s="11">
        <v>0.312</v>
      </c>
      <c r="F197" s="11">
        <v>0.34244000000000002</v>
      </c>
      <c r="G197" s="11">
        <v>0.34555999999999998</v>
      </c>
      <c r="H197" s="11">
        <v>0</v>
      </c>
      <c r="I197" s="11">
        <v>0</v>
      </c>
      <c r="J197" s="11">
        <v>0</v>
      </c>
      <c r="K197" s="11">
        <v>0</v>
      </c>
      <c r="L197" s="11">
        <v>0</v>
      </c>
      <c r="M197" s="11">
        <v>0.16306000000000001</v>
      </c>
      <c r="N197" s="11">
        <v>0.80684</v>
      </c>
      <c r="O197" s="11">
        <v>3.0099999999999998E-2</v>
      </c>
      <c r="P197" s="11">
        <v>0</v>
      </c>
      <c r="Q197" s="11">
        <v>0</v>
      </c>
      <c r="R197" s="11">
        <v>0</v>
      </c>
      <c r="S197" s="11">
        <v>0</v>
      </c>
      <c r="T197" s="11">
        <v>0</v>
      </c>
      <c r="U197" s="11">
        <v>0.41218000000000005</v>
      </c>
      <c r="V197" s="11">
        <v>2.3230000000000001E-2</v>
      </c>
      <c r="W197" s="11">
        <v>0.56459000000000004</v>
      </c>
      <c r="X197" s="11">
        <v>0</v>
      </c>
      <c r="Y197" s="11">
        <v>0</v>
      </c>
      <c r="Z197" s="11">
        <v>0</v>
      </c>
      <c r="AA197" s="11">
        <v>0</v>
      </c>
      <c r="AB197" s="11">
        <v>0</v>
      </c>
    </row>
    <row r="198" spans="1:28" x14ac:dyDescent="0.25">
      <c r="A198" s="11">
        <v>12</v>
      </c>
      <c r="B198" s="11" t="s">
        <v>48</v>
      </c>
      <c r="C198" s="11">
        <v>323.14999999999998</v>
      </c>
      <c r="D198" s="11">
        <v>2</v>
      </c>
      <c r="E198" s="11">
        <v>0.21007000000000001</v>
      </c>
      <c r="F198" s="11">
        <v>0.39341000000000004</v>
      </c>
      <c r="G198" s="11">
        <v>0.39651999999999998</v>
      </c>
      <c r="H198" s="11">
        <v>0</v>
      </c>
      <c r="I198" s="11">
        <v>0</v>
      </c>
      <c r="J198" s="11">
        <v>0</v>
      </c>
      <c r="K198" s="11">
        <v>0</v>
      </c>
      <c r="L198" s="11">
        <v>0</v>
      </c>
      <c r="M198" s="11">
        <v>0.10635</v>
      </c>
      <c r="N198" s="11">
        <v>0.88352999999999993</v>
      </c>
      <c r="O198" s="11">
        <v>1.0120000000000001E-2</v>
      </c>
      <c r="P198" s="11">
        <v>0</v>
      </c>
      <c r="Q198" s="11">
        <v>0</v>
      </c>
      <c r="R198" s="11">
        <v>0</v>
      </c>
      <c r="S198" s="11">
        <v>0</v>
      </c>
      <c r="T198" s="11">
        <v>0</v>
      </c>
      <c r="U198" s="11">
        <v>0.28931000000000001</v>
      </c>
      <c r="V198" s="11">
        <v>1.3839999999999998E-2</v>
      </c>
      <c r="W198" s="11">
        <v>0.69684999999999997</v>
      </c>
      <c r="X198" s="11">
        <v>0</v>
      </c>
      <c r="Y198" s="11">
        <v>0</v>
      </c>
      <c r="Z198" s="11">
        <v>0</v>
      </c>
      <c r="AA198" s="11">
        <v>0</v>
      </c>
      <c r="AB198" s="11">
        <v>0</v>
      </c>
    </row>
    <row r="199" spans="1:28" x14ac:dyDescent="0.25">
      <c r="A199" s="11">
        <v>12</v>
      </c>
      <c r="B199" s="11" t="s">
        <v>48</v>
      </c>
      <c r="C199" s="11">
        <v>323.14999999999998</v>
      </c>
      <c r="D199" s="11">
        <v>2</v>
      </c>
      <c r="E199" s="11">
        <v>0.13733000000000001</v>
      </c>
      <c r="F199" s="11">
        <v>0.43</v>
      </c>
      <c r="G199" s="11">
        <v>0.43267000000000005</v>
      </c>
      <c r="H199" s="11">
        <v>0</v>
      </c>
      <c r="I199" s="11">
        <v>0</v>
      </c>
      <c r="J199" s="11">
        <v>0</v>
      </c>
      <c r="K199" s="11">
        <v>0</v>
      </c>
      <c r="L199" s="11">
        <v>0</v>
      </c>
      <c r="M199" s="11">
        <v>7.2610000000000008E-2</v>
      </c>
      <c r="N199" s="11">
        <v>0.92430999999999996</v>
      </c>
      <c r="O199" s="11">
        <v>3.0799999999999998E-3</v>
      </c>
      <c r="P199" s="11">
        <v>0</v>
      </c>
      <c r="Q199" s="11">
        <v>0</v>
      </c>
      <c r="R199" s="11">
        <v>0</v>
      </c>
      <c r="S199" s="11">
        <v>0</v>
      </c>
      <c r="T199" s="11">
        <v>0</v>
      </c>
      <c r="U199" s="11">
        <v>0.21123</v>
      </c>
      <c r="V199" s="11">
        <v>5.9199999999999999E-3</v>
      </c>
      <c r="W199" s="11">
        <v>0.78284999999999993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</row>
    <row r="200" spans="1:28" x14ac:dyDescent="0.25">
      <c r="A200" s="11">
        <v>12</v>
      </c>
      <c r="B200" s="11" t="s">
        <v>48</v>
      </c>
      <c r="C200" s="11">
        <v>323.14999999999998</v>
      </c>
      <c r="D200" s="11">
        <v>2</v>
      </c>
      <c r="E200" s="11">
        <v>8.616E-2</v>
      </c>
      <c r="F200" s="11">
        <v>0.45689999999999997</v>
      </c>
      <c r="G200" s="11">
        <v>0.45694000000000001</v>
      </c>
      <c r="H200" s="11">
        <v>0</v>
      </c>
      <c r="I200" s="11">
        <v>0</v>
      </c>
      <c r="J200" s="11">
        <v>0</v>
      </c>
      <c r="K200" s="11">
        <v>0</v>
      </c>
      <c r="L200" s="11">
        <v>0</v>
      </c>
      <c r="M200" s="11">
        <v>5.0130000000000001E-2</v>
      </c>
      <c r="N200" s="11">
        <v>0.94760999999999995</v>
      </c>
      <c r="O200" s="11">
        <v>2.2599999999999999E-3</v>
      </c>
      <c r="P200" s="11">
        <v>0</v>
      </c>
      <c r="Q200" s="11">
        <v>0</v>
      </c>
      <c r="R200" s="11">
        <v>0</v>
      </c>
      <c r="S200" s="11">
        <v>0</v>
      </c>
      <c r="T200" s="11">
        <v>0</v>
      </c>
      <c r="U200" s="11">
        <v>0.12961</v>
      </c>
      <c r="V200" s="11">
        <v>2.99E-3</v>
      </c>
      <c r="W200" s="11">
        <v>0.86739999999999995</v>
      </c>
      <c r="X200" s="11">
        <v>0</v>
      </c>
      <c r="Y200" s="11">
        <v>0</v>
      </c>
      <c r="Z200" s="11">
        <v>0</v>
      </c>
      <c r="AA200" s="11">
        <v>0</v>
      </c>
      <c r="AB200" s="11">
        <v>0</v>
      </c>
    </row>
    <row r="201" spans="1:28" x14ac:dyDescent="0.25">
      <c r="A201" s="11">
        <v>12</v>
      </c>
      <c r="B201" s="11" t="s">
        <v>48</v>
      </c>
      <c r="C201" s="11">
        <v>323.14999999999998</v>
      </c>
      <c r="D201" s="11">
        <v>2</v>
      </c>
      <c r="E201" s="11">
        <v>0</v>
      </c>
      <c r="F201" s="11">
        <v>0.54966999999999999</v>
      </c>
      <c r="G201" s="11">
        <v>0.45033000000000001</v>
      </c>
      <c r="H201" s="11">
        <v>0</v>
      </c>
      <c r="I201" s="11">
        <v>0</v>
      </c>
      <c r="J201" s="11">
        <v>0</v>
      </c>
      <c r="K201" s="11">
        <v>0</v>
      </c>
      <c r="L201" s="11">
        <v>0</v>
      </c>
      <c r="M201" s="11">
        <v>0</v>
      </c>
      <c r="N201" s="11">
        <v>0.99947000000000008</v>
      </c>
      <c r="O201" s="11">
        <v>5.2999999999999998E-4</v>
      </c>
      <c r="P201" s="11">
        <v>0</v>
      </c>
      <c r="Q201" s="11">
        <v>0</v>
      </c>
      <c r="R201" s="11">
        <v>0</v>
      </c>
      <c r="S201" s="11">
        <v>0</v>
      </c>
      <c r="T201" s="11">
        <v>0</v>
      </c>
      <c r="U201" s="11">
        <v>0</v>
      </c>
      <c r="V201" s="11">
        <v>1.7399999999999998E-3</v>
      </c>
      <c r="W201" s="11">
        <v>0.99825999999999993</v>
      </c>
      <c r="X201" s="11">
        <v>0</v>
      </c>
      <c r="Y201" s="11">
        <v>0</v>
      </c>
      <c r="Z201" s="11">
        <v>0</v>
      </c>
      <c r="AA201" s="11">
        <v>0</v>
      </c>
      <c r="AB201" s="11">
        <v>0</v>
      </c>
    </row>
    <row r="202" spans="1:28" x14ac:dyDescent="0.25">
      <c r="A202" s="11">
        <v>12</v>
      </c>
      <c r="B202" s="11" t="s">
        <v>48</v>
      </c>
      <c r="C202" s="11">
        <v>353.15</v>
      </c>
      <c r="D202" s="11">
        <v>2</v>
      </c>
      <c r="E202" s="11">
        <v>0.37493000000000004</v>
      </c>
      <c r="F202" s="11">
        <v>0.31086999999999998</v>
      </c>
      <c r="G202" s="11">
        <v>0.31420000000000003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0.20437000000000002</v>
      </c>
      <c r="N202" s="11">
        <v>0.74236000000000002</v>
      </c>
      <c r="O202" s="11">
        <v>5.3269999999999998E-2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0.47479999999999994</v>
      </c>
      <c r="V202" s="11">
        <v>6.5099999999999991E-2</v>
      </c>
      <c r="W202" s="11">
        <v>0.46009999999999995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</row>
    <row r="203" spans="1:28" x14ac:dyDescent="0.25">
      <c r="A203" s="11">
        <v>12</v>
      </c>
      <c r="B203" s="11" t="s">
        <v>48</v>
      </c>
      <c r="C203" s="11">
        <v>353.15</v>
      </c>
      <c r="D203" s="11">
        <v>2</v>
      </c>
      <c r="E203" s="11">
        <v>0.32040000000000002</v>
      </c>
      <c r="F203" s="11">
        <v>0.34325000000000006</v>
      </c>
      <c r="G203" s="11">
        <v>0.33634999999999998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0.18281</v>
      </c>
      <c r="N203" s="11">
        <v>0.77302000000000004</v>
      </c>
      <c r="O203" s="11">
        <v>4.4170000000000001E-2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0.42686000000000002</v>
      </c>
      <c r="V203" s="11">
        <v>4.7070000000000001E-2</v>
      </c>
      <c r="W203" s="11">
        <v>0.52607000000000004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</row>
    <row r="204" spans="1:28" x14ac:dyDescent="0.25">
      <c r="A204" s="11">
        <v>12</v>
      </c>
      <c r="B204" s="11" t="s">
        <v>48</v>
      </c>
      <c r="C204" s="11">
        <v>353.15</v>
      </c>
      <c r="D204" s="11">
        <v>2</v>
      </c>
      <c r="E204" s="11">
        <v>0.24249999999999999</v>
      </c>
      <c r="F204" s="11">
        <v>0.38156000000000001</v>
      </c>
      <c r="G204" s="11">
        <v>0.37594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0.15720000000000001</v>
      </c>
      <c r="N204" s="11">
        <v>0.81289</v>
      </c>
      <c r="O204" s="11">
        <v>2.9910000000000003E-2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0.33091999999999999</v>
      </c>
      <c r="V204" s="11">
        <v>1.2019999999999999E-2</v>
      </c>
      <c r="W204" s="11">
        <v>0.65705999999999998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</row>
    <row r="205" spans="1:28" x14ac:dyDescent="0.25">
      <c r="A205" s="11">
        <v>12</v>
      </c>
      <c r="B205" s="11" t="s">
        <v>48</v>
      </c>
      <c r="C205" s="11">
        <v>353.15</v>
      </c>
      <c r="D205" s="11">
        <v>2</v>
      </c>
      <c r="E205" s="11">
        <v>0.18783999999999998</v>
      </c>
      <c r="F205" s="11">
        <v>0.40451999999999999</v>
      </c>
      <c r="G205" s="11">
        <v>0.40764</v>
      </c>
      <c r="H205" s="11">
        <v>0</v>
      </c>
      <c r="I205" s="11">
        <v>0</v>
      </c>
      <c r="J205" s="11">
        <v>0</v>
      </c>
      <c r="K205" s="11">
        <v>0</v>
      </c>
      <c r="L205" s="11">
        <v>0</v>
      </c>
      <c r="M205" s="11">
        <v>0.12753</v>
      </c>
      <c r="N205" s="11">
        <v>0.85124</v>
      </c>
      <c r="O205" s="11">
        <v>2.1230000000000002E-2</v>
      </c>
      <c r="P205" s="11">
        <v>0</v>
      </c>
      <c r="Q205" s="11">
        <v>0</v>
      </c>
      <c r="R205" s="11">
        <v>0</v>
      </c>
      <c r="S205" s="11">
        <v>0</v>
      </c>
      <c r="T205" s="11">
        <v>0</v>
      </c>
      <c r="U205" s="11">
        <v>0.24801999999999999</v>
      </c>
      <c r="V205" s="11">
        <v>7.9400000000000009E-3</v>
      </c>
      <c r="W205" s="11">
        <v>0.74403999999999992</v>
      </c>
      <c r="X205" s="11">
        <v>0</v>
      </c>
      <c r="Y205" s="11">
        <v>0</v>
      </c>
      <c r="Z205" s="11">
        <v>0</v>
      </c>
      <c r="AA205" s="11">
        <v>0</v>
      </c>
      <c r="AB205" s="11">
        <v>0</v>
      </c>
    </row>
    <row r="206" spans="1:28" x14ac:dyDescent="0.25">
      <c r="A206" s="11">
        <v>12</v>
      </c>
      <c r="B206" s="11" t="s">
        <v>48</v>
      </c>
      <c r="C206" s="11">
        <v>353.15</v>
      </c>
      <c r="D206" s="11">
        <v>2</v>
      </c>
      <c r="E206" s="11">
        <v>0.11413999999999999</v>
      </c>
      <c r="F206" s="11">
        <v>0.44317000000000001</v>
      </c>
      <c r="G206" s="11">
        <v>0.44268999999999997</v>
      </c>
      <c r="H206" s="11">
        <v>0</v>
      </c>
      <c r="I206" s="11">
        <v>0</v>
      </c>
      <c r="J206" s="11">
        <v>0</v>
      </c>
      <c r="K206" s="11">
        <v>0</v>
      </c>
      <c r="L206" s="11">
        <v>0</v>
      </c>
      <c r="M206" s="11">
        <v>7.4380000000000002E-2</v>
      </c>
      <c r="N206" s="11">
        <v>0.92122999999999999</v>
      </c>
      <c r="O206" s="11">
        <v>4.3899999999999998E-3</v>
      </c>
      <c r="P206" s="11">
        <v>0</v>
      </c>
      <c r="Q206" s="11">
        <v>0</v>
      </c>
      <c r="R206" s="11">
        <v>0</v>
      </c>
      <c r="S206" s="11">
        <v>0</v>
      </c>
      <c r="T206" s="11">
        <v>0</v>
      </c>
      <c r="U206" s="11">
        <v>0.14096</v>
      </c>
      <c r="V206" s="11">
        <v>3.2200000000000002E-3</v>
      </c>
      <c r="W206" s="11">
        <v>0.85581999999999991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</row>
    <row r="207" spans="1:28" x14ac:dyDescent="0.25">
      <c r="A207" s="11">
        <v>12</v>
      </c>
      <c r="B207" s="11" t="s">
        <v>48</v>
      </c>
      <c r="C207" s="11">
        <v>353.15</v>
      </c>
      <c r="D207" s="11">
        <v>2</v>
      </c>
      <c r="E207" s="11">
        <v>0</v>
      </c>
      <c r="F207" s="11">
        <v>0.66465999999999992</v>
      </c>
      <c r="G207" s="11">
        <v>0.33533999999999997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0.99919000000000002</v>
      </c>
      <c r="O207" s="11">
        <v>8.1000000000000006E-4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1.9E-3</v>
      </c>
      <c r="W207" s="11">
        <v>0.99809999999999999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</row>
    <row r="208" spans="1:28" x14ac:dyDescent="0.25">
      <c r="A208" s="11">
        <v>12</v>
      </c>
      <c r="B208" s="11" t="s">
        <v>49</v>
      </c>
      <c r="C208" s="11">
        <v>323.14999999999998</v>
      </c>
      <c r="D208" s="11">
        <v>2</v>
      </c>
      <c r="E208" s="11">
        <v>0.40539999999999998</v>
      </c>
      <c r="F208" s="11">
        <v>0.29749999999999999</v>
      </c>
      <c r="G208" s="11">
        <v>0.29710000000000003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0.33685999999999999</v>
      </c>
      <c r="N208" s="11">
        <v>0.58316999999999997</v>
      </c>
      <c r="O208" s="11">
        <v>7.9969999999999999E-2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0.46431</v>
      </c>
      <c r="V208" s="11">
        <v>7.3450000000000001E-2</v>
      </c>
      <c r="W208" s="11">
        <v>0.46223999999999998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</row>
    <row r="209" spans="1:28" x14ac:dyDescent="0.25">
      <c r="A209" s="11">
        <v>12</v>
      </c>
      <c r="B209" s="11" t="s">
        <v>49</v>
      </c>
      <c r="C209" s="11">
        <v>323.14999999999998</v>
      </c>
      <c r="D209" s="11">
        <v>2</v>
      </c>
      <c r="E209" s="11">
        <v>0.30646000000000001</v>
      </c>
      <c r="F209" s="11">
        <v>0.34695999999999999</v>
      </c>
      <c r="G209" s="11">
        <v>0.34658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0.23709</v>
      </c>
      <c r="N209" s="11">
        <v>0.72828999999999988</v>
      </c>
      <c r="O209" s="11">
        <v>3.4620000000000005E-2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0.38388</v>
      </c>
      <c r="V209" s="11">
        <v>2.6249999999999999E-2</v>
      </c>
      <c r="W209" s="11">
        <v>0.58987000000000001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</row>
    <row r="210" spans="1:28" x14ac:dyDescent="0.25">
      <c r="A210" s="11">
        <v>12</v>
      </c>
      <c r="B210" s="11" t="s">
        <v>49</v>
      </c>
      <c r="C210" s="11">
        <v>323.14999999999998</v>
      </c>
      <c r="D210" s="11">
        <v>2</v>
      </c>
      <c r="E210" s="11">
        <v>0.21556999999999998</v>
      </c>
      <c r="F210" s="11">
        <v>0.39341000000000004</v>
      </c>
      <c r="G210" s="11">
        <v>0.39101999999999998</v>
      </c>
      <c r="H210" s="11">
        <v>0</v>
      </c>
      <c r="I210" s="11">
        <v>0</v>
      </c>
      <c r="J210" s="11">
        <v>0</v>
      </c>
      <c r="K210" s="11">
        <v>0</v>
      </c>
      <c r="L210" s="11">
        <v>0</v>
      </c>
      <c r="M210" s="11">
        <v>0.14846000000000001</v>
      </c>
      <c r="N210" s="11">
        <v>0.83601000000000003</v>
      </c>
      <c r="O210" s="11">
        <v>1.5529999999999999E-2</v>
      </c>
      <c r="P210" s="11">
        <v>0</v>
      </c>
      <c r="Q210" s="11">
        <v>0</v>
      </c>
      <c r="R210" s="11">
        <v>0</v>
      </c>
      <c r="S210" s="11">
        <v>0</v>
      </c>
      <c r="T210" s="11">
        <v>0</v>
      </c>
      <c r="U210" s="11">
        <v>0.28699000000000002</v>
      </c>
      <c r="V210" s="11">
        <v>1.282E-2</v>
      </c>
      <c r="W210" s="11">
        <v>0.70019000000000009</v>
      </c>
      <c r="X210" s="11">
        <v>0</v>
      </c>
      <c r="Y210" s="11">
        <v>0</v>
      </c>
      <c r="Z210" s="11">
        <v>0</v>
      </c>
      <c r="AA210" s="11">
        <v>0</v>
      </c>
      <c r="AB210" s="11">
        <v>0</v>
      </c>
    </row>
    <row r="211" spans="1:28" x14ac:dyDescent="0.25">
      <c r="A211" s="11">
        <v>12</v>
      </c>
      <c r="B211" s="11" t="s">
        <v>49</v>
      </c>
      <c r="C211" s="11">
        <v>323.14999999999998</v>
      </c>
      <c r="D211" s="11">
        <v>2</v>
      </c>
      <c r="E211" s="11">
        <v>0.12751999999999999</v>
      </c>
      <c r="F211" s="11">
        <v>0.43603000000000003</v>
      </c>
      <c r="G211" s="11">
        <v>0.43645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7.8240000000000004E-2</v>
      </c>
      <c r="N211" s="11">
        <v>0.91650999999999994</v>
      </c>
      <c r="O211" s="11">
        <v>5.2500000000000003E-3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0.15434</v>
      </c>
      <c r="V211" s="11">
        <v>8.7600000000000004E-3</v>
      </c>
      <c r="W211" s="11">
        <v>0.83689999999999998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</row>
    <row r="212" spans="1:28" x14ac:dyDescent="0.25">
      <c r="A212" s="11">
        <v>12</v>
      </c>
      <c r="B212" s="11" t="s">
        <v>49</v>
      </c>
      <c r="C212" s="11">
        <v>323.14999999999998</v>
      </c>
      <c r="D212" s="11">
        <v>2</v>
      </c>
      <c r="E212" s="11">
        <v>0</v>
      </c>
      <c r="F212" s="11">
        <v>0.64251000000000003</v>
      </c>
      <c r="G212" s="11">
        <v>0.35749000000000003</v>
      </c>
      <c r="H212" s="11">
        <v>0</v>
      </c>
      <c r="I212" s="11">
        <v>0</v>
      </c>
      <c r="J212" s="11">
        <v>0</v>
      </c>
      <c r="K212" s="11">
        <v>0</v>
      </c>
      <c r="L212" s="11">
        <v>0</v>
      </c>
      <c r="M212" s="11">
        <v>0</v>
      </c>
      <c r="N212" s="11">
        <v>0.99971999999999994</v>
      </c>
      <c r="O212" s="11">
        <v>2.8000000000000003E-4</v>
      </c>
      <c r="P212" s="11">
        <v>0</v>
      </c>
      <c r="Q212" s="11">
        <v>0</v>
      </c>
      <c r="R212" s="11">
        <v>0</v>
      </c>
      <c r="S212" s="11">
        <v>0</v>
      </c>
      <c r="T212" s="11">
        <v>0</v>
      </c>
      <c r="U212" s="11">
        <v>0</v>
      </c>
      <c r="V212" s="11">
        <v>2.8000000000000004E-3</v>
      </c>
      <c r="W212" s="11">
        <v>0.99719999999999998</v>
      </c>
      <c r="X212" s="11">
        <v>0</v>
      </c>
      <c r="Y212" s="11">
        <v>0</v>
      </c>
      <c r="Z212" s="11">
        <v>0</v>
      </c>
      <c r="AA212" s="11">
        <v>0</v>
      </c>
      <c r="AB212" s="11">
        <v>0</v>
      </c>
    </row>
    <row r="213" spans="1:28" x14ac:dyDescent="0.25">
      <c r="A213" s="11">
        <v>12</v>
      </c>
      <c r="B213" s="11" t="s">
        <v>49</v>
      </c>
      <c r="C213" s="11">
        <v>323.14999999999998</v>
      </c>
      <c r="D213" s="11">
        <v>2</v>
      </c>
      <c r="E213" s="11">
        <v>0.12751999999999999</v>
      </c>
      <c r="F213" s="11">
        <v>0.43603000000000003</v>
      </c>
      <c r="G213" s="11">
        <v>0.43645</v>
      </c>
      <c r="H213" s="11">
        <v>0</v>
      </c>
      <c r="I213" s="11">
        <v>0</v>
      </c>
      <c r="J213" s="11">
        <v>0</v>
      </c>
      <c r="K213" s="11">
        <v>0</v>
      </c>
      <c r="L213" s="11">
        <v>0</v>
      </c>
      <c r="M213" s="11">
        <v>7.8240000000000004E-2</v>
      </c>
      <c r="N213" s="11">
        <v>0.91650999999999994</v>
      </c>
      <c r="O213" s="11">
        <v>5.2500000000000003E-3</v>
      </c>
      <c r="P213" s="11">
        <v>0</v>
      </c>
      <c r="Q213" s="11">
        <v>0</v>
      </c>
      <c r="R213" s="11">
        <v>0</v>
      </c>
      <c r="S213" s="11">
        <v>0</v>
      </c>
      <c r="T213" s="11">
        <v>0</v>
      </c>
      <c r="U213" s="11">
        <v>0.15434</v>
      </c>
      <c r="V213" s="11">
        <v>8.7600000000000004E-3</v>
      </c>
      <c r="W213" s="11">
        <v>0.83689999999999998</v>
      </c>
      <c r="X213" s="11">
        <v>0</v>
      </c>
      <c r="Y213" s="11">
        <v>0</v>
      </c>
      <c r="Z213" s="11">
        <v>0</v>
      </c>
      <c r="AA213" s="11">
        <v>0</v>
      </c>
      <c r="AB213" s="11">
        <v>0</v>
      </c>
    </row>
    <row r="214" spans="1:28" x14ac:dyDescent="0.25">
      <c r="A214" s="11">
        <v>12</v>
      </c>
      <c r="B214" s="11" t="s">
        <v>49</v>
      </c>
      <c r="C214" s="11">
        <v>353.15</v>
      </c>
      <c r="D214" s="11">
        <v>2</v>
      </c>
      <c r="E214" s="11">
        <v>0.36841000000000002</v>
      </c>
      <c r="F214" s="11">
        <v>0.32014000000000004</v>
      </c>
      <c r="G214" s="11">
        <v>0.31145</v>
      </c>
      <c r="H214" s="11">
        <v>0</v>
      </c>
      <c r="I214" s="11">
        <v>0</v>
      </c>
      <c r="J214" s="11">
        <v>0</v>
      </c>
      <c r="K214" s="11">
        <v>0</v>
      </c>
      <c r="L214" s="11">
        <v>0</v>
      </c>
      <c r="M214" s="11">
        <v>0.31852000000000003</v>
      </c>
      <c r="N214" s="11">
        <v>0.58393000000000006</v>
      </c>
      <c r="O214" s="11">
        <v>9.7550000000000012E-2</v>
      </c>
      <c r="P214" s="11">
        <v>0</v>
      </c>
      <c r="Q214" s="11">
        <v>0</v>
      </c>
      <c r="R214" s="11">
        <v>0</v>
      </c>
      <c r="S214" s="11">
        <v>0</v>
      </c>
      <c r="T214" s="11">
        <v>0</v>
      </c>
      <c r="U214" s="11">
        <v>0.42192999999999997</v>
      </c>
      <c r="V214" s="11">
        <v>0.10983999999999999</v>
      </c>
      <c r="W214" s="11">
        <v>0.46822999999999998</v>
      </c>
      <c r="X214" s="11">
        <v>0</v>
      </c>
      <c r="Y214" s="11">
        <v>0</v>
      </c>
      <c r="Z214" s="11">
        <v>0</v>
      </c>
      <c r="AA214" s="11">
        <v>0</v>
      </c>
      <c r="AB214" s="11">
        <v>0</v>
      </c>
    </row>
    <row r="215" spans="1:28" x14ac:dyDescent="0.25">
      <c r="A215" s="11">
        <v>12</v>
      </c>
      <c r="B215" s="11" t="s">
        <v>49</v>
      </c>
      <c r="C215" s="11">
        <v>353.15</v>
      </c>
      <c r="D215" s="11">
        <v>2</v>
      </c>
      <c r="E215" s="11">
        <v>0.30895</v>
      </c>
      <c r="F215" s="11">
        <v>0.34503999999999996</v>
      </c>
      <c r="G215" s="11">
        <v>0.34600999999999998</v>
      </c>
      <c r="H215" s="11">
        <v>0</v>
      </c>
      <c r="I215" s="11">
        <v>0</v>
      </c>
      <c r="J215" s="11">
        <v>0</v>
      </c>
      <c r="K215" s="11">
        <v>0</v>
      </c>
      <c r="L215" s="11">
        <v>0</v>
      </c>
      <c r="M215" s="11">
        <v>0.24273</v>
      </c>
      <c r="N215" s="11">
        <v>0.71052999999999999</v>
      </c>
      <c r="O215" s="11">
        <v>4.6740000000000004E-2</v>
      </c>
      <c r="P215" s="11">
        <v>0</v>
      </c>
      <c r="Q215" s="11">
        <v>0</v>
      </c>
      <c r="R215" s="11">
        <v>0</v>
      </c>
      <c r="S215" s="11">
        <v>0</v>
      </c>
      <c r="T215" s="11">
        <v>0</v>
      </c>
      <c r="U215" s="11">
        <v>0.37924999999999998</v>
      </c>
      <c r="V215" s="11">
        <v>3.8060000000000004E-2</v>
      </c>
      <c r="W215" s="11">
        <v>0.58268999999999993</v>
      </c>
      <c r="X215" s="11">
        <v>0</v>
      </c>
      <c r="Y215" s="11">
        <v>0</v>
      </c>
      <c r="Z215" s="11">
        <v>0</v>
      </c>
      <c r="AA215" s="11">
        <v>0</v>
      </c>
      <c r="AB215" s="11">
        <v>0</v>
      </c>
    </row>
    <row r="216" spans="1:28" x14ac:dyDescent="0.25">
      <c r="A216" s="11">
        <v>12</v>
      </c>
      <c r="B216" s="11" t="s">
        <v>49</v>
      </c>
      <c r="C216" s="11">
        <v>353.15</v>
      </c>
      <c r="D216" s="11">
        <v>2</v>
      </c>
      <c r="E216" s="11">
        <v>0.23818999999999999</v>
      </c>
      <c r="F216" s="11">
        <v>0.38130999999999998</v>
      </c>
      <c r="G216" s="11">
        <v>0.38049999999999995</v>
      </c>
      <c r="H216" s="11">
        <v>0</v>
      </c>
      <c r="I216" s="11">
        <v>0</v>
      </c>
      <c r="J216" s="11">
        <v>0</v>
      </c>
      <c r="K216" s="11">
        <v>0</v>
      </c>
      <c r="L216" s="11">
        <v>0</v>
      </c>
      <c r="M216" s="11">
        <v>0.19873000000000002</v>
      </c>
      <c r="N216" s="11">
        <v>0.77561000000000002</v>
      </c>
      <c r="O216" s="11">
        <v>2.5659999999999999E-2</v>
      </c>
      <c r="P216" s="11">
        <v>0</v>
      </c>
      <c r="Q216" s="11">
        <v>0</v>
      </c>
      <c r="R216" s="11">
        <v>0</v>
      </c>
      <c r="S216" s="11">
        <v>0</v>
      </c>
      <c r="T216" s="11">
        <v>0</v>
      </c>
      <c r="U216" s="11">
        <v>0.29903999999999997</v>
      </c>
      <c r="V216" s="11">
        <v>1.278E-2</v>
      </c>
      <c r="W216" s="11">
        <v>0.68818000000000001</v>
      </c>
      <c r="X216" s="11">
        <v>0</v>
      </c>
      <c r="Y216" s="11">
        <v>0</v>
      </c>
      <c r="Z216" s="11">
        <v>0</v>
      </c>
      <c r="AA216" s="11">
        <v>0</v>
      </c>
      <c r="AB216" s="11">
        <v>0</v>
      </c>
    </row>
    <row r="217" spans="1:28" x14ac:dyDescent="0.25">
      <c r="A217" s="11">
        <v>12</v>
      </c>
      <c r="B217" s="11" t="s">
        <v>49</v>
      </c>
      <c r="C217" s="11">
        <v>353.15</v>
      </c>
      <c r="D217" s="11">
        <v>2</v>
      </c>
      <c r="E217" s="11">
        <v>0.17265</v>
      </c>
      <c r="F217" s="11">
        <v>0.41183999999999998</v>
      </c>
      <c r="G217" s="11">
        <v>0.41551000000000005</v>
      </c>
      <c r="H217" s="11">
        <v>0</v>
      </c>
      <c r="I217" s="11">
        <v>0</v>
      </c>
      <c r="J217" s="11">
        <v>0</v>
      </c>
      <c r="K217" s="11">
        <v>0</v>
      </c>
      <c r="L217" s="11">
        <v>0</v>
      </c>
      <c r="M217" s="11">
        <v>0.13855000000000001</v>
      </c>
      <c r="N217" s="11">
        <v>0.84709999999999996</v>
      </c>
      <c r="O217" s="11">
        <v>1.435E-2</v>
      </c>
      <c r="P217" s="11">
        <v>0</v>
      </c>
      <c r="Q217" s="11">
        <v>0</v>
      </c>
      <c r="R217" s="11">
        <v>0</v>
      </c>
      <c r="S217" s="11">
        <v>0</v>
      </c>
      <c r="T217" s="11">
        <v>0</v>
      </c>
      <c r="U217" s="11">
        <v>0.20283000000000001</v>
      </c>
      <c r="V217" s="11">
        <v>8.9300000000000004E-3</v>
      </c>
      <c r="W217" s="11">
        <v>0.78823999999999994</v>
      </c>
      <c r="X217" s="11">
        <v>0</v>
      </c>
      <c r="Y217" s="11">
        <v>0</v>
      </c>
      <c r="Z217" s="11">
        <v>0</v>
      </c>
      <c r="AA217" s="11">
        <v>0</v>
      </c>
      <c r="AB217" s="11">
        <v>0</v>
      </c>
    </row>
    <row r="218" spans="1:28" x14ac:dyDescent="0.25">
      <c r="A218" s="11">
        <v>12</v>
      </c>
      <c r="B218" s="11" t="s">
        <v>49</v>
      </c>
      <c r="C218" s="11">
        <v>353.15</v>
      </c>
      <c r="D218" s="11">
        <v>2</v>
      </c>
      <c r="E218" s="11">
        <v>0.10027</v>
      </c>
      <c r="F218" s="11">
        <v>0.44780000000000003</v>
      </c>
      <c r="G218" s="11">
        <v>0.45193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7.6399999999999996E-2</v>
      </c>
      <c r="N218" s="11">
        <v>0.91600999999999999</v>
      </c>
      <c r="O218" s="11">
        <v>7.5900000000000004E-3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0.11785999999999999</v>
      </c>
      <c r="V218" s="11">
        <v>5.2500000000000003E-3</v>
      </c>
      <c r="W218" s="11">
        <v>0.87688999999999995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</row>
    <row r="219" spans="1:28" x14ac:dyDescent="0.25">
      <c r="A219" s="11">
        <v>12</v>
      </c>
      <c r="B219" s="11" t="s">
        <v>49</v>
      </c>
      <c r="C219" s="11">
        <v>353.15</v>
      </c>
      <c r="D219" s="11">
        <v>2</v>
      </c>
      <c r="E219" s="11">
        <v>0</v>
      </c>
      <c r="F219" s="11">
        <v>0.56267</v>
      </c>
      <c r="G219" s="11">
        <v>0.43733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0.99870999999999999</v>
      </c>
      <c r="O219" s="11">
        <v>1.2900000000000001E-3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6.4900000000000001E-3</v>
      </c>
      <c r="W219" s="11">
        <v>0.99351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</row>
    <row r="220" spans="1:28" x14ac:dyDescent="0.25">
      <c r="A220" s="11">
        <v>13</v>
      </c>
      <c r="B220" s="11" t="s">
        <v>27</v>
      </c>
      <c r="C220" s="11">
        <v>298.14999999999998</v>
      </c>
      <c r="D220" s="11">
        <v>2</v>
      </c>
      <c r="E220" s="11">
        <v>0.39990000000000003</v>
      </c>
      <c r="F220" s="11">
        <v>0.40009999999999996</v>
      </c>
      <c r="G220" s="11">
        <v>0.2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0.20620000000000002</v>
      </c>
      <c r="N220" s="11">
        <v>0.77359999999999995</v>
      </c>
      <c r="O220" s="11">
        <v>2.0199999999999999E-2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0.57679999999999998</v>
      </c>
      <c r="V220" s="11">
        <v>5.0300000000000004E-2</v>
      </c>
      <c r="W220" s="11">
        <v>0.37290000000000001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</row>
    <row r="221" spans="1:28" x14ac:dyDescent="0.25">
      <c r="A221" s="11">
        <v>13</v>
      </c>
      <c r="B221" s="11" t="s">
        <v>27</v>
      </c>
      <c r="C221" s="11">
        <v>298.14999999999998</v>
      </c>
      <c r="D221" s="11">
        <v>2</v>
      </c>
      <c r="E221" s="11">
        <v>0.35</v>
      </c>
      <c r="F221" s="11">
        <v>0.4</v>
      </c>
      <c r="G221" s="11">
        <v>0.25</v>
      </c>
      <c r="H221" s="11">
        <v>0</v>
      </c>
      <c r="I221" s="11">
        <v>0</v>
      </c>
      <c r="J221" s="11">
        <v>0</v>
      </c>
      <c r="K221" s="11">
        <v>0</v>
      </c>
      <c r="L221" s="11">
        <v>0</v>
      </c>
      <c r="M221" s="11">
        <v>0.16550000000000001</v>
      </c>
      <c r="N221" s="11">
        <v>0.8173999999999999</v>
      </c>
      <c r="O221" s="11">
        <v>1.7100000000000001E-2</v>
      </c>
      <c r="P221" s="11">
        <v>0</v>
      </c>
      <c r="Q221" s="11">
        <v>0</v>
      </c>
      <c r="R221" s="11">
        <v>0</v>
      </c>
      <c r="S221" s="11">
        <v>0</v>
      </c>
      <c r="T221" s="11">
        <v>0</v>
      </c>
      <c r="U221" s="11">
        <v>0.50490000000000002</v>
      </c>
      <c r="V221" s="11">
        <v>2.2099999999999998E-2</v>
      </c>
      <c r="W221" s="11">
        <v>0.47299999999999998</v>
      </c>
      <c r="X221" s="11">
        <v>0</v>
      </c>
      <c r="Y221" s="11">
        <v>0</v>
      </c>
      <c r="Z221" s="11">
        <v>0</v>
      </c>
      <c r="AA221" s="11">
        <v>0</v>
      </c>
      <c r="AB221" s="11">
        <v>0</v>
      </c>
    </row>
    <row r="222" spans="1:28" x14ac:dyDescent="0.25">
      <c r="A222" s="11">
        <v>13</v>
      </c>
      <c r="B222" s="11" t="s">
        <v>27</v>
      </c>
      <c r="C222" s="11">
        <v>298.14999999999998</v>
      </c>
      <c r="D222" s="11">
        <v>2</v>
      </c>
      <c r="E222" s="11">
        <v>0.3019</v>
      </c>
      <c r="F222" s="11">
        <v>0.39640000000000003</v>
      </c>
      <c r="G222" s="11">
        <v>0.30170000000000002</v>
      </c>
      <c r="H222" s="11">
        <v>0</v>
      </c>
      <c r="I222" s="11">
        <v>0</v>
      </c>
      <c r="J222" s="11">
        <v>0</v>
      </c>
      <c r="K222" s="11">
        <v>0</v>
      </c>
      <c r="L222" s="11">
        <v>0</v>
      </c>
      <c r="M222" s="11">
        <v>0.13140000000000002</v>
      </c>
      <c r="N222" s="11">
        <v>0.85709999999999997</v>
      </c>
      <c r="O222" s="11">
        <v>1.15E-2</v>
      </c>
      <c r="P222" s="11">
        <v>0</v>
      </c>
      <c r="Q222" s="11">
        <v>0</v>
      </c>
      <c r="R222" s="11">
        <v>0</v>
      </c>
      <c r="S222" s="11">
        <v>0</v>
      </c>
      <c r="T222" s="11">
        <v>0</v>
      </c>
      <c r="U222" s="11">
        <v>0.43409999999999999</v>
      </c>
      <c r="V222" s="11">
        <v>1.09E-2</v>
      </c>
      <c r="W222" s="11">
        <v>0.55500000000000005</v>
      </c>
      <c r="X222" s="11">
        <v>0</v>
      </c>
      <c r="Y222" s="11">
        <v>0</v>
      </c>
      <c r="Z222" s="11">
        <v>0</v>
      </c>
      <c r="AA222" s="11">
        <v>0</v>
      </c>
      <c r="AB222" s="11">
        <v>0</v>
      </c>
    </row>
    <row r="223" spans="1:28" x14ac:dyDescent="0.25">
      <c r="A223" s="11">
        <v>13</v>
      </c>
      <c r="B223" s="11" t="s">
        <v>27</v>
      </c>
      <c r="C223" s="11">
        <v>298.14999999999998</v>
      </c>
      <c r="D223" s="11">
        <v>2</v>
      </c>
      <c r="E223" s="11">
        <v>0.2495</v>
      </c>
      <c r="F223" s="11">
        <v>0.39909999999999995</v>
      </c>
      <c r="G223" s="11">
        <v>0.35139999999999999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0.1038</v>
      </c>
      <c r="N223" s="11">
        <v>0.88849999999999996</v>
      </c>
      <c r="O223" s="11">
        <v>7.7000000000000002E-3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0.36119999999999997</v>
      </c>
      <c r="V223" s="11">
        <v>3.0999999999999999E-3</v>
      </c>
      <c r="W223" s="11">
        <v>0.63570000000000004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</row>
    <row r="224" spans="1:28" x14ac:dyDescent="0.25">
      <c r="A224" s="11">
        <v>13</v>
      </c>
      <c r="B224" s="11" t="s">
        <v>27</v>
      </c>
      <c r="C224" s="11">
        <v>298.14999999999998</v>
      </c>
      <c r="D224" s="11">
        <v>2</v>
      </c>
      <c r="E224" s="11">
        <v>0.19989999999999999</v>
      </c>
      <c r="F224" s="11">
        <v>0.40020000000000006</v>
      </c>
      <c r="G224" s="11">
        <v>0.39990000000000003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7.8899999999999998E-2</v>
      </c>
      <c r="N224" s="11">
        <v>0.91520000000000001</v>
      </c>
      <c r="O224" s="11">
        <v>5.8999999999999999E-3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0.29749999999999999</v>
      </c>
      <c r="V224" s="11">
        <v>1E-3</v>
      </c>
      <c r="W224" s="11">
        <v>0.70150000000000001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</row>
    <row r="225" spans="1:28" x14ac:dyDescent="0.25">
      <c r="A225" s="11">
        <v>13</v>
      </c>
      <c r="B225" s="11" t="s">
        <v>27</v>
      </c>
      <c r="C225" s="11">
        <v>298.14999999999998</v>
      </c>
      <c r="D225" s="11">
        <v>2</v>
      </c>
      <c r="E225" s="11">
        <v>0.14940000000000001</v>
      </c>
      <c r="F225" s="11">
        <v>0.39850000000000002</v>
      </c>
      <c r="G225" s="11">
        <v>0.4521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5.5800000000000002E-2</v>
      </c>
      <c r="N225" s="11">
        <v>0.94010000000000005</v>
      </c>
      <c r="O225" s="11">
        <v>4.0999999999999995E-3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0.21890000000000001</v>
      </c>
      <c r="V225" s="11">
        <v>4.0000000000000002E-4</v>
      </c>
      <c r="W225" s="11">
        <v>0.78069999999999995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</row>
    <row r="226" spans="1:28" x14ac:dyDescent="0.25">
      <c r="A226" s="11">
        <v>14</v>
      </c>
      <c r="B226" s="11" t="s">
        <v>27</v>
      </c>
      <c r="C226" s="11">
        <v>298.14999999999998</v>
      </c>
      <c r="D226" s="11">
        <v>1</v>
      </c>
      <c r="E226" s="11">
        <v>0.54299999999999993</v>
      </c>
      <c r="F226" s="11">
        <v>0.25</v>
      </c>
      <c r="G226" s="11">
        <v>0.20699999999999999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0.29420000000000002</v>
      </c>
      <c r="N226" s="11">
        <v>0.69200000000000006</v>
      </c>
      <c r="O226" s="11">
        <v>1.38E-2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0.6522</v>
      </c>
      <c r="V226" s="11">
        <v>4.9599999999999998E-2</v>
      </c>
      <c r="W226" s="11">
        <v>0.29820000000000002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</row>
    <row r="227" spans="1:28" x14ac:dyDescent="0.25">
      <c r="A227" s="11">
        <v>14</v>
      </c>
      <c r="B227" s="11" t="s">
        <v>27</v>
      </c>
      <c r="C227" s="11">
        <v>298.14999999999998</v>
      </c>
      <c r="D227" s="11">
        <v>1</v>
      </c>
      <c r="E227" s="11">
        <v>0.34799999999999998</v>
      </c>
      <c r="F227" s="11">
        <v>0.25</v>
      </c>
      <c r="G227" s="11">
        <v>0.40200000000000002</v>
      </c>
      <c r="H227" s="11">
        <v>0</v>
      </c>
      <c r="I227" s="11">
        <v>0</v>
      </c>
      <c r="J227" s="11">
        <v>0</v>
      </c>
      <c r="K227" s="11">
        <v>0</v>
      </c>
      <c r="L227" s="11">
        <v>0</v>
      </c>
      <c r="M227" s="11">
        <v>0.16339999999999999</v>
      </c>
      <c r="N227" s="11">
        <v>0.8306</v>
      </c>
      <c r="O227" s="11">
        <v>6.0000000000000001E-3</v>
      </c>
      <c r="P227" s="11">
        <v>0</v>
      </c>
      <c r="Q227" s="11">
        <v>0</v>
      </c>
      <c r="R227" s="11">
        <v>0</v>
      </c>
      <c r="S227" s="11">
        <v>0</v>
      </c>
      <c r="T227" s="11">
        <v>0</v>
      </c>
      <c r="U227" s="11">
        <v>0.41590000000000005</v>
      </c>
      <c r="V227" s="11">
        <v>3.5900000000000001E-2</v>
      </c>
      <c r="W227" s="11">
        <v>0.54820000000000002</v>
      </c>
      <c r="X227" s="11">
        <v>0</v>
      </c>
      <c r="Y227" s="11">
        <v>0</v>
      </c>
      <c r="Z227" s="11">
        <v>0</v>
      </c>
      <c r="AA227" s="11">
        <v>0</v>
      </c>
      <c r="AB227" s="11">
        <v>0</v>
      </c>
    </row>
    <row r="228" spans="1:28" x14ac:dyDescent="0.25">
      <c r="A228" s="11">
        <v>14</v>
      </c>
      <c r="B228" s="11" t="s">
        <v>27</v>
      </c>
      <c r="C228" s="11">
        <v>298.14999999999998</v>
      </c>
      <c r="D228" s="11">
        <v>1</v>
      </c>
      <c r="E228" s="11">
        <v>0.28999999999999998</v>
      </c>
      <c r="F228" s="11">
        <v>0.25</v>
      </c>
      <c r="G228" s="11">
        <v>0.46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0.10050000000000001</v>
      </c>
      <c r="N228" s="11">
        <v>0.89729999999999999</v>
      </c>
      <c r="O228" s="11">
        <v>2.2000000000000001E-3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0.3528</v>
      </c>
      <c r="V228" s="11">
        <v>3.2300000000000002E-2</v>
      </c>
      <c r="W228" s="11">
        <v>0.6149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</row>
    <row r="229" spans="1:28" x14ac:dyDescent="0.25">
      <c r="A229" s="11">
        <v>14</v>
      </c>
      <c r="B229" s="11" t="s">
        <v>27</v>
      </c>
      <c r="C229" s="11">
        <v>308.14999999999998</v>
      </c>
      <c r="D229" s="11">
        <v>1</v>
      </c>
      <c r="E229" s="11">
        <v>0.53799999999999992</v>
      </c>
      <c r="F229" s="11">
        <v>0.25</v>
      </c>
      <c r="G229" s="11">
        <v>0.21199999999999999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0.3448</v>
      </c>
      <c r="N229" s="11">
        <v>0.62009999999999998</v>
      </c>
      <c r="O229" s="11">
        <v>3.5099999999999999E-2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0.63580000000000003</v>
      </c>
      <c r="V229" s="11">
        <v>6.0700000000000004E-2</v>
      </c>
      <c r="W229" s="11">
        <v>0.30349999999999999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</row>
    <row r="230" spans="1:28" x14ac:dyDescent="0.25">
      <c r="A230" s="11">
        <v>14</v>
      </c>
      <c r="B230" s="11" t="s">
        <v>27</v>
      </c>
      <c r="C230" s="11">
        <v>308.14999999999998</v>
      </c>
      <c r="D230" s="11">
        <v>1</v>
      </c>
      <c r="E230" s="11">
        <v>0.47499999999999998</v>
      </c>
      <c r="F230" s="11">
        <v>0.25</v>
      </c>
      <c r="G230" s="11">
        <v>0.27500000000000002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0.19989999999999999</v>
      </c>
      <c r="N230" s="11">
        <v>0.78920000000000001</v>
      </c>
      <c r="O230" s="11">
        <v>1.09E-2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0.57509999999999994</v>
      </c>
      <c r="V230" s="11">
        <v>5.6299999999999996E-2</v>
      </c>
      <c r="W230" s="11">
        <v>0.36859999999999998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</row>
    <row r="231" spans="1:28" x14ac:dyDescent="0.25">
      <c r="A231" s="11">
        <v>14</v>
      </c>
      <c r="B231" s="11" t="s">
        <v>27</v>
      </c>
      <c r="C231" s="11">
        <v>308.14999999999998</v>
      </c>
      <c r="D231" s="11">
        <v>1</v>
      </c>
      <c r="E231" s="11">
        <v>0.39</v>
      </c>
      <c r="F231" s="11">
        <v>0.25</v>
      </c>
      <c r="G231" s="11">
        <v>0.36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0.16329999999999997</v>
      </c>
      <c r="N231" s="11">
        <v>0.83200000000000007</v>
      </c>
      <c r="O231" s="11">
        <v>4.6999999999999993E-3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0.46920000000000001</v>
      </c>
      <c r="V231" s="11">
        <v>4.8799999999999996E-2</v>
      </c>
      <c r="W231" s="11">
        <v>0.48200000000000004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</row>
    <row r="232" spans="1:28" x14ac:dyDescent="0.25">
      <c r="A232" s="11">
        <v>14</v>
      </c>
      <c r="B232" s="11" t="s">
        <v>27</v>
      </c>
      <c r="C232" s="11">
        <v>318.14999999999998</v>
      </c>
      <c r="D232" s="11">
        <v>1</v>
      </c>
      <c r="E232" s="11">
        <v>0.51800000000000002</v>
      </c>
      <c r="F232" s="11">
        <v>0.25</v>
      </c>
      <c r="G232" s="11">
        <v>0.23199999999999998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0.28449999999999998</v>
      </c>
      <c r="N232" s="11">
        <v>0.68900000000000006</v>
      </c>
      <c r="O232" s="11">
        <v>2.6499999999999999E-2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0.62159999999999993</v>
      </c>
      <c r="V232" s="11">
        <v>5.9200000000000003E-2</v>
      </c>
      <c r="W232" s="11">
        <v>0.31920000000000004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</row>
    <row r="233" spans="1:28" x14ac:dyDescent="0.25">
      <c r="A233" s="11">
        <v>14</v>
      </c>
      <c r="B233" s="11" t="s">
        <v>27</v>
      </c>
      <c r="C233" s="11">
        <v>319.14999999999998</v>
      </c>
      <c r="D233" s="11">
        <v>1</v>
      </c>
      <c r="E233" s="11">
        <v>0.42599999999999999</v>
      </c>
      <c r="F233" s="11">
        <v>0.25</v>
      </c>
      <c r="G233" s="11">
        <v>0.32400000000000001</v>
      </c>
      <c r="H233" s="11">
        <v>0</v>
      </c>
      <c r="I233" s="11">
        <v>0</v>
      </c>
      <c r="J233" s="11">
        <v>0</v>
      </c>
      <c r="K233" s="11">
        <v>0</v>
      </c>
      <c r="L233" s="11">
        <v>0</v>
      </c>
      <c r="M233" s="11">
        <v>0.25800000000000001</v>
      </c>
      <c r="N233" s="11">
        <v>0.71799999999999997</v>
      </c>
      <c r="O233" s="11">
        <v>2.4E-2</v>
      </c>
      <c r="P233" s="11">
        <v>0</v>
      </c>
      <c r="Q233" s="11">
        <v>0</v>
      </c>
      <c r="R233" s="11">
        <v>0</v>
      </c>
      <c r="S233" s="11">
        <v>0</v>
      </c>
      <c r="T233" s="11">
        <v>0</v>
      </c>
      <c r="U233" s="11">
        <v>0.49790000000000001</v>
      </c>
      <c r="V233" s="11">
        <v>5.1399999999999994E-2</v>
      </c>
      <c r="W233" s="11">
        <v>0.45069999999999999</v>
      </c>
      <c r="X233" s="11">
        <v>0</v>
      </c>
      <c r="Y233" s="11">
        <v>0</v>
      </c>
      <c r="Z233" s="11">
        <v>0</v>
      </c>
      <c r="AA233" s="11">
        <v>0</v>
      </c>
      <c r="AB233" s="11">
        <v>0</v>
      </c>
    </row>
    <row r="234" spans="1:28" x14ac:dyDescent="0.25">
      <c r="A234" s="11">
        <v>14</v>
      </c>
      <c r="B234" s="11" t="s">
        <v>27</v>
      </c>
      <c r="C234" s="11">
        <v>320.14999999999998</v>
      </c>
      <c r="D234" s="11">
        <v>1</v>
      </c>
      <c r="E234" s="11">
        <v>0.33</v>
      </c>
      <c r="F234" s="11">
        <v>0.25</v>
      </c>
      <c r="G234" s="11">
        <v>0.42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0.18969999999999998</v>
      </c>
      <c r="N234" s="11">
        <v>0.79260000000000008</v>
      </c>
      <c r="O234" s="11">
        <v>1.77E-2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0.38719999999999999</v>
      </c>
      <c r="V234" s="11">
        <v>4.4299999999999999E-2</v>
      </c>
      <c r="W234" s="11">
        <v>0.56850000000000001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</row>
    <row r="235" spans="1:28" x14ac:dyDescent="0.25">
      <c r="A235" s="11">
        <v>14</v>
      </c>
      <c r="B235" s="11" t="s">
        <v>27</v>
      </c>
      <c r="C235" s="11">
        <v>321.14999999999998</v>
      </c>
      <c r="D235" s="11">
        <v>1</v>
      </c>
      <c r="E235" s="11">
        <v>0.23</v>
      </c>
      <c r="F235" s="11">
        <v>0.25</v>
      </c>
      <c r="G235" s="11">
        <v>0.52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0.1386</v>
      </c>
      <c r="N235" s="11">
        <v>0.84840000000000004</v>
      </c>
      <c r="O235" s="11">
        <v>1.3000000000000001E-2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0.26419999999999999</v>
      </c>
      <c r="V235" s="11">
        <v>3.6499999999999998E-2</v>
      </c>
      <c r="W235" s="11">
        <v>0.69930000000000003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</row>
    <row r="236" spans="1:28" x14ac:dyDescent="0.25">
      <c r="A236" s="11">
        <v>14</v>
      </c>
      <c r="B236" s="11" t="s">
        <v>27</v>
      </c>
      <c r="C236" s="11">
        <v>322.14999999999998</v>
      </c>
      <c r="D236" s="11">
        <v>1</v>
      </c>
      <c r="E236" s="11">
        <v>0.21</v>
      </c>
      <c r="F236" s="11">
        <v>0.25</v>
      </c>
      <c r="G236" s="11">
        <v>0.54</v>
      </c>
      <c r="H236" s="11">
        <v>0</v>
      </c>
      <c r="I236" s="11">
        <v>0</v>
      </c>
      <c r="J236" s="11">
        <v>0</v>
      </c>
      <c r="K236" s="11">
        <v>0</v>
      </c>
      <c r="L236" s="11">
        <v>0</v>
      </c>
      <c r="M236" s="11">
        <v>8.5800000000000001E-2</v>
      </c>
      <c r="N236" s="11">
        <v>0.90610000000000002</v>
      </c>
      <c r="O236" s="11">
        <v>8.1000000000000013E-3</v>
      </c>
      <c r="P236" s="11">
        <v>0</v>
      </c>
      <c r="Q236" s="11">
        <v>0</v>
      </c>
      <c r="R236" s="11">
        <v>0</v>
      </c>
      <c r="S236" s="11">
        <v>0</v>
      </c>
      <c r="T236" s="11">
        <v>0</v>
      </c>
      <c r="U236" s="11">
        <v>0.25180000000000002</v>
      </c>
      <c r="V236" s="11">
        <v>3.5699999999999996E-2</v>
      </c>
      <c r="W236" s="11">
        <v>0.71250000000000002</v>
      </c>
      <c r="X236" s="11">
        <v>0</v>
      </c>
      <c r="Y236" s="11">
        <v>0</v>
      </c>
      <c r="Z236" s="11">
        <v>0</v>
      </c>
      <c r="AA236" s="11">
        <v>0</v>
      </c>
      <c r="AB236" s="11">
        <v>0</v>
      </c>
    </row>
    <row r="237" spans="1:28" x14ac:dyDescent="0.25">
      <c r="A237" s="11">
        <v>14</v>
      </c>
      <c r="B237" s="11" t="s">
        <v>27</v>
      </c>
      <c r="C237" s="11">
        <v>328.15</v>
      </c>
      <c r="D237" s="11">
        <v>1</v>
      </c>
      <c r="E237" s="11">
        <v>0.36599999999999999</v>
      </c>
      <c r="F237" s="11">
        <v>0.25</v>
      </c>
      <c r="G237" s="11">
        <v>0.38400000000000001</v>
      </c>
      <c r="H237" s="11">
        <v>0</v>
      </c>
      <c r="I237" s="11">
        <v>0</v>
      </c>
      <c r="J237" s="11">
        <v>0</v>
      </c>
      <c r="K237" s="11">
        <v>0</v>
      </c>
      <c r="L237" s="11">
        <v>0</v>
      </c>
      <c r="M237" s="11">
        <v>0.36060000000000003</v>
      </c>
      <c r="N237" s="11">
        <v>0.59340000000000004</v>
      </c>
      <c r="O237" s="11">
        <v>4.5999999999999999E-2</v>
      </c>
      <c r="P237" s="11">
        <v>0</v>
      </c>
      <c r="Q237" s="11">
        <v>0</v>
      </c>
      <c r="R237" s="11">
        <v>0</v>
      </c>
      <c r="S237" s="11">
        <v>0</v>
      </c>
      <c r="T237" s="11">
        <v>0</v>
      </c>
      <c r="U237" s="11">
        <v>0.36359999999999998</v>
      </c>
      <c r="V237" s="11">
        <v>5.57E-2</v>
      </c>
      <c r="W237" s="11">
        <v>0.58069999999999999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</row>
    <row r="238" spans="1:28" x14ac:dyDescent="0.25">
      <c r="A238" s="11">
        <v>14</v>
      </c>
      <c r="B238" s="11" t="s">
        <v>27</v>
      </c>
      <c r="C238" s="11">
        <v>328.15</v>
      </c>
      <c r="D238" s="11">
        <v>1</v>
      </c>
      <c r="E238" s="11">
        <v>0.32299999999999995</v>
      </c>
      <c r="F238" s="11">
        <v>0.25</v>
      </c>
      <c r="G238" s="11">
        <v>0.42700000000000005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0.30590000000000001</v>
      </c>
      <c r="N238" s="11">
        <v>0.65410000000000001</v>
      </c>
      <c r="O238" s="11">
        <v>0.04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0.33200000000000002</v>
      </c>
      <c r="V238" s="11">
        <v>5.3600000000000002E-2</v>
      </c>
      <c r="W238" s="11">
        <v>0.61439999999999995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</row>
    <row r="239" spans="1:28" x14ac:dyDescent="0.25">
      <c r="A239" s="11">
        <v>14</v>
      </c>
      <c r="B239" s="11" t="s">
        <v>27</v>
      </c>
      <c r="C239" s="11">
        <v>328.15</v>
      </c>
      <c r="D239" s="11">
        <v>1</v>
      </c>
      <c r="E239" s="11">
        <v>0.20399999999999999</v>
      </c>
      <c r="F239" s="11">
        <v>0.25</v>
      </c>
      <c r="G239" s="11">
        <v>0.54600000000000004</v>
      </c>
      <c r="H239" s="11">
        <v>0</v>
      </c>
      <c r="I239" s="11">
        <v>0</v>
      </c>
      <c r="J239" s="11">
        <v>0</v>
      </c>
      <c r="K239" s="11">
        <v>0</v>
      </c>
      <c r="L239" s="11">
        <v>0</v>
      </c>
      <c r="M239" s="11">
        <v>0.14580000000000001</v>
      </c>
      <c r="N239" s="11">
        <v>0.83160000000000001</v>
      </c>
      <c r="O239" s="11">
        <v>2.2599999999999999E-2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0.22070000000000001</v>
      </c>
      <c r="V239" s="11">
        <v>4.6600000000000003E-2</v>
      </c>
      <c r="W239" s="11">
        <v>0.73269999999999991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</row>
    <row r="240" spans="1:28" x14ac:dyDescent="0.25">
      <c r="A240" s="11">
        <v>14</v>
      </c>
      <c r="B240" s="11" t="s">
        <v>27</v>
      </c>
      <c r="C240" s="11">
        <v>328.15</v>
      </c>
      <c r="D240" s="11">
        <v>1</v>
      </c>
      <c r="E240" s="11">
        <v>0.12</v>
      </c>
      <c r="F240" s="11">
        <v>0.25</v>
      </c>
      <c r="G240" s="11">
        <v>0.63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8.0399999999999985E-2</v>
      </c>
      <c r="N240" s="11">
        <v>0.90410000000000001</v>
      </c>
      <c r="O240" s="11">
        <v>1.55E-2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0.1313</v>
      </c>
      <c r="V240" s="11">
        <v>4.0899999999999999E-2</v>
      </c>
      <c r="W240" s="11">
        <v>0.82779999999999998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</row>
    <row r="241" spans="1:28" x14ac:dyDescent="0.25">
      <c r="A241" s="11">
        <v>15</v>
      </c>
      <c r="B241" s="11" t="s">
        <v>27</v>
      </c>
      <c r="C241" s="11">
        <v>303.14999999999998</v>
      </c>
      <c r="D241" s="11">
        <v>1</v>
      </c>
      <c r="E241" s="2">
        <v>0.37</v>
      </c>
      <c r="F241" s="11">
        <v>0.4</v>
      </c>
      <c r="G241" s="11">
        <v>0.23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0.16200000000000001</v>
      </c>
      <c r="N241" s="11">
        <v>0.82099999999999995</v>
      </c>
      <c r="O241" s="11">
        <v>1.7000000000000001E-2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0.55700000000000005</v>
      </c>
      <c r="V241" s="11">
        <v>2.4E-2</v>
      </c>
      <c r="W241" s="11">
        <v>0.41899999999999998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</row>
    <row r="242" spans="1:28" x14ac:dyDescent="0.25">
      <c r="A242" s="11">
        <v>15</v>
      </c>
      <c r="B242" s="11" t="s">
        <v>27</v>
      </c>
      <c r="C242" s="11">
        <v>303.14999999999998</v>
      </c>
      <c r="D242" s="11">
        <v>1</v>
      </c>
      <c r="E242" s="2">
        <v>0.32700000000000001</v>
      </c>
      <c r="F242" s="11">
        <v>0.4</v>
      </c>
      <c r="G242" s="11">
        <v>0.27300000000000002</v>
      </c>
      <c r="H242" s="11">
        <v>0</v>
      </c>
      <c r="I242" s="11">
        <v>0</v>
      </c>
      <c r="J242" s="11">
        <v>0</v>
      </c>
      <c r="K242" s="11">
        <v>0</v>
      </c>
      <c r="L242" s="11">
        <v>0</v>
      </c>
      <c r="M242" s="11">
        <v>0.155</v>
      </c>
      <c r="N242" s="11">
        <v>0.82799999999999996</v>
      </c>
      <c r="O242" s="11">
        <v>1.7000000000000001E-2</v>
      </c>
      <c r="P242" s="11">
        <v>0</v>
      </c>
      <c r="Q242" s="11">
        <v>0</v>
      </c>
      <c r="R242" s="11">
        <v>0</v>
      </c>
      <c r="S242" s="11">
        <v>0</v>
      </c>
      <c r="T242" s="11">
        <v>0</v>
      </c>
      <c r="U242" s="11">
        <v>0.48299999999999998</v>
      </c>
      <c r="V242" s="11">
        <v>1.2999999999999999E-2</v>
      </c>
      <c r="W242" s="11">
        <v>0.504</v>
      </c>
      <c r="X242" s="11">
        <v>0</v>
      </c>
      <c r="Y242" s="11">
        <v>0</v>
      </c>
      <c r="Z242" s="11">
        <v>0</v>
      </c>
      <c r="AA242" s="11">
        <v>0</v>
      </c>
      <c r="AB242" s="11">
        <v>0</v>
      </c>
    </row>
    <row r="243" spans="1:28" x14ac:dyDescent="0.25">
      <c r="A243" s="11">
        <v>15</v>
      </c>
      <c r="B243" s="11" t="s">
        <v>27</v>
      </c>
      <c r="C243" s="11">
        <v>303.14999999999998</v>
      </c>
      <c r="D243" s="11">
        <v>1</v>
      </c>
      <c r="E243" s="2">
        <v>0.26</v>
      </c>
      <c r="F243" s="11">
        <v>0.4</v>
      </c>
      <c r="G243" s="11">
        <v>0.34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0.104</v>
      </c>
      <c r="N243" s="11">
        <v>0.88300000000000001</v>
      </c>
      <c r="O243" s="11">
        <v>1.2999999999999999E-2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0.38800000000000001</v>
      </c>
      <c r="V243" s="11">
        <v>0.01</v>
      </c>
      <c r="W243" s="11">
        <v>0.60199999999999998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</row>
    <row r="244" spans="1:28" x14ac:dyDescent="0.25">
      <c r="A244" s="11">
        <v>15</v>
      </c>
      <c r="B244" s="11" t="s">
        <v>27</v>
      </c>
      <c r="C244" s="11">
        <v>303.14999999999998</v>
      </c>
      <c r="D244" s="11">
        <v>1</v>
      </c>
      <c r="E244" s="2">
        <v>0.18</v>
      </c>
      <c r="F244" s="11">
        <v>0.4</v>
      </c>
      <c r="G244" s="11">
        <v>0.42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6.6000000000000003E-2</v>
      </c>
      <c r="N244" s="11">
        <v>0.91800000000000004</v>
      </c>
      <c r="O244" s="11">
        <v>1.6E-2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0.26600000000000001</v>
      </c>
      <c r="V244" s="11">
        <v>8.9999999999999993E-3</v>
      </c>
      <c r="W244" s="11">
        <v>0.72499999999999998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</row>
    <row r="245" spans="1:28" x14ac:dyDescent="0.25">
      <c r="A245" s="11">
        <v>15</v>
      </c>
      <c r="B245" s="11" t="s">
        <v>27</v>
      </c>
      <c r="C245" s="11">
        <v>303.14999999999998</v>
      </c>
      <c r="D245" s="11">
        <v>1</v>
      </c>
      <c r="E245" s="2">
        <v>0.08</v>
      </c>
      <c r="F245" s="11">
        <v>0.4</v>
      </c>
      <c r="G245" s="11">
        <v>0.52</v>
      </c>
      <c r="H245" s="11">
        <v>0</v>
      </c>
      <c r="I245" s="11">
        <v>0</v>
      </c>
      <c r="J245" s="11">
        <v>0</v>
      </c>
      <c r="K245" s="11">
        <v>0</v>
      </c>
      <c r="L245" s="11">
        <v>0</v>
      </c>
      <c r="M245" s="11">
        <v>2.5999999999999999E-2</v>
      </c>
      <c r="N245" s="11">
        <v>0.96399999999999997</v>
      </c>
      <c r="O245" s="11">
        <v>0.01</v>
      </c>
      <c r="P245" s="11">
        <v>0</v>
      </c>
      <c r="Q245" s="11">
        <v>0</v>
      </c>
      <c r="R245" s="11">
        <v>0</v>
      </c>
      <c r="S245" s="11">
        <v>0</v>
      </c>
      <c r="T245" s="11">
        <v>0</v>
      </c>
      <c r="U245" s="11">
        <v>0.11799999999999999</v>
      </c>
      <c r="V245" s="11">
        <v>1.4E-2</v>
      </c>
      <c r="W245" s="11">
        <v>0.86799999999999999</v>
      </c>
      <c r="X245" s="11">
        <v>0</v>
      </c>
      <c r="Y245" s="11">
        <v>0</v>
      </c>
      <c r="Z245" s="11">
        <v>0</v>
      </c>
      <c r="AA245" s="11">
        <v>0</v>
      </c>
      <c r="AB245" s="11">
        <v>0</v>
      </c>
    </row>
    <row r="246" spans="1:28" x14ac:dyDescent="0.25">
      <c r="A246" s="11">
        <v>16</v>
      </c>
      <c r="B246" s="11" t="s">
        <v>27</v>
      </c>
      <c r="C246" s="11">
        <v>298.14999999999998</v>
      </c>
      <c r="D246" s="11">
        <v>1</v>
      </c>
      <c r="E246" s="2">
        <v>0</v>
      </c>
      <c r="F246" s="11">
        <v>0.4</v>
      </c>
      <c r="G246" s="11">
        <v>0.6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1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1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</row>
    <row r="247" spans="1:28" x14ac:dyDescent="0.25">
      <c r="A247" s="11">
        <v>16</v>
      </c>
      <c r="B247" s="11" t="s">
        <v>27</v>
      </c>
      <c r="C247" s="11">
        <v>298.14999999999998</v>
      </c>
      <c r="D247" s="11">
        <v>1</v>
      </c>
      <c r="E247" s="2">
        <v>7.4999999999999997E-2</v>
      </c>
      <c r="F247" s="11">
        <v>0.4</v>
      </c>
      <c r="G247" s="11">
        <v>0.52500000000000002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2.9000000000000001E-2</v>
      </c>
      <c r="N247" s="11">
        <v>0.97099999999999997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0.105</v>
      </c>
      <c r="V247" s="11">
        <v>0</v>
      </c>
      <c r="W247" s="11">
        <v>0.89500000000000002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</row>
    <row r="248" spans="1:28" x14ac:dyDescent="0.25">
      <c r="A248" s="11">
        <v>16</v>
      </c>
      <c r="B248" s="11" t="s">
        <v>27</v>
      </c>
      <c r="C248" s="11">
        <v>298.14999999999998</v>
      </c>
      <c r="D248" s="11">
        <v>1</v>
      </c>
      <c r="E248" s="2">
        <v>0.14399999999999999</v>
      </c>
      <c r="F248" s="11">
        <v>0.4</v>
      </c>
      <c r="G248" s="11">
        <v>0.45600000000000002</v>
      </c>
      <c r="H248" s="11">
        <v>0</v>
      </c>
      <c r="I248" s="11">
        <v>0</v>
      </c>
      <c r="J248" s="11">
        <v>0</v>
      </c>
      <c r="K248" s="11">
        <v>0</v>
      </c>
      <c r="L248" s="11">
        <v>0</v>
      </c>
      <c r="M248" s="11">
        <v>4.8000000000000001E-2</v>
      </c>
      <c r="N248" s="11">
        <v>0.95199999999999996</v>
      </c>
      <c r="O248" s="11">
        <v>0</v>
      </c>
      <c r="P248" s="11">
        <v>0</v>
      </c>
      <c r="Q248" s="11">
        <v>0</v>
      </c>
      <c r="R248" s="11">
        <v>0</v>
      </c>
      <c r="S248" s="11">
        <v>0</v>
      </c>
      <c r="T248" s="11">
        <v>0</v>
      </c>
      <c r="U248" s="11">
        <v>0.21299999999999999</v>
      </c>
      <c r="V248" s="11">
        <v>0</v>
      </c>
      <c r="W248" s="11">
        <v>0.78700000000000003</v>
      </c>
      <c r="X248" s="11">
        <v>0</v>
      </c>
      <c r="Y248" s="11">
        <v>0</v>
      </c>
      <c r="Z248" s="11">
        <v>0</v>
      </c>
      <c r="AA248" s="11">
        <v>0</v>
      </c>
      <c r="AB248" s="11">
        <v>0</v>
      </c>
    </row>
    <row r="249" spans="1:28" x14ac:dyDescent="0.25">
      <c r="A249" s="11">
        <v>16</v>
      </c>
      <c r="B249" s="11" t="s">
        <v>27</v>
      </c>
      <c r="C249" s="11">
        <v>298.14999999999998</v>
      </c>
      <c r="D249" s="11">
        <v>1</v>
      </c>
      <c r="E249" s="2">
        <v>0.25</v>
      </c>
      <c r="F249" s="11">
        <v>0.4</v>
      </c>
      <c r="G249" s="11">
        <v>0.35</v>
      </c>
      <c r="H249" s="11">
        <v>0</v>
      </c>
      <c r="I249" s="11">
        <v>0</v>
      </c>
      <c r="J249" s="11">
        <v>0</v>
      </c>
      <c r="K249" s="11">
        <v>0</v>
      </c>
      <c r="L249" s="11">
        <v>0</v>
      </c>
      <c r="M249" s="11">
        <v>8.3000000000000004E-2</v>
      </c>
      <c r="N249" s="11">
        <v>0.91600000000000004</v>
      </c>
      <c r="O249" s="11">
        <v>1E-3</v>
      </c>
      <c r="P249" s="11">
        <v>0</v>
      </c>
      <c r="Q249" s="11">
        <v>0</v>
      </c>
      <c r="R249" s="11">
        <v>0</v>
      </c>
      <c r="S249" s="11">
        <v>0</v>
      </c>
      <c r="T249" s="11">
        <v>0</v>
      </c>
      <c r="U249" s="11">
        <v>0.376</v>
      </c>
      <c r="V249" s="11">
        <v>0</v>
      </c>
      <c r="W249" s="11">
        <v>0.624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</row>
    <row r="250" spans="1:28" x14ac:dyDescent="0.25">
      <c r="A250" s="11">
        <v>16</v>
      </c>
      <c r="B250" s="11" t="s">
        <v>27</v>
      </c>
      <c r="C250" s="11">
        <v>298.14999999999998</v>
      </c>
      <c r="D250" s="11">
        <v>1</v>
      </c>
      <c r="E250" s="2">
        <v>0.31</v>
      </c>
      <c r="F250" s="11">
        <v>0.4</v>
      </c>
      <c r="G250" s="11">
        <v>0.28999999999999998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0.10199999999999999</v>
      </c>
      <c r="N250" s="11">
        <v>0.89600000000000002</v>
      </c>
      <c r="O250" s="11">
        <v>2E-3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0.47599999999999998</v>
      </c>
      <c r="V250" s="11">
        <v>5.0000000000000001E-3</v>
      </c>
      <c r="W250" s="11">
        <v>0.51800000000000002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</row>
    <row r="251" spans="1:28" x14ac:dyDescent="0.25">
      <c r="A251" s="11">
        <v>16</v>
      </c>
      <c r="B251" s="11" t="s">
        <v>27</v>
      </c>
      <c r="C251" s="11">
        <v>298.14999999999998</v>
      </c>
      <c r="D251" s="11">
        <v>1</v>
      </c>
      <c r="E251" s="2">
        <v>0.36799999999999999</v>
      </c>
      <c r="F251" s="11">
        <v>0.4</v>
      </c>
      <c r="G251" s="11">
        <v>0.23200000000000001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0.123</v>
      </c>
      <c r="N251" s="11">
        <v>0.873</v>
      </c>
      <c r="O251" s="11">
        <v>4.0000000000000001E-3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0.56799999999999995</v>
      </c>
      <c r="V251" s="11">
        <v>7.0000000000000001E-3</v>
      </c>
      <c r="W251" s="11">
        <v>0.42499999999999999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</row>
    <row r="252" spans="1:28" x14ac:dyDescent="0.25">
      <c r="A252" s="11">
        <v>16</v>
      </c>
      <c r="B252" s="11" t="s">
        <v>27</v>
      </c>
      <c r="C252" s="11">
        <v>298.14999999999998</v>
      </c>
      <c r="D252" s="11">
        <v>1</v>
      </c>
      <c r="E252" s="2">
        <v>0.39500000000000002</v>
      </c>
      <c r="F252" s="11">
        <v>0.4</v>
      </c>
      <c r="G252" s="11">
        <v>0.20499999999999999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0.13300000000000001</v>
      </c>
      <c r="N252" s="11">
        <v>0.86</v>
      </c>
      <c r="O252" s="11">
        <v>7.0000000000000001E-3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0.61399999999999999</v>
      </c>
      <c r="V252" s="11">
        <v>1.2999999999999999E-2</v>
      </c>
      <c r="W252" s="11">
        <v>0.372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</row>
    <row r="253" spans="1:28" x14ac:dyDescent="0.25">
      <c r="A253" s="11">
        <v>16</v>
      </c>
      <c r="B253" s="11" t="s">
        <v>27</v>
      </c>
      <c r="C253" s="11">
        <v>308.14999999999998</v>
      </c>
      <c r="D253" s="11">
        <v>1</v>
      </c>
      <c r="E253" s="2">
        <v>0</v>
      </c>
      <c r="F253" s="11">
        <v>0.5</v>
      </c>
      <c r="G253" s="11">
        <v>0.5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1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1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</row>
    <row r="254" spans="1:28" x14ac:dyDescent="0.25">
      <c r="A254" s="11">
        <v>16</v>
      </c>
      <c r="B254" s="11" t="s">
        <v>27</v>
      </c>
      <c r="C254" s="11">
        <v>308.14999999999998</v>
      </c>
      <c r="D254" s="11">
        <v>1</v>
      </c>
      <c r="E254" s="2">
        <v>7.0000000000000007E-2</v>
      </c>
      <c r="F254" s="11">
        <v>0.5</v>
      </c>
      <c r="G254" s="11">
        <v>0.43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3.4000000000000002E-2</v>
      </c>
      <c r="N254" s="11">
        <v>0.96599999999999997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0.11</v>
      </c>
      <c r="V254" s="11">
        <v>0</v>
      </c>
      <c r="W254" s="11">
        <v>0.89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</row>
    <row r="255" spans="1:28" x14ac:dyDescent="0.25">
      <c r="A255" s="11">
        <v>16</v>
      </c>
      <c r="B255" s="11" t="s">
        <v>27</v>
      </c>
      <c r="C255" s="11">
        <v>308.14999999999998</v>
      </c>
      <c r="D255" s="11">
        <v>1</v>
      </c>
      <c r="E255" s="2">
        <v>0.13</v>
      </c>
      <c r="F255" s="11">
        <v>0.5</v>
      </c>
      <c r="G255" s="11">
        <v>0.37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4.8000000000000001E-2</v>
      </c>
      <c r="N255" s="11">
        <v>0.95</v>
      </c>
      <c r="O255" s="11">
        <v>2E-3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0.218</v>
      </c>
      <c r="V255" s="11">
        <v>0</v>
      </c>
      <c r="W255" s="11">
        <v>0.78200000000000003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</row>
    <row r="256" spans="1:28" x14ac:dyDescent="0.25">
      <c r="A256" s="11">
        <v>16</v>
      </c>
      <c r="B256" s="11" t="s">
        <v>27</v>
      </c>
      <c r="C256" s="11">
        <v>308.14999999999998</v>
      </c>
      <c r="D256" s="11">
        <v>1</v>
      </c>
      <c r="E256" s="2">
        <v>0.214</v>
      </c>
      <c r="F256" s="11">
        <v>0.5</v>
      </c>
      <c r="G256" s="11">
        <v>0.28599999999999998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8.3000000000000004E-2</v>
      </c>
      <c r="N256" s="11">
        <v>0.91500000000000004</v>
      </c>
      <c r="O256" s="11">
        <v>2E-3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0.36899999999999999</v>
      </c>
      <c r="V256" s="11">
        <v>0</v>
      </c>
      <c r="W256" s="11">
        <v>0.63100000000000001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</row>
    <row r="257" spans="1:28" x14ac:dyDescent="0.25">
      <c r="A257" s="11">
        <v>16</v>
      </c>
      <c r="B257" s="11" t="s">
        <v>27</v>
      </c>
      <c r="C257" s="11">
        <v>308.14999999999998</v>
      </c>
      <c r="D257" s="11">
        <v>1</v>
      </c>
      <c r="E257" s="2">
        <v>0.27</v>
      </c>
      <c r="F257" s="11">
        <v>0.5</v>
      </c>
      <c r="G257" s="11">
        <v>0.23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0.113</v>
      </c>
      <c r="N257" s="11">
        <v>0.88400000000000001</v>
      </c>
      <c r="O257" s="11">
        <v>3.0000000000000001E-3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0.47599999999999998</v>
      </c>
      <c r="V257" s="11">
        <v>3.0000000000000001E-3</v>
      </c>
      <c r="W257" s="11">
        <v>0.52100000000000002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</row>
    <row r="258" spans="1:28" x14ac:dyDescent="0.25">
      <c r="A258" s="11">
        <v>16</v>
      </c>
      <c r="B258" s="11" t="s">
        <v>27</v>
      </c>
      <c r="C258" s="11">
        <v>308.14999999999998</v>
      </c>
      <c r="D258" s="11">
        <v>1</v>
      </c>
      <c r="E258" s="2">
        <v>0.32</v>
      </c>
      <c r="F258" s="11">
        <v>0.5</v>
      </c>
      <c r="G258" s="11">
        <v>0.18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0.14299999999999999</v>
      </c>
      <c r="N258" s="11">
        <v>0.85099999999999998</v>
      </c>
      <c r="O258" s="11">
        <v>6.0000000000000001E-3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0.57099999999999995</v>
      </c>
      <c r="V258" s="11">
        <v>8.9999999999999993E-3</v>
      </c>
      <c r="W258" s="11">
        <v>0.42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</row>
    <row r="259" spans="1:28" x14ac:dyDescent="0.25">
      <c r="A259" s="11">
        <v>16</v>
      </c>
      <c r="B259" s="11" t="s">
        <v>27</v>
      </c>
      <c r="C259" s="11">
        <v>308.14999999999998</v>
      </c>
      <c r="D259" s="11">
        <v>1</v>
      </c>
      <c r="E259" s="2">
        <v>0.35199999999999998</v>
      </c>
      <c r="F259" s="11">
        <v>0.5</v>
      </c>
      <c r="G259" s="11">
        <v>0.14799999999999999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0.182</v>
      </c>
      <c r="N259" s="11">
        <v>0.81</v>
      </c>
      <c r="O259" s="11">
        <v>8.0000000000000002E-3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0.61799999999999999</v>
      </c>
      <c r="V259" s="11">
        <v>1.2E-2</v>
      </c>
      <c r="W259" s="11">
        <v>0.36899999999999999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</row>
    <row r="260" spans="1:28" x14ac:dyDescent="0.25">
      <c r="A260" s="11">
        <v>16</v>
      </c>
      <c r="B260" s="11" t="s">
        <v>27</v>
      </c>
      <c r="C260" s="11">
        <v>318.14999999999998</v>
      </c>
      <c r="D260" s="11">
        <v>1</v>
      </c>
      <c r="E260" s="2">
        <v>0</v>
      </c>
      <c r="F260" s="11">
        <v>0.5</v>
      </c>
      <c r="G260" s="11">
        <v>0.5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1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1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</row>
    <row r="261" spans="1:28" x14ac:dyDescent="0.25">
      <c r="A261" s="11">
        <v>16</v>
      </c>
      <c r="B261" s="11" t="s">
        <v>27</v>
      </c>
      <c r="C261" s="11">
        <v>318.14999999999998</v>
      </c>
      <c r="D261" s="11">
        <v>1</v>
      </c>
      <c r="E261" s="2">
        <v>6.5000000000000002E-2</v>
      </c>
      <c r="F261" s="11">
        <v>0.5</v>
      </c>
      <c r="G261" s="11">
        <v>0.435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3.1E-2</v>
      </c>
      <c r="N261" s="11">
        <v>0.96799999999999997</v>
      </c>
      <c r="O261" s="11">
        <v>1E-3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0.10299999999999999</v>
      </c>
      <c r="V261" s="11">
        <v>0</v>
      </c>
      <c r="W261" s="11">
        <v>0.89700000000000002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</row>
    <row r="262" spans="1:28" x14ac:dyDescent="0.25">
      <c r="A262" s="11">
        <v>16</v>
      </c>
      <c r="B262" s="11" t="s">
        <v>27</v>
      </c>
      <c r="C262" s="11">
        <v>318.14999999999998</v>
      </c>
      <c r="D262" s="11">
        <v>1</v>
      </c>
      <c r="E262" s="2">
        <v>0.11899999999999999</v>
      </c>
      <c r="F262" s="11">
        <v>0.5</v>
      </c>
      <c r="G262" s="11">
        <v>0.38100000000000001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4.5999999999999999E-2</v>
      </c>
      <c r="N262" s="11">
        <v>0.95099999999999996</v>
      </c>
      <c r="O262" s="11">
        <v>2E-3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0.19500000000000001</v>
      </c>
      <c r="V262" s="11">
        <v>0</v>
      </c>
      <c r="W262" s="11">
        <v>0.80500000000000005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</row>
    <row r="263" spans="1:28" x14ac:dyDescent="0.25">
      <c r="A263" s="11">
        <v>16</v>
      </c>
      <c r="B263" s="11" t="s">
        <v>27</v>
      </c>
      <c r="C263" s="11">
        <v>318.14999999999998</v>
      </c>
      <c r="D263" s="11">
        <v>1</v>
      </c>
      <c r="E263" s="2">
        <v>0.20100000000000001</v>
      </c>
      <c r="F263" s="11">
        <v>0.5</v>
      </c>
      <c r="G263" s="11">
        <v>0.29899999999999999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8.6999999999999994E-2</v>
      </c>
      <c r="N263" s="11">
        <v>0.90900000000000003</v>
      </c>
      <c r="O263" s="11">
        <v>4.0000000000000001E-3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0.34300000000000003</v>
      </c>
      <c r="V263" s="11">
        <v>0</v>
      </c>
      <c r="W263" s="11">
        <v>0.65700000000000003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</row>
    <row r="264" spans="1:28" x14ac:dyDescent="0.25">
      <c r="A264" s="11">
        <v>16</v>
      </c>
      <c r="B264" s="11" t="s">
        <v>27</v>
      </c>
      <c r="C264" s="11">
        <v>318.14999999999998</v>
      </c>
      <c r="D264" s="11">
        <v>1</v>
      </c>
      <c r="E264" s="2">
        <v>0.26700000000000002</v>
      </c>
      <c r="F264" s="11">
        <v>0.5</v>
      </c>
      <c r="G264" s="11">
        <v>0.23300000000000001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0.115</v>
      </c>
      <c r="N264" s="11">
        <v>0.879</v>
      </c>
      <c r="O264" s="11">
        <v>6.0000000000000001E-3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0.46700000000000003</v>
      </c>
      <c r="V264" s="11">
        <v>2E-3</v>
      </c>
      <c r="W264" s="11">
        <v>0.53100000000000003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</row>
    <row r="265" spans="1:28" x14ac:dyDescent="0.25">
      <c r="A265" s="11">
        <v>16</v>
      </c>
      <c r="B265" s="11" t="s">
        <v>27</v>
      </c>
      <c r="C265" s="11">
        <v>318.14999999999998</v>
      </c>
      <c r="D265" s="11">
        <v>1</v>
      </c>
      <c r="E265" s="2">
        <v>0.31900000000000001</v>
      </c>
      <c r="F265" s="11">
        <v>0.5</v>
      </c>
      <c r="G265" s="11">
        <v>0.18099999999999999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0.157</v>
      </c>
      <c r="N265" s="11">
        <v>0.83699999999999997</v>
      </c>
      <c r="O265" s="11">
        <v>6.0000000000000001E-3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0.55100000000000005</v>
      </c>
      <c r="V265" s="11">
        <v>8.0000000000000002E-3</v>
      </c>
      <c r="W265" s="11">
        <v>0.44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</row>
    <row r="266" spans="1:28" x14ac:dyDescent="0.25">
      <c r="A266" s="11">
        <v>16</v>
      </c>
      <c r="B266" s="11" t="s">
        <v>27</v>
      </c>
      <c r="C266" s="11">
        <v>318.14999999999998</v>
      </c>
      <c r="D266" s="11">
        <v>1</v>
      </c>
      <c r="E266" s="2">
        <v>0.34100000000000003</v>
      </c>
      <c r="F266" s="11">
        <v>0.5</v>
      </c>
      <c r="G266" s="11">
        <v>0.159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0.188</v>
      </c>
      <c r="N266" s="11">
        <v>0.80600000000000005</v>
      </c>
      <c r="O266" s="11">
        <v>6.0000000000000001E-3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0.58299999999999996</v>
      </c>
      <c r="V266" s="11">
        <v>1.2999999999999999E-2</v>
      </c>
      <c r="W266" s="11">
        <v>0.40400000000000003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</row>
    <row r="267" spans="1:28" x14ac:dyDescent="0.25">
      <c r="A267" s="11">
        <v>17</v>
      </c>
      <c r="B267" s="11" t="s">
        <v>27</v>
      </c>
      <c r="C267" s="11">
        <v>298.14999999999998</v>
      </c>
      <c r="D267" s="11">
        <v>2</v>
      </c>
      <c r="E267" s="2">
        <v>7.0000000000000007E-2</v>
      </c>
      <c r="F267" s="11">
        <v>0.66900000000000004</v>
      </c>
      <c r="G267" s="11">
        <v>0.26100000000000001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6.7000000000000004E-2</v>
      </c>
      <c r="N267" s="11">
        <v>0.92100000000000004</v>
      </c>
      <c r="O267" s="11">
        <v>1.0999999999999999E-2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6.2E-2</v>
      </c>
      <c r="V267" s="11">
        <v>0</v>
      </c>
      <c r="W267" s="11">
        <v>0.93799999999999994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</row>
    <row r="268" spans="1:28" x14ac:dyDescent="0.25">
      <c r="A268" s="11">
        <v>17</v>
      </c>
      <c r="B268" s="11" t="s">
        <v>27</v>
      </c>
      <c r="C268" s="11">
        <v>298.14999999999998</v>
      </c>
      <c r="D268" s="11">
        <v>2</v>
      </c>
      <c r="E268" s="2">
        <v>0.16300000000000001</v>
      </c>
      <c r="F268" s="11">
        <v>0.50900000000000001</v>
      </c>
      <c r="G268" s="11">
        <v>0.32700000000000001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0.156</v>
      </c>
      <c r="N268" s="11">
        <v>0.80500000000000005</v>
      </c>
      <c r="O268" s="11">
        <v>3.9E-2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0.16500000000000001</v>
      </c>
      <c r="V268" s="11">
        <v>2E-3</v>
      </c>
      <c r="W268" s="11">
        <v>0.83299999999999996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</row>
    <row r="269" spans="1:28" x14ac:dyDescent="0.25">
      <c r="A269" s="11">
        <v>17</v>
      </c>
      <c r="B269" s="11" t="s">
        <v>27</v>
      </c>
      <c r="C269" s="11">
        <v>298.14999999999998</v>
      </c>
      <c r="D269" s="11">
        <v>2</v>
      </c>
      <c r="E269" s="2">
        <v>0.2</v>
      </c>
      <c r="F269" s="11">
        <v>0.17199999999999999</v>
      </c>
      <c r="G269" s="11">
        <v>0.628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0.186</v>
      </c>
      <c r="N269" s="11">
        <v>0.76800000000000002</v>
      </c>
      <c r="O269" s="11">
        <v>4.5999999999999999E-2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0.20499999999999999</v>
      </c>
      <c r="V269" s="11">
        <v>1E-3</v>
      </c>
      <c r="W269" s="11">
        <v>0.79400000000000004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</row>
    <row r="270" spans="1:28" x14ac:dyDescent="0.25">
      <c r="A270" s="11">
        <v>17</v>
      </c>
      <c r="B270" s="11" t="s">
        <v>27</v>
      </c>
      <c r="C270" s="11">
        <v>298.14999999999998</v>
      </c>
      <c r="D270" s="11">
        <v>2</v>
      </c>
      <c r="E270" s="2">
        <v>0.223</v>
      </c>
      <c r="F270" s="11">
        <v>0.53800000000000003</v>
      </c>
      <c r="G270" s="11">
        <v>0.23899999999999999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0.20300000000000001</v>
      </c>
      <c r="N270" s="11">
        <v>0.73799999999999999</v>
      </c>
      <c r="O270" s="11">
        <v>5.8999999999999997E-2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0.218</v>
      </c>
      <c r="V270" s="11">
        <v>5.0000000000000001E-3</v>
      </c>
      <c r="W270" s="11">
        <v>0.77700000000000002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</row>
    <row r="271" spans="1:28" x14ac:dyDescent="0.25">
      <c r="A271" s="11">
        <v>17</v>
      </c>
      <c r="B271" s="11" t="s">
        <v>27</v>
      </c>
      <c r="C271" s="11">
        <v>298.14999999999998</v>
      </c>
      <c r="D271" s="11">
        <v>2</v>
      </c>
      <c r="E271" s="2">
        <v>0.25800000000000001</v>
      </c>
      <c r="F271" s="11">
        <v>0.28999999999999998</v>
      </c>
      <c r="G271" s="11">
        <v>0.45100000000000001</v>
      </c>
      <c r="H271" s="11">
        <v>0</v>
      </c>
      <c r="I271" s="11">
        <v>0</v>
      </c>
      <c r="J271" s="11">
        <v>0</v>
      </c>
      <c r="K271" s="11">
        <v>0</v>
      </c>
      <c r="L271" s="11">
        <v>0</v>
      </c>
      <c r="M271" s="11">
        <v>0.25</v>
      </c>
      <c r="N271" s="11">
        <v>0.68700000000000006</v>
      </c>
      <c r="O271" s="11">
        <v>6.3E-2</v>
      </c>
      <c r="P271" s="11">
        <v>0</v>
      </c>
      <c r="Q271" s="11">
        <v>0</v>
      </c>
      <c r="R271" s="11">
        <v>0</v>
      </c>
      <c r="S271" s="11">
        <v>0</v>
      </c>
      <c r="T271" s="11">
        <v>0</v>
      </c>
      <c r="U271" s="11">
        <v>0.27300000000000002</v>
      </c>
      <c r="V271" s="11">
        <v>0.01</v>
      </c>
      <c r="W271" s="11">
        <v>0.71699999999999997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</row>
    <row r="272" spans="1:28" x14ac:dyDescent="0.25">
      <c r="A272" s="11">
        <v>17</v>
      </c>
      <c r="B272" s="11" t="s">
        <v>27</v>
      </c>
      <c r="C272" s="11">
        <v>298.14999999999998</v>
      </c>
      <c r="D272" s="11">
        <v>2</v>
      </c>
      <c r="E272" s="2">
        <v>0.30299999999999999</v>
      </c>
      <c r="F272" s="11">
        <v>0.41</v>
      </c>
      <c r="G272" s="11">
        <v>0.28699999999999998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0.29199999999999998</v>
      </c>
      <c r="N272" s="11">
        <v>0.64800000000000002</v>
      </c>
      <c r="O272" s="11">
        <v>0.06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0.32</v>
      </c>
      <c r="V272" s="11">
        <v>3.3000000000000002E-2</v>
      </c>
      <c r="W272" s="11">
        <v>0.64700000000000002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</row>
    <row r="273" spans="1:28" x14ac:dyDescent="0.25">
      <c r="A273" s="11">
        <v>17</v>
      </c>
      <c r="B273" s="11" t="s">
        <v>27</v>
      </c>
      <c r="C273" s="11">
        <v>333.15</v>
      </c>
      <c r="D273" s="11">
        <v>2</v>
      </c>
      <c r="E273" s="2">
        <v>0.11799999999999999</v>
      </c>
      <c r="F273" s="11">
        <v>0.38</v>
      </c>
      <c r="G273" s="11">
        <v>0.502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0.11</v>
      </c>
      <c r="N273" s="11">
        <v>0.86299999999999999</v>
      </c>
      <c r="O273" s="11">
        <v>2.7E-2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0.11700000000000001</v>
      </c>
      <c r="V273" s="11">
        <v>1E-3</v>
      </c>
      <c r="W273" s="11">
        <v>0.88200000000000001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</row>
    <row r="274" spans="1:28" x14ac:dyDescent="0.25">
      <c r="A274" s="11">
        <v>17</v>
      </c>
      <c r="B274" s="11" t="s">
        <v>27</v>
      </c>
      <c r="C274" s="11">
        <v>333.15</v>
      </c>
      <c r="D274" s="11">
        <v>2</v>
      </c>
      <c r="E274" s="2">
        <v>0.11899999999999999</v>
      </c>
      <c r="F274" s="11">
        <v>0.47899999999999998</v>
      </c>
      <c r="G274" s="11">
        <v>0.40200000000000002</v>
      </c>
      <c r="H274" s="11">
        <v>0</v>
      </c>
      <c r="I274" s="11">
        <v>0</v>
      </c>
      <c r="J274" s="11">
        <v>0</v>
      </c>
      <c r="K274" s="11">
        <v>0</v>
      </c>
      <c r="L274" s="11">
        <v>0</v>
      </c>
      <c r="M274" s="11">
        <v>0.12</v>
      </c>
      <c r="N274" s="11">
        <v>0.85299999999999998</v>
      </c>
      <c r="O274" s="11">
        <v>2.7E-2</v>
      </c>
      <c r="P274" s="11">
        <v>0</v>
      </c>
      <c r="Q274" s="11">
        <v>0</v>
      </c>
      <c r="R274" s="11">
        <v>0</v>
      </c>
      <c r="S274" s="11">
        <v>0</v>
      </c>
      <c r="T274" s="11">
        <v>0</v>
      </c>
      <c r="U274" s="11">
        <v>0.123</v>
      </c>
      <c r="V274" s="11">
        <v>2E-3</v>
      </c>
      <c r="W274" s="11">
        <v>0.875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</row>
    <row r="275" spans="1:28" x14ac:dyDescent="0.25">
      <c r="A275" s="11">
        <v>17</v>
      </c>
      <c r="B275" s="11" t="s">
        <v>27</v>
      </c>
      <c r="C275" s="11">
        <v>333.15</v>
      </c>
      <c r="D275" s="11">
        <v>2</v>
      </c>
      <c r="E275" s="2">
        <v>0.154</v>
      </c>
      <c r="F275" s="11">
        <v>0.56999999999999995</v>
      </c>
      <c r="G275" s="11">
        <v>0.27600000000000002</v>
      </c>
      <c r="H275" s="11">
        <v>0</v>
      </c>
      <c r="I275" s="11">
        <v>0</v>
      </c>
      <c r="J275" s="11">
        <v>0</v>
      </c>
      <c r="K275" s="11">
        <v>0</v>
      </c>
      <c r="L275" s="11">
        <v>0</v>
      </c>
      <c r="M275" s="11">
        <v>0.14399999999999999</v>
      </c>
      <c r="N275" s="11">
        <v>0.82399999999999995</v>
      </c>
      <c r="O275" s="11">
        <v>3.2000000000000001E-2</v>
      </c>
      <c r="P275" s="11">
        <v>0</v>
      </c>
      <c r="Q275" s="11">
        <v>0</v>
      </c>
      <c r="R275" s="11">
        <v>0</v>
      </c>
      <c r="S275" s="11">
        <v>0</v>
      </c>
      <c r="T275" s="11">
        <v>0</v>
      </c>
      <c r="U275" s="11">
        <v>0.152</v>
      </c>
      <c r="V275" s="11">
        <v>1E-3</v>
      </c>
      <c r="W275" s="11">
        <v>0.84699999999999998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</row>
    <row r="276" spans="1:28" x14ac:dyDescent="0.25">
      <c r="A276" s="11">
        <v>17</v>
      </c>
      <c r="B276" s="11" t="s">
        <v>27</v>
      </c>
      <c r="C276" s="11">
        <v>333.15</v>
      </c>
      <c r="D276" s="11">
        <v>2</v>
      </c>
      <c r="E276" s="2">
        <v>0.20699999999999999</v>
      </c>
      <c r="F276" s="11">
        <v>0.38</v>
      </c>
      <c r="G276" s="11">
        <v>0.41299999999999998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0.21199999999999999</v>
      </c>
      <c r="N276" s="11">
        <v>0.74</v>
      </c>
      <c r="O276" s="11">
        <v>4.8000000000000001E-2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0.20899999999999999</v>
      </c>
      <c r="V276" s="11">
        <v>8.0000000000000002E-3</v>
      </c>
      <c r="W276" s="11">
        <v>0.78300000000000003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</row>
    <row r="277" spans="1:28" x14ac:dyDescent="0.25">
      <c r="A277" s="11">
        <v>17</v>
      </c>
      <c r="B277" s="11" t="s">
        <v>27</v>
      </c>
      <c r="C277" s="11">
        <v>333.15</v>
      </c>
      <c r="D277" s="11">
        <v>2</v>
      </c>
      <c r="E277" s="2">
        <v>0.28100000000000003</v>
      </c>
      <c r="F277" s="11">
        <v>0.51900000000000002</v>
      </c>
      <c r="G277" s="11">
        <v>0.2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0.27200000000000002</v>
      </c>
      <c r="N277" s="11">
        <v>0.67600000000000005</v>
      </c>
      <c r="O277" s="11">
        <v>5.1999999999999998E-2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0.29299999999999998</v>
      </c>
      <c r="V277" s="11">
        <v>6.0000000000000001E-3</v>
      </c>
      <c r="W277" s="11">
        <v>0.70099999999999996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</row>
    <row r="278" spans="1:28" x14ac:dyDescent="0.25">
      <c r="A278" s="11">
        <v>17</v>
      </c>
      <c r="B278" s="11" t="s">
        <v>27</v>
      </c>
      <c r="C278" s="11">
        <v>333.15</v>
      </c>
      <c r="D278" s="11">
        <v>2</v>
      </c>
      <c r="E278" s="2">
        <v>0.311</v>
      </c>
      <c r="F278" s="11">
        <v>0.312</v>
      </c>
      <c r="G278" s="11">
        <v>0.377</v>
      </c>
      <c r="H278" s="11">
        <v>0</v>
      </c>
      <c r="I278" s="11">
        <v>0</v>
      </c>
      <c r="J278" s="11">
        <v>0</v>
      </c>
      <c r="K278" s="11">
        <v>0</v>
      </c>
      <c r="L278" s="11">
        <v>0</v>
      </c>
      <c r="M278" s="11">
        <v>0.30399999999999999</v>
      </c>
      <c r="N278" s="11">
        <v>0.63200000000000001</v>
      </c>
      <c r="O278" s="11">
        <v>6.4000000000000001E-2</v>
      </c>
      <c r="P278" s="11">
        <v>0</v>
      </c>
      <c r="Q278" s="11">
        <v>0</v>
      </c>
      <c r="R278" s="11">
        <v>0</v>
      </c>
      <c r="S278" s="11">
        <v>0</v>
      </c>
      <c r="T278" s="11">
        <v>0</v>
      </c>
      <c r="U278" s="11">
        <v>0.316</v>
      </c>
      <c r="V278" s="11">
        <v>6.0000000000000001E-3</v>
      </c>
      <c r="W278" s="11">
        <v>0.67800000000000005</v>
      </c>
      <c r="X278" s="11">
        <v>0</v>
      </c>
      <c r="Y278" s="11">
        <v>0</v>
      </c>
      <c r="Z278" s="11">
        <v>0</v>
      </c>
      <c r="AA278" s="11">
        <v>0</v>
      </c>
      <c r="AB278" s="11">
        <v>0</v>
      </c>
    </row>
    <row r="279" spans="1:28" x14ac:dyDescent="0.25">
      <c r="A279" s="11">
        <v>17</v>
      </c>
      <c r="B279" s="11" t="s">
        <v>27</v>
      </c>
      <c r="C279" s="11">
        <v>333.15</v>
      </c>
      <c r="D279" s="11">
        <v>2</v>
      </c>
      <c r="E279" s="2">
        <v>0.33</v>
      </c>
      <c r="F279" s="11">
        <v>0.17100000000000001</v>
      </c>
      <c r="G279" s="11">
        <v>0.499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0.31900000000000001</v>
      </c>
      <c r="N279" s="11">
        <v>0.60599999999999998</v>
      </c>
      <c r="O279" s="11">
        <v>7.4999999999999997E-2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0.33400000000000002</v>
      </c>
      <c r="V279" s="11">
        <v>1.7000000000000001E-2</v>
      </c>
      <c r="W279" s="11">
        <v>0.64900000000000002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</row>
    <row r="280" spans="1:28" x14ac:dyDescent="0.25">
      <c r="A280" s="11">
        <v>18</v>
      </c>
      <c r="B280" s="11" t="s">
        <v>27</v>
      </c>
      <c r="C280" s="11">
        <v>298.14999999999998</v>
      </c>
      <c r="D280" s="11">
        <v>1</v>
      </c>
      <c r="E280" s="11">
        <v>0.34820000000000001</v>
      </c>
      <c r="F280" s="11">
        <v>0.50900000000000001</v>
      </c>
      <c r="G280" s="11">
        <v>0.14279999999999998</v>
      </c>
      <c r="H280" s="11">
        <v>0</v>
      </c>
      <c r="I280" s="11">
        <v>0</v>
      </c>
      <c r="J280" s="11">
        <v>0</v>
      </c>
      <c r="K280" s="11">
        <v>0</v>
      </c>
      <c r="L280" s="11">
        <v>0</v>
      </c>
      <c r="M280" s="11">
        <v>0.25640000000000002</v>
      </c>
      <c r="N280" s="11">
        <v>0.71849999999999992</v>
      </c>
      <c r="O280" s="11">
        <v>2.5099999999999997E-2</v>
      </c>
      <c r="P280" s="11">
        <v>0</v>
      </c>
      <c r="Q280" s="11">
        <v>0</v>
      </c>
      <c r="R280" s="11">
        <v>0</v>
      </c>
      <c r="S280" s="11">
        <v>0</v>
      </c>
      <c r="T280" s="11">
        <v>0</v>
      </c>
      <c r="U280" s="11">
        <v>0.56359999999999999</v>
      </c>
      <c r="V280" s="11">
        <v>4.7599999999999996E-2</v>
      </c>
      <c r="W280" s="11">
        <v>0.38880000000000003</v>
      </c>
      <c r="X280" s="11">
        <v>0</v>
      </c>
      <c r="Y280" s="11">
        <v>0</v>
      </c>
      <c r="Z280" s="11">
        <v>0</v>
      </c>
      <c r="AA280" s="11">
        <v>0</v>
      </c>
      <c r="AB280" s="11">
        <v>0</v>
      </c>
    </row>
    <row r="281" spans="1:28" x14ac:dyDescent="0.25">
      <c r="A281" s="11">
        <v>18</v>
      </c>
      <c r="B281" s="11" t="s">
        <v>27</v>
      </c>
      <c r="C281" s="11">
        <v>298.14999999999998</v>
      </c>
      <c r="D281" s="11">
        <v>1</v>
      </c>
      <c r="E281" s="11">
        <v>0.34740000000000004</v>
      </c>
      <c r="F281" s="11">
        <v>0.39979999999999999</v>
      </c>
      <c r="G281" s="11">
        <v>0.25280000000000002</v>
      </c>
      <c r="H281" s="11">
        <v>0</v>
      </c>
      <c r="I281" s="11">
        <v>0</v>
      </c>
      <c r="J281" s="11">
        <v>0</v>
      </c>
      <c r="K281" s="11">
        <v>0</v>
      </c>
      <c r="L281" s="11">
        <v>0</v>
      </c>
      <c r="M281" s="11">
        <v>0.18140000000000001</v>
      </c>
      <c r="N281" s="11">
        <v>0.80449999999999999</v>
      </c>
      <c r="O281" s="11">
        <v>1.41E-2</v>
      </c>
      <c r="P281" s="11">
        <v>0</v>
      </c>
      <c r="Q281" s="11">
        <v>0</v>
      </c>
      <c r="R281" s="11">
        <v>0</v>
      </c>
      <c r="S281" s="11">
        <v>0</v>
      </c>
      <c r="T281" s="11">
        <v>0</v>
      </c>
      <c r="U281" s="11">
        <v>0.51600000000000001</v>
      </c>
      <c r="V281" s="11">
        <v>0.02</v>
      </c>
      <c r="W281" s="11">
        <v>0.46399999999999997</v>
      </c>
      <c r="X281" s="11">
        <v>0</v>
      </c>
      <c r="Y281" s="11">
        <v>0</v>
      </c>
      <c r="Z281" s="11">
        <v>0</v>
      </c>
      <c r="AA281" s="11">
        <v>0</v>
      </c>
      <c r="AB281" s="11">
        <v>0</v>
      </c>
    </row>
    <row r="282" spans="1:28" x14ac:dyDescent="0.25">
      <c r="A282" s="11">
        <v>18</v>
      </c>
      <c r="B282" s="11" t="s">
        <v>27</v>
      </c>
      <c r="C282" s="11">
        <v>298.14999999999998</v>
      </c>
      <c r="D282" s="11">
        <v>1</v>
      </c>
      <c r="E282" s="11">
        <v>0.2964</v>
      </c>
      <c r="F282" s="11">
        <v>0.44909999999999994</v>
      </c>
      <c r="G282" s="11">
        <v>0.2545</v>
      </c>
      <c r="H282" s="11">
        <v>0</v>
      </c>
      <c r="I282" s="11">
        <v>0</v>
      </c>
      <c r="J282" s="11">
        <v>0</v>
      </c>
      <c r="K282" s="11">
        <v>0</v>
      </c>
      <c r="L282" s="11">
        <v>0</v>
      </c>
      <c r="M282" s="11">
        <v>0.1338</v>
      </c>
      <c r="N282" s="11">
        <v>0.86620000000000008</v>
      </c>
      <c r="O282" s="11">
        <v>0</v>
      </c>
      <c r="P282" s="11">
        <v>0</v>
      </c>
      <c r="Q282" s="11">
        <v>0</v>
      </c>
      <c r="R282" s="11">
        <v>0</v>
      </c>
      <c r="S282" s="11">
        <v>0</v>
      </c>
      <c r="T282" s="11">
        <v>0</v>
      </c>
      <c r="U282" s="11">
        <v>0.47020000000000001</v>
      </c>
      <c r="V282" s="11">
        <v>3.0699999999999998E-2</v>
      </c>
      <c r="W282" s="11">
        <v>0.49909999999999999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</row>
    <row r="283" spans="1:28" x14ac:dyDescent="0.25">
      <c r="A283" s="11">
        <v>18</v>
      </c>
      <c r="B283" s="11" t="s">
        <v>27</v>
      </c>
      <c r="C283" s="11">
        <v>318.14999999999998</v>
      </c>
      <c r="D283" s="11">
        <v>1</v>
      </c>
      <c r="E283" s="11">
        <v>6.8699999999999997E-2</v>
      </c>
      <c r="F283" s="11">
        <v>0.45939999999999998</v>
      </c>
      <c r="G283" s="11">
        <v>0.47189999999999999</v>
      </c>
      <c r="H283" s="11">
        <v>0</v>
      </c>
      <c r="I283" s="11">
        <v>0</v>
      </c>
      <c r="J283" s="11">
        <v>0</v>
      </c>
      <c r="K283" s="11">
        <v>0</v>
      </c>
      <c r="L283" s="11">
        <v>0</v>
      </c>
      <c r="M283" s="11">
        <v>4.3099999999999999E-2</v>
      </c>
      <c r="N283" s="11">
        <v>0.95689999999999997</v>
      </c>
      <c r="O283" s="11">
        <v>0</v>
      </c>
      <c r="P283" s="11">
        <v>0</v>
      </c>
      <c r="Q283" s="11">
        <v>0</v>
      </c>
      <c r="R283" s="11">
        <v>0</v>
      </c>
      <c r="S283" s="11">
        <v>0</v>
      </c>
      <c r="T283" s="11">
        <v>0</v>
      </c>
      <c r="U283" s="11">
        <v>9.1499999999999998E-2</v>
      </c>
      <c r="V283" s="11">
        <v>8.0000000000000004E-4</v>
      </c>
      <c r="W283" s="11">
        <v>0.90769999999999995</v>
      </c>
      <c r="X283" s="11">
        <v>0</v>
      </c>
      <c r="Y283" s="11">
        <v>0</v>
      </c>
      <c r="Z283" s="11">
        <v>0</v>
      </c>
      <c r="AA283" s="11">
        <v>0</v>
      </c>
      <c r="AB283" s="11">
        <v>0</v>
      </c>
    </row>
    <row r="284" spans="1:28" x14ac:dyDescent="0.25">
      <c r="A284" s="11">
        <v>18</v>
      </c>
      <c r="B284" s="11" t="s">
        <v>27</v>
      </c>
      <c r="C284" s="11">
        <v>318.14999999999998</v>
      </c>
      <c r="D284" s="11">
        <v>1</v>
      </c>
      <c r="E284" s="11">
        <v>0.31519999999999998</v>
      </c>
      <c r="F284" s="11">
        <v>0.34250000000000003</v>
      </c>
      <c r="G284" s="11">
        <v>0.34229999999999999</v>
      </c>
      <c r="H284" s="11">
        <v>0</v>
      </c>
      <c r="I284" s="11">
        <v>0</v>
      </c>
      <c r="J284" s="11">
        <v>0</v>
      </c>
      <c r="K284" s="11">
        <v>0</v>
      </c>
      <c r="L284" s="11">
        <v>0</v>
      </c>
      <c r="M284" s="11">
        <v>8.14E-2</v>
      </c>
      <c r="N284" s="11">
        <v>0.91720000000000002</v>
      </c>
      <c r="O284" s="11">
        <v>1.4000000000000002E-3</v>
      </c>
      <c r="P284" s="11">
        <v>0</v>
      </c>
      <c r="Q284" s="11">
        <v>0</v>
      </c>
      <c r="R284" s="11">
        <v>0</v>
      </c>
      <c r="S284" s="11">
        <v>0</v>
      </c>
      <c r="T284" s="11">
        <v>0</v>
      </c>
      <c r="U284" s="11">
        <v>0.4521</v>
      </c>
      <c r="V284" s="11">
        <v>1.3999999999999999E-2</v>
      </c>
      <c r="W284" s="11">
        <v>0.53390000000000004</v>
      </c>
      <c r="X284" s="11">
        <v>0</v>
      </c>
      <c r="Y284" s="11">
        <v>0</v>
      </c>
      <c r="Z284" s="11">
        <v>0</v>
      </c>
      <c r="AA284" s="11">
        <v>0</v>
      </c>
      <c r="AB284" s="11">
        <v>0</v>
      </c>
    </row>
    <row r="285" spans="1:28" x14ac:dyDescent="0.25">
      <c r="A285" s="11">
        <v>18</v>
      </c>
      <c r="B285" s="11" t="s">
        <v>27</v>
      </c>
      <c r="C285" s="11">
        <v>318.14999999999998</v>
      </c>
      <c r="D285" s="11">
        <v>1</v>
      </c>
      <c r="E285" s="11">
        <v>0.61890000000000001</v>
      </c>
      <c r="F285" s="11">
        <v>0.1736</v>
      </c>
      <c r="G285" s="11">
        <v>0.20749999999999999</v>
      </c>
      <c r="H285" s="11">
        <v>0</v>
      </c>
      <c r="I285" s="11">
        <v>0</v>
      </c>
      <c r="J285" s="11">
        <v>0</v>
      </c>
      <c r="K285" s="11">
        <v>0</v>
      </c>
      <c r="L285" s="11">
        <v>0</v>
      </c>
      <c r="M285" s="11">
        <v>0.20550000000000002</v>
      </c>
      <c r="N285" s="11">
        <v>0.78969999999999996</v>
      </c>
      <c r="O285" s="11">
        <v>4.7999999999999996E-3</v>
      </c>
      <c r="P285" s="11">
        <v>0</v>
      </c>
      <c r="Q285" s="11">
        <v>0</v>
      </c>
      <c r="R285" s="11">
        <v>0</v>
      </c>
      <c r="S285" s="11">
        <v>0</v>
      </c>
      <c r="T285" s="11">
        <v>0</v>
      </c>
      <c r="U285" s="11">
        <v>0.69370000000000009</v>
      </c>
      <c r="V285" s="11">
        <v>6.3500000000000001E-2</v>
      </c>
      <c r="W285" s="11">
        <v>0.24280000000000002</v>
      </c>
      <c r="X285" s="11">
        <v>0</v>
      </c>
      <c r="Y285" s="11">
        <v>0</v>
      </c>
      <c r="Z285" s="11">
        <v>0</v>
      </c>
      <c r="AA285" s="11">
        <v>0</v>
      </c>
      <c r="AB285" s="11">
        <v>0</v>
      </c>
    </row>
    <row r="286" spans="1:28" x14ac:dyDescent="0.25">
      <c r="A286" s="11">
        <v>18</v>
      </c>
      <c r="B286" s="11" t="s">
        <v>27</v>
      </c>
      <c r="C286" s="11">
        <v>303.14999999999998</v>
      </c>
      <c r="D286" s="11">
        <v>1</v>
      </c>
      <c r="E286" s="11">
        <v>0.20550000000000002</v>
      </c>
      <c r="F286" s="11">
        <v>0.41310000000000002</v>
      </c>
      <c r="G286" s="11">
        <v>0.38140000000000002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6.7900000000000002E-2</v>
      </c>
      <c r="N286" s="11">
        <v>0.90689999999999993</v>
      </c>
      <c r="O286" s="11">
        <v>2.52E-2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0.316</v>
      </c>
      <c r="V286" s="11">
        <v>2.5000000000000001E-3</v>
      </c>
      <c r="W286" s="11">
        <v>0.68150000000000011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</row>
    <row r="287" spans="1:28" x14ac:dyDescent="0.25">
      <c r="A287" s="11">
        <v>18</v>
      </c>
      <c r="B287" s="11" t="s">
        <v>27</v>
      </c>
      <c r="C287" s="11">
        <v>303.14999999999998</v>
      </c>
      <c r="D287" s="11">
        <v>1</v>
      </c>
      <c r="E287" s="11">
        <v>7.2499999999999995E-2</v>
      </c>
      <c r="F287" s="11">
        <v>0.47240000000000004</v>
      </c>
      <c r="G287" s="11">
        <v>0.4551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4.6399999999999997E-2</v>
      </c>
      <c r="N287" s="11">
        <v>0.9335</v>
      </c>
      <c r="O287" s="11">
        <v>2.0099999999999996E-2</v>
      </c>
      <c r="P287" s="11">
        <v>0</v>
      </c>
      <c r="Q287" s="11">
        <v>0</v>
      </c>
      <c r="R287" s="11">
        <v>0</v>
      </c>
      <c r="S287" s="11">
        <v>0</v>
      </c>
      <c r="T287" s="11">
        <v>0</v>
      </c>
      <c r="U287" s="11">
        <v>0.10589999999999999</v>
      </c>
      <c r="V287" s="11">
        <v>2.2000000000000001E-3</v>
      </c>
      <c r="W287" s="11">
        <v>0.89190000000000003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</row>
    <row r="288" spans="1:28" x14ac:dyDescent="0.25">
      <c r="A288" s="11">
        <v>18</v>
      </c>
      <c r="B288" s="11" t="s">
        <v>27</v>
      </c>
      <c r="C288" s="11">
        <v>303.14999999999998</v>
      </c>
      <c r="D288" s="11">
        <v>1</v>
      </c>
      <c r="E288" s="11">
        <v>0.47100000000000003</v>
      </c>
      <c r="F288" s="11">
        <v>0.25390000000000001</v>
      </c>
      <c r="G288" s="11">
        <v>0.27510000000000001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7.85E-2</v>
      </c>
      <c r="N288" s="11">
        <v>0.90480000000000005</v>
      </c>
      <c r="O288" s="11">
        <v>1.67E-2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0.60580000000000001</v>
      </c>
      <c r="V288" s="11">
        <v>1.8700000000000001E-2</v>
      </c>
      <c r="W288" s="11">
        <v>0.37549999999999994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</row>
    <row r="289" spans="1:28" x14ac:dyDescent="0.25">
      <c r="A289" s="11">
        <v>18</v>
      </c>
      <c r="B289" s="11" t="s">
        <v>27</v>
      </c>
      <c r="C289" s="11">
        <v>333.15</v>
      </c>
      <c r="D289" s="11">
        <v>1</v>
      </c>
      <c r="E289" s="11">
        <v>0.16300000000000001</v>
      </c>
      <c r="F289" s="11">
        <v>0.41439999999999999</v>
      </c>
      <c r="G289" s="11">
        <v>0.42259999999999998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3.9300000000000002E-2</v>
      </c>
      <c r="N289" s="11">
        <v>0.93510000000000004</v>
      </c>
      <c r="O289" s="11">
        <v>2.5600000000000001E-2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0.26629999999999998</v>
      </c>
      <c r="V289" s="11">
        <v>2.8999999999999998E-3</v>
      </c>
      <c r="W289" s="11">
        <v>0.73080000000000001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</row>
    <row r="290" spans="1:28" x14ac:dyDescent="0.25">
      <c r="A290" s="11">
        <v>18</v>
      </c>
      <c r="B290" s="11" t="s">
        <v>27</v>
      </c>
      <c r="C290" s="11">
        <v>334.15</v>
      </c>
      <c r="D290" s="11">
        <v>1</v>
      </c>
      <c r="E290" s="11">
        <v>3.8699999999999998E-2</v>
      </c>
      <c r="F290" s="11">
        <v>0.48770000000000002</v>
      </c>
      <c r="G290" s="11">
        <v>0.47360000000000002</v>
      </c>
      <c r="H290" s="11">
        <v>0</v>
      </c>
      <c r="I290" s="11">
        <v>0</v>
      </c>
      <c r="J290" s="11">
        <v>0</v>
      </c>
      <c r="K290" s="11">
        <v>0</v>
      </c>
      <c r="L290" s="11">
        <v>0</v>
      </c>
      <c r="M290" s="11">
        <v>2.7799999999999998E-2</v>
      </c>
      <c r="N290" s="11">
        <v>0.96319999999999995</v>
      </c>
      <c r="O290" s="11">
        <v>9.0000000000000011E-3</v>
      </c>
      <c r="P290" s="11">
        <v>0</v>
      </c>
      <c r="Q290" s="11">
        <v>0</v>
      </c>
      <c r="R290" s="11">
        <v>0</v>
      </c>
      <c r="S290" s="11">
        <v>0</v>
      </c>
      <c r="T290" s="11">
        <v>0</v>
      </c>
      <c r="U290" s="11">
        <v>4.9500000000000002E-2</v>
      </c>
      <c r="V290" s="11">
        <v>2.18E-2</v>
      </c>
      <c r="W290" s="11">
        <v>0.92870000000000008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</row>
    <row r="291" spans="1:28" x14ac:dyDescent="0.25">
      <c r="A291" s="11">
        <v>18</v>
      </c>
      <c r="B291" s="11" t="s">
        <v>27</v>
      </c>
      <c r="C291" s="11">
        <v>335.15</v>
      </c>
      <c r="D291" s="11">
        <v>1</v>
      </c>
      <c r="E291" s="11">
        <v>0.36299999999999999</v>
      </c>
      <c r="F291" s="11">
        <v>0.3095</v>
      </c>
      <c r="G291" s="11">
        <v>0.32750000000000001</v>
      </c>
      <c r="H291" s="11">
        <v>0</v>
      </c>
      <c r="I291" s="11">
        <v>0</v>
      </c>
      <c r="J291" s="11">
        <v>0</v>
      </c>
      <c r="K291" s="11">
        <v>0</v>
      </c>
      <c r="L291" s="11">
        <v>0</v>
      </c>
      <c r="M291" s="11">
        <v>0.10589999999999999</v>
      </c>
      <c r="N291" s="11">
        <v>0.87439999999999996</v>
      </c>
      <c r="O291" s="11">
        <v>1.9699999999999999E-2</v>
      </c>
      <c r="P291" s="11">
        <v>0</v>
      </c>
      <c r="Q291" s="11">
        <v>0</v>
      </c>
      <c r="R291" s="11">
        <v>0</v>
      </c>
      <c r="S291" s="11">
        <v>0</v>
      </c>
      <c r="T291" s="11">
        <v>0</v>
      </c>
      <c r="U291" s="11">
        <v>0.4864</v>
      </c>
      <c r="V291" s="11">
        <v>1.47E-2</v>
      </c>
      <c r="W291" s="11">
        <v>0.49890000000000001</v>
      </c>
      <c r="X291" s="11">
        <v>0</v>
      </c>
      <c r="Y291" s="11">
        <v>0</v>
      </c>
      <c r="Z291" s="11">
        <v>0</v>
      </c>
      <c r="AA291" s="11">
        <v>0</v>
      </c>
      <c r="AB291" s="11">
        <v>0</v>
      </c>
    </row>
    <row r="292" spans="1:28" x14ac:dyDescent="0.25">
      <c r="A292" s="11">
        <v>19</v>
      </c>
      <c r="B292" s="11" t="s">
        <v>27</v>
      </c>
      <c r="C292" s="11">
        <v>293.14999999999998</v>
      </c>
      <c r="D292" s="11">
        <v>1</v>
      </c>
      <c r="E292" s="11">
        <v>0.2296</v>
      </c>
      <c r="F292" s="11">
        <v>0.23569999999999999</v>
      </c>
      <c r="G292" s="11">
        <v>0.53469999999999995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4.3299999999999998E-2</v>
      </c>
      <c r="N292" s="11">
        <v>0.9534999999999999</v>
      </c>
      <c r="O292" s="11">
        <v>3.2000000000000002E-3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0.312</v>
      </c>
      <c r="V292" s="11">
        <v>1.1000000000000001E-3</v>
      </c>
      <c r="W292" s="11">
        <v>0.68689999999999996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</row>
    <row r="293" spans="1:28" x14ac:dyDescent="0.25">
      <c r="A293" s="11">
        <v>19</v>
      </c>
      <c r="B293" s="11" t="s">
        <v>27</v>
      </c>
      <c r="C293" s="11">
        <v>293.14999999999998</v>
      </c>
      <c r="D293" s="11">
        <v>1</v>
      </c>
      <c r="E293" s="11">
        <v>0.40799999999999997</v>
      </c>
      <c r="F293" s="11">
        <v>0.26739999999999997</v>
      </c>
      <c r="G293" s="11">
        <v>0.3246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6.1799999999999994E-2</v>
      </c>
      <c r="N293" s="11">
        <v>0.93480000000000008</v>
      </c>
      <c r="O293" s="11">
        <v>3.4000000000000002E-3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0.53180000000000005</v>
      </c>
      <c r="V293" s="11">
        <v>2E-3</v>
      </c>
      <c r="W293" s="11">
        <v>0.46619999999999995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</row>
    <row r="294" spans="1:28" x14ac:dyDescent="0.25">
      <c r="A294" s="11">
        <v>19</v>
      </c>
      <c r="B294" s="11" t="s">
        <v>27</v>
      </c>
      <c r="C294" s="11">
        <v>293.14999999999998</v>
      </c>
      <c r="D294" s="11">
        <v>1</v>
      </c>
      <c r="E294" s="11">
        <v>0.50850000000000006</v>
      </c>
      <c r="F294" s="11">
        <v>0.21410000000000001</v>
      </c>
      <c r="G294" s="11">
        <v>0.27739999999999998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7.9899999999999999E-2</v>
      </c>
      <c r="N294" s="11">
        <v>0.91670000000000007</v>
      </c>
      <c r="O294" s="11">
        <v>3.4000000000000002E-3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0.63170000000000004</v>
      </c>
      <c r="V294" s="11">
        <v>6.0999999999999995E-3</v>
      </c>
      <c r="W294" s="11">
        <v>0.36219999999999997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</row>
    <row r="295" spans="1:28" x14ac:dyDescent="0.25">
      <c r="A295" s="11">
        <v>19</v>
      </c>
      <c r="B295" s="11" t="s">
        <v>27</v>
      </c>
      <c r="C295" s="11">
        <v>293.14999999999998</v>
      </c>
      <c r="D295" s="11">
        <v>1</v>
      </c>
      <c r="E295" s="11">
        <v>0.38290000000000002</v>
      </c>
      <c r="F295" s="11">
        <v>0.20280000000000001</v>
      </c>
      <c r="G295" s="11">
        <v>0.4143</v>
      </c>
      <c r="H295" s="11">
        <v>0</v>
      </c>
      <c r="I295" s="11">
        <v>0</v>
      </c>
      <c r="J295" s="11">
        <v>0</v>
      </c>
      <c r="K295" s="11">
        <v>0</v>
      </c>
      <c r="L295" s="11">
        <v>0</v>
      </c>
      <c r="M295" s="11">
        <v>5.5500000000000001E-2</v>
      </c>
      <c r="N295" s="11">
        <v>0.94120000000000004</v>
      </c>
      <c r="O295" s="11">
        <v>3.3E-3</v>
      </c>
      <c r="P295" s="11">
        <v>0</v>
      </c>
      <c r="Q295" s="11">
        <v>0</v>
      </c>
      <c r="R295" s="11">
        <v>0</v>
      </c>
      <c r="S295" s="11">
        <v>0</v>
      </c>
      <c r="T295" s="11">
        <v>0</v>
      </c>
      <c r="U295" s="11">
        <v>0.47299999999999998</v>
      </c>
      <c r="V295" s="11">
        <v>1.8E-3</v>
      </c>
      <c r="W295" s="11">
        <v>0.5252</v>
      </c>
      <c r="X295" s="11">
        <v>0</v>
      </c>
      <c r="Y295" s="11">
        <v>0</v>
      </c>
      <c r="Z295" s="11">
        <v>0</v>
      </c>
      <c r="AA295" s="11">
        <v>0</v>
      </c>
      <c r="AB295" s="11">
        <v>0</v>
      </c>
    </row>
    <row r="296" spans="1:28" x14ac:dyDescent="0.25">
      <c r="A296" s="11">
        <v>19</v>
      </c>
      <c r="B296" s="11" t="s">
        <v>27</v>
      </c>
      <c r="C296" s="11">
        <v>293.14999999999998</v>
      </c>
      <c r="D296" s="11">
        <v>1</v>
      </c>
      <c r="E296" s="11">
        <v>0.22</v>
      </c>
      <c r="F296" s="11">
        <v>0.39049999999999996</v>
      </c>
      <c r="G296" s="11">
        <v>0.38950000000000001</v>
      </c>
      <c r="H296" s="11">
        <v>0</v>
      </c>
      <c r="I296" s="11">
        <v>0</v>
      </c>
      <c r="J296" s="11">
        <v>0</v>
      </c>
      <c r="K296" s="11">
        <v>0</v>
      </c>
      <c r="L296" s="11">
        <v>0</v>
      </c>
      <c r="M296" s="11">
        <v>5.04E-2</v>
      </c>
      <c r="N296" s="11">
        <v>0.94629999999999992</v>
      </c>
      <c r="O296" s="11">
        <v>3.3E-3</v>
      </c>
      <c r="P296" s="11">
        <v>0</v>
      </c>
      <c r="Q296" s="11">
        <v>0</v>
      </c>
      <c r="R296" s="11">
        <v>0</v>
      </c>
      <c r="S296" s="11">
        <v>0</v>
      </c>
      <c r="T296" s="11">
        <v>0</v>
      </c>
      <c r="U296" s="11">
        <v>0.35240000000000005</v>
      </c>
      <c r="V296" s="11">
        <v>1.2999999999999999E-3</v>
      </c>
      <c r="W296" s="11">
        <v>0.64629999999999999</v>
      </c>
      <c r="X296" s="11">
        <v>0</v>
      </c>
      <c r="Y296" s="11">
        <v>0</v>
      </c>
      <c r="Z296" s="11">
        <v>0</v>
      </c>
      <c r="AA296" s="11">
        <v>0</v>
      </c>
      <c r="AB296" s="11">
        <v>0</v>
      </c>
    </row>
    <row r="297" spans="1:28" x14ac:dyDescent="0.25">
      <c r="A297" s="11">
        <v>19</v>
      </c>
      <c r="B297" s="11" t="s">
        <v>27</v>
      </c>
      <c r="C297" s="11">
        <v>303.14999999999998</v>
      </c>
      <c r="D297" s="11">
        <v>1</v>
      </c>
      <c r="E297" s="11">
        <v>0.22870000000000001</v>
      </c>
      <c r="F297" s="11">
        <v>0.27949999999999997</v>
      </c>
      <c r="G297" s="11">
        <v>0.49180000000000001</v>
      </c>
      <c r="H297" s="11">
        <v>0</v>
      </c>
      <c r="I297" s="11">
        <v>0</v>
      </c>
      <c r="J297" s="11">
        <v>0</v>
      </c>
      <c r="K297" s="11">
        <v>0</v>
      </c>
      <c r="L297" s="11">
        <v>0</v>
      </c>
      <c r="M297" s="11">
        <v>4.0099999999999997E-2</v>
      </c>
      <c r="N297" s="11">
        <v>0.95620000000000005</v>
      </c>
      <c r="O297" s="11">
        <v>3.7000000000000002E-3</v>
      </c>
      <c r="P297" s="11">
        <v>0</v>
      </c>
      <c r="Q297" s="11">
        <v>0</v>
      </c>
      <c r="R297" s="11">
        <v>0</v>
      </c>
      <c r="S297" s="11">
        <v>0</v>
      </c>
      <c r="T297" s="11">
        <v>0</v>
      </c>
      <c r="U297" s="11">
        <v>0.32479999999999998</v>
      </c>
      <c r="V297" s="11">
        <v>1.5E-3</v>
      </c>
      <c r="W297" s="11">
        <v>0.67370000000000008</v>
      </c>
      <c r="X297" s="11">
        <v>0</v>
      </c>
      <c r="Y297" s="11">
        <v>0</v>
      </c>
      <c r="Z297" s="11">
        <v>0</v>
      </c>
      <c r="AA297" s="11">
        <v>0</v>
      </c>
      <c r="AB297" s="11">
        <v>0</v>
      </c>
    </row>
    <row r="298" spans="1:28" x14ac:dyDescent="0.25">
      <c r="A298" s="11">
        <v>19</v>
      </c>
      <c r="B298" s="11" t="s">
        <v>27</v>
      </c>
      <c r="C298" s="11">
        <v>303.14999999999998</v>
      </c>
      <c r="D298" s="11">
        <v>1</v>
      </c>
      <c r="E298" s="11">
        <v>0.33500000000000002</v>
      </c>
      <c r="F298" s="11">
        <v>0.28489999999999999</v>
      </c>
      <c r="G298" s="11">
        <v>0.38009999999999999</v>
      </c>
      <c r="H298" s="11">
        <v>0</v>
      </c>
      <c r="I298" s="11">
        <v>0</v>
      </c>
      <c r="J298" s="11">
        <v>0</v>
      </c>
      <c r="K298" s="11">
        <v>0</v>
      </c>
      <c r="L298" s="11">
        <v>0</v>
      </c>
      <c r="M298" s="11">
        <v>0.06</v>
      </c>
      <c r="N298" s="11">
        <v>0.93610000000000004</v>
      </c>
      <c r="O298" s="11">
        <v>3.9000000000000003E-3</v>
      </c>
      <c r="P298" s="11">
        <v>0</v>
      </c>
      <c r="Q298" s="11">
        <v>0</v>
      </c>
      <c r="R298" s="11">
        <v>0</v>
      </c>
      <c r="S298" s="11">
        <v>0</v>
      </c>
      <c r="T298" s="11">
        <v>0</v>
      </c>
      <c r="U298" s="11">
        <v>0.46060000000000001</v>
      </c>
      <c r="V298" s="11">
        <v>3.4000000000000002E-3</v>
      </c>
      <c r="W298" s="11">
        <v>0.53600000000000003</v>
      </c>
      <c r="X298" s="11">
        <v>0</v>
      </c>
      <c r="Y298" s="11">
        <v>0</v>
      </c>
      <c r="Z298" s="11">
        <v>0</v>
      </c>
      <c r="AA298" s="11">
        <v>0</v>
      </c>
      <c r="AB298" s="11">
        <v>0</v>
      </c>
    </row>
    <row r="299" spans="1:28" x14ac:dyDescent="0.25">
      <c r="A299" s="11">
        <v>19</v>
      </c>
      <c r="B299" s="11" t="s">
        <v>27</v>
      </c>
      <c r="C299" s="11">
        <v>303.14999999999998</v>
      </c>
      <c r="D299" s="11">
        <v>1</v>
      </c>
      <c r="E299" s="11">
        <v>0.59020000000000006</v>
      </c>
      <c r="F299" s="11">
        <v>0.2051</v>
      </c>
      <c r="G299" s="11">
        <v>0.20469999999999999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0.1235</v>
      </c>
      <c r="N299" s="11">
        <v>0.87029999999999996</v>
      </c>
      <c r="O299" s="11">
        <v>6.1999999999999998E-3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0.69689999999999996</v>
      </c>
      <c r="V299" s="11">
        <v>2.7699999999999999E-2</v>
      </c>
      <c r="W299" s="11">
        <v>0.27539999999999998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</row>
    <row r="300" spans="1:28" x14ac:dyDescent="0.25">
      <c r="A300" s="11">
        <v>19</v>
      </c>
      <c r="B300" s="11" t="s">
        <v>27</v>
      </c>
      <c r="C300" s="11">
        <v>303.14999999999998</v>
      </c>
      <c r="D300" s="11">
        <v>1</v>
      </c>
      <c r="E300" s="11">
        <v>0.50070000000000003</v>
      </c>
      <c r="F300" s="11">
        <v>0.1905</v>
      </c>
      <c r="G300" s="11">
        <v>0.30879999999999996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8.5000000000000006E-2</v>
      </c>
      <c r="N300" s="11">
        <v>0.91090000000000004</v>
      </c>
      <c r="O300" s="11">
        <v>4.0999999999999995E-3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0.59939999999999993</v>
      </c>
      <c r="V300" s="11">
        <v>8.3000000000000001E-3</v>
      </c>
      <c r="W300" s="11">
        <v>0.39229999999999998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</row>
    <row r="301" spans="1:28" x14ac:dyDescent="0.25">
      <c r="A301" s="11">
        <v>19</v>
      </c>
      <c r="B301" s="11" t="s">
        <v>27</v>
      </c>
      <c r="C301" s="11">
        <v>303.14999999999998</v>
      </c>
      <c r="D301" s="11">
        <v>1</v>
      </c>
      <c r="E301" s="11">
        <v>0.40920000000000001</v>
      </c>
      <c r="F301" s="11">
        <v>0.39039999999999997</v>
      </c>
      <c r="G301" s="11">
        <v>0.20039999999999999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8.900000000000001E-2</v>
      </c>
      <c r="N301" s="11">
        <v>0.90680000000000005</v>
      </c>
      <c r="O301" s="11">
        <v>4.1999999999999997E-3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0.62890000000000001</v>
      </c>
      <c r="V301" s="11">
        <v>1.6500000000000001E-2</v>
      </c>
      <c r="W301" s="11">
        <v>0.35460000000000003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</row>
    <row r="302" spans="1:28" x14ac:dyDescent="0.25">
      <c r="A302" s="11">
        <v>19</v>
      </c>
      <c r="B302" s="11" t="s">
        <v>27</v>
      </c>
      <c r="C302" s="11">
        <v>313.14999999999998</v>
      </c>
      <c r="D302" s="11">
        <v>1</v>
      </c>
      <c r="E302" s="11">
        <v>0.2082</v>
      </c>
      <c r="F302" s="11">
        <v>0.24579999999999999</v>
      </c>
      <c r="G302" s="11">
        <v>0.54600000000000004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3.4000000000000002E-2</v>
      </c>
      <c r="N302" s="11">
        <v>0.96160000000000001</v>
      </c>
      <c r="O302" s="11">
        <v>4.4000000000000003E-3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0.27910000000000001</v>
      </c>
      <c r="V302" s="11">
        <v>1.1000000000000001E-3</v>
      </c>
      <c r="W302" s="11">
        <v>0.7198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</row>
    <row r="303" spans="1:28" x14ac:dyDescent="0.25">
      <c r="A303" s="11">
        <v>19</v>
      </c>
      <c r="B303" s="11" t="s">
        <v>27</v>
      </c>
      <c r="C303" s="11">
        <v>313.14999999999998</v>
      </c>
      <c r="D303" s="11">
        <v>1</v>
      </c>
      <c r="E303" s="11">
        <v>0.13750000000000001</v>
      </c>
      <c r="F303" s="11">
        <v>0.4224</v>
      </c>
      <c r="G303" s="11">
        <v>0.44009999999999999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3.3599999999999998E-2</v>
      </c>
      <c r="N303" s="11">
        <v>0.96200000000000008</v>
      </c>
      <c r="O303" s="11">
        <v>4.4000000000000003E-3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0.23070000000000002</v>
      </c>
      <c r="V303" s="11">
        <v>1E-3</v>
      </c>
      <c r="W303" s="11">
        <v>0.76829999999999998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</row>
    <row r="304" spans="1:28" x14ac:dyDescent="0.25">
      <c r="A304" s="11">
        <v>19</v>
      </c>
      <c r="B304" s="11" t="s">
        <v>27</v>
      </c>
      <c r="C304" s="11">
        <v>313.14999999999998</v>
      </c>
      <c r="D304" s="11">
        <v>1</v>
      </c>
      <c r="E304" s="11">
        <v>0.49840000000000001</v>
      </c>
      <c r="F304" s="11">
        <v>0.21690000000000001</v>
      </c>
      <c r="G304" s="11">
        <v>0.28470000000000001</v>
      </c>
      <c r="H304" s="11">
        <v>0</v>
      </c>
      <c r="I304" s="11">
        <v>0</v>
      </c>
      <c r="J304" s="11">
        <v>0</v>
      </c>
      <c r="K304" s="11">
        <v>0</v>
      </c>
      <c r="L304" s="11">
        <v>0</v>
      </c>
      <c r="M304" s="11">
        <v>9.01E-2</v>
      </c>
      <c r="N304" s="11">
        <v>0.90110000000000001</v>
      </c>
      <c r="O304" s="11">
        <v>8.8000000000000005E-3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0.60780000000000001</v>
      </c>
      <c r="V304" s="11">
        <v>1.26E-2</v>
      </c>
      <c r="W304" s="11">
        <v>0.37959999999999999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</row>
    <row r="305" spans="1:28" x14ac:dyDescent="0.25">
      <c r="A305" s="11">
        <v>19</v>
      </c>
      <c r="B305" s="11" t="s">
        <v>27</v>
      </c>
      <c r="C305" s="11">
        <v>313.14999999999998</v>
      </c>
      <c r="D305" s="11">
        <v>1</v>
      </c>
      <c r="E305" s="11">
        <v>0.2918</v>
      </c>
      <c r="F305" s="11">
        <v>0.19719999999999999</v>
      </c>
      <c r="G305" s="11">
        <v>0.51100000000000001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5.8099999999999999E-2</v>
      </c>
      <c r="N305" s="11">
        <v>0.93459999999999999</v>
      </c>
      <c r="O305" s="11">
        <v>7.3000000000000001E-3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0.33520000000000005</v>
      </c>
      <c r="V305" s="11">
        <v>1.8E-3</v>
      </c>
      <c r="W305" s="11">
        <v>0.66299999999999992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</row>
    <row r="306" spans="1:28" x14ac:dyDescent="0.25">
      <c r="A306" s="11">
        <v>19</v>
      </c>
      <c r="B306" s="11" t="s">
        <v>27</v>
      </c>
      <c r="C306" s="11">
        <v>313.14999999999998</v>
      </c>
      <c r="D306" s="11">
        <v>1</v>
      </c>
      <c r="E306" s="11">
        <v>0.38299999999999995</v>
      </c>
      <c r="F306" s="11">
        <v>0.2702</v>
      </c>
      <c r="G306" s="11">
        <v>0.3468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6.6199999999999995E-2</v>
      </c>
      <c r="N306" s="11">
        <v>0.92620000000000002</v>
      </c>
      <c r="O306" s="11">
        <v>7.6E-3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0.50249999999999995</v>
      </c>
      <c r="V306" s="11">
        <v>4.8999999999999998E-3</v>
      </c>
      <c r="W306" s="11">
        <v>0.49259999999999998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</row>
    <row r="307" spans="1:28" x14ac:dyDescent="0.25">
      <c r="A307" s="11">
        <v>19</v>
      </c>
      <c r="B307" s="11" t="s">
        <v>47</v>
      </c>
      <c r="C307" s="11">
        <v>293.14999999999998</v>
      </c>
      <c r="D307" s="11">
        <v>1</v>
      </c>
      <c r="E307" s="11">
        <v>0.16010000000000002</v>
      </c>
      <c r="F307" s="11">
        <v>0.42649999999999999</v>
      </c>
      <c r="G307" s="11">
        <v>0.41340000000000005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4.9000000000000002E-2</v>
      </c>
      <c r="N307" s="11">
        <v>0.94799999999999995</v>
      </c>
      <c r="O307" s="11">
        <v>3.0000000000000001E-3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0.26050000000000001</v>
      </c>
      <c r="V307" s="11">
        <v>1E-3</v>
      </c>
      <c r="W307" s="11">
        <v>0.73849999999999993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</row>
    <row r="308" spans="1:28" x14ac:dyDescent="0.25">
      <c r="A308" s="11">
        <v>19</v>
      </c>
      <c r="B308" s="11" t="s">
        <v>47</v>
      </c>
      <c r="C308" s="11">
        <v>293.14999999999998</v>
      </c>
      <c r="D308" s="11">
        <v>1</v>
      </c>
      <c r="E308" s="11">
        <v>0.312</v>
      </c>
      <c r="F308" s="11">
        <v>0.25679999999999997</v>
      </c>
      <c r="G308" s="11">
        <v>0.43119999999999997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6.6900000000000001E-2</v>
      </c>
      <c r="N308" s="11">
        <v>0.93</v>
      </c>
      <c r="O308" s="11">
        <v>3.0999999999999999E-3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0.40799999999999997</v>
      </c>
      <c r="V308" s="11">
        <v>2E-3</v>
      </c>
      <c r="W308" s="11">
        <v>0.59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</row>
    <row r="309" spans="1:28" x14ac:dyDescent="0.25">
      <c r="A309" s="11">
        <v>19</v>
      </c>
      <c r="B309" s="11" t="s">
        <v>47</v>
      </c>
      <c r="C309" s="11">
        <v>293.14999999999998</v>
      </c>
      <c r="D309" s="11">
        <v>1</v>
      </c>
      <c r="E309" s="11">
        <v>0.37719999999999998</v>
      </c>
      <c r="F309" s="11">
        <v>0.28039999999999998</v>
      </c>
      <c r="G309" s="11">
        <v>0.34240000000000004</v>
      </c>
      <c r="H309" s="11">
        <v>0</v>
      </c>
      <c r="I309" s="11">
        <v>0</v>
      </c>
      <c r="J309" s="11">
        <v>0</v>
      </c>
      <c r="K309" s="11">
        <v>0</v>
      </c>
      <c r="L309" s="11">
        <v>0</v>
      </c>
      <c r="M309" s="11">
        <v>6.6100000000000006E-2</v>
      </c>
      <c r="N309" s="11">
        <v>0.92700000000000005</v>
      </c>
      <c r="O309" s="11">
        <v>6.8999999999999999E-3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0.50590000000000002</v>
      </c>
      <c r="V309" s="11">
        <v>3.0999999999999999E-3</v>
      </c>
      <c r="W309" s="11">
        <v>0.49099999999999999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</row>
    <row r="310" spans="1:28" x14ac:dyDescent="0.25">
      <c r="A310" s="11">
        <v>19</v>
      </c>
      <c r="B310" s="11" t="s">
        <v>47</v>
      </c>
      <c r="C310" s="11">
        <v>293.14999999999998</v>
      </c>
      <c r="D310" s="11">
        <v>1</v>
      </c>
      <c r="E310" s="11">
        <v>0.47039999999999998</v>
      </c>
      <c r="F310" s="11">
        <v>0.26400000000000001</v>
      </c>
      <c r="G310" s="11">
        <v>0.2656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8.5900000000000004E-2</v>
      </c>
      <c r="N310" s="11">
        <v>0.91</v>
      </c>
      <c r="O310" s="11">
        <v>4.0999999999999995E-3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0.61659999999999993</v>
      </c>
      <c r="V310" s="11">
        <v>3.4000000000000002E-3</v>
      </c>
      <c r="W310" s="11">
        <v>0.38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</row>
    <row r="311" spans="1:28" x14ac:dyDescent="0.25">
      <c r="A311" s="11">
        <v>19</v>
      </c>
      <c r="B311" s="11" t="s">
        <v>47</v>
      </c>
      <c r="C311" s="11">
        <v>293.14999999999998</v>
      </c>
      <c r="D311" s="11">
        <v>1</v>
      </c>
      <c r="E311" s="11">
        <v>0.52539999999999998</v>
      </c>
      <c r="F311" s="11">
        <v>0.2036</v>
      </c>
      <c r="G311" s="11">
        <v>0.27100000000000002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8.8900000000000007E-2</v>
      </c>
      <c r="N311" s="11">
        <v>0.90700000000000003</v>
      </c>
      <c r="O311" s="11">
        <v>4.0999999999999995E-3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0.63900000000000001</v>
      </c>
      <c r="V311" s="11">
        <v>4.0000000000000001E-3</v>
      </c>
      <c r="W311" s="11">
        <v>0.35700000000000004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</row>
    <row r="312" spans="1:28" x14ac:dyDescent="0.25">
      <c r="A312" s="11">
        <v>19</v>
      </c>
      <c r="B312" s="11" t="s">
        <v>47</v>
      </c>
      <c r="C312" s="11">
        <v>303.14999999999998</v>
      </c>
      <c r="D312" s="11">
        <v>1</v>
      </c>
      <c r="E312" s="11">
        <v>0.49299999999999999</v>
      </c>
      <c r="F312" s="11">
        <v>0.214</v>
      </c>
      <c r="G312" s="11">
        <v>0.29299999999999998</v>
      </c>
      <c r="H312" s="11">
        <v>0</v>
      </c>
      <c r="I312" s="11">
        <v>0</v>
      </c>
      <c r="J312" s="11">
        <v>0</v>
      </c>
      <c r="K312" s="11">
        <v>0</v>
      </c>
      <c r="L312" s="11">
        <v>0</v>
      </c>
      <c r="M312" s="11">
        <v>8.4000000000000005E-2</v>
      </c>
      <c r="N312" s="11">
        <v>0.91</v>
      </c>
      <c r="O312" s="11">
        <v>6.0000000000000001E-3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0.61060000000000003</v>
      </c>
      <c r="V312" s="11">
        <v>1.3300000000000001E-2</v>
      </c>
      <c r="W312" s="11">
        <v>0.37609999999999999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</row>
    <row r="313" spans="1:28" x14ac:dyDescent="0.25">
      <c r="A313" s="11">
        <v>19</v>
      </c>
      <c r="B313" s="11" t="s">
        <v>47</v>
      </c>
      <c r="C313" s="11">
        <v>303.14999999999998</v>
      </c>
      <c r="D313" s="11">
        <v>1</v>
      </c>
      <c r="E313" s="11">
        <v>0.19940000000000002</v>
      </c>
      <c r="F313" s="11">
        <v>0.25340000000000001</v>
      </c>
      <c r="G313" s="11">
        <v>0.54720000000000002</v>
      </c>
      <c r="H313" s="11">
        <v>0</v>
      </c>
      <c r="I313" s="11">
        <v>0</v>
      </c>
      <c r="J313" s="11">
        <v>0</v>
      </c>
      <c r="K313" s="11">
        <v>0</v>
      </c>
      <c r="L313" s="11">
        <v>0</v>
      </c>
      <c r="M313" s="11">
        <v>3.2099999999999997E-2</v>
      </c>
      <c r="N313" s="11">
        <v>0.96340000000000003</v>
      </c>
      <c r="O313" s="11">
        <v>4.5000000000000005E-3</v>
      </c>
      <c r="P313" s="11">
        <v>0</v>
      </c>
      <c r="Q313" s="11">
        <v>0</v>
      </c>
      <c r="R313" s="11">
        <v>0</v>
      </c>
      <c r="S313" s="11">
        <v>0</v>
      </c>
      <c r="T313" s="11">
        <v>0</v>
      </c>
      <c r="U313" s="11">
        <v>0.29149999999999998</v>
      </c>
      <c r="V313" s="11">
        <v>1.5E-3</v>
      </c>
      <c r="W313" s="11">
        <v>0.70700000000000007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</row>
    <row r="314" spans="1:28" x14ac:dyDescent="0.25">
      <c r="A314" s="11">
        <v>19</v>
      </c>
      <c r="B314" s="11" t="s">
        <v>47</v>
      </c>
      <c r="C314" s="11">
        <v>303.14999999999998</v>
      </c>
      <c r="D314" s="11">
        <v>1</v>
      </c>
      <c r="E314" s="11">
        <v>0.37819999999999998</v>
      </c>
      <c r="F314" s="11">
        <v>0.27829999999999999</v>
      </c>
      <c r="G314" s="11">
        <v>0.34350000000000003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7.8899999999999998E-2</v>
      </c>
      <c r="N314" s="11">
        <v>0.9153</v>
      </c>
      <c r="O314" s="11">
        <v>5.7999999999999996E-3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0.51590000000000003</v>
      </c>
      <c r="V314" s="11">
        <v>6.0999999999999995E-3</v>
      </c>
      <c r="W314" s="11">
        <v>0.47799999999999998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</row>
    <row r="315" spans="1:28" x14ac:dyDescent="0.25">
      <c r="A315" s="11">
        <v>19</v>
      </c>
      <c r="B315" s="11" t="s">
        <v>47</v>
      </c>
      <c r="C315" s="11">
        <v>303.14999999999998</v>
      </c>
      <c r="D315" s="11">
        <v>1</v>
      </c>
      <c r="E315" s="11">
        <v>0.27539999999999998</v>
      </c>
      <c r="F315" s="11">
        <v>0.43290000000000001</v>
      </c>
      <c r="G315" s="11">
        <v>0.29170000000000001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5.4400000000000004E-2</v>
      </c>
      <c r="N315" s="11">
        <v>0.9405</v>
      </c>
      <c r="O315" s="11">
        <v>5.1000000000000004E-3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0.45380000000000004</v>
      </c>
      <c r="V315" s="11">
        <v>1.1999999999999999E-3</v>
      </c>
      <c r="W315" s="11">
        <v>0.54500000000000004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</row>
    <row r="316" spans="1:28" x14ac:dyDescent="0.25">
      <c r="A316" s="11">
        <v>19</v>
      </c>
      <c r="B316" s="11" t="s">
        <v>47</v>
      </c>
      <c r="C316" s="11">
        <v>303.14999999999998</v>
      </c>
      <c r="D316" s="11">
        <v>1</v>
      </c>
      <c r="E316" s="11">
        <v>0.54320000000000002</v>
      </c>
      <c r="F316" s="11">
        <v>0.22039999999999998</v>
      </c>
      <c r="G316" s="11">
        <v>0.2364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0.1208</v>
      </c>
      <c r="N316" s="11">
        <v>0.87219999999999998</v>
      </c>
      <c r="O316" s="11">
        <v>6.9999999999999993E-3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0.67989999999999995</v>
      </c>
      <c r="V316" s="11">
        <v>2.2400000000000003E-2</v>
      </c>
      <c r="W316" s="11">
        <v>0.29770000000000002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</row>
    <row r="317" spans="1:28" x14ac:dyDescent="0.25">
      <c r="A317" s="11">
        <v>19</v>
      </c>
      <c r="B317" s="11" t="s">
        <v>47</v>
      </c>
      <c r="C317" s="11">
        <v>303.14999999999998</v>
      </c>
      <c r="D317" s="11">
        <v>1</v>
      </c>
      <c r="E317" s="11">
        <v>0.49299999999999999</v>
      </c>
      <c r="F317" s="11">
        <v>0.214</v>
      </c>
      <c r="G317" s="11">
        <v>0.29299999999999998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8.4000000000000005E-2</v>
      </c>
      <c r="N317" s="11">
        <v>0.91</v>
      </c>
      <c r="O317" s="11">
        <v>6.0000000000000001E-3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0.61060000000000003</v>
      </c>
      <c r="V317" s="11">
        <v>1.3300000000000001E-2</v>
      </c>
      <c r="W317" s="11">
        <v>0.37609999999999999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</row>
    <row r="318" spans="1:28" x14ac:dyDescent="0.25">
      <c r="A318" s="11">
        <v>19</v>
      </c>
      <c r="B318" s="11" t="s">
        <v>47</v>
      </c>
      <c r="C318" s="11">
        <v>303.14999999999998</v>
      </c>
      <c r="D318" s="11">
        <v>1</v>
      </c>
      <c r="E318" s="11">
        <v>0.19940000000000002</v>
      </c>
      <c r="F318" s="11">
        <v>0.25340000000000001</v>
      </c>
      <c r="G318" s="11">
        <v>0.54720000000000002</v>
      </c>
      <c r="H318" s="11">
        <v>0</v>
      </c>
      <c r="I318" s="11">
        <v>0</v>
      </c>
      <c r="J318" s="11">
        <v>0</v>
      </c>
      <c r="K318" s="11">
        <v>0</v>
      </c>
      <c r="L318" s="11">
        <v>0</v>
      </c>
      <c r="M318" s="11">
        <v>3.2099999999999997E-2</v>
      </c>
      <c r="N318" s="11">
        <v>0.96340000000000003</v>
      </c>
      <c r="O318" s="11">
        <v>4.5000000000000005E-3</v>
      </c>
      <c r="P318" s="11">
        <v>0</v>
      </c>
      <c r="Q318" s="11">
        <v>0</v>
      </c>
      <c r="R318" s="11">
        <v>0</v>
      </c>
      <c r="S318" s="11">
        <v>0</v>
      </c>
      <c r="T318" s="11">
        <v>0</v>
      </c>
      <c r="U318" s="11">
        <v>0.29149999999999998</v>
      </c>
      <c r="V318" s="11">
        <v>1.5E-3</v>
      </c>
      <c r="W318" s="11">
        <v>0.70700000000000007</v>
      </c>
      <c r="X318" s="11">
        <v>0</v>
      </c>
      <c r="Y318" s="11">
        <v>0</v>
      </c>
      <c r="Z318" s="11">
        <v>0</v>
      </c>
      <c r="AA318" s="11">
        <v>0</v>
      </c>
      <c r="AB318" s="11">
        <v>0</v>
      </c>
    </row>
    <row r="319" spans="1:28" x14ac:dyDescent="0.25">
      <c r="A319" s="11">
        <v>19</v>
      </c>
      <c r="B319" s="11" t="s">
        <v>47</v>
      </c>
      <c r="C319" s="11">
        <v>313.14999999999998</v>
      </c>
      <c r="D319" s="11">
        <v>1</v>
      </c>
      <c r="E319" s="11">
        <v>0.17920000000000003</v>
      </c>
      <c r="F319" s="11">
        <v>0.25469999999999998</v>
      </c>
      <c r="G319" s="11">
        <v>0.56610000000000005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3.4799999999999998E-2</v>
      </c>
      <c r="N319" s="11">
        <v>0.95920000000000005</v>
      </c>
      <c r="O319" s="11">
        <v>6.0000000000000001E-3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0.22519999999999998</v>
      </c>
      <c r="V319" s="11">
        <v>1E-3</v>
      </c>
      <c r="W319" s="11">
        <v>0.77379999999999993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</row>
    <row r="320" spans="1:28" x14ac:dyDescent="0.25">
      <c r="A320" s="11">
        <v>19</v>
      </c>
      <c r="B320" s="11" t="s">
        <v>47</v>
      </c>
      <c r="C320" s="11">
        <v>313.14999999999998</v>
      </c>
      <c r="D320" s="11">
        <v>1</v>
      </c>
      <c r="E320" s="11">
        <v>0.30449999999999999</v>
      </c>
      <c r="F320" s="11">
        <v>0.19219999999999998</v>
      </c>
      <c r="G320" s="11">
        <v>0.50329999999999997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6.2199999999999998E-2</v>
      </c>
      <c r="N320" s="11">
        <v>0.92930000000000001</v>
      </c>
      <c r="O320" s="11">
        <v>8.5000000000000006E-3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0.37959999999999999</v>
      </c>
      <c r="V320" s="11">
        <v>1.6000000000000001E-3</v>
      </c>
      <c r="W320" s="11">
        <v>0.61880000000000002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</row>
    <row r="321" spans="1:28" x14ac:dyDescent="0.25">
      <c r="A321" s="11">
        <v>19</v>
      </c>
      <c r="B321" s="11" t="s">
        <v>47</v>
      </c>
      <c r="C321" s="11">
        <v>313.14999999999998</v>
      </c>
      <c r="D321" s="11">
        <v>1</v>
      </c>
      <c r="E321" s="11">
        <v>0.52280000000000004</v>
      </c>
      <c r="F321" s="11">
        <v>0.20309999999999997</v>
      </c>
      <c r="G321" s="11">
        <v>0.27410000000000001</v>
      </c>
      <c r="H321" s="11">
        <v>0</v>
      </c>
      <c r="I321" s="11">
        <v>0</v>
      </c>
      <c r="J321" s="11">
        <v>0</v>
      </c>
      <c r="K321" s="11">
        <v>0</v>
      </c>
      <c r="L321" s="11">
        <v>0</v>
      </c>
      <c r="M321" s="11">
        <v>0.12369999999999999</v>
      </c>
      <c r="N321" s="11">
        <v>0.86680000000000001</v>
      </c>
      <c r="O321" s="11">
        <v>9.4999999999999998E-3</v>
      </c>
      <c r="P321" s="11">
        <v>0</v>
      </c>
      <c r="Q321" s="11">
        <v>0</v>
      </c>
      <c r="R321" s="11">
        <v>0</v>
      </c>
      <c r="S321" s="11">
        <v>0</v>
      </c>
      <c r="T321" s="11">
        <v>0</v>
      </c>
      <c r="U321" s="11">
        <v>0.63780000000000003</v>
      </c>
      <c r="V321" s="11">
        <v>2.0199999999999999E-2</v>
      </c>
      <c r="W321" s="11">
        <v>0.34200000000000003</v>
      </c>
      <c r="X321" s="11">
        <v>0</v>
      </c>
      <c r="Y321" s="11">
        <v>0</v>
      </c>
      <c r="Z321" s="11">
        <v>0</v>
      </c>
      <c r="AA321" s="11">
        <v>0</v>
      </c>
      <c r="AB321" s="11">
        <v>0</v>
      </c>
    </row>
    <row r="322" spans="1:28" x14ac:dyDescent="0.25">
      <c r="A322" s="11">
        <v>19</v>
      </c>
      <c r="B322" s="11" t="s">
        <v>47</v>
      </c>
      <c r="C322" s="11">
        <v>313.14999999999998</v>
      </c>
      <c r="D322" s="11">
        <v>1</v>
      </c>
      <c r="E322" s="11">
        <v>0.38650000000000001</v>
      </c>
      <c r="F322" s="11">
        <v>0.27510000000000001</v>
      </c>
      <c r="G322" s="11">
        <v>0.33840000000000003</v>
      </c>
      <c r="H322" s="11">
        <v>0</v>
      </c>
      <c r="I322" s="11">
        <v>0</v>
      </c>
      <c r="J322" s="11">
        <v>0</v>
      </c>
      <c r="K322" s="11">
        <v>0</v>
      </c>
      <c r="L322" s="11">
        <v>0</v>
      </c>
      <c r="M322" s="11">
        <v>7.8700000000000006E-2</v>
      </c>
      <c r="N322" s="11">
        <v>0.9133</v>
      </c>
      <c r="O322" s="11">
        <v>8.0000000000000002E-3</v>
      </c>
      <c r="P322" s="11">
        <v>0</v>
      </c>
      <c r="Q322" s="11">
        <v>0</v>
      </c>
      <c r="R322" s="11">
        <v>0</v>
      </c>
      <c r="S322" s="11">
        <v>0</v>
      </c>
      <c r="T322" s="11">
        <v>0</v>
      </c>
      <c r="U322" s="11">
        <v>0.504</v>
      </c>
      <c r="V322" s="11">
        <v>6.8000000000000005E-3</v>
      </c>
      <c r="W322" s="11">
        <v>0.48920000000000002</v>
      </c>
      <c r="X322" s="11">
        <v>0</v>
      </c>
      <c r="Y322" s="11">
        <v>0</v>
      </c>
      <c r="Z322" s="11">
        <v>0</v>
      </c>
      <c r="AA322" s="11">
        <v>0</v>
      </c>
      <c r="AB322" s="11">
        <v>0</v>
      </c>
    </row>
    <row r="323" spans="1:28" x14ac:dyDescent="0.25">
      <c r="A323" s="11">
        <v>19</v>
      </c>
      <c r="B323" s="11" t="s">
        <v>47</v>
      </c>
      <c r="C323" s="11">
        <v>313.14999999999998</v>
      </c>
      <c r="D323" s="11">
        <v>1</v>
      </c>
      <c r="E323" s="11">
        <v>0.36969999999999997</v>
      </c>
      <c r="F323" s="11">
        <v>0.4047</v>
      </c>
      <c r="G323" s="11">
        <v>0.22559999999999999</v>
      </c>
      <c r="H323" s="11">
        <v>0</v>
      </c>
      <c r="I323" s="11">
        <v>0</v>
      </c>
      <c r="J323" s="11">
        <v>0</v>
      </c>
      <c r="K323" s="11">
        <v>0</v>
      </c>
      <c r="L323" s="11">
        <v>0</v>
      </c>
      <c r="M323" s="11">
        <v>0.1076</v>
      </c>
      <c r="N323" s="11">
        <v>0.88359999999999994</v>
      </c>
      <c r="O323" s="11">
        <v>8.8000000000000005E-3</v>
      </c>
      <c r="P323" s="11">
        <v>0</v>
      </c>
      <c r="Q323" s="11">
        <v>0</v>
      </c>
      <c r="R323" s="11">
        <v>0</v>
      </c>
      <c r="S323" s="11">
        <v>0</v>
      </c>
      <c r="T323" s="11">
        <v>0</v>
      </c>
      <c r="U323" s="11">
        <v>0.6</v>
      </c>
      <c r="V323" s="11">
        <v>1.8E-3</v>
      </c>
      <c r="W323" s="11">
        <v>0.3982</v>
      </c>
      <c r="X323" s="11">
        <v>0</v>
      </c>
      <c r="Y323" s="11">
        <v>0</v>
      </c>
      <c r="Z323" s="11">
        <v>0</v>
      </c>
      <c r="AA323" s="11">
        <v>0</v>
      </c>
      <c r="AB323" s="11">
        <v>0</v>
      </c>
    </row>
    <row r="324" spans="1:28" x14ac:dyDescent="0.25">
      <c r="A324" s="11">
        <v>20</v>
      </c>
      <c r="B324" s="11" t="s">
        <v>27</v>
      </c>
      <c r="C324" s="11">
        <v>298.14999999999998</v>
      </c>
      <c r="D324" s="11">
        <v>2</v>
      </c>
      <c r="E324" s="2">
        <v>8.5900000000000004E-2</v>
      </c>
      <c r="F324" s="11">
        <v>0.45710000000000001</v>
      </c>
      <c r="G324" s="11">
        <v>0.45700000000000002</v>
      </c>
      <c r="H324" s="11">
        <v>0</v>
      </c>
      <c r="I324" s="11">
        <v>0</v>
      </c>
      <c r="J324" s="11">
        <v>0</v>
      </c>
      <c r="K324" s="11">
        <v>0</v>
      </c>
      <c r="L324" s="11">
        <v>0</v>
      </c>
      <c r="M324" s="11">
        <v>3.4299999999999997E-2</v>
      </c>
      <c r="N324" s="11">
        <v>0.94640000000000002</v>
      </c>
      <c r="O324" s="11">
        <v>1.9300000000000001E-2</v>
      </c>
      <c r="P324" s="11">
        <v>0</v>
      </c>
      <c r="Q324" s="11">
        <v>0</v>
      </c>
      <c r="R324" s="11">
        <v>0</v>
      </c>
      <c r="S324" s="11">
        <v>0</v>
      </c>
      <c r="T324" s="11">
        <v>0</v>
      </c>
      <c r="U324" s="11">
        <v>0.13669999999999999</v>
      </c>
      <c r="V324" s="11">
        <v>1.8E-3</v>
      </c>
      <c r="W324" s="11">
        <v>0.86150000000000004</v>
      </c>
      <c r="X324" s="11">
        <v>0</v>
      </c>
      <c r="Y324" s="11">
        <v>0</v>
      </c>
      <c r="Z324" s="11">
        <v>0</v>
      </c>
      <c r="AA324" s="11">
        <v>0</v>
      </c>
      <c r="AB324" s="11">
        <v>0</v>
      </c>
    </row>
    <row r="325" spans="1:28" x14ac:dyDescent="0.25">
      <c r="A325" s="11">
        <v>20</v>
      </c>
      <c r="B325" s="11" t="s">
        <v>27</v>
      </c>
      <c r="C325" s="11">
        <v>298.14999999999998</v>
      </c>
      <c r="D325" s="11">
        <v>2</v>
      </c>
      <c r="E325" s="2">
        <v>0.1439</v>
      </c>
      <c r="F325" s="11">
        <v>0.42809999999999998</v>
      </c>
      <c r="G325" s="11">
        <v>0.42799999999999999</v>
      </c>
      <c r="H325" s="11">
        <v>0</v>
      </c>
      <c r="I325" s="11">
        <v>0</v>
      </c>
      <c r="J325" s="11">
        <v>0</v>
      </c>
      <c r="K325" s="11">
        <v>0</v>
      </c>
      <c r="L325" s="11">
        <v>0</v>
      </c>
      <c r="M325" s="11">
        <v>5.6000000000000001E-2</v>
      </c>
      <c r="N325" s="11">
        <v>0.92649999999999999</v>
      </c>
      <c r="O325" s="11">
        <v>1.7500000000000002E-2</v>
      </c>
      <c r="P325" s="11">
        <v>0</v>
      </c>
      <c r="Q325" s="11">
        <v>0</v>
      </c>
      <c r="R325" s="11">
        <v>0</v>
      </c>
      <c r="S325" s="11">
        <v>0</v>
      </c>
      <c r="T325" s="11">
        <v>0</v>
      </c>
      <c r="U325" s="11">
        <v>0.2114</v>
      </c>
      <c r="V325" s="11">
        <v>3.0000000000000001E-3</v>
      </c>
      <c r="W325" s="11">
        <v>0.78559999999999997</v>
      </c>
      <c r="X325" s="11">
        <v>0</v>
      </c>
      <c r="Y325" s="11">
        <v>0</v>
      </c>
      <c r="Z325" s="11">
        <v>0</v>
      </c>
      <c r="AA325" s="11">
        <v>0</v>
      </c>
      <c r="AB325" s="11">
        <v>0</v>
      </c>
    </row>
    <row r="326" spans="1:28" x14ac:dyDescent="0.25">
      <c r="A326" s="11">
        <v>20</v>
      </c>
      <c r="B326" s="11" t="s">
        <v>27</v>
      </c>
      <c r="C326" s="11">
        <v>298.14999999999998</v>
      </c>
      <c r="D326" s="11">
        <v>2</v>
      </c>
      <c r="E326" s="2">
        <v>0.20119999999999999</v>
      </c>
      <c r="F326" s="11">
        <v>0.39939999999999998</v>
      </c>
      <c r="G326" s="11">
        <v>0.39939999999999998</v>
      </c>
      <c r="H326" s="11">
        <v>0</v>
      </c>
      <c r="I326" s="11">
        <v>0</v>
      </c>
      <c r="J326" s="11">
        <v>0</v>
      </c>
      <c r="K326" s="11">
        <v>0</v>
      </c>
      <c r="L326" s="11">
        <v>0</v>
      </c>
      <c r="M326" s="11">
        <v>7.8E-2</v>
      </c>
      <c r="N326" s="11">
        <v>0.90559999999999996</v>
      </c>
      <c r="O326" s="11">
        <v>1.6400000000000001E-2</v>
      </c>
      <c r="P326" s="11">
        <v>0</v>
      </c>
      <c r="Q326" s="11">
        <v>0</v>
      </c>
      <c r="R326" s="11">
        <v>0</v>
      </c>
      <c r="S326" s="11">
        <v>0</v>
      </c>
      <c r="T326" s="11">
        <v>0</v>
      </c>
      <c r="U326" s="11">
        <v>0.28770000000000001</v>
      </c>
      <c r="V326" s="11">
        <v>5.3E-3</v>
      </c>
      <c r="W326" s="11">
        <v>0.70699999999999996</v>
      </c>
      <c r="X326" s="11">
        <v>0</v>
      </c>
      <c r="Y326" s="11">
        <v>0</v>
      </c>
      <c r="Z326" s="11">
        <v>0</v>
      </c>
      <c r="AA326" s="11">
        <v>0</v>
      </c>
      <c r="AB326" s="11">
        <v>0</v>
      </c>
    </row>
    <row r="327" spans="1:28" x14ac:dyDescent="0.25">
      <c r="A327" s="11">
        <v>20</v>
      </c>
      <c r="B327" s="11" t="s">
        <v>27</v>
      </c>
      <c r="C327" s="11">
        <v>298.14999999999998</v>
      </c>
      <c r="D327" s="11">
        <v>2</v>
      </c>
      <c r="E327" s="2">
        <v>0.2586</v>
      </c>
      <c r="F327" s="11">
        <v>0.37069999999999997</v>
      </c>
      <c r="G327" s="11">
        <v>0.37069999999999997</v>
      </c>
      <c r="H327" s="11">
        <v>0</v>
      </c>
      <c r="I327" s="11">
        <v>0</v>
      </c>
      <c r="J327" s="11">
        <v>0</v>
      </c>
      <c r="K327" s="11">
        <v>0</v>
      </c>
      <c r="L327" s="11">
        <v>0</v>
      </c>
      <c r="M327" s="11">
        <v>0.107</v>
      </c>
      <c r="N327" s="11">
        <v>0.87749999999999995</v>
      </c>
      <c r="O327" s="11">
        <v>1.55E-2</v>
      </c>
      <c r="P327" s="11">
        <v>0</v>
      </c>
      <c r="Q327" s="11">
        <v>0</v>
      </c>
      <c r="R327" s="11">
        <v>0</v>
      </c>
      <c r="S327" s="11">
        <v>0</v>
      </c>
      <c r="T327" s="11">
        <v>0</v>
      </c>
      <c r="U327" s="11">
        <v>0.36470000000000002</v>
      </c>
      <c r="V327" s="11">
        <v>0.01</v>
      </c>
      <c r="W327" s="11">
        <v>0.62529999999999997</v>
      </c>
      <c r="X327" s="11">
        <v>0</v>
      </c>
      <c r="Y327" s="11">
        <v>0</v>
      </c>
      <c r="Z327" s="11">
        <v>0</v>
      </c>
      <c r="AA327" s="11">
        <v>0</v>
      </c>
      <c r="AB327" s="11">
        <v>0</v>
      </c>
    </row>
    <row r="328" spans="1:28" x14ac:dyDescent="0.25">
      <c r="A328" s="11">
        <v>20</v>
      </c>
      <c r="B328" s="11" t="s">
        <v>27</v>
      </c>
      <c r="C328" s="11">
        <v>298.14999999999998</v>
      </c>
      <c r="D328" s="11">
        <v>2</v>
      </c>
      <c r="E328" s="2">
        <v>0.3206</v>
      </c>
      <c r="F328" s="11">
        <v>0.3397</v>
      </c>
      <c r="G328" s="11">
        <v>0.3397</v>
      </c>
      <c r="H328" s="11">
        <v>0</v>
      </c>
      <c r="I328" s="11">
        <v>0</v>
      </c>
      <c r="J328" s="11">
        <v>0</v>
      </c>
      <c r="K328" s="11">
        <v>0</v>
      </c>
      <c r="L328" s="11">
        <v>0</v>
      </c>
      <c r="M328" s="11">
        <v>0.1326</v>
      </c>
      <c r="N328" s="11">
        <v>0.85219999999999996</v>
      </c>
      <c r="O328" s="11">
        <v>1.52E-2</v>
      </c>
      <c r="P328" s="11">
        <v>0</v>
      </c>
      <c r="Q328" s="11">
        <v>0</v>
      </c>
      <c r="R328" s="11">
        <v>0</v>
      </c>
      <c r="S328" s="11">
        <v>0</v>
      </c>
      <c r="T328" s="11">
        <v>0</v>
      </c>
      <c r="U328" s="11">
        <v>0.43290000000000001</v>
      </c>
      <c r="V328" s="11">
        <v>1.4800000000000001E-2</v>
      </c>
      <c r="W328" s="11">
        <v>0.55230000000000001</v>
      </c>
      <c r="X328" s="11">
        <v>0</v>
      </c>
      <c r="Y328" s="11">
        <v>0</v>
      </c>
      <c r="Z328" s="11">
        <v>0</v>
      </c>
      <c r="AA328" s="11">
        <v>0</v>
      </c>
      <c r="AB328" s="11">
        <v>0</v>
      </c>
    </row>
    <row r="329" spans="1:28" x14ac:dyDescent="0.25">
      <c r="A329" s="11">
        <v>20</v>
      </c>
      <c r="B329" s="11" t="s">
        <v>27</v>
      </c>
      <c r="C329" s="11">
        <v>298.14999999999998</v>
      </c>
      <c r="D329" s="11">
        <v>2</v>
      </c>
      <c r="E329" s="2">
        <v>0.3831</v>
      </c>
      <c r="F329" s="11">
        <v>0.30840000000000001</v>
      </c>
      <c r="G329" s="11">
        <v>0.3085</v>
      </c>
      <c r="H329" s="11">
        <v>0</v>
      </c>
      <c r="I329" s="11">
        <v>0</v>
      </c>
      <c r="J329" s="11">
        <v>0</v>
      </c>
      <c r="K329" s="11">
        <v>0</v>
      </c>
      <c r="L329" s="11">
        <v>0</v>
      </c>
      <c r="M329" s="11">
        <v>0.16200000000000001</v>
      </c>
      <c r="N329" s="11">
        <v>0.82279999999999998</v>
      </c>
      <c r="O329" s="11">
        <v>1.52E-2</v>
      </c>
      <c r="P329" s="11">
        <v>0</v>
      </c>
      <c r="Q329" s="11">
        <v>0</v>
      </c>
      <c r="R329" s="11">
        <v>0</v>
      </c>
      <c r="S329" s="11">
        <v>0</v>
      </c>
      <c r="T329" s="11">
        <v>0</v>
      </c>
      <c r="U329" s="11">
        <v>0.49619999999999997</v>
      </c>
      <c r="V329" s="11">
        <v>2.4E-2</v>
      </c>
      <c r="W329" s="11">
        <v>0.4798</v>
      </c>
      <c r="X329" s="11">
        <v>0</v>
      </c>
      <c r="Y329" s="11">
        <v>0</v>
      </c>
      <c r="Z329" s="11">
        <v>0</v>
      </c>
      <c r="AA329" s="11">
        <v>0</v>
      </c>
      <c r="AB329" s="11">
        <v>0</v>
      </c>
    </row>
    <row r="330" spans="1:28" x14ac:dyDescent="0.25">
      <c r="A330" s="11">
        <v>20</v>
      </c>
      <c r="B330" s="11" t="s">
        <v>27</v>
      </c>
      <c r="C330" s="11">
        <v>298.14999999999998</v>
      </c>
      <c r="D330" s="11">
        <v>2</v>
      </c>
      <c r="E330" s="2">
        <v>0.44929999999999998</v>
      </c>
      <c r="F330" s="11">
        <v>0.27539999999999998</v>
      </c>
      <c r="G330" s="11">
        <v>0.27529999999999999</v>
      </c>
      <c r="H330" s="11">
        <v>0</v>
      </c>
      <c r="I330" s="11">
        <v>0</v>
      </c>
      <c r="J330" s="11">
        <v>0</v>
      </c>
      <c r="K330" s="11">
        <v>0</v>
      </c>
      <c r="L330" s="11">
        <v>0</v>
      </c>
      <c r="M330" s="11">
        <v>0.1943</v>
      </c>
      <c r="N330" s="11">
        <v>0.78990000000000005</v>
      </c>
      <c r="O330" s="11">
        <v>1.5800000000000002E-2</v>
      </c>
      <c r="P330" s="11">
        <v>0</v>
      </c>
      <c r="Q330" s="11">
        <v>0</v>
      </c>
      <c r="R330" s="11">
        <v>0</v>
      </c>
      <c r="S330" s="11">
        <v>0</v>
      </c>
      <c r="T330" s="11">
        <v>0</v>
      </c>
      <c r="U330" s="11">
        <v>0.56299999999999994</v>
      </c>
      <c r="V330" s="11">
        <v>3.5000000000000003E-2</v>
      </c>
      <c r="W330" s="11">
        <v>0.40200000000000002</v>
      </c>
      <c r="X330" s="11">
        <v>0</v>
      </c>
      <c r="Y330" s="11">
        <v>0</v>
      </c>
      <c r="Z330" s="11">
        <v>0</v>
      </c>
      <c r="AA330" s="11">
        <v>0</v>
      </c>
      <c r="AB330" s="11">
        <v>0</v>
      </c>
    </row>
    <row r="331" spans="1:28" x14ac:dyDescent="0.25">
      <c r="A331" s="11">
        <v>20</v>
      </c>
      <c r="B331" s="11" t="s">
        <v>27</v>
      </c>
      <c r="C331" s="11">
        <v>323.14999999999998</v>
      </c>
      <c r="D331" s="11">
        <v>2</v>
      </c>
      <c r="E331" s="2">
        <v>0.105</v>
      </c>
      <c r="F331" s="11">
        <v>0.44750000000000001</v>
      </c>
      <c r="G331" s="11">
        <v>0.44750000000000001</v>
      </c>
      <c r="H331" s="11">
        <v>0</v>
      </c>
      <c r="I331" s="11">
        <v>0</v>
      </c>
      <c r="J331" s="11">
        <v>0</v>
      </c>
      <c r="K331" s="11">
        <v>0</v>
      </c>
      <c r="L331" s="11">
        <v>0</v>
      </c>
      <c r="M331" s="11">
        <v>4.3200000000000002E-2</v>
      </c>
      <c r="N331" s="11">
        <v>0.9365</v>
      </c>
      <c r="O331" s="11">
        <v>2.0299999999999999E-2</v>
      </c>
      <c r="P331" s="11">
        <v>0</v>
      </c>
      <c r="Q331" s="11">
        <v>0</v>
      </c>
      <c r="R331" s="11">
        <v>0</v>
      </c>
      <c r="S331" s="11">
        <v>0</v>
      </c>
      <c r="T331" s="11">
        <v>0</v>
      </c>
      <c r="U331" s="11">
        <v>0.17249999999999999</v>
      </c>
      <c r="V331" s="11">
        <v>4.7000000000000002E-3</v>
      </c>
      <c r="W331" s="11">
        <v>0.82279999999999998</v>
      </c>
      <c r="X331" s="11">
        <v>0</v>
      </c>
      <c r="Y331" s="11">
        <v>0</v>
      </c>
      <c r="Z331" s="11">
        <v>0</v>
      </c>
      <c r="AA331" s="11">
        <v>0</v>
      </c>
      <c r="AB331" s="11">
        <v>0</v>
      </c>
    </row>
    <row r="332" spans="1:28" x14ac:dyDescent="0.25">
      <c r="A332" s="11">
        <v>20</v>
      </c>
      <c r="B332" s="11" t="s">
        <v>27</v>
      </c>
      <c r="C332" s="11">
        <v>323.14999999999998</v>
      </c>
      <c r="D332" s="11">
        <v>2</v>
      </c>
      <c r="E332" s="2">
        <v>0.15620000000000001</v>
      </c>
      <c r="F332" s="11">
        <v>0.42380000000000001</v>
      </c>
      <c r="G332" s="11">
        <v>0.42</v>
      </c>
      <c r="H332" s="11">
        <v>0</v>
      </c>
      <c r="I332" s="11">
        <v>0</v>
      </c>
      <c r="J332" s="11">
        <v>0</v>
      </c>
      <c r="K332" s="11">
        <v>0</v>
      </c>
      <c r="L332" s="11">
        <v>0</v>
      </c>
      <c r="M332" s="11">
        <v>6.7000000000000004E-2</v>
      </c>
      <c r="N332" s="11">
        <v>0.91379999999999995</v>
      </c>
      <c r="O332" s="11">
        <v>1.9199999999999998E-2</v>
      </c>
      <c r="P332" s="11">
        <v>0</v>
      </c>
      <c r="Q332" s="11">
        <v>0</v>
      </c>
      <c r="R332" s="11">
        <v>0</v>
      </c>
      <c r="S332" s="11">
        <v>0</v>
      </c>
      <c r="T332" s="11">
        <v>0</v>
      </c>
      <c r="U332" s="11">
        <v>0.24099999999999999</v>
      </c>
      <c r="V332" s="11">
        <v>7.1999999999999998E-3</v>
      </c>
      <c r="W332" s="11">
        <v>0.75180000000000002</v>
      </c>
      <c r="X332" s="11">
        <v>0</v>
      </c>
      <c r="Y332" s="11">
        <v>0</v>
      </c>
      <c r="Z332" s="11">
        <v>0</v>
      </c>
      <c r="AA332" s="11">
        <v>0</v>
      </c>
      <c r="AB332" s="11">
        <v>0</v>
      </c>
    </row>
    <row r="333" spans="1:28" x14ac:dyDescent="0.25">
      <c r="A333" s="11">
        <v>20</v>
      </c>
      <c r="B333" s="11" t="s">
        <v>27</v>
      </c>
      <c r="C333" s="11">
        <v>323.14999999999998</v>
      </c>
      <c r="D333" s="11">
        <v>2</v>
      </c>
      <c r="E333" s="2">
        <v>0.2024</v>
      </c>
      <c r="F333" s="11">
        <v>0.39879999999999999</v>
      </c>
      <c r="G333" s="11">
        <v>0.39879999999999999</v>
      </c>
      <c r="H333" s="11">
        <v>0</v>
      </c>
      <c r="I333" s="11">
        <v>0</v>
      </c>
      <c r="J333" s="11">
        <v>0</v>
      </c>
      <c r="K333" s="11">
        <v>0</v>
      </c>
      <c r="L333" s="11">
        <v>0</v>
      </c>
      <c r="M333" s="11">
        <v>8.6699999999999999E-2</v>
      </c>
      <c r="N333" s="11">
        <v>0.89459999999999995</v>
      </c>
      <c r="O333" s="11">
        <v>1.8700000000000001E-2</v>
      </c>
      <c r="P333" s="11">
        <v>0</v>
      </c>
      <c r="Q333" s="11">
        <v>0</v>
      </c>
      <c r="R333" s="11">
        <v>0</v>
      </c>
      <c r="S333" s="11">
        <v>0</v>
      </c>
      <c r="T333" s="11">
        <v>0</v>
      </c>
      <c r="U333" s="11">
        <v>0.30080000000000001</v>
      </c>
      <c r="V333" s="11">
        <v>1.0999999999999999E-2</v>
      </c>
      <c r="W333" s="11">
        <v>0.68820000000000003</v>
      </c>
      <c r="X333" s="11">
        <v>0</v>
      </c>
      <c r="Y333" s="11">
        <v>0</v>
      </c>
      <c r="Z333" s="11">
        <v>0</v>
      </c>
      <c r="AA333" s="11">
        <v>0</v>
      </c>
      <c r="AB333" s="11">
        <v>0</v>
      </c>
    </row>
    <row r="334" spans="1:28" x14ac:dyDescent="0.25">
      <c r="A334" s="11">
        <v>20</v>
      </c>
      <c r="B334" s="11" t="s">
        <v>27</v>
      </c>
      <c r="C334" s="11">
        <v>323.14999999999998</v>
      </c>
      <c r="D334" s="11">
        <v>2</v>
      </c>
      <c r="E334" s="2">
        <v>0.25209999999999999</v>
      </c>
      <c r="F334" s="11">
        <v>0.37390000000000001</v>
      </c>
      <c r="G334" s="11">
        <v>0.374</v>
      </c>
      <c r="H334" s="11">
        <v>0</v>
      </c>
      <c r="I334" s="11">
        <v>0</v>
      </c>
      <c r="J334" s="11">
        <v>0</v>
      </c>
      <c r="K334" s="11">
        <v>0</v>
      </c>
      <c r="L334" s="11">
        <v>0</v>
      </c>
      <c r="M334" s="11">
        <v>0.111</v>
      </c>
      <c r="N334" s="11">
        <v>0.87060000000000004</v>
      </c>
      <c r="O334" s="11">
        <v>1.84E-2</v>
      </c>
      <c r="P334" s="11">
        <v>0</v>
      </c>
      <c r="Q334" s="11">
        <v>0</v>
      </c>
      <c r="R334" s="11">
        <v>0</v>
      </c>
      <c r="S334" s="11">
        <v>0</v>
      </c>
      <c r="T334" s="11">
        <v>0</v>
      </c>
      <c r="U334" s="11">
        <v>0.36649999999999999</v>
      </c>
      <c r="V334" s="11">
        <v>1.66E-2</v>
      </c>
      <c r="W334" s="11">
        <v>0.6169</v>
      </c>
      <c r="X334" s="11">
        <v>0</v>
      </c>
      <c r="Y334" s="11">
        <v>0</v>
      </c>
      <c r="Z334" s="11">
        <v>0</v>
      </c>
      <c r="AA334" s="11">
        <v>0</v>
      </c>
      <c r="AB334" s="11">
        <v>0</v>
      </c>
    </row>
    <row r="335" spans="1:28" x14ac:dyDescent="0.25">
      <c r="A335" s="11">
        <v>20</v>
      </c>
      <c r="B335" s="11" t="s">
        <v>27</v>
      </c>
      <c r="C335" s="11">
        <v>323.14999999999998</v>
      </c>
      <c r="D335" s="11">
        <v>2</v>
      </c>
      <c r="E335" s="2">
        <v>0.2984</v>
      </c>
      <c r="F335" s="11">
        <v>0.3508</v>
      </c>
      <c r="G335" s="11">
        <v>0.3508</v>
      </c>
      <c r="H335" s="11">
        <v>0</v>
      </c>
      <c r="I335" s="11">
        <v>0</v>
      </c>
      <c r="J335" s="11">
        <v>0</v>
      </c>
      <c r="K335" s="11">
        <v>0</v>
      </c>
      <c r="L335" s="11">
        <v>0</v>
      </c>
      <c r="M335" s="11">
        <v>0.13020000000000001</v>
      </c>
      <c r="N335" s="11">
        <v>0.85129999999999995</v>
      </c>
      <c r="O335" s="11">
        <v>1.8499999999999999E-2</v>
      </c>
      <c r="P335" s="11">
        <v>0</v>
      </c>
      <c r="Q335" s="11">
        <v>0</v>
      </c>
      <c r="R335" s="11">
        <v>0</v>
      </c>
      <c r="S335" s="11">
        <v>0</v>
      </c>
      <c r="T335" s="11">
        <v>0</v>
      </c>
      <c r="U335" s="11">
        <v>0.41749999999999998</v>
      </c>
      <c r="V335" s="11">
        <v>2.1999999999999999E-2</v>
      </c>
      <c r="W335" s="11">
        <v>0.5605</v>
      </c>
      <c r="X335" s="11">
        <v>0</v>
      </c>
      <c r="Y335" s="11">
        <v>0</v>
      </c>
      <c r="Z335" s="11">
        <v>0</v>
      </c>
      <c r="AA335" s="11">
        <v>0</v>
      </c>
      <c r="AB335" s="11">
        <v>0</v>
      </c>
    </row>
    <row r="336" spans="1:28" x14ac:dyDescent="0.25">
      <c r="A336" s="11">
        <v>20</v>
      </c>
      <c r="B336" s="11" t="s">
        <v>27</v>
      </c>
      <c r="C336" s="11">
        <v>323.14999999999998</v>
      </c>
      <c r="D336" s="11">
        <v>2</v>
      </c>
      <c r="E336" s="2">
        <v>0.35070000000000001</v>
      </c>
      <c r="F336" s="11">
        <v>0.32469999999999999</v>
      </c>
      <c r="G336" s="11">
        <v>0.3246</v>
      </c>
      <c r="H336" s="11">
        <v>0</v>
      </c>
      <c r="I336" s="11">
        <v>0</v>
      </c>
      <c r="J336" s="11">
        <v>0</v>
      </c>
      <c r="K336" s="11">
        <v>0</v>
      </c>
      <c r="L336" s="11">
        <v>0</v>
      </c>
      <c r="M336" s="11">
        <v>0.156</v>
      </c>
      <c r="N336" s="11">
        <v>0.82520000000000004</v>
      </c>
      <c r="O336" s="11">
        <v>1.8800000000000001E-2</v>
      </c>
      <c r="P336" s="11">
        <v>0</v>
      </c>
      <c r="Q336" s="11">
        <v>0</v>
      </c>
      <c r="R336" s="11">
        <v>0</v>
      </c>
      <c r="S336" s="11">
        <v>0</v>
      </c>
      <c r="T336" s="11">
        <v>0</v>
      </c>
      <c r="U336" s="11">
        <v>0.47720000000000001</v>
      </c>
      <c r="V336" s="11">
        <v>2.9399999999999999E-2</v>
      </c>
      <c r="W336" s="11">
        <v>0.49340000000000001</v>
      </c>
      <c r="X336" s="11">
        <v>0</v>
      </c>
      <c r="Y336" s="11">
        <v>0</v>
      </c>
      <c r="Z336" s="11">
        <v>0</v>
      </c>
      <c r="AA336" s="11">
        <v>0</v>
      </c>
      <c r="AB336" s="11">
        <v>0</v>
      </c>
    </row>
    <row r="337" spans="1:28" x14ac:dyDescent="0.25">
      <c r="A337" s="11">
        <v>20</v>
      </c>
      <c r="B337" s="11" t="s">
        <v>27</v>
      </c>
      <c r="C337" s="11">
        <v>323.14999999999998</v>
      </c>
      <c r="D337" s="11">
        <v>2</v>
      </c>
      <c r="E337" s="2">
        <v>0.3891</v>
      </c>
      <c r="F337" s="11">
        <v>0.30549999999999999</v>
      </c>
      <c r="G337" s="11">
        <v>0.3054</v>
      </c>
      <c r="H337" s="11">
        <v>0</v>
      </c>
      <c r="I337" s="11">
        <v>0</v>
      </c>
      <c r="J337" s="11">
        <v>0</v>
      </c>
      <c r="K337" s="11">
        <v>0</v>
      </c>
      <c r="L337" s="11">
        <v>0</v>
      </c>
      <c r="M337" s="11">
        <v>0.17</v>
      </c>
      <c r="N337" s="11">
        <v>0.8105</v>
      </c>
      <c r="O337" s="11">
        <v>1.95E-2</v>
      </c>
      <c r="P337" s="11">
        <v>0</v>
      </c>
      <c r="Q337" s="11">
        <v>0</v>
      </c>
      <c r="R337" s="11">
        <v>0</v>
      </c>
      <c r="S337" s="11">
        <v>0</v>
      </c>
      <c r="T337" s="11">
        <v>0</v>
      </c>
      <c r="U337" s="11">
        <v>0.51160000000000005</v>
      </c>
      <c r="V337" s="11">
        <v>3.6999999999999998E-2</v>
      </c>
      <c r="W337" s="11">
        <v>0.45140000000000002</v>
      </c>
      <c r="X337" s="11">
        <v>0</v>
      </c>
      <c r="Y337" s="11">
        <v>0</v>
      </c>
      <c r="Z337" s="11">
        <v>0</v>
      </c>
      <c r="AA337" s="11">
        <v>0</v>
      </c>
      <c r="AB337" s="11">
        <v>0</v>
      </c>
    </row>
    <row r="338" spans="1:28" x14ac:dyDescent="0.25">
      <c r="A338" s="11">
        <v>21</v>
      </c>
      <c r="B338" s="11" t="s">
        <v>27</v>
      </c>
      <c r="C338" s="11">
        <v>313</v>
      </c>
      <c r="D338" s="11">
        <v>2</v>
      </c>
      <c r="E338" s="11">
        <v>0.44869999999999999</v>
      </c>
      <c r="F338" s="11">
        <v>0.10009999999999999</v>
      </c>
      <c r="G338" s="11">
        <v>0</v>
      </c>
      <c r="H338" s="11">
        <v>0.45130000000000003</v>
      </c>
      <c r="I338" s="11">
        <v>0</v>
      </c>
      <c r="J338" s="11">
        <v>0</v>
      </c>
      <c r="K338" s="11">
        <v>0</v>
      </c>
      <c r="L338" s="11">
        <v>0</v>
      </c>
      <c r="M338" s="11">
        <v>0.93920000000000003</v>
      </c>
      <c r="N338" s="11">
        <v>4.4299999999999999E-2</v>
      </c>
      <c r="O338" s="11">
        <v>0</v>
      </c>
      <c r="P338" s="11">
        <v>1.6500000000000001E-2</v>
      </c>
      <c r="Q338" s="11">
        <v>0</v>
      </c>
      <c r="R338" s="11">
        <v>0</v>
      </c>
      <c r="S338" s="11">
        <v>0</v>
      </c>
      <c r="T338" s="11">
        <v>0</v>
      </c>
      <c r="U338" s="11">
        <v>9.01E-2</v>
      </c>
      <c r="V338" s="11">
        <v>0.15190000000000001</v>
      </c>
      <c r="W338" s="11">
        <v>0</v>
      </c>
      <c r="X338" s="11">
        <v>0.75800000000000001</v>
      </c>
      <c r="Y338" s="11">
        <v>0</v>
      </c>
      <c r="Z338" s="11">
        <v>0</v>
      </c>
      <c r="AA338" s="11">
        <v>0</v>
      </c>
      <c r="AB338" s="11">
        <v>0</v>
      </c>
    </row>
    <row r="339" spans="1:28" x14ac:dyDescent="0.25">
      <c r="A339" s="11">
        <v>21</v>
      </c>
      <c r="B339" s="11" t="s">
        <v>27</v>
      </c>
      <c r="C339" s="11">
        <v>313</v>
      </c>
      <c r="D339" s="11">
        <v>2</v>
      </c>
      <c r="E339" s="11">
        <v>0.4</v>
      </c>
      <c r="F339" s="11">
        <v>0.19920000000000002</v>
      </c>
      <c r="G339" s="11">
        <v>0</v>
      </c>
      <c r="H339" s="11">
        <v>0.40079999999999999</v>
      </c>
      <c r="I339" s="11">
        <v>0</v>
      </c>
      <c r="J339" s="11">
        <v>0</v>
      </c>
      <c r="K339" s="11">
        <v>0</v>
      </c>
      <c r="L339" s="11">
        <v>0</v>
      </c>
      <c r="M339" s="11">
        <v>0.91620000000000001</v>
      </c>
      <c r="N339" s="11">
        <v>7.4999999999999997E-2</v>
      </c>
      <c r="O339" s="11">
        <v>0</v>
      </c>
      <c r="P339" s="11">
        <v>8.8000000000000005E-3</v>
      </c>
      <c r="Q339" s="11">
        <v>0</v>
      </c>
      <c r="R339" s="11">
        <v>0</v>
      </c>
      <c r="S339" s="11">
        <v>0</v>
      </c>
      <c r="T339" s="11">
        <v>0</v>
      </c>
      <c r="U339" s="11">
        <v>0.1103</v>
      </c>
      <c r="V339" s="11">
        <v>0.27399999999999997</v>
      </c>
      <c r="W339" s="11">
        <v>0</v>
      </c>
      <c r="X339" s="11">
        <v>0.61570000000000003</v>
      </c>
      <c r="Y339" s="11">
        <v>0</v>
      </c>
      <c r="Z339" s="11">
        <v>0</v>
      </c>
      <c r="AA339" s="11">
        <v>0</v>
      </c>
      <c r="AB339" s="11">
        <v>0</v>
      </c>
    </row>
    <row r="340" spans="1:28" x14ac:dyDescent="0.25">
      <c r="A340" s="11">
        <v>21</v>
      </c>
      <c r="B340" s="11" t="s">
        <v>27</v>
      </c>
      <c r="C340" s="11">
        <v>313</v>
      </c>
      <c r="D340" s="11">
        <v>2</v>
      </c>
      <c r="E340" s="11">
        <v>0.34939999999999999</v>
      </c>
      <c r="F340" s="11">
        <v>0.30149999999999999</v>
      </c>
      <c r="G340" s="11">
        <v>0</v>
      </c>
      <c r="H340" s="11">
        <v>0.34909999999999997</v>
      </c>
      <c r="I340" s="11">
        <v>0</v>
      </c>
      <c r="J340" s="11">
        <v>0</v>
      </c>
      <c r="K340" s="11">
        <v>0</v>
      </c>
      <c r="L340" s="11">
        <v>0</v>
      </c>
      <c r="M340" s="11">
        <v>0.84920000000000007</v>
      </c>
      <c r="N340" s="11">
        <v>0.13400000000000001</v>
      </c>
      <c r="O340" s="11">
        <v>0</v>
      </c>
      <c r="P340" s="11">
        <v>1.6799999999999999E-2</v>
      </c>
      <c r="Q340" s="11">
        <v>0</v>
      </c>
      <c r="R340" s="11">
        <v>0</v>
      </c>
      <c r="S340" s="11">
        <v>0</v>
      </c>
      <c r="T340" s="11">
        <v>0</v>
      </c>
      <c r="U340" s="11">
        <v>0.13769999999999999</v>
      </c>
      <c r="V340" s="11">
        <v>0.37549999999999994</v>
      </c>
      <c r="W340" s="11">
        <v>0</v>
      </c>
      <c r="X340" s="11">
        <v>0.48680000000000001</v>
      </c>
      <c r="Y340" s="11">
        <v>0</v>
      </c>
      <c r="Z340" s="11">
        <v>0</v>
      </c>
      <c r="AA340" s="11">
        <v>0</v>
      </c>
      <c r="AB340" s="11">
        <v>0</v>
      </c>
    </row>
    <row r="341" spans="1:28" x14ac:dyDescent="0.25">
      <c r="A341" s="11">
        <v>21</v>
      </c>
      <c r="B341" s="11" t="s">
        <v>27</v>
      </c>
      <c r="C341" s="11">
        <v>313</v>
      </c>
      <c r="D341" s="11">
        <v>2</v>
      </c>
      <c r="E341" s="11">
        <v>0.29960000000000003</v>
      </c>
      <c r="F341" s="11">
        <v>0.40110000000000001</v>
      </c>
      <c r="G341" s="11">
        <v>0</v>
      </c>
      <c r="H341" s="11">
        <v>0.29930000000000001</v>
      </c>
      <c r="I341" s="11">
        <v>0</v>
      </c>
      <c r="J341" s="11">
        <v>0</v>
      </c>
      <c r="K341" s="11">
        <v>0</v>
      </c>
      <c r="L341" s="11">
        <v>0</v>
      </c>
      <c r="M341" s="11">
        <v>0.79569999999999996</v>
      </c>
      <c r="N341" s="11">
        <v>0.18899999999999997</v>
      </c>
      <c r="O341" s="11">
        <v>0</v>
      </c>
      <c r="P341" s="11">
        <v>1.5300000000000001E-2</v>
      </c>
      <c r="Q341" s="11">
        <v>0</v>
      </c>
      <c r="R341" s="11">
        <v>0</v>
      </c>
      <c r="S341" s="11">
        <v>0</v>
      </c>
      <c r="T341" s="11">
        <v>0</v>
      </c>
      <c r="U341" s="11">
        <v>0.17230000000000001</v>
      </c>
      <c r="V341" s="11">
        <v>0.45810000000000001</v>
      </c>
      <c r="W341" s="11">
        <v>0</v>
      </c>
      <c r="X341" s="11">
        <v>0.36959999999999998</v>
      </c>
      <c r="Y341" s="11">
        <v>0</v>
      </c>
      <c r="Z341" s="11">
        <v>0</v>
      </c>
      <c r="AA341" s="11">
        <v>0</v>
      </c>
      <c r="AB341" s="11">
        <v>0</v>
      </c>
    </row>
    <row r="342" spans="1:28" x14ac:dyDescent="0.25">
      <c r="A342" s="11">
        <v>21</v>
      </c>
      <c r="B342" s="11" t="s">
        <v>27</v>
      </c>
      <c r="C342" s="11">
        <v>313</v>
      </c>
      <c r="D342" s="11">
        <v>2</v>
      </c>
      <c r="E342" s="11">
        <v>0.44869999999999999</v>
      </c>
      <c r="F342" s="11">
        <v>0.10009999999999999</v>
      </c>
      <c r="G342" s="11">
        <v>0</v>
      </c>
      <c r="H342" s="11">
        <v>0.45130000000000003</v>
      </c>
      <c r="I342" s="11">
        <v>0</v>
      </c>
      <c r="J342" s="11">
        <v>0</v>
      </c>
      <c r="K342" s="11">
        <v>0</v>
      </c>
      <c r="L342" s="11">
        <v>0</v>
      </c>
      <c r="M342" s="11">
        <v>0.93920000000000003</v>
      </c>
      <c r="N342" s="11">
        <v>4.4299999999999999E-2</v>
      </c>
      <c r="O342" s="11">
        <v>0</v>
      </c>
      <c r="P342" s="11">
        <v>1.6500000000000001E-2</v>
      </c>
      <c r="Q342" s="11">
        <v>0</v>
      </c>
      <c r="R342" s="11">
        <v>0</v>
      </c>
      <c r="S342" s="11">
        <v>0</v>
      </c>
      <c r="T342" s="11">
        <v>0</v>
      </c>
      <c r="U342" s="11">
        <v>9.01E-2</v>
      </c>
      <c r="V342" s="11">
        <v>0.15190000000000001</v>
      </c>
      <c r="W342" s="11">
        <v>0</v>
      </c>
      <c r="X342" s="11">
        <v>0.75800000000000001</v>
      </c>
      <c r="Y342" s="11">
        <v>0</v>
      </c>
      <c r="Z342" s="11">
        <v>0</v>
      </c>
      <c r="AA342" s="11">
        <v>0</v>
      </c>
      <c r="AB342" s="11">
        <v>0</v>
      </c>
    </row>
    <row r="343" spans="1:28" x14ac:dyDescent="0.25">
      <c r="A343" s="11">
        <v>21</v>
      </c>
      <c r="B343" s="11" t="s">
        <v>27</v>
      </c>
      <c r="C343" s="11">
        <v>313</v>
      </c>
      <c r="D343" s="11">
        <v>2</v>
      </c>
      <c r="E343" s="11">
        <v>0.4</v>
      </c>
      <c r="F343" s="11">
        <v>0.19920000000000002</v>
      </c>
      <c r="G343" s="11">
        <v>0</v>
      </c>
      <c r="H343" s="11">
        <v>0.40079999999999999</v>
      </c>
      <c r="I343" s="11">
        <v>0</v>
      </c>
      <c r="J343" s="11">
        <v>0</v>
      </c>
      <c r="K343" s="11">
        <v>0</v>
      </c>
      <c r="L343" s="11">
        <v>0</v>
      </c>
      <c r="M343" s="11">
        <v>0.91620000000000001</v>
      </c>
      <c r="N343" s="11">
        <v>7.4999999999999997E-2</v>
      </c>
      <c r="O343" s="11">
        <v>0</v>
      </c>
      <c r="P343" s="11">
        <v>8.8000000000000005E-3</v>
      </c>
      <c r="Q343" s="11">
        <v>0</v>
      </c>
      <c r="R343" s="11">
        <v>0</v>
      </c>
      <c r="S343" s="11">
        <v>0</v>
      </c>
      <c r="T343" s="11">
        <v>0</v>
      </c>
      <c r="U343" s="11">
        <v>0.1103</v>
      </c>
      <c r="V343" s="11">
        <v>0.27399999999999997</v>
      </c>
      <c r="W343" s="11">
        <v>0</v>
      </c>
      <c r="X343" s="11">
        <v>0.61570000000000003</v>
      </c>
      <c r="Y343" s="11">
        <v>0</v>
      </c>
      <c r="Z343" s="11">
        <v>0</v>
      </c>
      <c r="AA343" s="11">
        <v>0</v>
      </c>
      <c r="AB343" s="11">
        <v>0</v>
      </c>
    </row>
    <row r="344" spans="1:28" x14ac:dyDescent="0.25">
      <c r="A344" s="11">
        <v>21</v>
      </c>
      <c r="B344" s="11" t="s">
        <v>27</v>
      </c>
      <c r="C344" s="11">
        <v>313</v>
      </c>
      <c r="D344" s="11">
        <v>2</v>
      </c>
      <c r="E344" s="11">
        <v>0.34939999999999999</v>
      </c>
      <c r="F344" s="11">
        <v>0.30149999999999999</v>
      </c>
      <c r="G344" s="11">
        <v>0</v>
      </c>
      <c r="H344" s="11">
        <v>0.34909999999999997</v>
      </c>
      <c r="I344" s="11">
        <v>0</v>
      </c>
      <c r="J344" s="11">
        <v>0</v>
      </c>
      <c r="K344" s="11">
        <v>0</v>
      </c>
      <c r="L344" s="11">
        <v>0</v>
      </c>
      <c r="M344" s="11">
        <v>0.84920000000000007</v>
      </c>
      <c r="N344" s="11">
        <v>0.13400000000000001</v>
      </c>
      <c r="O344" s="11">
        <v>0</v>
      </c>
      <c r="P344" s="11">
        <v>1.6799999999999999E-2</v>
      </c>
      <c r="Q344" s="11">
        <v>0</v>
      </c>
      <c r="R344" s="11">
        <v>0</v>
      </c>
      <c r="S344" s="11">
        <v>0</v>
      </c>
      <c r="T344" s="11">
        <v>0</v>
      </c>
      <c r="U344" s="11">
        <v>0.13769999999999999</v>
      </c>
      <c r="V344" s="11">
        <v>0.37549999999999994</v>
      </c>
      <c r="W344" s="11">
        <v>0</v>
      </c>
      <c r="X344" s="11">
        <v>0.48680000000000001</v>
      </c>
      <c r="Y344" s="11">
        <v>0</v>
      </c>
      <c r="Z344" s="11">
        <v>0</v>
      </c>
      <c r="AA344" s="11">
        <v>0</v>
      </c>
      <c r="AB344" s="11">
        <v>0</v>
      </c>
    </row>
    <row r="345" spans="1:28" x14ac:dyDescent="0.25">
      <c r="A345" s="11">
        <v>21</v>
      </c>
      <c r="B345" s="11" t="s">
        <v>27</v>
      </c>
      <c r="C345" s="11">
        <v>313</v>
      </c>
      <c r="D345" s="11">
        <v>2</v>
      </c>
      <c r="E345" s="11">
        <v>0.29960000000000003</v>
      </c>
      <c r="F345" s="11">
        <v>0.40110000000000001</v>
      </c>
      <c r="G345" s="11">
        <v>0</v>
      </c>
      <c r="H345" s="11">
        <v>0.29930000000000001</v>
      </c>
      <c r="I345" s="11">
        <v>0</v>
      </c>
      <c r="J345" s="11">
        <v>0</v>
      </c>
      <c r="K345" s="11">
        <v>0</v>
      </c>
      <c r="L345" s="11">
        <v>0</v>
      </c>
      <c r="M345" s="11">
        <v>0.79569999999999996</v>
      </c>
      <c r="N345" s="11">
        <v>0.18899999999999997</v>
      </c>
      <c r="O345" s="11">
        <v>0</v>
      </c>
      <c r="P345" s="11">
        <v>1.5300000000000001E-2</v>
      </c>
      <c r="Q345" s="11">
        <v>0</v>
      </c>
      <c r="R345" s="11">
        <v>0</v>
      </c>
      <c r="S345" s="11">
        <v>0</v>
      </c>
      <c r="T345" s="11">
        <v>0</v>
      </c>
      <c r="U345" s="11">
        <v>0.17230000000000001</v>
      </c>
      <c r="V345" s="11">
        <v>0.45810000000000001</v>
      </c>
      <c r="W345" s="11">
        <v>0</v>
      </c>
      <c r="X345" s="11">
        <v>0.36959999999999998</v>
      </c>
      <c r="Y345" s="11">
        <v>0</v>
      </c>
      <c r="Z345" s="11">
        <v>0</v>
      </c>
      <c r="AA345" s="11">
        <v>0</v>
      </c>
      <c r="AB345" s="11">
        <v>0</v>
      </c>
    </row>
    <row r="346" spans="1:28" x14ac:dyDescent="0.25">
      <c r="A346" s="11">
        <v>21</v>
      </c>
      <c r="B346" s="11" t="s">
        <v>27</v>
      </c>
      <c r="C346" s="11">
        <v>313</v>
      </c>
      <c r="D346" s="11">
        <v>2</v>
      </c>
      <c r="E346" s="11">
        <v>0.29960000000000003</v>
      </c>
      <c r="F346" s="11">
        <v>0.40110000000000001</v>
      </c>
      <c r="G346" s="11">
        <v>0</v>
      </c>
      <c r="H346" s="11">
        <v>0.29930000000000001</v>
      </c>
      <c r="I346" s="11">
        <v>0</v>
      </c>
      <c r="J346" s="11">
        <v>0</v>
      </c>
      <c r="K346" s="11">
        <v>0</v>
      </c>
      <c r="L346" s="11">
        <v>0</v>
      </c>
      <c r="M346" s="11">
        <v>0.79569999999999996</v>
      </c>
      <c r="N346" s="11">
        <v>0.18899999999999997</v>
      </c>
      <c r="O346" s="11">
        <v>0</v>
      </c>
      <c r="P346" s="11">
        <v>1.5300000000000001E-2</v>
      </c>
      <c r="Q346" s="11">
        <v>0</v>
      </c>
      <c r="R346" s="11">
        <v>0</v>
      </c>
      <c r="S346" s="11">
        <v>0</v>
      </c>
      <c r="T346" s="11">
        <v>0</v>
      </c>
      <c r="U346" s="11">
        <v>0.17230000000000001</v>
      </c>
      <c r="V346" s="11">
        <v>0.45810000000000001</v>
      </c>
      <c r="W346" s="11">
        <v>0</v>
      </c>
      <c r="X346" s="11">
        <v>0.36959999999999998</v>
      </c>
      <c r="Y346" s="11">
        <v>0</v>
      </c>
      <c r="Z346" s="11">
        <v>0</v>
      </c>
      <c r="AA346" s="11">
        <v>0</v>
      </c>
      <c r="AB346" s="11">
        <v>0</v>
      </c>
    </row>
    <row r="347" spans="1:28" x14ac:dyDescent="0.25">
      <c r="A347" s="11">
        <v>21</v>
      </c>
      <c r="B347" s="11" t="s">
        <v>27</v>
      </c>
      <c r="C347" s="11">
        <v>333</v>
      </c>
      <c r="D347" s="11">
        <v>2</v>
      </c>
      <c r="E347" s="11">
        <v>0.44990000000000002</v>
      </c>
      <c r="F347" s="11">
        <v>0.1003</v>
      </c>
      <c r="G347" s="11">
        <v>0</v>
      </c>
      <c r="H347" s="11">
        <v>0.44979999999999998</v>
      </c>
      <c r="I347" s="11">
        <v>0</v>
      </c>
      <c r="J347" s="11">
        <v>0</v>
      </c>
      <c r="K347" s="11">
        <v>0</v>
      </c>
      <c r="L347" s="11">
        <v>0</v>
      </c>
      <c r="M347" s="11">
        <v>0.94090000000000007</v>
      </c>
      <c r="N347" s="11">
        <v>4.2599999999999999E-2</v>
      </c>
      <c r="O347" s="11">
        <v>0</v>
      </c>
      <c r="P347" s="11">
        <v>1.6500000000000001E-2</v>
      </c>
      <c r="Q347" s="11">
        <v>0</v>
      </c>
      <c r="R347" s="11">
        <v>0</v>
      </c>
      <c r="S347" s="11">
        <v>0</v>
      </c>
      <c r="T347" s="11">
        <v>0</v>
      </c>
      <c r="U347" s="11">
        <v>0.12380000000000001</v>
      </c>
      <c r="V347" s="11">
        <v>0.14130000000000001</v>
      </c>
      <c r="W347" s="11">
        <v>0</v>
      </c>
      <c r="X347" s="11">
        <v>0.73480000000000001</v>
      </c>
      <c r="Y347" s="11">
        <v>0</v>
      </c>
      <c r="Z347" s="11">
        <v>0</v>
      </c>
      <c r="AA347" s="11">
        <v>0</v>
      </c>
      <c r="AB347" s="11">
        <v>0</v>
      </c>
    </row>
    <row r="348" spans="1:28" x14ac:dyDescent="0.25">
      <c r="A348" s="11">
        <v>21</v>
      </c>
      <c r="B348" s="11" t="s">
        <v>27</v>
      </c>
      <c r="C348" s="11">
        <v>333</v>
      </c>
      <c r="D348" s="11">
        <v>2</v>
      </c>
      <c r="E348" s="11">
        <v>0.40060000000000001</v>
      </c>
      <c r="F348" s="11">
        <v>0.2029</v>
      </c>
      <c r="G348" s="11">
        <v>0</v>
      </c>
      <c r="H348" s="11">
        <v>0.39649999999999996</v>
      </c>
      <c r="I348" s="11">
        <v>0</v>
      </c>
      <c r="J348" s="11">
        <v>0</v>
      </c>
      <c r="K348" s="11">
        <v>0</v>
      </c>
      <c r="L348" s="11">
        <v>0</v>
      </c>
      <c r="M348" s="11">
        <v>0.88450000000000006</v>
      </c>
      <c r="N348" s="11">
        <v>8.5900000000000004E-2</v>
      </c>
      <c r="O348" s="11">
        <v>0</v>
      </c>
      <c r="P348" s="11">
        <v>2.9500000000000002E-2</v>
      </c>
      <c r="Q348" s="11">
        <v>0</v>
      </c>
      <c r="R348" s="11">
        <v>0</v>
      </c>
      <c r="S348" s="11">
        <v>0</v>
      </c>
      <c r="T348" s="11">
        <v>0</v>
      </c>
      <c r="U348" s="11">
        <v>0.157</v>
      </c>
      <c r="V348" s="11">
        <v>0.26669999999999999</v>
      </c>
      <c r="W348" s="11">
        <v>0</v>
      </c>
      <c r="X348" s="11">
        <v>0.57630000000000003</v>
      </c>
      <c r="Y348" s="11">
        <v>0</v>
      </c>
      <c r="Z348" s="11">
        <v>0</v>
      </c>
      <c r="AA348" s="11">
        <v>0</v>
      </c>
      <c r="AB348" s="11">
        <v>0</v>
      </c>
    </row>
    <row r="349" spans="1:28" x14ac:dyDescent="0.25">
      <c r="A349" s="11">
        <v>21</v>
      </c>
      <c r="B349" s="11" t="s">
        <v>27</v>
      </c>
      <c r="C349" s="11">
        <v>333</v>
      </c>
      <c r="D349" s="11">
        <v>2</v>
      </c>
      <c r="E349" s="11">
        <v>0.34970000000000001</v>
      </c>
      <c r="F349" s="11">
        <v>0.30030000000000001</v>
      </c>
      <c r="G349" s="11">
        <v>0</v>
      </c>
      <c r="H349" s="11">
        <v>0.35</v>
      </c>
      <c r="I349" s="11">
        <v>0</v>
      </c>
      <c r="J349" s="11">
        <v>0</v>
      </c>
      <c r="K349" s="11">
        <v>0</v>
      </c>
      <c r="L349" s="11">
        <v>0</v>
      </c>
      <c r="M349" s="11">
        <v>0.82040000000000002</v>
      </c>
      <c r="N349" s="11">
        <v>0.1492</v>
      </c>
      <c r="O349" s="11">
        <v>0</v>
      </c>
      <c r="P349" s="11">
        <v>3.0299999999999997E-2</v>
      </c>
      <c r="Q349" s="11">
        <v>0</v>
      </c>
      <c r="R349" s="11">
        <v>0</v>
      </c>
      <c r="S349" s="11">
        <v>0</v>
      </c>
      <c r="T349" s="11">
        <v>0</v>
      </c>
      <c r="U349" s="11">
        <v>0.19450000000000001</v>
      </c>
      <c r="V349" s="11">
        <v>0.34689999999999999</v>
      </c>
      <c r="W349" s="11">
        <v>0</v>
      </c>
      <c r="X349" s="11">
        <v>0.45860000000000001</v>
      </c>
      <c r="Y349" s="11">
        <v>0</v>
      </c>
      <c r="Z349" s="11">
        <v>0</v>
      </c>
      <c r="AA349" s="11">
        <v>0</v>
      </c>
      <c r="AB349" s="11">
        <v>0</v>
      </c>
    </row>
    <row r="350" spans="1:28" x14ac:dyDescent="0.25">
      <c r="A350" s="11">
        <v>21</v>
      </c>
      <c r="B350" s="11" t="s">
        <v>27</v>
      </c>
      <c r="C350" s="11">
        <v>333</v>
      </c>
      <c r="D350" s="11">
        <v>2</v>
      </c>
      <c r="E350" s="11">
        <v>0.44990000000000002</v>
      </c>
      <c r="F350" s="11">
        <v>0.1003</v>
      </c>
      <c r="G350" s="11">
        <v>0</v>
      </c>
      <c r="H350" s="11">
        <v>0.44979999999999998</v>
      </c>
      <c r="I350" s="11">
        <v>0</v>
      </c>
      <c r="J350" s="11">
        <v>0</v>
      </c>
      <c r="K350" s="11">
        <v>0</v>
      </c>
      <c r="L350" s="11">
        <v>0</v>
      </c>
      <c r="M350" s="11">
        <v>0.94090000000000007</v>
      </c>
      <c r="N350" s="11">
        <v>4.2599999999999999E-2</v>
      </c>
      <c r="O350" s="11">
        <v>0</v>
      </c>
      <c r="P350" s="11">
        <v>1.6500000000000001E-2</v>
      </c>
      <c r="Q350" s="11">
        <v>0</v>
      </c>
      <c r="R350" s="11">
        <v>0</v>
      </c>
      <c r="S350" s="11">
        <v>0</v>
      </c>
      <c r="T350" s="11">
        <v>0</v>
      </c>
      <c r="U350" s="11">
        <v>0.12380000000000001</v>
      </c>
      <c r="V350" s="11">
        <v>0.14130000000000001</v>
      </c>
      <c r="W350" s="11">
        <v>0</v>
      </c>
      <c r="X350" s="11">
        <v>0.73480000000000001</v>
      </c>
      <c r="Y350" s="11">
        <v>0</v>
      </c>
      <c r="Z350" s="11">
        <v>0</v>
      </c>
      <c r="AA350" s="11">
        <v>0</v>
      </c>
      <c r="AB350" s="11">
        <v>0</v>
      </c>
    </row>
    <row r="351" spans="1:28" x14ac:dyDescent="0.25">
      <c r="A351" s="11">
        <v>21</v>
      </c>
      <c r="B351" s="11" t="s">
        <v>27</v>
      </c>
      <c r="C351" s="11">
        <v>333</v>
      </c>
      <c r="D351" s="11">
        <v>2</v>
      </c>
      <c r="E351" s="11">
        <v>0.40060000000000001</v>
      </c>
      <c r="F351" s="11">
        <v>0.2029</v>
      </c>
      <c r="G351" s="11">
        <v>0</v>
      </c>
      <c r="H351" s="11">
        <v>0.39649999999999996</v>
      </c>
      <c r="I351" s="11">
        <v>0</v>
      </c>
      <c r="J351" s="11">
        <v>0</v>
      </c>
      <c r="K351" s="11">
        <v>0</v>
      </c>
      <c r="L351" s="11">
        <v>0</v>
      </c>
      <c r="M351" s="11">
        <v>0.88450000000000006</v>
      </c>
      <c r="N351" s="11">
        <v>8.5900000000000004E-2</v>
      </c>
      <c r="O351" s="11">
        <v>0</v>
      </c>
      <c r="P351" s="11">
        <v>2.9500000000000002E-2</v>
      </c>
      <c r="Q351" s="11">
        <v>0</v>
      </c>
      <c r="R351" s="11">
        <v>0</v>
      </c>
      <c r="S351" s="11">
        <v>0</v>
      </c>
      <c r="T351" s="11">
        <v>0</v>
      </c>
      <c r="U351" s="11">
        <v>0.157</v>
      </c>
      <c r="V351" s="11">
        <v>0.26669999999999999</v>
      </c>
      <c r="W351" s="11">
        <v>0</v>
      </c>
      <c r="X351" s="11">
        <v>0.57630000000000003</v>
      </c>
      <c r="Y351" s="11">
        <v>0</v>
      </c>
      <c r="Z351" s="11">
        <v>0</v>
      </c>
      <c r="AA351" s="11">
        <v>0</v>
      </c>
      <c r="AB351" s="11">
        <v>0</v>
      </c>
    </row>
    <row r="352" spans="1:28" x14ac:dyDescent="0.25">
      <c r="A352" s="11">
        <v>21</v>
      </c>
      <c r="B352" s="11" t="s">
        <v>27</v>
      </c>
      <c r="C352" s="11">
        <v>333</v>
      </c>
      <c r="D352" s="11">
        <v>2</v>
      </c>
      <c r="E352" s="11">
        <v>0.34970000000000001</v>
      </c>
      <c r="F352" s="11">
        <v>0.30030000000000001</v>
      </c>
      <c r="G352" s="11">
        <v>0</v>
      </c>
      <c r="H352" s="11">
        <v>0.35</v>
      </c>
      <c r="I352" s="11">
        <v>0</v>
      </c>
      <c r="J352" s="11">
        <v>0</v>
      </c>
      <c r="K352" s="11">
        <v>0</v>
      </c>
      <c r="L352" s="11">
        <v>0</v>
      </c>
      <c r="M352" s="11">
        <v>0.82040000000000002</v>
      </c>
      <c r="N352" s="11">
        <v>0.1492</v>
      </c>
      <c r="O352" s="11">
        <v>0</v>
      </c>
      <c r="P352" s="11">
        <v>3.0299999999999997E-2</v>
      </c>
      <c r="Q352" s="11">
        <v>0</v>
      </c>
      <c r="R352" s="11">
        <v>0</v>
      </c>
      <c r="S352" s="11">
        <v>0</v>
      </c>
      <c r="T352" s="11">
        <v>0</v>
      </c>
      <c r="U352" s="11">
        <v>0.19450000000000001</v>
      </c>
      <c r="V352" s="11">
        <v>0.34689999999999999</v>
      </c>
      <c r="W352" s="11">
        <v>0</v>
      </c>
      <c r="X352" s="11">
        <v>0.45860000000000001</v>
      </c>
      <c r="Y352" s="11">
        <v>0</v>
      </c>
      <c r="Z352" s="11">
        <v>0</v>
      </c>
      <c r="AA352" s="11">
        <v>0</v>
      </c>
      <c r="AB352" s="11">
        <v>0</v>
      </c>
    </row>
    <row r="353" spans="1:28" x14ac:dyDescent="0.25">
      <c r="A353" s="11">
        <v>21</v>
      </c>
      <c r="B353" s="11" t="s">
        <v>27</v>
      </c>
      <c r="C353" s="11">
        <v>333</v>
      </c>
      <c r="D353" s="11">
        <v>2</v>
      </c>
      <c r="E353" s="11">
        <v>0.44990000000000002</v>
      </c>
      <c r="F353" s="11">
        <v>0.1003</v>
      </c>
      <c r="G353" s="11">
        <v>0</v>
      </c>
      <c r="H353" s="11">
        <v>0.44979999999999998</v>
      </c>
      <c r="I353" s="11">
        <v>0</v>
      </c>
      <c r="J353" s="11">
        <v>0</v>
      </c>
      <c r="K353" s="11">
        <v>0</v>
      </c>
      <c r="L353" s="11">
        <v>0</v>
      </c>
      <c r="M353" s="11">
        <v>0.94090000000000007</v>
      </c>
      <c r="N353" s="11">
        <v>4.2599999999999999E-2</v>
      </c>
      <c r="O353" s="11">
        <v>0</v>
      </c>
      <c r="P353" s="11">
        <v>1.6500000000000001E-2</v>
      </c>
      <c r="Q353" s="11">
        <v>0</v>
      </c>
      <c r="R353" s="11">
        <v>0</v>
      </c>
      <c r="S353" s="11">
        <v>0</v>
      </c>
      <c r="T353" s="11">
        <v>0</v>
      </c>
      <c r="U353" s="11">
        <v>0.12380000000000001</v>
      </c>
      <c r="V353" s="11">
        <v>0.14130000000000001</v>
      </c>
      <c r="W353" s="11">
        <v>0</v>
      </c>
      <c r="X353" s="11">
        <v>0.73480000000000001</v>
      </c>
      <c r="Y353" s="11">
        <v>0</v>
      </c>
      <c r="Z353" s="11">
        <v>0</v>
      </c>
      <c r="AA353" s="11">
        <v>0</v>
      </c>
      <c r="AB353" s="11">
        <v>0</v>
      </c>
    </row>
    <row r="354" spans="1:28" x14ac:dyDescent="0.25">
      <c r="A354" s="11">
        <v>21</v>
      </c>
      <c r="B354" s="11" t="s">
        <v>27</v>
      </c>
      <c r="C354" s="11">
        <v>333</v>
      </c>
      <c r="D354" s="11">
        <v>2</v>
      </c>
      <c r="E354" s="11">
        <v>0.40060000000000001</v>
      </c>
      <c r="F354" s="11">
        <v>0.2029</v>
      </c>
      <c r="G354" s="11">
        <v>0</v>
      </c>
      <c r="H354" s="11">
        <v>0.39649999999999996</v>
      </c>
      <c r="I354" s="11">
        <v>0</v>
      </c>
      <c r="J354" s="11">
        <v>0</v>
      </c>
      <c r="K354" s="11">
        <v>0</v>
      </c>
      <c r="L354" s="11">
        <v>0</v>
      </c>
      <c r="M354" s="11">
        <v>0.88450000000000006</v>
      </c>
      <c r="N354" s="11">
        <v>8.5900000000000004E-2</v>
      </c>
      <c r="O354" s="11">
        <v>0</v>
      </c>
      <c r="P354" s="11">
        <v>2.9500000000000002E-2</v>
      </c>
      <c r="Q354" s="11">
        <v>0</v>
      </c>
      <c r="R354" s="11">
        <v>0</v>
      </c>
      <c r="S354" s="11">
        <v>0</v>
      </c>
      <c r="T354" s="11">
        <v>0</v>
      </c>
      <c r="U354" s="11">
        <v>0.157</v>
      </c>
      <c r="V354" s="11">
        <v>0.26669999999999999</v>
      </c>
      <c r="W354" s="11">
        <v>0</v>
      </c>
      <c r="X354" s="11">
        <v>0.57630000000000003</v>
      </c>
      <c r="Y354" s="11">
        <v>0</v>
      </c>
      <c r="Z354" s="11">
        <v>0</v>
      </c>
      <c r="AA354" s="11">
        <v>0</v>
      </c>
      <c r="AB354" s="11">
        <v>0</v>
      </c>
    </row>
    <row r="355" spans="1:28" x14ac:dyDescent="0.25">
      <c r="A355" s="11">
        <v>21</v>
      </c>
      <c r="B355" s="11" t="s">
        <v>27</v>
      </c>
      <c r="C355" s="11">
        <v>333</v>
      </c>
      <c r="D355" s="11">
        <v>2</v>
      </c>
      <c r="E355" s="11">
        <v>0.34970000000000001</v>
      </c>
      <c r="F355" s="11">
        <v>0.30030000000000001</v>
      </c>
      <c r="G355" s="11">
        <v>0</v>
      </c>
      <c r="H355" s="11">
        <v>0.35</v>
      </c>
      <c r="I355" s="11">
        <v>0</v>
      </c>
      <c r="J355" s="11">
        <v>0</v>
      </c>
      <c r="K355" s="11">
        <v>0</v>
      </c>
      <c r="L355" s="11">
        <v>0</v>
      </c>
      <c r="M355" s="11">
        <v>0.82040000000000002</v>
      </c>
      <c r="N355" s="11">
        <v>0.1492</v>
      </c>
      <c r="O355" s="11">
        <v>0</v>
      </c>
      <c r="P355" s="11">
        <v>3.0299999999999997E-2</v>
      </c>
      <c r="Q355" s="11">
        <v>0</v>
      </c>
      <c r="R355" s="11">
        <v>0</v>
      </c>
      <c r="S355" s="11">
        <v>0</v>
      </c>
      <c r="T355" s="11">
        <v>0</v>
      </c>
      <c r="U355" s="11">
        <v>0.19450000000000001</v>
      </c>
      <c r="V355" s="11">
        <v>0.34689999999999999</v>
      </c>
      <c r="W355" s="11">
        <v>0</v>
      </c>
      <c r="X355" s="11">
        <v>0.45860000000000001</v>
      </c>
      <c r="Y355" s="11">
        <v>0</v>
      </c>
      <c r="Z355" s="11">
        <v>0</v>
      </c>
      <c r="AA355" s="11">
        <v>0</v>
      </c>
      <c r="AB355" s="11">
        <v>0</v>
      </c>
    </row>
    <row r="356" spans="1:28" x14ac:dyDescent="0.25">
      <c r="A356" s="11">
        <v>22</v>
      </c>
      <c r="B356" s="11" t="s">
        <v>27</v>
      </c>
      <c r="C356" s="11">
        <v>303.2</v>
      </c>
      <c r="D356" s="11">
        <v>2</v>
      </c>
      <c r="E356" s="11">
        <v>0.28000000000000003</v>
      </c>
      <c r="F356" s="11">
        <v>0.35399999999999998</v>
      </c>
      <c r="G356" s="11">
        <v>0</v>
      </c>
      <c r="H356" s="11">
        <v>0</v>
      </c>
      <c r="I356" s="11">
        <v>0</v>
      </c>
      <c r="J356" s="11">
        <v>0</v>
      </c>
      <c r="K356" s="11">
        <v>0</v>
      </c>
      <c r="L356" s="11">
        <v>0.36599999999999999</v>
      </c>
      <c r="M356" s="11">
        <v>0.10100000000000001</v>
      </c>
      <c r="N356" s="11">
        <v>0.89100000000000001</v>
      </c>
      <c r="O356" s="11">
        <v>0</v>
      </c>
      <c r="P356" s="11">
        <v>0</v>
      </c>
      <c r="Q356" s="11">
        <v>0</v>
      </c>
      <c r="R356" s="11">
        <v>0</v>
      </c>
      <c r="S356" s="11">
        <v>0</v>
      </c>
      <c r="T356" s="11">
        <v>8.0000000000000002E-3</v>
      </c>
      <c r="U356" s="11">
        <v>0.379</v>
      </c>
      <c r="V356" s="11">
        <v>2E-3</v>
      </c>
      <c r="W356" s="11">
        <v>0</v>
      </c>
      <c r="X356" s="11">
        <v>0</v>
      </c>
      <c r="Y356" s="11">
        <v>0</v>
      </c>
      <c r="Z356" s="11">
        <v>0</v>
      </c>
      <c r="AA356" s="11">
        <v>0</v>
      </c>
      <c r="AB356" s="11">
        <v>0.61899999999999999</v>
      </c>
    </row>
    <row r="357" spans="1:28" x14ac:dyDescent="0.25">
      <c r="A357" s="11">
        <v>22</v>
      </c>
      <c r="B357" s="11" t="s">
        <v>27</v>
      </c>
      <c r="C357" s="11">
        <v>303.2</v>
      </c>
      <c r="D357" s="11">
        <v>2</v>
      </c>
      <c r="E357" s="11">
        <v>0.38</v>
      </c>
      <c r="F357" s="11">
        <v>0.313</v>
      </c>
      <c r="G357" s="11">
        <v>0</v>
      </c>
      <c r="H357" s="11">
        <v>0</v>
      </c>
      <c r="I357" s="11">
        <v>0</v>
      </c>
      <c r="J357" s="11">
        <v>0</v>
      </c>
      <c r="K357" s="11">
        <v>0</v>
      </c>
      <c r="L357" s="11">
        <v>0.307</v>
      </c>
      <c r="M357" s="11">
        <v>0.11</v>
      </c>
      <c r="N357" s="11">
        <v>0.88100000000000001</v>
      </c>
      <c r="O357" s="11">
        <v>0</v>
      </c>
      <c r="P357" s="11">
        <v>0</v>
      </c>
      <c r="Q357" s="11">
        <v>0</v>
      </c>
      <c r="R357" s="11">
        <v>0</v>
      </c>
      <c r="S357" s="11">
        <v>0</v>
      </c>
      <c r="T357" s="11">
        <v>8.9999999999999993E-3</v>
      </c>
      <c r="U357" s="11">
        <v>0.51800000000000002</v>
      </c>
      <c r="V357" s="11">
        <v>5.0000000000000001E-3</v>
      </c>
      <c r="W357" s="11">
        <v>0</v>
      </c>
      <c r="X357" s="11">
        <v>0</v>
      </c>
      <c r="Y357" s="11">
        <v>0</v>
      </c>
      <c r="Z357" s="11">
        <v>0</v>
      </c>
      <c r="AA357" s="11">
        <v>0</v>
      </c>
      <c r="AB357" s="11">
        <v>0.47699999999999998</v>
      </c>
    </row>
    <row r="358" spans="1:28" x14ac:dyDescent="0.25">
      <c r="A358" s="11">
        <v>22</v>
      </c>
      <c r="B358" s="11" t="s">
        <v>27</v>
      </c>
      <c r="C358" s="11">
        <v>303.2</v>
      </c>
      <c r="D358" s="11">
        <v>2</v>
      </c>
      <c r="E358" s="11">
        <v>0.52100000000000002</v>
      </c>
      <c r="F358" s="11">
        <v>0.24</v>
      </c>
      <c r="G358" s="11">
        <v>0</v>
      </c>
      <c r="H358" s="11">
        <v>0</v>
      </c>
      <c r="I358" s="11">
        <v>0</v>
      </c>
      <c r="J358" s="11">
        <v>0</v>
      </c>
      <c r="K358" s="11">
        <v>0</v>
      </c>
      <c r="L358" s="11">
        <v>0.23899999999999999</v>
      </c>
      <c r="M358" s="11">
        <v>0.12</v>
      </c>
      <c r="N358" s="11">
        <v>0.86</v>
      </c>
      <c r="O358" s="11">
        <v>0</v>
      </c>
      <c r="P358" s="11">
        <v>0</v>
      </c>
      <c r="Q358" s="11">
        <v>0</v>
      </c>
      <c r="R358" s="11">
        <v>0</v>
      </c>
      <c r="S358" s="11">
        <v>0</v>
      </c>
      <c r="T358" s="11">
        <v>0.02</v>
      </c>
      <c r="U358" s="11">
        <v>0.65400000000000003</v>
      </c>
      <c r="V358" s="11">
        <v>1.7000000000000001E-2</v>
      </c>
      <c r="W358" s="11">
        <v>0</v>
      </c>
      <c r="X358" s="11">
        <v>0</v>
      </c>
      <c r="Y358" s="11">
        <v>0</v>
      </c>
      <c r="Z358" s="11">
        <v>0</v>
      </c>
      <c r="AA358" s="11">
        <v>0</v>
      </c>
      <c r="AB358" s="11">
        <v>0.32900000000000001</v>
      </c>
    </row>
    <row r="359" spans="1:28" x14ac:dyDescent="0.25">
      <c r="A359" s="11">
        <v>22</v>
      </c>
      <c r="B359" s="11" t="s">
        <v>27</v>
      </c>
      <c r="C359" s="11">
        <v>303.2</v>
      </c>
      <c r="D359" s="11">
        <v>2</v>
      </c>
      <c r="E359" s="11">
        <v>0.6</v>
      </c>
      <c r="F359" s="11">
        <v>0.24</v>
      </c>
      <c r="G359" s="11">
        <v>0</v>
      </c>
      <c r="H359" s="11">
        <v>0</v>
      </c>
      <c r="I359" s="11">
        <v>0</v>
      </c>
      <c r="J359" s="11">
        <v>0</v>
      </c>
      <c r="K359" s="11">
        <v>0</v>
      </c>
      <c r="L359" s="11">
        <v>0.16</v>
      </c>
      <c r="M359" s="11">
        <v>0.13600000000000001</v>
      </c>
      <c r="N359" s="11">
        <v>0.84199999999999997</v>
      </c>
      <c r="O359" s="11">
        <v>0</v>
      </c>
      <c r="P359" s="11">
        <v>0</v>
      </c>
      <c r="Q359" s="11">
        <v>0</v>
      </c>
      <c r="R359" s="11">
        <v>0</v>
      </c>
      <c r="S359" s="11">
        <v>0</v>
      </c>
      <c r="T359" s="11">
        <v>2.1999999999999999E-2</v>
      </c>
      <c r="U359" s="11">
        <v>0.77</v>
      </c>
      <c r="V359" s="11">
        <v>3.4000000000000002E-2</v>
      </c>
      <c r="W359" s="11">
        <v>0</v>
      </c>
      <c r="X359" s="11">
        <v>0</v>
      </c>
      <c r="Y359" s="11">
        <v>0</v>
      </c>
      <c r="Z359" s="11">
        <v>0</v>
      </c>
      <c r="AA359" s="11">
        <v>0</v>
      </c>
      <c r="AB359" s="11">
        <v>0.19600000000000001</v>
      </c>
    </row>
    <row r="360" spans="1:28" x14ac:dyDescent="0.25">
      <c r="A360" s="11">
        <v>22</v>
      </c>
      <c r="B360" s="11" t="s">
        <v>27</v>
      </c>
      <c r="C360" s="11">
        <v>323.2</v>
      </c>
      <c r="D360" s="11">
        <v>2</v>
      </c>
      <c r="E360" s="11">
        <v>0.122</v>
      </c>
      <c r="F360" s="11">
        <v>0.439</v>
      </c>
      <c r="G360" s="11">
        <v>0</v>
      </c>
      <c r="H360" s="11">
        <v>0</v>
      </c>
      <c r="I360" s="11">
        <v>0</v>
      </c>
      <c r="J360" s="11">
        <v>0</v>
      </c>
      <c r="K360" s="11">
        <v>0</v>
      </c>
      <c r="L360" s="11">
        <v>0.439</v>
      </c>
      <c r="M360" s="11">
        <v>2.8000000000000001E-2</v>
      </c>
      <c r="N360" s="11">
        <v>0.96499999999999997</v>
      </c>
      <c r="O360" s="11">
        <v>0</v>
      </c>
      <c r="P360" s="11">
        <v>0</v>
      </c>
      <c r="Q360" s="11">
        <v>0</v>
      </c>
      <c r="R360" s="11">
        <v>0</v>
      </c>
      <c r="S360" s="11">
        <v>0</v>
      </c>
      <c r="T360" s="11">
        <v>7.0000000000000001E-3</v>
      </c>
      <c r="U360" s="11">
        <v>0.23300000000000001</v>
      </c>
      <c r="V360" s="11">
        <v>0</v>
      </c>
      <c r="W360" s="11">
        <v>0</v>
      </c>
      <c r="X360" s="11">
        <v>0</v>
      </c>
      <c r="Y360" s="11">
        <v>0</v>
      </c>
      <c r="Z360" s="11">
        <v>0</v>
      </c>
      <c r="AA360" s="11">
        <v>0</v>
      </c>
      <c r="AB360" s="11">
        <v>0.76700000000000002</v>
      </c>
    </row>
    <row r="361" spans="1:28" x14ac:dyDescent="0.25">
      <c r="A361" s="11">
        <v>22</v>
      </c>
      <c r="B361" s="11" t="s">
        <v>27</v>
      </c>
      <c r="C361" s="11">
        <v>323.2</v>
      </c>
      <c r="D361" s="11">
        <v>2</v>
      </c>
      <c r="E361" s="11">
        <v>0.222</v>
      </c>
      <c r="F361" s="11">
        <v>0.38900000000000001</v>
      </c>
      <c r="G361" s="11">
        <v>0</v>
      </c>
      <c r="H361" s="11">
        <v>0</v>
      </c>
      <c r="I361" s="11">
        <v>0</v>
      </c>
      <c r="J361" s="11">
        <v>0</v>
      </c>
      <c r="K361" s="11">
        <v>0</v>
      </c>
      <c r="L361" s="11">
        <v>0.38900000000000001</v>
      </c>
      <c r="M361" s="11">
        <v>5.8999999999999997E-2</v>
      </c>
      <c r="N361" s="11">
        <v>0.93400000000000005</v>
      </c>
      <c r="O361" s="11">
        <v>0</v>
      </c>
      <c r="P361" s="11">
        <v>0</v>
      </c>
      <c r="Q361" s="11">
        <v>0</v>
      </c>
      <c r="R361" s="11">
        <v>0</v>
      </c>
      <c r="S361" s="11">
        <v>0</v>
      </c>
      <c r="T361" s="11">
        <v>7.0000000000000001E-3</v>
      </c>
      <c r="U361" s="11">
        <v>0.374</v>
      </c>
      <c r="V361" s="11">
        <v>1E-3</v>
      </c>
      <c r="W361" s="11">
        <v>0</v>
      </c>
      <c r="X361" s="11">
        <v>0</v>
      </c>
      <c r="Y361" s="11">
        <v>0</v>
      </c>
      <c r="Z361" s="11">
        <v>0</v>
      </c>
      <c r="AA361" s="11">
        <v>0</v>
      </c>
      <c r="AB361" s="11">
        <v>0.625</v>
      </c>
    </row>
    <row r="362" spans="1:28" x14ac:dyDescent="0.25">
      <c r="A362" s="11">
        <v>22</v>
      </c>
      <c r="B362" s="11" t="s">
        <v>27</v>
      </c>
      <c r="C362" s="11">
        <v>323.2</v>
      </c>
      <c r="D362" s="11">
        <v>2</v>
      </c>
      <c r="E362" s="11">
        <v>0.312</v>
      </c>
      <c r="F362" s="11">
        <v>0.34899999999999998</v>
      </c>
      <c r="G362" s="11">
        <v>0</v>
      </c>
      <c r="H362" s="11">
        <v>0</v>
      </c>
      <c r="I362" s="11">
        <v>0</v>
      </c>
      <c r="J362" s="11">
        <v>0</v>
      </c>
      <c r="K362" s="11">
        <v>0</v>
      </c>
      <c r="L362" s="11">
        <v>0.34899999999999998</v>
      </c>
      <c r="M362" s="11">
        <v>8.6999999999999994E-2</v>
      </c>
      <c r="N362" s="11">
        <v>0.90600000000000003</v>
      </c>
      <c r="O362" s="11">
        <v>0</v>
      </c>
      <c r="P362" s="11">
        <v>0</v>
      </c>
      <c r="Q362" s="11">
        <v>0</v>
      </c>
      <c r="R362" s="11">
        <v>0</v>
      </c>
      <c r="S362" s="11">
        <v>0</v>
      </c>
      <c r="T362" s="11">
        <v>7.0000000000000001E-3</v>
      </c>
      <c r="U362" s="11">
        <v>0.47</v>
      </c>
      <c r="V362" s="11">
        <v>2E-3</v>
      </c>
      <c r="W362" s="11">
        <v>0</v>
      </c>
      <c r="X362" s="11">
        <v>0</v>
      </c>
      <c r="Y362" s="11">
        <v>0</v>
      </c>
      <c r="Z362" s="11">
        <v>0</v>
      </c>
      <c r="AA362" s="11">
        <v>0</v>
      </c>
      <c r="AB362" s="11">
        <v>0.52800000000000002</v>
      </c>
    </row>
    <row r="363" spans="1:28" x14ac:dyDescent="0.25">
      <c r="A363" s="11">
        <v>22</v>
      </c>
      <c r="B363" s="11" t="s">
        <v>27</v>
      </c>
      <c r="C363" s="11">
        <v>323.2</v>
      </c>
      <c r="D363" s="11">
        <v>2</v>
      </c>
      <c r="E363" s="11">
        <v>0.39800000000000002</v>
      </c>
      <c r="F363" s="11">
        <v>0.30099999999999999</v>
      </c>
      <c r="G363" s="11">
        <v>0</v>
      </c>
      <c r="H363" s="11">
        <v>0</v>
      </c>
      <c r="I363" s="11">
        <v>0</v>
      </c>
      <c r="J363" s="11">
        <v>0</v>
      </c>
      <c r="K363" s="11">
        <v>0</v>
      </c>
      <c r="L363" s="11">
        <v>0.30099999999999999</v>
      </c>
      <c r="M363" s="11">
        <v>0.109</v>
      </c>
      <c r="N363" s="11">
        <v>0.88200000000000001</v>
      </c>
      <c r="O363" s="11">
        <v>0</v>
      </c>
      <c r="P363" s="11">
        <v>0</v>
      </c>
      <c r="Q363" s="11">
        <v>0</v>
      </c>
      <c r="R363" s="11">
        <v>0</v>
      </c>
      <c r="S363" s="11">
        <v>0</v>
      </c>
      <c r="T363" s="11">
        <v>8.9999999999999993E-3</v>
      </c>
      <c r="U363" s="11">
        <v>0.55000000000000004</v>
      </c>
      <c r="V363" s="11">
        <v>5.0000000000000001E-3</v>
      </c>
      <c r="W363" s="11">
        <v>0</v>
      </c>
      <c r="X363" s="11">
        <v>0</v>
      </c>
      <c r="Y363" s="11">
        <v>0</v>
      </c>
      <c r="Z363" s="11">
        <v>0</v>
      </c>
      <c r="AA363" s="11">
        <v>0</v>
      </c>
      <c r="AB363" s="11">
        <v>0.44500000000000001</v>
      </c>
    </row>
    <row r="364" spans="1:28" x14ac:dyDescent="0.25">
      <c r="A364" s="11">
        <v>23</v>
      </c>
      <c r="B364" s="11" t="s">
        <v>27</v>
      </c>
      <c r="C364" s="11">
        <v>298.2</v>
      </c>
      <c r="D364" s="11">
        <v>2</v>
      </c>
      <c r="E364" s="11">
        <v>0</v>
      </c>
      <c r="F364" s="11">
        <v>0.49909999999999999</v>
      </c>
      <c r="G364" s="11">
        <v>0</v>
      </c>
      <c r="H364" s="11">
        <v>0</v>
      </c>
      <c r="I364" s="11">
        <v>0</v>
      </c>
      <c r="J364" s="11">
        <v>0</v>
      </c>
      <c r="K364" s="11">
        <v>0</v>
      </c>
      <c r="L364" s="11">
        <v>0.50090000000000001</v>
      </c>
      <c r="M364" s="11">
        <v>0</v>
      </c>
      <c r="N364" s="11">
        <v>0.99809999999999999</v>
      </c>
      <c r="O364" s="11">
        <v>0</v>
      </c>
      <c r="P364" s="11">
        <v>0</v>
      </c>
      <c r="Q364" s="11">
        <v>0</v>
      </c>
      <c r="R364" s="11">
        <v>0</v>
      </c>
      <c r="S364" s="11">
        <v>0</v>
      </c>
      <c r="T364" s="11">
        <v>1.9E-3</v>
      </c>
      <c r="U364" s="11">
        <v>0</v>
      </c>
      <c r="V364" s="11">
        <v>1E-4</v>
      </c>
      <c r="W364" s="11">
        <v>0</v>
      </c>
      <c r="X364" s="11">
        <v>0</v>
      </c>
      <c r="Y364" s="11">
        <v>0</v>
      </c>
      <c r="Z364" s="11">
        <v>0</v>
      </c>
      <c r="AA364" s="11">
        <v>0</v>
      </c>
      <c r="AB364" s="11">
        <v>0.9998999999999999</v>
      </c>
    </row>
    <row r="365" spans="1:28" x14ac:dyDescent="0.25">
      <c r="A365" s="11">
        <v>23</v>
      </c>
      <c r="B365" s="11" t="s">
        <v>27</v>
      </c>
      <c r="C365" s="11">
        <v>298.2</v>
      </c>
      <c r="D365" s="11">
        <v>2</v>
      </c>
      <c r="E365" s="11">
        <v>0.19589999999999999</v>
      </c>
      <c r="F365" s="11">
        <v>0.47490000000000004</v>
      </c>
      <c r="G365" s="11">
        <v>0</v>
      </c>
      <c r="H365" s="11">
        <v>0</v>
      </c>
      <c r="I365" s="11">
        <v>0</v>
      </c>
      <c r="J365" s="11">
        <v>0</v>
      </c>
      <c r="K365" s="11">
        <v>0</v>
      </c>
      <c r="L365" s="11">
        <v>0.32919999999999999</v>
      </c>
      <c r="M365" s="11">
        <v>2.7400000000000001E-2</v>
      </c>
      <c r="N365" s="11">
        <v>0.96810000000000007</v>
      </c>
      <c r="O365" s="11">
        <v>0</v>
      </c>
      <c r="P365" s="11">
        <v>0</v>
      </c>
      <c r="Q365" s="11">
        <v>0</v>
      </c>
      <c r="R365" s="11">
        <v>0</v>
      </c>
      <c r="S365" s="11">
        <v>0</v>
      </c>
      <c r="T365" s="11">
        <v>4.5000000000000005E-3</v>
      </c>
      <c r="U365" s="11">
        <v>0.36219999999999997</v>
      </c>
      <c r="V365" s="11">
        <v>8.9999999999999998E-4</v>
      </c>
      <c r="W365" s="11">
        <v>0</v>
      </c>
      <c r="X365" s="11">
        <v>0</v>
      </c>
      <c r="Y365" s="11">
        <v>0</v>
      </c>
      <c r="Z365" s="11">
        <v>0</v>
      </c>
      <c r="AA365" s="11">
        <v>0</v>
      </c>
      <c r="AB365" s="11">
        <v>0.63690000000000002</v>
      </c>
    </row>
    <row r="366" spans="1:28" x14ac:dyDescent="0.25">
      <c r="A366" s="11">
        <v>23</v>
      </c>
      <c r="B366" s="11" t="s">
        <v>27</v>
      </c>
      <c r="C366" s="11">
        <v>298.2</v>
      </c>
      <c r="D366" s="11">
        <v>2</v>
      </c>
      <c r="E366" s="11">
        <v>0.30309999999999998</v>
      </c>
      <c r="F366" s="11">
        <v>0.39890000000000003</v>
      </c>
      <c r="G366" s="11">
        <v>0</v>
      </c>
      <c r="H366" s="11">
        <v>0</v>
      </c>
      <c r="I366" s="11">
        <v>0</v>
      </c>
      <c r="J366" s="11">
        <v>0</v>
      </c>
      <c r="K366" s="11">
        <v>0</v>
      </c>
      <c r="L366" s="11">
        <v>0.29799999999999999</v>
      </c>
      <c r="M366" s="11">
        <v>3.9900000000000005E-2</v>
      </c>
      <c r="N366" s="11">
        <v>0.95579999999999998</v>
      </c>
      <c r="O366" s="11">
        <v>0</v>
      </c>
      <c r="P366" s="11">
        <v>0</v>
      </c>
      <c r="Q366" s="11">
        <v>0</v>
      </c>
      <c r="R366" s="11">
        <v>0</v>
      </c>
      <c r="S366" s="11">
        <v>0</v>
      </c>
      <c r="T366" s="11">
        <v>4.3E-3</v>
      </c>
      <c r="U366" s="11">
        <v>0.49939999999999996</v>
      </c>
      <c r="V366" s="11">
        <v>1E-4</v>
      </c>
      <c r="W366" s="11">
        <v>0</v>
      </c>
      <c r="X366" s="11">
        <v>0</v>
      </c>
      <c r="Y366" s="11">
        <v>0</v>
      </c>
      <c r="Z366" s="11">
        <v>0</v>
      </c>
      <c r="AA366" s="11">
        <v>0</v>
      </c>
      <c r="AB366" s="11">
        <v>0.50049999999999994</v>
      </c>
    </row>
    <row r="367" spans="1:28" x14ac:dyDescent="0.25">
      <c r="A367" s="11">
        <v>23</v>
      </c>
      <c r="B367" s="11" t="s">
        <v>27</v>
      </c>
      <c r="C367" s="11">
        <v>298.2</v>
      </c>
      <c r="D367" s="11">
        <v>2</v>
      </c>
      <c r="E367" s="11">
        <v>0.36049999999999999</v>
      </c>
      <c r="F367" s="11">
        <v>0.37759999999999999</v>
      </c>
      <c r="G367" s="11">
        <v>0</v>
      </c>
      <c r="H367" s="11">
        <v>0</v>
      </c>
      <c r="I367" s="11">
        <v>0</v>
      </c>
      <c r="J367" s="11">
        <v>0</v>
      </c>
      <c r="K367" s="11">
        <v>0</v>
      </c>
      <c r="L367" s="11">
        <v>0.26190000000000002</v>
      </c>
      <c r="M367" s="11">
        <v>6.2600000000000003E-2</v>
      </c>
      <c r="N367" s="11">
        <v>0.9326000000000001</v>
      </c>
      <c r="O367" s="11">
        <v>0</v>
      </c>
      <c r="P367" s="11">
        <v>0</v>
      </c>
      <c r="Q367" s="11">
        <v>0</v>
      </c>
      <c r="R367" s="11">
        <v>0</v>
      </c>
      <c r="S367" s="11">
        <v>0</v>
      </c>
      <c r="T367" s="11">
        <v>4.7999999999999996E-3</v>
      </c>
      <c r="U367" s="11">
        <v>0.56810000000000005</v>
      </c>
      <c r="V367" s="11">
        <v>1.2999999999999999E-3</v>
      </c>
      <c r="W367" s="11">
        <v>0</v>
      </c>
      <c r="X367" s="11">
        <v>0</v>
      </c>
      <c r="Y367" s="11">
        <v>0</v>
      </c>
      <c r="Z367" s="11">
        <v>0</v>
      </c>
      <c r="AA367" s="11">
        <v>0</v>
      </c>
      <c r="AB367" s="11">
        <v>0.43060000000000004</v>
      </c>
    </row>
    <row r="368" spans="1:28" x14ac:dyDescent="0.25">
      <c r="A368" s="11">
        <v>23</v>
      </c>
      <c r="B368" s="11" t="s">
        <v>27</v>
      </c>
      <c r="C368" s="11">
        <v>298.2</v>
      </c>
      <c r="D368" s="11">
        <v>2</v>
      </c>
      <c r="E368" s="11">
        <v>0.42100000000000004</v>
      </c>
      <c r="F368" s="11">
        <v>0.41789999999999999</v>
      </c>
      <c r="G368" s="11">
        <v>0</v>
      </c>
      <c r="H368" s="11">
        <v>0</v>
      </c>
      <c r="I368" s="11">
        <v>0</v>
      </c>
      <c r="J368" s="11">
        <v>0</v>
      </c>
      <c r="K368" s="11">
        <v>0</v>
      </c>
      <c r="L368" s="11">
        <v>0.16109999999999999</v>
      </c>
      <c r="M368" s="11">
        <v>7.2099999999999997E-2</v>
      </c>
      <c r="N368" s="11">
        <v>0.92090000000000005</v>
      </c>
      <c r="O368" s="11">
        <v>0</v>
      </c>
      <c r="P368" s="11">
        <v>0</v>
      </c>
      <c r="Q368" s="11">
        <v>0</v>
      </c>
      <c r="R368" s="11">
        <v>0</v>
      </c>
      <c r="S368" s="11">
        <v>0</v>
      </c>
      <c r="T368" s="11">
        <v>6.9999999999999993E-3</v>
      </c>
      <c r="U368" s="11">
        <v>0.70310000000000006</v>
      </c>
      <c r="V368" s="11">
        <v>1.41E-2</v>
      </c>
      <c r="W368" s="11">
        <v>0</v>
      </c>
      <c r="X368" s="11">
        <v>0</v>
      </c>
      <c r="Y368" s="11">
        <v>0</v>
      </c>
      <c r="Z368" s="11">
        <v>0</v>
      </c>
      <c r="AA368" s="11">
        <v>0</v>
      </c>
      <c r="AB368" s="11">
        <v>0.2828</v>
      </c>
    </row>
    <row r="369" spans="1:28" x14ac:dyDescent="0.25">
      <c r="A369" s="11">
        <v>23</v>
      </c>
      <c r="B369" s="11" t="s">
        <v>27</v>
      </c>
      <c r="C369" s="11">
        <v>298.2</v>
      </c>
      <c r="D369" s="11">
        <v>2</v>
      </c>
      <c r="E369" s="11">
        <v>0.49759999999999999</v>
      </c>
      <c r="F369" s="11">
        <v>0.39479999999999998</v>
      </c>
      <c r="G369" s="11">
        <v>0</v>
      </c>
      <c r="H369" s="11">
        <v>0</v>
      </c>
      <c r="I369" s="11">
        <v>0</v>
      </c>
      <c r="J369" s="11">
        <v>0</v>
      </c>
      <c r="K369" s="11">
        <v>0</v>
      </c>
      <c r="L369" s="11">
        <v>0.1076</v>
      </c>
      <c r="M369" s="11">
        <v>0.12520000000000001</v>
      </c>
      <c r="N369" s="11">
        <v>0.86430000000000007</v>
      </c>
      <c r="O369" s="11">
        <v>0</v>
      </c>
      <c r="P369" s="11">
        <v>0</v>
      </c>
      <c r="Q369" s="11">
        <v>0</v>
      </c>
      <c r="R369" s="11">
        <v>0</v>
      </c>
      <c r="S369" s="11">
        <v>0</v>
      </c>
      <c r="T369" s="11">
        <v>1.0500000000000001E-2</v>
      </c>
      <c r="U369" s="11">
        <v>0.79</v>
      </c>
      <c r="V369" s="11">
        <v>3.0899999999999997E-2</v>
      </c>
      <c r="W369" s="11">
        <v>0</v>
      </c>
      <c r="X369" s="11">
        <v>0</v>
      </c>
      <c r="Y369" s="11">
        <v>0</v>
      </c>
      <c r="Z369" s="11">
        <v>0</v>
      </c>
      <c r="AA369" s="11">
        <v>0</v>
      </c>
      <c r="AB369" s="11">
        <v>0.17910000000000001</v>
      </c>
    </row>
    <row r="370" spans="1:28" x14ac:dyDescent="0.25">
      <c r="A370" s="11">
        <v>23</v>
      </c>
      <c r="B370" s="11" t="s">
        <v>47</v>
      </c>
      <c r="C370" s="11">
        <v>298.2</v>
      </c>
      <c r="D370" s="11">
        <v>2</v>
      </c>
      <c r="E370" s="11">
        <v>0</v>
      </c>
      <c r="F370" s="11">
        <v>0.50139999999999996</v>
      </c>
      <c r="G370" s="11">
        <v>0</v>
      </c>
      <c r="H370" s="11">
        <v>0</v>
      </c>
      <c r="I370" s="11">
        <v>0</v>
      </c>
      <c r="J370" s="11">
        <v>0</v>
      </c>
      <c r="K370" s="11">
        <v>0</v>
      </c>
      <c r="L370" s="11">
        <v>0.49859999999999999</v>
      </c>
      <c r="M370" s="11">
        <v>0</v>
      </c>
      <c r="N370" s="11">
        <v>0.99780000000000002</v>
      </c>
      <c r="O370" s="11">
        <v>0</v>
      </c>
      <c r="P370" s="11">
        <v>0</v>
      </c>
      <c r="Q370" s="11">
        <v>0</v>
      </c>
      <c r="R370" s="11">
        <v>0</v>
      </c>
      <c r="S370" s="11">
        <v>0</v>
      </c>
      <c r="T370" s="11">
        <v>2.2000000000000001E-3</v>
      </c>
      <c r="U370" s="11">
        <v>0</v>
      </c>
      <c r="V370" s="11">
        <v>1E-4</v>
      </c>
      <c r="W370" s="11">
        <v>0</v>
      </c>
      <c r="X370" s="11">
        <v>0</v>
      </c>
      <c r="Y370" s="11">
        <v>0</v>
      </c>
      <c r="Z370" s="11">
        <v>0</v>
      </c>
      <c r="AA370" s="11">
        <v>0</v>
      </c>
      <c r="AB370" s="11">
        <v>0.9998999999999999</v>
      </c>
    </row>
    <row r="371" spans="1:28" x14ac:dyDescent="0.25">
      <c r="A371" s="11">
        <v>23</v>
      </c>
      <c r="B371" s="11" t="s">
        <v>47</v>
      </c>
      <c r="C371" s="11">
        <v>298.2</v>
      </c>
      <c r="D371" s="11">
        <v>2</v>
      </c>
      <c r="E371" s="11">
        <v>0.10539999999999999</v>
      </c>
      <c r="F371" s="11">
        <v>0.50390000000000001</v>
      </c>
      <c r="G371" s="11">
        <v>0</v>
      </c>
      <c r="H371" s="11">
        <v>0</v>
      </c>
      <c r="I371" s="11">
        <v>0</v>
      </c>
      <c r="J371" s="11">
        <v>0</v>
      </c>
      <c r="K371" s="11">
        <v>0</v>
      </c>
      <c r="L371" s="11">
        <v>0.39069999999999999</v>
      </c>
      <c r="M371" s="11">
        <v>9.1000000000000004E-3</v>
      </c>
      <c r="N371" s="11">
        <v>0.98799999999999999</v>
      </c>
      <c r="O371" s="11">
        <v>0</v>
      </c>
      <c r="P371" s="11">
        <v>0</v>
      </c>
      <c r="Q371" s="11">
        <v>0</v>
      </c>
      <c r="R371" s="11">
        <v>0</v>
      </c>
      <c r="S371" s="11">
        <v>0</v>
      </c>
      <c r="T371" s="11">
        <v>2.8999999999999998E-3</v>
      </c>
      <c r="U371" s="11">
        <v>0.21030000000000001</v>
      </c>
      <c r="V371" s="11">
        <v>0</v>
      </c>
      <c r="W371" s="11">
        <v>0</v>
      </c>
      <c r="X371" s="11">
        <v>0</v>
      </c>
      <c r="Y371" s="11">
        <v>0</v>
      </c>
      <c r="Z371" s="11">
        <v>0</v>
      </c>
      <c r="AA371" s="11">
        <v>0</v>
      </c>
      <c r="AB371" s="11">
        <v>0.78969999999999996</v>
      </c>
    </row>
    <row r="372" spans="1:28" x14ac:dyDescent="0.25">
      <c r="A372" s="11">
        <v>23</v>
      </c>
      <c r="B372" s="11" t="s">
        <v>47</v>
      </c>
      <c r="C372" s="11">
        <v>298.2</v>
      </c>
      <c r="D372" s="11">
        <v>2</v>
      </c>
      <c r="E372" s="11">
        <v>0.2036</v>
      </c>
      <c r="F372" s="11">
        <v>0.43340000000000001</v>
      </c>
      <c r="G372" s="11">
        <v>0</v>
      </c>
      <c r="H372" s="11">
        <v>0</v>
      </c>
      <c r="I372" s="11">
        <v>0</v>
      </c>
      <c r="J372" s="11">
        <v>0</v>
      </c>
      <c r="K372" s="11">
        <v>0</v>
      </c>
      <c r="L372" s="11">
        <v>0.36299999999999999</v>
      </c>
      <c r="M372" s="11">
        <v>3.2400000000000005E-2</v>
      </c>
      <c r="N372" s="11">
        <v>0.96279999999999999</v>
      </c>
      <c r="O372" s="11">
        <v>0</v>
      </c>
      <c r="P372" s="11">
        <v>0</v>
      </c>
      <c r="Q372" s="11">
        <v>0</v>
      </c>
      <c r="R372" s="11">
        <v>0</v>
      </c>
      <c r="S372" s="11">
        <v>0</v>
      </c>
      <c r="T372" s="11">
        <v>4.7999999999999996E-3</v>
      </c>
      <c r="U372" s="11">
        <v>0.3332</v>
      </c>
      <c r="V372" s="11">
        <v>2.0000000000000001E-4</v>
      </c>
      <c r="W372" s="11">
        <v>0</v>
      </c>
      <c r="X372" s="11">
        <v>0</v>
      </c>
      <c r="Y372" s="11">
        <v>0</v>
      </c>
      <c r="Z372" s="11">
        <v>0</v>
      </c>
      <c r="AA372" s="11">
        <v>0</v>
      </c>
      <c r="AB372" s="11">
        <v>0.66659999999999997</v>
      </c>
    </row>
    <row r="373" spans="1:28" x14ac:dyDescent="0.25">
      <c r="A373" s="11">
        <v>23</v>
      </c>
      <c r="B373" s="11" t="s">
        <v>47</v>
      </c>
      <c r="C373" s="11">
        <v>298.2</v>
      </c>
      <c r="D373" s="11">
        <v>2</v>
      </c>
      <c r="E373" s="11">
        <v>0.30020000000000002</v>
      </c>
      <c r="F373" s="11">
        <v>0.3513</v>
      </c>
      <c r="G373" s="11">
        <v>0</v>
      </c>
      <c r="H373" s="11">
        <v>0</v>
      </c>
      <c r="I373" s="11">
        <v>0</v>
      </c>
      <c r="J373" s="11">
        <v>0</v>
      </c>
      <c r="K373" s="11">
        <v>0</v>
      </c>
      <c r="L373" s="11">
        <v>0.34850000000000003</v>
      </c>
      <c r="M373" s="11">
        <v>6.0999999999999999E-2</v>
      </c>
      <c r="N373" s="11">
        <v>0.93400000000000005</v>
      </c>
      <c r="O373" s="11">
        <v>0</v>
      </c>
      <c r="P373" s="11">
        <v>0</v>
      </c>
      <c r="Q373" s="11">
        <v>0</v>
      </c>
      <c r="R373" s="11">
        <v>0</v>
      </c>
      <c r="S373" s="11">
        <v>0</v>
      </c>
      <c r="T373" s="11">
        <v>5.0000000000000001E-3</v>
      </c>
      <c r="U373" s="11">
        <v>0.42460000000000003</v>
      </c>
      <c r="V373" s="11">
        <v>1E-4</v>
      </c>
      <c r="W373" s="11">
        <v>0</v>
      </c>
      <c r="X373" s="11">
        <v>0</v>
      </c>
      <c r="Y373" s="11">
        <v>0</v>
      </c>
      <c r="Z373" s="11">
        <v>0</v>
      </c>
      <c r="AA373" s="11">
        <v>0</v>
      </c>
      <c r="AB373" s="11">
        <v>0.57530000000000003</v>
      </c>
    </row>
    <row r="374" spans="1:28" x14ac:dyDescent="0.25">
      <c r="A374" s="11">
        <v>23</v>
      </c>
      <c r="B374" s="11" t="s">
        <v>47</v>
      </c>
      <c r="C374" s="11">
        <v>298.2</v>
      </c>
      <c r="D374" s="11">
        <v>2</v>
      </c>
      <c r="E374" s="11">
        <v>0.39939999999999998</v>
      </c>
      <c r="F374" s="11">
        <v>0.29870000000000002</v>
      </c>
      <c r="G374" s="11">
        <v>0</v>
      </c>
      <c r="H374" s="11">
        <v>0</v>
      </c>
      <c r="I374" s="11">
        <v>0</v>
      </c>
      <c r="J374" s="11">
        <v>0</v>
      </c>
      <c r="K374" s="11">
        <v>0</v>
      </c>
      <c r="L374" s="11">
        <v>0.3019</v>
      </c>
      <c r="M374" s="11">
        <v>6.480000000000001E-2</v>
      </c>
      <c r="N374" s="11">
        <v>0.92900000000000005</v>
      </c>
      <c r="O374" s="11">
        <v>0</v>
      </c>
      <c r="P374" s="11">
        <v>0</v>
      </c>
      <c r="Q374" s="11">
        <v>0</v>
      </c>
      <c r="R374" s="11">
        <v>0</v>
      </c>
      <c r="S374" s="11">
        <v>0</v>
      </c>
      <c r="T374" s="11">
        <v>6.1999999999999998E-3</v>
      </c>
      <c r="U374" s="11">
        <v>0.55049999999999999</v>
      </c>
      <c r="V374" s="11">
        <v>1.1999999999999999E-3</v>
      </c>
      <c r="W374" s="11">
        <v>0</v>
      </c>
      <c r="X374" s="11">
        <v>0</v>
      </c>
      <c r="Y374" s="11">
        <v>0</v>
      </c>
      <c r="Z374" s="11">
        <v>0</v>
      </c>
      <c r="AA374" s="11">
        <v>0</v>
      </c>
      <c r="AB374" s="11">
        <v>0.44829999999999998</v>
      </c>
    </row>
    <row r="375" spans="1:28" x14ac:dyDescent="0.25">
      <c r="A375" s="11">
        <v>23</v>
      </c>
      <c r="B375" s="11" t="s">
        <v>47</v>
      </c>
      <c r="C375" s="11">
        <v>298.2</v>
      </c>
      <c r="D375" s="11">
        <v>2</v>
      </c>
      <c r="E375" s="11">
        <v>0.48060000000000003</v>
      </c>
      <c r="F375" s="11">
        <v>0.34759999999999996</v>
      </c>
      <c r="G375" s="11">
        <v>0</v>
      </c>
      <c r="H375" s="11">
        <v>0</v>
      </c>
      <c r="I375" s="11">
        <v>0</v>
      </c>
      <c r="J375" s="11">
        <v>0</v>
      </c>
      <c r="K375" s="11">
        <v>0</v>
      </c>
      <c r="L375" s="11">
        <v>0.17180000000000001</v>
      </c>
      <c r="M375" s="11">
        <v>9.5700000000000007E-2</v>
      </c>
      <c r="N375" s="11">
        <v>0.89419999999999999</v>
      </c>
      <c r="O375" s="11">
        <v>0</v>
      </c>
      <c r="P375" s="11">
        <v>0</v>
      </c>
      <c r="Q375" s="11">
        <v>0</v>
      </c>
      <c r="R375" s="11">
        <v>0</v>
      </c>
      <c r="S375" s="11">
        <v>0</v>
      </c>
      <c r="T375" s="11">
        <v>1.01E-2</v>
      </c>
      <c r="U375" s="11">
        <v>0.7118000000000001</v>
      </c>
      <c r="V375" s="11">
        <v>1.8799999999999997E-2</v>
      </c>
      <c r="W375" s="11">
        <v>0</v>
      </c>
      <c r="X375" s="11">
        <v>0</v>
      </c>
      <c r="Y375" s="11">
        <v>0</v>
      </c>
      <c r="Z375" s="11">
        <v>0</v>
      </c>
      <c r="AA375" s="11">
        <v>0</v>
      </c>
      <c r="AB375" s="11">
        <v>0.26940000000000003</v>
      </c>
    </row>
    <row r="376" spans="1:28" x14ac:dyDescent="0.25">
      <c r="A376" s="11">
        <v>23</v>
      </c>
      <c r="B376" s="11" t="s">
        <v>48</v>
      </c>
      <c r="C376" s="11">
        <v>298.2</v>
      </c>
      <c r="D376" s="11">
        <v>2</v>
      </c>
      <c r="E376" s="11">
        <v>0</v>
      </c>
      <c r="F376" s="11">
        <v>0.53220000000000001</v>
      </c>
      <c r="G376" s="11">
        <v>0</v>
      </c>
      <c r="H376" s="11">
        <v>0</v>
      </c>
      <c r="I376" s="11">
        <v>0</v>
      </c>
      <c r="J376" s="11">
        <v>0</v>
      </c>
      <c r="K376" s="11">
        <v>0</v>
      </c>
      <c r="L376" s="11">
        <v>0.46779999999999999</v>
      </c>
      <c r="M376" s="11">
        <v>0</v>
      </c>
      <c r="N376" s="11">
        <v>0.99709999999999999</v>
      </c>
      <c r="O376" s="11">
        <v>0</v>
      </c>
      <c r="P376" s="11">
        <v>0</v>
      </c>
      <c r="Q376" s="11">
        <v>0</v>
      </c>
      <c r="R376" s="11">
        <v>0</v>
      </c>
      <c r="S376" s="11">
        <v>0</v>
      </c>
      <c r="T376" s="11">
        <v>2.8999999999999998E-3</v>
      </c>
      <c r="U376" s="11">
        <v>0</v>
      </c>
      <c r="V376" s="11">
        <v>2.9999999999999997E-4</v>
      </c>
      <c r="W376" s="11">
        <v>0</v>
      </c>
      <c r="X376" s="11">
        <v>0</v>
      </c>
      <c r="Y376" s="11">
        <v>0</v>
      </c>
      <c r="Z376" s="11">
        <v>0</v>
      </c>
      <c r="AA376" s="11">
        <v>0</v>
      </c>
      <c r="AB376" s="11">
        <v>0.99970000000000003</v>
      </c>
    </row>
    <row r="377" spans="1:28" x14ac:dyDescent="0.25">
      <c r="A377" s="11">
        <v>23</v>
      </c>
      <c r="B377" s="11" t="s">
        <v>48</v>
      </c>
      <c r="C377" s="11">
        <v>298.2</v>
      </c>
      <c r="D377" s="11">
        <v>2</v>
      </c>
      <c r="E377" s="11">
        <v>8.929999999999999E-2</v>
      </c>
      <c r="F377" s="11">
        <v>0.4551</v>
      </c>
      <c r="G377" s="11">
        <v>0</v>
      </c>
      <c r="H377" s="11">
        <v>0</v>
      </c>
      <c r="I377" s="11">
        <v>0</v>
      </c>
      <c r="J377" s="11">
        <v>0</v>
      </c>
      <c r="K377" s="11">
        <v>0</v>
      </c>
      <c r="L377" s="11">
        <v>0.4556</v>
      </c>
      <c r="M377" s="11">
        <v>4.8099999999999997E-2</v>
      </c>
      <c r="N377" s="11">
        <v>0.94900000000000007</v>
      </c>
      <c r="O377" s="11">
        <v>0</v>
      </c>
      <c r="P377" s="11">
        <v>0</v>
      </c>
      <c r="Q377" s="11">
        <v>0</v>
      </c>
      <c r="R377" s="11">
        <v>0</v>
      </c>
      <c r="S377" s="11">
        <v>0</v>
      </c>
      <c r="T377" s="11">
        <v>2.8999999999999998E-3</v>
      </c>
      <c r="U377" s="11">
        <v>0.12189999999999999</v>
      </c>
      <c r="V377" s="11">
        <v>1E-4</v>
      </c>
      <c r="W377" s="11">
        <v>0</v>
      </c>
      <c r="X377" s="11">
        <v>0</v>
      </c>
      <c r="Y377" s="11">
        <v>0</v>
      </c>
      <c r="Z377" s="11">
        <v>0</v>
      </c>
      <c r="AA377" s="11">
        <v>0</v>
      </c>
      <c r="AB377" s="11">
        <v>0.878</v>
      </c>
    </row>
    <row r="378" spans="1:28" x14ac:dyDescent="0.25">
      <c r="A378" s="11">
        <v>23</v>
      </c>
      <c r="B378" s="11" t="s">
        <v>48</v>
      </c>
      <c r="C378" s="11">
        <v>298.2</v>
      </c>
      <c r="D378" s="11">
        <v>2</v>
      </c>
      <c r="E378" s="11">
        <v>0.19350000000000001</v>
      </c>
      <c r="F378" s="11">
        <v>0.42710000000000004</v>
      </c>
      <c r="G378" s="11">
        <v>0</v>
      </c>
      <c r="H378" s="11">
        <v>0</v>
      </c>
      <c r="I378" s="11">
        <v>0</v>
      </c>
      <c r="J378" s="11">
        <v>0</v>
      </c>
      <c r="K378" s="11">
        <v>0</v>
      </c>
      <c r="L378" s="11">
        <v>0.37939999999999996</v>
      </c>
      <c r="M378" s="11">
        <v>5.3399999999999996E-2</v>
      </c>
      <c r="N378" s="11">
        <v>0.94189999999999996</v>
      </c>
      <c r="O378" s="11">
        <v>0</v>
      </c>
      <c r="P378" s="11">
        <v>0</v>
      </c>
      <c r="Q378" s="11">
        <v>0</v>
      </c>
      <c r="R378" s="11">
        <v>0</v>
      </c>
      <c r="S378" s="11">
        <v>0</v>
      </c>
      <c r="T378" s="11">
        <v>4.6999999999999993E-3</v>
      </c>
      <c r="U378" s="11">
        <v>0.3029</v>
      </c>
      <c r="V378" s="11">
        <v>1E-4</v>
      </c>
      <c r="W378" s="11">
        <v>0</v>
      </c>
      <c r="X378" s="11">
        <v>0</v>
      </c>
      <c r="Y378" s="11">
        <v>0</v>
      </c>
      <c r="Z378" s="11">
        <v>0</v>
      </c>
      <c r="AA378" s="11">
        <v>0</v>
      </c>
      <c r="AB378" s="11">
        <v>0.69700000000000006</v>
      </c>
    </row>
    <row r="379" spans="1:28" x14ac:dyDescent="0.25">
      <c r="A379" s="11">
        <v>23</v>
      </c>
      <c r="B379" s="11" t="s">
        <v>48</v>
      </c>
      <c r="C379" s="11">
        <v>298.2</v>
      </c>
      <c r="D379" s="11">
        <v>2</v>
      </c>
      <c r="E379" s="11">
        <v>0.32740000000000002</v>
      </c>
      <c r="F379" s="11">
        <v>0.3271</v>
      </c>
      <c r="G379" s="11">
        <v>0</v>
      </c>
      <c r="H379" s="11">
        <v>0</v>
      </c>
      <c r="I379" s="11">
        <v>0</v>
      </c>
      <c r="J379" s="11">
        <v>0</v>
      </c>
      <c r="K379" s="11">
        <v>0</v>
      </c>
      <c r="L379" s="11">
        <v>0.34549999999999997</v>
      </c>
      <c r="M379" s="11">
        <v>8.3800000000000013E-2</v>
      </c>
      <c r="N379" s="11">
        <v>0.90980000000000005</v>
      </c>
      <c r="O379" s="11">
        <v>0</v>
      </c>
      <c r="P379" s="11">
        <v>0</v>
      </c>
      <c r="Q379" s="11">
        <v>0</v>
      </c>
      <c r="R379" s="11">
        <v>0</v>
      </c>
      <c r="S379" s="11">
        <v>0</v>
      </c>
      <c r="T379" s="11">
        <v>6.4000000000000003E-3</v>
      </c>
      <c r="U379" s="11">
        <v>0.4768</v>
      </c>
      <c r="V379" s="11">
        <v>8.0000000000000004E-4</v>
      </c>
      <c r="W379" s="11">
        <v>0</v>
      </c>
      <c r="X379" s="11">
        <v>0</v>
      </c>
      <c r="Y379" s="11">
        <v>0</v>
      </c>
      <c r="Z379" s="11">
        <v>0</v>
      </c>
      <c r="AA379" s="11">
        <v>0</v>
      </c>
      <c r="AB379" s="11">
        <v>0.52239999999999998</v>
      </c>
    </row>
    <row r="380" spans="1:28" x14ac:dyDescent="0.25">
      <c r="A380" s="11">
        <v>23</v>
      </c>
      <c r="B380" s="11" t="s">
        <v>48</v>
      </c>
      <c r="C380" s="11">
        <v>298.2</v>
      </c>
      <c r="D380" s="11">
        <v>2</v>
      </c>
      <c r="E380" s="11">
        <v>0.39850000000000002</v>
      </c>
      <c r="F380" s="11">
        <v>0.41920000000000002</v>
      </c>
      <c r="G380" s="11">
        <v>0</v>
      </c>
      <c r="H380" s="11">
        <v>0</v>
      </c>
      <c r="I380" s="11">
        <v>0</v>
      </c>
      <c r="J380" s="11">
        <v>0</v>
      </c>
      <c r="K380" s="11">
        <v>0</v>
      </c>
      <c r="L380" s="11">
        <v>0.18230000000000002</v>
      </c>
      <c r="M380" s="11">
        <v>0.13</v>
      </c>
      <c r="N380" s="11">
        <v>0.85939999999999994</v>
      </c>
      <c r="O380" s="11">
        <v>0</v>
      </c>
      <c r="P380" s="11">
        <v>0</v>
      </c>
      <c r="Q380" s="11">
        <v>0</v>
      </c>
      <c r="R380" s="11">
        <v>0</v>
      </c>
      <c r="S380" s="11">
        <v>0</v>
      </c>
      <c r="T380" s="11">
        <v>1.06E-2</v>
      </c>
      <c r="U380" s="11">
        <v>0.65510000000000002</v>
      </c>
      <c r="V380" s="11">
        <v>8.6E-3</v>
      </c>
      <c r="W380" s="11">
        <v>0</v>
      </c>
      <c r="X380" s="11">
        <v>0</v>
      </c>
      <c r="Y380" s="11">
        <v>0</v>
      </c>
      <c r="Z380" s="11">
        <v>0</v>
      </c>
      <c r="AA380" s="11">
        <v>0</v>
      </c>
      <c r="AB380" s="11">
        <v>0.33630000000000004</v>
      </c>
    </row>
    <row r="381" spans="1:28" x14ac:dyDescent="0.25">
      <c r="A381" s="11">
        <v>24</v>
      </c>
      <c r="B381" s="11" t="s">
        <v>27</v>
      </c>
      <c r="C381" s="11">
        <v>298.14999999999998</v>
      </c>
      <c r="D381" s="11">
        <v>1</v>
      </c>
      <c r="E381" s="11">
        <v>0.4</v>
      </c>
      <c r="F381" s="11">
        <v>0.5</v>
      </c>
      <c r="G381" s="11">
        <v>0.1</v>
      </c>
      <c r="H381" s="11">
        <v>0</v>
      </c>
      <c r="I381" s="11">
        <v>0</v>
      </c>
      <c r="J381" s="11">
        <v>0</v>
      </c>
      <c r="K381" s="11">
        <v>0</v>
      </c>
      <c r="L381" s="11">
        <v>0</v>
      </c>
      <c r="M381" s="11">
        <v>0.12</v>
      </c>
      <c r="N381" s="11">
        <v>0.87919999999999998</v>
      </c>
      <c r="O381" s="11">
        <v>8.0000000000000004E-4</v>
      </c>
      <c r="P381" s="11">
        <v>0</v>
      </c>
      <c r="Q381" s="11">
        <v>0</v>
      </c>
      <c r="R381" s="11">
        <v>0</v>
      </c>
      <c r="S381" s="11">
        <v>0</v>
      </c>
      <c r="T381" s="11">
        <v>0</v>
      </c>
      <c r="U381" s="11">
        <v>0.73540000000000005</v>
      </c>
      <c r="V381" s="11">
        <v>4.58E-2</v>
      </c>
      <c r="W381" s="11">
        <v>0.21879999999999999</v>
      </c>
      <c r="X381" s="11">
        <v>0</v>
      </c>
      <c r="Y381" s="11">
        <v>0</v>
      </c>
      <c r="Z381" s="11">
        <v>0</v>
      </c>
      <c r="AA381" s="11">
        <v>0</v>
      </c>
      <c r="AB381" s="11">
        <v>0</v>
      </c>
    </row>
    <row r="382" spans="1:28" x14ac:dyDescent="0.25">
      <c r="A382" s="11">
        <v>24</v>
      </c>
      <c r="B382" s="11" t="s">
        <v>27</v>
      </c>
      <c r="C382" s="11">
        <v>298.14999999999998</v>
      </c>
      <c r="D382" s="11">
        <v>1</v>
      </c>
      <c r="E382" s="11">
        <v>0.35</v>
      </c>
      <c r="F382" s="11">
        <v>0.5</v>
      </c>
      <c r="G382" s="11">
        <v>0.15</v>
      </c>
      <c r="H382" s="11">
        <v>0</v>
      </c>
      <c r="I382" s="11">
        <v>0</v>
      </c>
      <c r="J382" s="11">
        <v>0</v>
      </c>
      <c r="K382" s="11">
        <v>0</v>
      </c>
      <c r="L382" s="11">
        <v>0</v>
      </c>
      <c r="M382" s="11">
        <v>8.6800000000000002E-2</v>
      </c>
      <c r="N382" s="11">
        <v>0.91260000000000008</v>
      </c>
      <c r="O382" s="11">
        <v>5.9999999999999995E-4</v>
      </c>
      <c r="P382" s="11">
        <v>0</v>
      </c>
      <c r="Q382" s="11">
        <v>0</v>
      </c>
      <c r="R382" s="11">
        <v>0</v>
      </c>
      <c r="S382" s="11">
        <v>0</v>
      </c>
      <c r="T382" s="11">
        <v>0</v>
      </c>
      <c r="U382" s="11">
        <v>0.65900000000000003</v>
      </c>
      <c r="V382" s="11">
        <v>1.5600000000000001E-2</v>
      </c>
      <c r="W382" s="11">
        <v>0.32539999999999997</v>
      </c>
      <c r="X382" s="11">
        <v>0</v>
      </c>
      <c r="Y382" s="11">
        <v>0</v>
      </c>
      <c r="Z382" s="11">
        <v>0</v>
      </c>
      <c r="AA382" s="11">
        <v>0</v>
      </c>
      <c r="AB382" s="11">
        <v>0</v>
      </c>
    </row>
    <row r="383" spans="1:28" x14ac:dyDescent="0.25">
      <c r="A383" s="11">
        <v>24</v>
      </c>
      <c r="B383" s="11" t="s">
        <v>27</v>
      </c>
      <c r="C383" s="11">
        <v>298.14999999999998</v>
      </c>
      <c r="D383" s="11">
        <v>1</v>
      </c>
      <c r="E383" s="11">
        <v>0.3</v>
      </c>
      <c r="F383" s="11">
        <v>0.5</v>
      </c>
      <c r="G383" s="11">
        <v>0.2</v>
      </c>
      <c r="H383" s="11">
        <v>0</v>
      </c>
      <c r="I383" s="11">
        <v>0</v>
      </c>
      <c r="J383" s="11">
        <v>0</v>
      </c>
      <c r="K383" s="11">
        <v>0</v>
      </c>
      <c r="L383" s="11">
        <v>0</v>
      </c>
      <c r="M383" s="11">
        <v>6.480000000000001E-2</v>
      </c>
      <c r="N383" s="11">
        <v>0.93500000000000005</v>
      </c>
      <c r="O383" s="11">
        <v>2.0000000000000001E-4</v>
      </c>
      <c r="P383" s="11">
        <v>0</v>
      </c>
      <c r="Q383" s="11">
        <v>0</v>
      </c>
      <c r="R383" s="11">
        <v>0</v>
      </c>
      <c r="S383" s="11">
        <v>0</v>
      </c>
      <c r="T383" s="11">
        <v>0</v>
      </c>
      <c r="U383" s="11">
        <v>0.56240000000000001</v>
      </c>
      <c r="V383" s="11">
        <v>2.5499999999999998E-2</v>
      </c>
      <c r="W383" s="11">
        <v>0.41210000000000002</v>
      </c>
      <c r="X383" s="11">
        <v>0</v>
      </c>
      <c r="Y383" s="11">
        <v>0</v>
      </c>
      <c r="Z383" s="11">
        <v>0</v>
      </c>
      <c r="AA383" s="11">
        <v>0</v>
      </c>
      <c r="AB383" s="11">
        <v>0</v>
      </c>
    </row>
    <row r="384" spans="1:28" x14ac:dyDescent="0.25">
      <c r="A384" s="11">
        <v>24</v>
      </c>
      <c r="B384" s="11" t="s">
        <v>27</v>
      </c>
      <c r="C384" s="11">
        <v>298.14999999999998</v>
      </c>
      <c r="D384" s="11">
        <v>1</v>
      </c>
      <c r="E384" s="11">
        <v>0.2</v>
      </c>
      <c r="F384" s="11">
        <v>0.5</v>
      </c>
      <c r="G384" s="11">
        <v>0.3</v>
      </c>
      <c r="H384" s="11">
        <v>0</v>
      </c>
      <c r="I384" s="11">
        <v>0</v>
      </c>
      <c r="J384" s="11">
        <v>0</v>
      </c>
      <c r="K384" s="11">
        <v>0</v>
      </c>
      <c r="L384" s="11">
        <v>0</v>
      </c>
      <c r="M384" s="11">
        <v>3.9800000000000002E-2</v>
      </c>
      <c r="N384" s="11">
        <v>0.96</v>
      </c>
      <c r="O384" s="11">
        <v>2.0000000000000001E-4</v>
      </c>
      <c r="P384" s="11">
        <v>0</v>
      </c>
      <c r="Q384" s="11">
        <v>0</v>
      </c>
      <c r="R384" s="11">
        <v>0</v>
      </c>
      <c r="S384" s="11">
        <v>0</v>
      </c>
      <c r="T384" s="11">
        <v>0</v>
      </c>
      <c r="U384" s="11">
        <v>0.35759999999999997</v>
      </c>
      <c r="V384" s="11">
        <v>1.7600000000000001E-2</v>
      </c>
      <c r="W384" s="11">
        <v>0.62480000000000002</v>
      </c>
      <c r="X384" s="11">
        <v>0</v>
      </c>
      <c r="Y384" s="11">
        <v>0</v>
      </c>
      <c r="Z384" s="11">
        <v>0</v>
      </c>
      <c r="AA384" s="11">
        <v>0</v>
      </c>
      <c r="AB384" s="11">
        <v>0</v>
      </c>
    </row>
    <row r="385" spans="1:28" x14ac:dyDescent="0.25">
      <c r="A385" s="11">
        <v>24</v>
      </c>
      <c r="B385" s="11" t="s">
        <v>27</v>
      </c>
      <c r="C385" s="11">
        <v>298.14999999999998</v>
      </c>
      <c r="D385" s="11">
        <v>1</v>
      </c>
      <c r="E385" s="11">
        <v>0.15</v>
      </c>
      <c r="F385" s="11">
        <v>0.5</v>
      </c>
      <c r="G385" s="11">
        <v>0.35</v>
      </c>
      <c r="H385" s="11">
        <v>0</v>
      </c>
      <c r="I385" s="11">
        <v>0</v>
      </c>
      <c r="J385" s="11">
        <v>0</v>
      </c>
      <c r="K385" s="11">
        <v>0</v>
      </c>
      <c r="L385" s="11">
        <v>0</v>
      </c>
      <c r="M385" s="11">
        <v>3.2199999999999999E-2</v>
      </c>
      <c r="N385" s="11">
        <v>0.96739999999999993</v>
      </c>
      <c r="O385" s="11">
        <v>4.0000000000000002E-4</v>
      </c>
      <c r="P385" s="11">
        <v>0</v>
      </c>
      <c r="Q385" s="11">
        <v>0</v>
      </c>
      <c r="R385" s="11">
        <v>0</v>
      </c>
      <c r="S385" s="11">
        <v>0</v>
      </c>
      <c r="T385" s="11">
        <v>0</v>
      </c>
      <c r="U385" s="11">
        <v>0.2717</v>
      </c>
      <c r="V385" s="11">
        <v>1.7399999999999999E-2</v>
      </c>
      <c r="W385" s="11">
        <v>0.71090000000000009</v>
      </c>
      <c r="X385" s="11">
        <v>0</v>
      </c>
      <c r="Y385" s="11">
        <v>0</v>
      </c>
      <c r="Z385" s="11">
        <v>0</v>
      </c>
      <c r="AA385" s="11">
        <v>0</v>
      </c>
      <c r="AB385" s="11">
        <v>0</v>
      </c>
    </row>
    <row r="386" spans="1:28" x14ac:dyDescent="0.25">
      <c r="A386" s="11">
        <v>24</v>
      </c>
      <c r="B386" s="11" t="s">
        <v>27</v>
      </c>
      <c r="C386" s="11">
        <v>298.14999999999998</v>
      </c>
      <c r="D386" s="11">
        <v>1</v>
      </c>
      <c r="E386" s="11">
        <v>0.1</v>
      </c>
      <c r="F386" s="11">
        <v>0.5</v>
      </c>
      <c r="G386" s="11">
        <v>0.4</v>
      </c>
      <c r="H386" s="11">
        <v>0</v>
      </c>
      <c r="I386" s="11">
        <v>0</v>
      </c>
      <c r="J386" s="11">
        <v>0</v>
      </c>
      <c r="K386" s="11">
        <v>0</v>
      </c>
      <c r="L386" s="11">
        <v>0</v>
      </c>
      <c r="M386" s="11">
        <v>3.4099999999999998E-2</v>
      </c>
      <c r="N386" s="11">
        <v>0.96499999999999997</v>
      </c>
      <c r="O386" s="11">
        <v>8.9999999999999998E-4</v>
      </c>
      <c r="P386" s="11">
        <v>0</v>
      </c>
      <c r="Q386" s="11">
        <v>0</v>
      </c>
      <c r="R386" s="11">
        <v>0</v>
      </c>
      <c r="S386" s="11">
        <v>0</v>
      </c>
      <c r="T386" s="11">
        <v>0</v>
      </c>
      <c r="U386" s="11">
        <v>0.23</v>
      </c>
      <c r="V386" s="11">
        <v>0.02</v>
      </c>
      <c r="W386" s="11">
        <v>0.75</v>
      </c>
      <c r="X386" s="11">
        <v>0</v>
      </c>
      <c r="Y386" s="11">
        <v>0</v>
      </c>
      <c r="Z386" s="11">
        <v>0</v>
      </c>
      <c r="AA386" s="11">
        <v>0</v>
      </c>
      <c r="AB386" s="11">
        <v>0</v>
      </c>
    </row>
    <row r="387" spans="1:28" x14ac:dyDescent="0.25">
      <c r="A387" s="11">
        <v>24</v>
      </c>
      <c r="B387" s="11" t="s">
        <v>27</v>
      </c>
      <c r="C387" s="11">
        <v>313.14999999999998</v>
      </c>
      <c r="D387" s="11">
        <v>1</v>
      </c>
      <c r="E387" s="11">
        <v>0.4</v>
      </c>
      <c r="F387" s="11">
        <v>0.5</v>
      </c>
      <c r="G387" s="11">
        <v>0.1</v>
      </c>
      <c r="H387" s="11">
        <v>0</v>
      </c>
      <c r="I387" s="11">
        <v>0</v>
      </c>
      <c r="J387" s="11">
        <v>0</v>
      </c>
      <c r="K387" s="11">
        <v>0</v>
      </c>
      <c r="L387" s="11">
        <v>0</v>
      </c>
      <c r="M387" s="11">
        <v>0.1</v>
      </c>
      <c r="N387" s="11">
        <v>0.8992</v>
      </c>
      <c r="O387" s="11">
        <v>8.0000000000000004E-4</v>
      </c>
      <c r="P387" s="11">
        <v>0</v>
      </c>
      <c r="Q387" s="11">
        <v>0</v>
      </c>
      <c r="R387" s="11">
        <v>0</v>
      </c>
      <c r="S387" s="11">
        <v>0</v>
      </c>
      <c r="T387" s="11">
        <v>0</v>
      </c>
      <c r="U387" s="11">
        <v>0.74230000000000007</v>
      </c>
      <c r="V387" s="11">
        <v>2.8500000000000001E-2</v>
      </c>
      <c r="W387" s="11">
        <v>0.22920000000000001</v>
      </c>
      <c r="X387" s="11">
        <v>0</v>
      </c>
      <c r="Y387" s="11">
        <v>0</v>
      </c>
      <c r="Z387" s="11">
        <v>0</v>
      </c>
      <c r="AA387" s="11">
        <v>0</v>
      </c>
      <c r="AB387" s="11">
        <v>0</v>
      </c>
    </row>
    <row r="388" spans="1:28" x14ac:dyDescent="0.25">
      <c r="A388" s="11">
        <v>24</v>
      </c>
      <c r="B388" s="11" t="s">
        <v>27</v>
      </c>
      <c r="C388" s="11">
        <v>313.14999999999998</v>
      </c>
      <c r="D388" s="11">
        <v>1</v>
      </c>
      <c r="E388" s="11">
        <v>0.35</v>
      </c>
      <c r="F388" s="11">
        <v>0.5</v>
      </c>
      <c r="G388" s="11">
        <v>0.15</v>
      </c>
      <c r="H388" s="11">
        <v>0</v>
      </c>
      <c r="I388" s="11">
        <v>0</v>
      </c>
      <c r="J388" s="11">
        <v>0</v>
      </c>
      <c r="K388" s="11">
        <v>0</v>
      </c>
      <c r="L388" s="11">
        <v>0</v>
      </c>
      <c r="M388" s="11">
        <v>0.09</v>
      </c>
      <c r="N388" s="11">
        <v>0.90930000000000011</v>
      </c>
      <c r="O388" s="11">
        <v>7.000000000000001E-4</v>
      </c>
      <c r="P388" s="11">
        <v>0</v>
      </c>
      <c r="Q388" s="11">
        <v>0</v>
      </c>
      <c r="R388" s="11">
        <v>0</v>
      </c>
      <c r="S388" s="11">
        <v>0</v>
      </c>
      <c r="T388" s="11">
        <v>0</v>
      </c>
      <c r="U388" s="11">
        <v>0.63570000000000004</v>
      </c>
      <c r="V388" s="11">
        <v>5.21E-2</v>
      </c>
      <c r="W388" s="11">
        <v>0.31219999999999998</v>
      </c>
      <c r="X388" s="11">
        <v>0</v>
      </c>
      <c r="Y388" s="11">
        <v>0</v>
      </c>
      <c r="Z388" s="11">
        <v>0</v>
      </c>
      <c r="AA388" s="11">
        <v>0</v>
      </c>
      <c r="AB388" s="11">
        <v>0</v>
      </c>
    </row>
    <row r="389" spans="1:28" x14ac:dyDescent="0.25">
      <c r="A389" s="11">
        <v>24</v>
      </c>
      <c r="B389" s="11" t="s">
        <v>27</v>
      </c>
      <c r="C389" s="11">
        <v>313.14999999999998</v>
      </c>
      <c r="D389" s="11">
        <v>1</v>
      </c>
      <c r="E389" s="11">
        <v>0.3</v>
      </c>
      <c r="F389" s="11">
        <v>0.5</v>
      </c>
      <c r="G389" s="11">
        <v>0.2</v>
      </c>
      <c r="H389" s="11">
        <v>0</v>
      </c>
      <c r="I389" s="11">
        <v>0</v>
      </c>
      <c r="J389" s="11">
        <v>0</v>
      </c>
      <c r="K389" s="11">
        <v>0</v>
      </c>
      <c r="L389" s="11">
        <v>0</v>
      </c>
      <c r="M389" s="11">
        <v>7.0000000000000007E-2</v>
      </c>
      <c r="N389" s="11">
        <v>0.92980000000000007</v>
      </c>
      <c r="O389" s="11">
        <v>2.0000000000000001E-4</v>
      </c>
      <c r="P389" s="11">
        <v>0</v>
      </c>
      <c r="Q389" s="11">
        <v>0</v>
      </c>
      <c r="R389" s="11">
        <v>0</v>
      </c>
      <c r="S389" s="11">
        <v>0</v>
      </c>
      <c r="T389" s="11">
        <v>0</v>
      </c>
      <c r="U389" s="11">
        <v>0.52659999999999996</v>
      </c>
      <c r="V389" s="11">
        <v>4.4000000000000004E-2</v>
      </c>
      <c r="W389" s="11">
        <v>0.4294</v>
      </c>
      <c r="X389" s="11">
        <v>0</v>
      </c>
      <c r="Y389" s="11">
        <v>0</v>
      </c>
      <c r="Z389" s="11">
        <v>0</v>
      </c>
      <c r="AA389" s="11">
        <v>0</v>
      </c>
      <c r="AB389" s="11">
        <v>0</v>
      </c>
    </row>
    <row r="390" spans="1:28" x14ac:dyDescent="0.25">
      <c r="A390" s="11">
        <v>24</v>
      </c>
      <c r="B390" s="11" t="s">
        <v>27</v>
      </c>
      <c r="C390" s="11">
        <v>313.14999999999998</v>
      </c>
      <c r="D390" s="11">
        <v>1</v>
      </c>
      <c r="E390" s="11">
        <v>0.25</v>
      </c>
      <c r="F390" s="11">
        <v>0.5</v>
      </c>
      <c r="G390" s="11">
        <v>0.25</v>
      </c>
      <c r="H390" s="11">
        <v>0</v>
      </c>
      <c r="I390" s="11">
        <v>0</v>
      </c>
      <c r="J390" s="11">
        <v>0</v>
      </c>
      <c r="K390" s="11">
        <v>0</v>
      </c>
      <c r="L390" s="11">
        <v>0</v>
      </c>
      <c r="M390" s="11">
        <v>0.05</v>
      </c>
      <c r="N390" s="11">
        <v>0.94989999999999997</v>
      </c>
      <c r="O390" s="11">
        <v>1E-4</v>
      </c>
      <c r="P390" s="11">
        <v>0</v>
      </c>
      <c r="Q390" s="11">
        <v>0</v>
      </c>
      <c r="R390" s="11">
        <v>0</v>
      </c>
      <c r="S390" s="11">
        <v>0</v>
      </c>
      <c r="T390" s="11">
        <v>0</v>
      </c>
      <c r="U390" s="11">
        <v>0.46310000000000001</v>
      </c>
      <c r="V390" s="11">
        <v>4.4299999999999999E-2</v>
      </c>
      <c r="W390" s="11">
        <v>0.49259999999999998</v>
      </c>
      <c r="X390" s="11">
        <v>0</v>
      </c>
      <c r="Y390" s="11">
        <v>0</v>
      </c>
      <c r="Z390" s="11">
        <v>0</v>
      </c>
      <c r="AA390" s="11">
        <v>0</v>
      </c>
      <c r="AB390" s="11">
        <v>0</v>
      </c>
    </row>
    <row r="391" spans="1:28" x14ac:dyDescent="0.25">
      <c r="A391" s="11">
        <v>24</v>
      </c>
      <c r="B391" s="11" t="s">
        <v>27</v>
      </c>
      <c r="C391" s="11">
        <v>313.14999999999998</v>
      </c>
      <c r="D391" s="11">
        <v>1</v>
      </c>
      <c r="E391" s="11">
        <v>0.2</v>
      </c>
      <c r="F391" s="11">
        <v>0.5</v>
      </c>
      <c r="G391" s="11">
        <v>0.3</v>
      </c>
      <c r="H391" s="11">
        <v>0</v>
      </c>
      <c r="I391" s="11">
        <v>0</v>
      </c>
      <c r="J391" s="11">
        <v>0</v>
      </c>
      <c r="K391" s="11">
        <v>0</v>
      </c>
      <c r="L391" s="11">
        <v>0</v>
      </c>
      <c r="M391" s="11">
        <v>0.04</v>
      </c>
      <c r="N391" s="11">
        <v>0.95979999999999999</v>
      </c>
      <c r="O391" s="11">
        <v>2.0000000000000001E-4</v>
      </c>
      <c r="P391" s="11">
        <v>0</v>
      </c>
      <c r="Q391" s="11">
        <v>0</v>
      </c>
      <c r="R391" s="11">
        <v>0</v>
      </c>
      <c r="S391" s="11">
        <v>0</v>
      </c>
      <c r="T391" s="11">
        <v>0</v>
      </c>
      <c r="U391" s="11">
        <v>0.38890000000000002</v>
      </c>
      <c r="V391" s="11">
        <v>4.7199999999999999E-2</v>
      </c>
      <c r="W391" s="11">
        <v>0.56389999999999996</v>
      </c>
      <c r="X391" s="11">
        <v>0</v>
      </c>
      <c r="Y391" s="11">
        <v>0</v>
      </c>
      <c r="Z391" s="11">
        <v>0</v>
      </c>
      <c r="AA391" s="11">
        <v>0</v>
      </c>
      <c r="AB391" s="11">
        <v>0</v>
      </c>
    </row>
    <row r="392" spans="1:28" x14ac:dyDescent="0.25">
      <c r="A392" s="11">
        <v>24</v>
      </c>
      <c r="B392" s="11" t="s">
        <v>27</v>
      </c>
      <c r="C392" s="11">
        <v>313.14999999999998</v>
      </c>
      <c r="D392" s="11">
        <v>1</v>
      </c>
      <c r="E392" s="11">
        <v>0.15</v>
      </c>
      <c r="F392" s="11">
        <v>0.5</v>
      </c>
      <c r="G392" s="11">
        <v>0.35</v>
      </c>
      <c r="H392" s="11">
        <v>0</v>
      </c>
      <c r="I392" s="11">
        <v>0</v>
      </c>
      <c r="J392" s="11">
        <v>0</v>
      </c>
      <c r="K392" s="11">
        <v>0</v>
      </c>
      <c r="L392" s="11">
        <v>0</v>
      </c>
      <c r="M392" s="11">
        <v>0.03</v>
      </c>
      <c r="N392" s="11">
        <v>0.96950000000000003</v>
      </c>
      <c r="O392" s="11">
        <v>5.9999999999999995E-4</v>
      </c>
      <c r="P392" s="11">
        <v>0</v>
      </c>
      <c r="Q392" s="11">
        <v>0</v>
      </c>
      <c r="R392" s="11">
        <v>0</v>
      </c>
      <c r="S392" s="11">
        <v>0</v>
      </c>
      <c r="T392" s="11">
        <v>0</v>
      </c>
      <c r="U392" s="11">
        <v>0.27390000000000003</v>
      </c>
      <c r="V392" s="11">
        <v>1.5300000000000001E-2</v>
      </c>
      <c r="W392" s="11">
        <v>0.71079999999999999</v>
      </c>
      <c r="X392" s="11">
        <v>0</v>
      </c>
      <c r="Y392" s="11">
        <v>0</v>
      </c>
      <c r="Z392" s="11">
        <v>0</v>
      </c>
      <c r="AA392" s="11">
        <v>0</v>
      </c>
      <c r="AB392" s="11">
        <v>0</v>
      </c>
    </row>
    <row r="393" spans="1:28" x14ac:dyDescent="0.25">
      <c r="A393" s="11">
        <v>24</v>
      </c>
      <c r="B393" s="11" t="s">
        <v>27</v>
      </c>
      <c r="C393" s="11">
        <v>313.14999999999998</v>
      </c>
      <c r="D393" s="11">
        <v>1</v>
      </c>
      <c r="E393" s="11">
        <v>0.1</v>
      </c>
      <c r="F393" s="11">
        <v>0.5</v>
      </c>
      <c r="G393" s="11">
        <v>0.4</v>
      </c>
      <c r="H393" s="11">
        <v>0</v>
      </c>
      <c r="I393" s="11">
        <v>0</v>
      </c>
      <c r="J393" s="11">
        <v>0</v>
      </c>
      <c r="K393" s="11">
        <v>0</v>
      </c>
      <c r="L393" s="11">
        <v>0</v>
      </c>
      <c r="M393" s="11">
        <v>2.7999999999999997E-2</v>
      </c>
      <c r="N393" s="11">
        <v>0.97109999999999996</v>
      </c>
      <c r="O393" s="11">
        <v>8.9999999999999998E-4</v>
      </c>
      <c r="P393" s="11">
        <v>0</v>
      </c>
      <c r="Q393" s="11">
        <v>0</v>
      </c>
      <c r="R393" s="11">
        <v>0</v>
      </c>
      <c r="S393" s="11">
        <v>0</v>
      </c>
      <c r="T393" s="11">
        <v>0</v>
      </c>
      <c r="U393" s="11">
        <v>0.20780000000000001</v>
      </c>
      <c r="V393" s="11">
        <v>1.3000000000000001E-2</v>
      </c>
      <c r="W393" s="11">
        <v>0.7792</v>
      </c>
      <c r="X393" s="11">
        <v>0</v>
      </c>
      <c r="Y393" s="11">
        <v>0</v>
      </c>
      <c r="Z393" s="11">
        <v>0</v>
      </c>
      <c r="AA393" s="11">
        <v>0</v>
      </c>
      <c r="AB393" s="11">
        <v>0</v>
      </c>
    </row>
    <row r="394" spans="1:28" x14ac:dyDescent="0.25">
      <c r="A394" s="11">
        <v>24</v>
      </c>
      <c r="B394" s="11" t="s">
        <v>27</v>
      </c>
      <c r="C394" s="11">
        <v>328.15</v>
      </c>
      <c r="D394" s="11">
        <v>1</v>
      </c>
      <c r="E394" s="11">
        <v>0.4</v>
      </c>
      <c r="F394" s="11">
        <v>0.5</v>
      </c>
      <c r="G394" s="11">
        <v>0.1</v>
      </c>
      <c r="H394" s="11">
        <v>0</v>
      </c>
      <c r="I394" s="11">
        <v>0</v>
      </c>
      <c r="J394" s="11">
        <v>0</v>
      </c>
      <c r="K394" s="11">
        <v>0</v>
      </c>
      <c r="L394" s="11">
        <v>0</v>
      </c>
      <c r="M394" s="11">
        <v>9.35E-2</v>
      </c>
      <c r="N394" s="11">
        <v>0.90469999999999995</v>
      </c>
      <c r="O394" s="11">
        <v>1.8E-3</v>
      </c>
      <c r="P394" s="11">
        <v>0</v>
      </c>
      <c r="Q394" s="11">
        <v>0</v>
      </c>
      <c r="R394" s="11">
        <v>0</v>
      </c>
      <c r="S394" s="11">
        <v>0</v>
      </c>
      <c r="T394" s="11">
        <v>0</v>
      </c>
      <c r="U394" s="11">
        <v>0.76719999999999999</v>
      </c>
      <c r="V394" s="11">
        <v>1.5300000000000001E-2</v>
      </c>
      <c r="W394" s="11">
        <v>0.2175</v>
      </c>
      <c r="X394" s="11">
        <v>0</v>
      </c>
      <c r="Y394" s="11">
        <v>0</v>
      </c>
      <c r="Z394" s="11">
        <v>0</v>
      </c>
      <c r="AA394" s="11">
        <v>0</v>
      </c>
      <c r="AB394" s="11">
        <v>0</v>
      </c>
    </row>
    <row r="395" spans="1:28" x14ac:dyDescent="0.25">
      <c r="A395" s="11">
        <v>24</v>
      </c>
      <c r="B395" s="11" t="s">
        <v>27</v>
      </c>
      <c r="C395" s="11">
        <v>328.15</v>
      </c>
      <c r="D395" s="11">
        <v>1</v>
      </c>
      <c r="E395" s="11">
        <v>0.35</v>
      </c>
      <c r="F395" s="11">
        <v>0.5</v>
      </c>
      <c r="G395" s="11">
        <v>0.15</v>
      </c>
      <c r="H395" s="11">
        <v>0</v>
      </c>
      <c r="I395" s="11">
        <v>0</v>
      </c>
      <c r="J395" s="11">
        <v>0</v>
      </c>
      <c r="K395" s="11">
        <v>0</v>
      </c>
      <c r="L395" s="11">
        <v>0</v>
      </c>
      <c r="M395" s="11">
        <v>0.08</v>
      </c>
      <c r="N395" s="11">
        <v>0.91989999999999994</v>
      </c>
      <c r="O395" s="11">
        <v>1E-4</v>
      </c>
      <c r="P395" s="11">
        <v>0</v>
      </c>
      <c r="Q395" s="11">
        <v>0</v>
      </c>
      <c r="R395" s="11">
        <v>0</v>
      </c>
      <c r="S395" s="11">
        <v>0</v>
      </c>
      <c r="T395" s="11">
        <v>0</v>
      </c>
      <c r="U395" s="11">
        <v>0.65450000000000008</v>
      </c>
      <c r="V395" s="11">
        <v>2.6499999999999999E-2</v>
      </c>
      <c r="W395" s="11">
        <v>0.31900000000000001</v>
      </c>
      <c r="X395" s="11">
        <v>0</v>
      </c>
      <c r="Y395" s="11">
        <v>0</v>
      </c>
      <c r="Z395" s="11">
        <v>0</v>
      </c>
      <c r="AA395" s="11">
        <v>0</v>
      </c>
      <c r="AB395" s="11">
        <v>0</v>
      </c>
    </row>
    <row r="396" spans="1:28" x14ac:dyDescent="0.25">
      <c r="A396" s="11">
        <v>24</v>
      </c>
      <c r="B396" s="11" t="s">
        <v>27</v>
      </c>
      <c r="C396" s="11">
        <v>328.15</v>
      </c>
      <c r="D396" s="11">
        <v>1</v>
      </c>
      <c r="E396" s="11">
        <v>0.3</v>
      </c>
      <c r="F396" s="11">
        <v>0.5</v>
      </c>
      <c r="G396" s="11">
        <v>0.2</v>
      </c>
      <c r="H396" s="11">
        <v>0</v>
      </c>
      <c r="I396" s="11">
        <v>0</v>
      </c>
      <c r="J396" s="11">
        <v>0</v>
      </c>
      <c r="K396" s="11">
        <v>0</v>
      </c>
      <c r="L396" s="11">
        <v>0</v>
      </c>
      <c r="M396" s="11">
        <v>7.0000000000000007E-2</v>
      </c>
      <c r="N396" s="11">
        <v>0.92980000000000007</v>
      </c>
      <c r="O396" s="11">
        <v>2.0000000000000001E-4</v>
      </c>
      <c r="P396" s="11">
        <v>0</v>
      </c>
      <c r="Q396" s="11">
        <v>0</v>
      </c>
      <c r="R396" s="11">
        <v>0</v>
      </c>
      <c r="S396" s="11">
        <v>0</v>
      </c>
      <c r="T396" s="11">
        <v>0</v>
      </c>
      <c r="U396" s="11">
        <v>0.55940000000000001</v>
      </c>
      <c r="V396" s="11">
        <v>1.5300000000000001E-2</v>
      </c>
      <c r="W396" s="11">
        <v>0.42530000000000001</v>
      </c>
      <c r="X396" s="11">
        <v>0</v>
      </c>
      <c r="Y396" s="11">
        <v>0</v>
      </c>
      <c r="Z396" s="11">
        <v>0</v>
      </c>
      <c r="AA396" s="11">
        <v>0</v>
      </c>
      <c r="AB396" s="11">
        <v>0</v>
      </c>
    </row>
    <row r="397" spans="1:28" x14ac:dyDescent="0.25">
      <c r="A397" s="11">
        <v>24</v>
      </c>
      <c r="B397" s="11" t="s">
        <v>27</v>
      </c>
      <c r="C397" s="11">
        <v>328.15</v>
      </c>
      <c r="D397" s="11">
        <v>1</v>
      </c>
      <c r="E397" s="11">
        <v>0.25</v>
      </c>
      <c r="F397" s="11">
        <v>0.5</v>
      </c>
      <c r="G397" s="11">
        <v>0.25</v>
      </c>
      <c r="H397" s="11">
        <v>0</v>
      </c>
      <c r="I397" s="11">
        <v>0</v>
      </c>
      <c r="J397" s="11">
        <v>0</v>
      </c>
      <c r="K397" s="11">
        <v>0</v>
      </c>
      <c r="L397" s="11">
        <v>0</v>
      </c>
      <c r="M397" s="11">
        <v>4.7199999999999999E-2</v>
      </c>
      <c r="N397" s="11">
        <v>0.9526</v>
      </c>
      <c r="O397" s="11">
        <v>1E-4</v>
      </c>
      <c r="P397" s="11">
        <v>0</v>
      </c>
      <c r="Q397" s="11">
        <v>0</v>
      </c>
      <c r="R397" s="11">
        <v>0</v>
      </c>
      <c r="S397" s="11">
        <v>0</v>
      </c>
      <c r="T397" s="11">
        <v>0</v>
      </c>
      <c r="U397" s="11">
        <v>0.46970000000000001</v>
      </c>
      <c r="V397" s="11">
        <v>9.5999999999999992E-3</v>
      </c>
      <c r="W397" s="11">
        <v>0.52070000000000005</v>
      </c>
      <c r="X397" s="11">
        <v>0</v>
      </c>
      <c r="Y397" s="11">
        <v>0</v>
      </c>
      <c r="Z397" s="11">
        <v>0</v>
      </c>
      <c r="AA397" s="11">
        <v>0</v>
      </c>
      <c r="AB397" s="11">
        <v>0</v>
      </c>
    </row>
    <row r="398" spans="1:28" x14ac:dyDescent="0.25">
      <c r="A398" s="11">
        <v>24</v>
      </c>
      <c r="B398" s="11" t="s">
        <v>27</v>
      </c>
      <c r="C398" s="11">
        <v>328.15</v>
      </c>
      <c r="D398" s="11">
        <v>1</v>
      </c>
      <c r="E398" s="11">
        <v>0.2</v>
      </c>
      <c r="F398" s="11">
        <v>0.5</v>
      </c>
      <c r="G398" s="11">
        <v>0.3</v>
      </c>
      <c r="H398" s="11">
        <v>0</v>
      </c>
      <c r="I398" s="11">
        <v>0</v>
      </c>
      <c r="J398" s="11">
        <v>0</v>
      </c>
      <c r="K398" s="11">
        <v>0</v>
      </c>
      <c r="L398" s="11">
        <v>0</v>
      </c>
      <c r="M398" s="11">
        <v>4.3400000000000001E-2</v>
      </c>
      <c r="N398" s="11">
        <v>0.95609999999999995</v>
      </c>
      <c r="O398" s="11">
        <v>5.0000000000000001E-4</v>
      </c>
      <c r="P398" s="11">
        <v>0</v>
      </c>
      <c r="Q398" s="11">
        <v>0</v>
      </c>
      <c r="R398" s="11">
        <v>0</v>
      </c>
      <c r="S398" s="11">
        <v>0</v>
      </c>
      <c r="T398" s="11">
        <v>0</v>
      </c>
      <c r="U398" s="11">
        <v>0.36299999999999999</v>
      </c>
      <c r="V398" s="11">
        <v>2.53E-2</v>
      </c>
      <c r="W398" s="11">
        <v>0.61170000000000002</v>
      </c>
      <c r="X398" s="11">
        <v>0</v>
      </c>
      <c r="Y398" s="11">
        <v>0</v>
      </c>
      <c r="Z398" s="11">
        <v>0</v>
      </c>
      <c r="AA398" s="11">
        <v>0</v>
      </c>
      <c r="AB398" s="11">
        <v>0</v>
      </c>
    </row>
    <row r="399" spans="1:28" x14ac:dyDescent="0.25">
      <c r="A399" s="11">
        <v>24</v>
      </c>
      <c r="B399" s="11" t="s">
        <v>27</v>
      </c>
      <c r="C399" s="11">
        <v>328.15</v>
      </c>
      <c r="D399" s="11">
        <v>1</v>
      </c>
      <c r="E399" s="11">
        <v>0.15</v>
      </c>
      <c r="F399" s="11">
        <v>0.5</v>
      </c>
      <c r="G399" s="11">
        <v>0.35</v>
      </c>
      <c r="H399" s="11">
        <v>0</v>
      </c>
      <c r="I399" s="11">
        <v>0</v>
      </c>
      <c r="J399" s="11">
        <v>0</v>
      </c>
      <c r="K399" s="11">
        <v>0</v>
      </c>
      <c r="L399" s="11">
        <v>0</v>
      </c>
      <c r="M399" s="11">
        <v>0.03</v>
      </c>
      <c r="N399" s="11">
        <v>0.96939999999999993</v>
      </c>
      <c r="O399" s="11">
        <v>5.9999999999999995E-4</v>
      </c>
      <c r="P399" s="11">
        <v>0</v>
      </c>
      <c r="Q399" s="11">
        <v>0</v>
      </c>
      <c r="R399" s="11">
        <v>0</v>
      </c>
      <c r="S399" s="11">
        <v>0</v>
      </c>
      <c r="T399" s="11">
        <v>0</v>
      </c>
      <c r="U399" s="11">
        <v>0.27489999999999998</v>
      </c>
      <c r="V399" s="11">
        <v>1.15E-2</v>
      </c>
      <c r="W399" s="11">
        <v>0.71360000000000001</v>
      </c>
      <c r="X399" s="11">
        <v>0</v>
      </c>
      <c r="Y399" s="11">
        <v>0</v>
      </c>
      <c r="Z399" s="11">
        <v>0</v>
      </c>
      <c r="AA399" s="11">
        <v>0</v>
      </c>
      <c r="AB399" s="11">
        <v>0</v>
      </c>
    </row>
    <row r="400" spans="1:28" x14ac:dyDescent="0.25">
      <c r="A400" s="11">
        <v>24</v>
      </c>
      <c r="B400" s="11" t="s">
        <v>27</v>
      </c>
      <c r="C400" s="11">
        <v>328.15</v>
      </c>
      <c r="D400" s="11">
        <v>1</v>
      </c>
      <c r="E400" s="11">
        <v>0.1</v>
      </c>
      <c r="F400" s="11">
        <v>0.5</v>
      </c>
      <c r="G400" s="11">
        <v>0.4</v>
      </c>
      <c r="H400" s="11">
        <v>0</v>
      </c>
      <c r="I400" s="11">
        <v>0</v>
      </c>
      <c r="J400" s="11">
        <v>0</v>
      </c>
      <c r="K400" s="11">
        <v>0</v>
      </c>
      <c r="L400" s="11">
        <v>0</v>
      </c>
      <c r="M400" s="11">
        <v>0.02</v>
      </c>
      <c r="N400" s="11">
        <v>0.97920000000000007</v>
      </c>
      <c r="O400" s="11">
        <v>8.0000000000000004E-4</v>
      </c>
      <c r="P400" s="11">
        <v>0</v>
      </c>
      <c r="Q400" s="11">
        <v>0</v>
      </c>
      <c r="R400" s="11">
        <v>0</v>
      </c>
      <c r="S400" s="11">
        <v>0</v>
      </c>
      <c r="T400" s="11">
        <v>0</v>
      </c>
      <c r="U400" s="11">
        <v>0.18</v>
      </c>
      <c r="V400" s="11">
        <v>2.0799999999999999E-2</v>
      </c>
      <c r="W400" s="11">
        <v>0.79920000000000002</v>
      </c>
      <c r="X400" s="11">
        <v>0</v>
      </c>
      <c r="Y400" s="11">
        <v>0</v>
      </c>
      <c r="Z400" s="11">
        <v>0</v>
      </c>
      <c r="AA400" s="11">
        <v>0</v>
      </c>
      <c r="AB400" s="11">
        <v>0</v>
      </c>
    </row>
    <row r="401" spans="1:29" x14ac:dyDescent="0.25">
      <c r="A401" s="11">
        <v>25</v>
      </c>
      <c r="B401" s="11" t="s">
        <v>27</v>
      </c>
      <c r="C401" s="11">
        <v>303.14999999999998</v>
      </c>
      <c r="D401" s="11">
        <v>1</v>
      </c>
      <c r="E401" s="11" t="s">
        <v>53</v>
      </c>
      <c r="F401" s="11" t="s">
        <v>52</v>
      </c>
      <c r="G401" s="11" t="s">
        <v>54</v>
      </c>
      <c r="H401" s="11">
        <v>0</v>
      </c>
      <c r="I401" s="11">
        <v>0</v>
      </c>
      <c r="J401" s="11">
        <v>0</v>
      </c>
      <c r="K401" s="11">
        <v>0</v>
      </c>
      <c r="L401" s="11">
        <v>0</v>
      </c>
      <c r="M401" s="11" t="s">
        <v>56</v>
      </c>
      <c r="N401" s="11" t="s">
        <v>55</v>
      </c>
      <c r="O401" s="11" t="s">
        <v>57</v>
      </c>
      <c r="P401" s="11">
        <v>0</v>
      </c>
      <c r="Q401" s="11">
        <v>0</v>
      </c>
      <c r="R401" s="11">
        <v>0</v>
      </c>
      <c r="S401" s="11">
        <v>0</v>
      </c>
      <c r="T401" s="11">
        <v>0</v>
      </c>
      <c r="U401" s="11" t="s">
        <v>59</v>
      </c>
      <c r="V401" s="11" t="s">
        <v>58</v>
      </c>
      <c r="W401" s="11" t="s">
        <v>60</v>
      </c>
      <c r="X401" s="11">
        <v>0</v>
      </c>
      <c r="Y401" s="11">
        <v>0</v>
      </c>
      <c r="Z401" s="11">
        <v>0</v>
      </c>
      <c r="AA401" s="11">
        <v>0</v>
      </c>
      <c r="AB401" s="11">
        <v>0</v>
      </c>
    </row>
    <row r="402" spans="1:29" x14ac:dyDescent="0.25">
      <c r="A402" s="11">
        <v>25</v>
      </c>
      <c r="B402" s="11" t="s">
        <v>27</v>
      </c>
      <c r="C402" s="11">
        <v>303.14999999999998</v>
      </c>
      <c r="D402" s="11">
        <v>1</v>
      </c>
      <c r="E402" s="11" t="s">
        <v>62</v>
      </c>
      <c r="F402" s="11" t="s">
        <v>61</v>
      </c>
      <c r="G402" s="11" t="s">
        <v>63</v>
      </c>
      <c r="H402" s="11">
        <v>0</v>
      </c>
      <c r="I402" s="11">
        <v>0</v>
      </c>
      <c r="J402" s="11">
        <v>0</v>
      </c>
      <c r="K402" s="11">
        <v>0</v>
      </c>
      <c r="L402" s="11">
        <v>0</v>
      </c>
      <c r="M402" s="11" t="s">
        <v>65</v>
      </c>
      <c r="N402" s="11" t="s">
        <v>64</v>
      </c>
      <c r="O402" s="11" t="s">
        <v>66</v>
      </c>
      <c r="P402" s="11">
        <v>0</v>
      </c>
      <c r="Q402" s="11">
        <v>0</v>
      </c>
      <c r="R402" s="11">
        <v>0</v>
      </c>
      <c r="S402" s="11">
        <v>0</v>
      </c>
      <c r="T402" s="11">
        <v>0</v>
      </c>
      <c r="U402" s="11" t="s">
        <v>68</v>
      </c>
      <c r="V402" s="11" t="s">
        <v>67</v>
      </c>
      <c r="W402" s="11" t="s">
        <v>69</v>
      </c>
      <c r="X402" s="11">
        <v>0</v>
      </c>
      <c r="Y402" s="11">
        <v>0</v>
      </c>
      <c r="Z402" s="11">
        <v>0</v>
      </c>
      <c r="AA402" s="11">
        <v>0</v>
      </c>
      <c r="AB402" s="11">
        <v>0</v>
      </c>
    </row>
    <row r="403" spans="1:29" x14ac:dyDescent="0.25">
      <c r="A403" s="11">
        <v>25</v>
      </c>
      <c r="B403" s="11" t="s">
        <v>27</v>
      </c>
      <c r="C403" s="11">
        <v>303.14999999999998</v>
      </c>
      <c r="D403" s="11">
        <v>1</v>
      </c>
      <c r="E403" s="11" t="s">
        <v>71</v>
      </c>
      <c r="F403" s="11" t="s">
        <v>70</v>
      </c>
      <c r="G403" s="11" t="s">
        <v>72</v>
      </c>
      <c r="H403" s="11">
        <v>0</v>
      </c>
      <c r="I403" s="11">
        <v>0</v>
      </c>
      <c r="J403" s="11">
        <v>0</v>
      </c>
      <c r="K403" s="11">
        <v>0</v>
      </c>
      <c r="L403" s="11">
        <v>0</v>
      </c>
      <c r="M403" s="11" t="s">
        <v>74</v>
      </c>
      <c r="N403" s="11" t="s">
        <v>73</v>
      </c>
      <c r="O403" s="11" t="s">
        <v>75</v>
      </c>
      <c r="P403" s="11">
        <v>0</v>
      </c>
      <c r="Q403" s="11">
        <v>0</v>
      </c>
      <c r="R403" s="11">
        <v>0</v>
      </c>
      <c r="S403" s="11">
        <v>0</v>
      </c>
      <c r="T403" s="11">
        <v>0</v>
      </c>
      <c r="U403" s="11" t="s">
        <v>77</v>
      </c>
      <c r="V403" s="11" t="s">
        <v>76</v>
      </c>
      <c r="W403" s="11" t="s">
        <v>78</v>
      </c>
      <c r="X403" s="11">
        <v>0</v>
      </c>
      <c r="Y403" s="11">
        <v>0</v>
      </c>
      <c r="Z403" s="11">
        <v>0</v>
      </c>
      <c r="AA403" s="11">
        <v>0</v>
      </c>
      <c r="AB403" s="11">
        <v>0</v>
      </c>
    </row>
    <row r="404" spans="1:29" x14ac:dyDescent="0.25">
      <c r="A404" s="11">
        <v>25</v>
      </c>
      <c r="B404" s="11" t="s">
        <v>27</v>
      </c>
      <c r="C404" s="11">
        <v>303.14999999999998</v>
      </c>
      <c r="D404" s="11">
        <v>1</v>
      </c>
      <c r="E404" s="11" t="s">
        <v>80</v>
      </c>
      <c r="F404" s="11" t="s">
        <v>79</v>
      </c>
      <c r="G404" s="11" t="s">
        <v>81</v>
      </c>
      <c r="H404" s="11">
        <v>0</v>
      </c>
      <c r="I404" s="11">
        <v>0</v>
      </c>
      <c r="J404" s="11">
        <v>0</v>
      </c>
      <c r="K404" s="11">
        <v>0</v>
      </c>
      <c r="L404" s="11">
        <v>0</v>
      </c>
      <c r="M404" s="11" t="s">
        <v>83</v>
      </c>
      <c r="N404" s="11" t="s">
        <v>82</v>
      </c>
      <c r="O404" s="11" t="s">
        <v>84</v>
      </c>
      <c r="P404" s="11">
        <v>0</v>
      </c>
      <c r="Q404" s="11">
        <v>0</v>
      </c>
      <c r="R404" s="11">
        <v>0</v>
      </c>
      <c r="S404" s="11">
        <v>0</v>
      </c>
      <c r="T404" s="11">
        <v>0</v>
      </c>
      <c r="U404" s="11" t="s">
        <v>86</v>
      </c>
      <c r="V404" s="11" t="s">
        <v>85</v>
      </c>
      <c r="W404" s="11" t="s">
        <v>87</v>
      </c>
      <c r="X404" s="11">
        <v>0</v>
      </c>
      <c r="Y404" s="11">
        <v>0</v>
      </c>
      <c r="Z404" s="11">
        <v>0</v>
      </c>
      <c r="AA404" s="11">
        <v>0</v>
      </c>
      <c r="AB404" s="11">
        <v>0</v>
      </c>
    </row>
    <row r="405" spans="1:29" x14ac:dyDescent="0.25">
      <c r="A405" s="11">
        <v>25</v>
      </c>
      <c r="B405" s="11" t="s">
        <v>27</v>
      </c>
      <c r="C405" s="11">
        <v>303.14999999999998</v>
      </c>
      <c r="D405" s="11">
        <v>1</v>
      </c>
      <c r="E405" s="11" t="s">
        <v>89</v>
      </c>
      <c r="F405" s="11" t="s">
        <v>88</v>
      </c>
      <c r="G405" s="11" t="s">
        <v>90</v>
      </c>
      <c r="H405" s="11">
        <v>0</v>
      </c>
      <c r="I405" s="11">
        <v>0</v>
      </c>
      <c r="J405" s="11">
        <v>0</v>
      </c>
      <c r="K405" s="11">
        <v>0</v>
      </c>
      <c r="L405" s="11">
        <v>0</v>
      </c>
      <c r="M405" s="11" t="s">
        <v>92</v>
      </c>
      <c r="N405" s="11" t="s">
        <v>91</v>
      </c>
      <c r="O405" s="11" t="s">
        <v>93</v>
      </c>
      <c r="P405" s="11">
        <v>0</v>
      </c>
      <c r="Q405" s="11">
        <v>0</v>
      </c>
      <c r="R405" s="11">
        <v>0</v>
      </c>
      <c r="S405" s="11">
        <v>0</v>
      </c>
      <c r="T405" s="11">
        <v>0</v>
      </c>
      <c r="U405" s="11" t="s">
        <v>95</v>
      </c>
      <c r="V405" s="11" t="s">
        <v>94</v>
      </c>
      <c r="W405" s="11" t="s">
        <v>96</v>
      </c>
      <c r="X405" s="11">
        <v>0</v>
      </c>
      <c r="Y405" s="11">
        <v>0</v>
      </c>
      <c r="Z405" s="11">
        <v>0</v>
      </c>
      <c r="AA405" s="11">
        <v>0</v>
      </c>
      <c r="AB405" s="11">
        <v>0</v>
      </c>
    </row>
    <row r="406" spans="1:29" x14ac:dyDescent="0.25">
      <c r="A406" s="11">
        <v>25</v>
      </c>
      <c r="B406" s="11" t="s">
        <v>27</v>
      </c>
      <c r="C406" s="11">
        <v>323.14999999999998</v>
      </c>
      <c r="D406" s="11">
        <v>1</v>
      </c>
      <c r="E406" s="11" t="s">
        <v>98</v>
      </c>
      <c r="F406" s="11" t="s">
        <v>97</v>
      </c>
      <c r="G406" s="11" t="s">
        <v>99</v>
      </c>
      <c r="H406" s="11">
        <v>0</v>
      </c>
      <c r="I406" s="11">
        <v>0</v>
      </c>
      <c r="J406" s="11">
        <v>0</v>
      </c>
      <c r="K406" s="11">
        <v>0</v>
      </c>
      <c r="L406" s="11">
        <v>0</v>
      </c>
      <c r="M406" s="11" t="s">
        <v>101</v>
      </c>
      <c r="N406" s="11" t="s">
        <v>100</v>
      </c>
      <c r="O406" s="11" t="s">
        <v>102</v>
      </c>
      <c r="P406" s="11">
        <v>0</v>
      </c>
      <c r="Q406" s="11">
        <v>0</v>
      </c>
      <c r="R406" s="11">
        <v>0</v>
      </c>
      <c r="S406" s="11">
        <v>0</v>
      </c>
      <c r="T406" s="11">
        <v>0</v>
      </c>
      <c r="U406" s="11" t="s">
        <v>104</v>
      </c>
      <c r="V406" s="11" t="s">
        <v>103</v>
      </c>
      <c r="W406" s="11" t="s">
        <v>105</v>
      </c>
      <c r="X406" s="11">
        <v>0</v>
      </c>
      <c r="Y406" s="11">
        <v>0</v>
      </c>
      <c r="Z406" s="11">
        <v>0</v>
      </c>
      <c r="AA406" s="11">
        <v>0</v>
      </c>
      <c r="AB406" s="11">
        <v>0</v>
      </c>
    </row>
    <row r="407" spans="1:29" x14ac:dyDescent="0.25">
      <c r="A407" s="11">
        <v>25</v>
      </c>
      <c r="B407" s="11" t="s">
        <v>27</v>
      </c>
      <c r="C407" s="11">
        <v>323.14999999999998</v>
      </c>
      <c r="D407" s="11">
        <v>1</v>
      </c>
      <c r="E407" s="11" t="s">
        <v>106</v>
      </c>
      <c r="F407" s="11" t="s">
        <v>63</v>
      </c>
      <c r="G407" s="11" t="s">
        <v>107</v>
      </c>
      <c r="H407" s="11">
        <v>0</v>
      </c>
      <c r="I407" s="11">
        <v>0</v>
      </c>
      <c r="J407" s="11">
        <v>0</v>
      </c>
      <c r="K407" s="11">
        <v>0</v>
      </c>
      <c r="L407" s="11">
        <v>0</v>
      </c>
      <c r="M407" s="11" t="s">
        <v>109</v>
      </c>
      <c r="N407" s="11" t="s">
        <v>108</v>
      </c>
      <c r="O407" s="11" t="s">
        <v>110</v>
      </c>
      <c r="P407" s="11">
        <v>0</v>
      </c>
      <c r="Q407" s="11">
        <v>0</v>
      </c>
      <c r="R407" s="11">
        <v>0</v>
      </c>
      <c r="S407" s="11">
        <v>0</v>
      </c>
      <c r="T407" s="11">
        <v>0</v>
      </c>
      <c r="U407" s="11" t="s">
        <v>112</v>
      </c>
      <c r="V407" s="11" t="s">
        <v>111</v>
      </c>
      <c r="W407" s="11" t="s">
        <v>113</v>
      </c>
      <c r="X407" s="11">
        <v>0</v>
      </c>
      <c r="Y407" s="11">
        <v>0</v>
      </c>
      <c r="Z407" s="11">
        <v>0</v>
      </c>
      <c r="AA407" s="11">
        <v>0</v>
      </c>
      <c r="AB407" s="11">
        <v>0</v>
      </c>
    </row>
    <row r="408" spans="1:29" x14ac:dyDescent="0.25">
      <c r="A408" s="11">
        <v>25</v>
      </c>
      <c r="B408" s="11" t="s">
        <v>27</v>
      </c>
      <c r="C408" s="11">
        <v>323.14999999999998</v>
      </c>
      <c r="D408" s="11">
        <v>1</v>
      </c>
      <c r="E408" s="11" t="s">
        <v>115</v>
      </c>
      <c r="F408" s="11" t="s">
        <v>114</v>
      </c>
      <c r="G408" s="11" t="s">
        <v>116</v>
      </c>
      <c r="H408" s="11">
        <v>0</v>
      </c>
      <c r="I408" s="11">
        <v>0</v>
      </c>
      <c r="J408" s="11">
        <v>0</v>
      </c>
      <c r="K408" s="11">
        <v>0</v>
      </c>
      <c r="L408" s="11">
        <v>0</v>
      </c>
      <c r="M408" s="11" t="s">
        <v>118</v>
      </c>
      <c r="N408" s="11" t="s">
        <v>117</v>
      </c>
      <c r="O408" s="11" t="s">
        <v>119</v>
      </c>
      <c r="P408" s="11">
        <v>0</v>
      </c>
      <c r="Q408" s="11">
        <v>0</v>
      </c>
      <c r="R408" s="11">
        <v>0</v>
      </c>
      <c r="S408" s="11">
        <v>0</v>
      </c>
      <c r="T408" s="11">
        <v>0</v>
      </c>
      <c r="U408" s="11" t="s">
        <v>121</v>
      </c>
      <c r="V408" s="11" t="s">
        <v>120</v>
      </c>
      <c r="W408" s="11" t="s">
        <v>122</v>
      </c>
      <c r="X408" s="11">
        <v>0</v>
      </c>
      <c r="Y408" s="11">
        <v>0</v>
      </c>
      <c r="Z408" s="11">
        <v>0</v>
      </c>
      <c r="AA408" s="11">
        <v>0</v>
      </c>
      <c r="AB408" s="11">
        <v>0</v>
      </c>
    </row>
    <row r="409" spans="1:29" x14ac:dyDescent="0.25">
      <c r="A409" s="11">
        <v>25</v>
      </c>
      <c r="B409" s="11" t="s">
        <v>27</v>
      </c>
      <c r="C409" s="11">
        <v>323.14999999999998</v>
      </c>
      <c r="D409" s="11">
        <v>1</v>
      </c>
      <c r="E409" s="11" t="s">
        <v>124</v>
      </c>
      <c r="F409" s="11" t="s">
        <v>123</v>
      </c>
      <c r="G409" s="11" t="s">
        <v>125</v>
      </c>
      <c r="H409" s="11">
        <v>0</v>
      </c>
      <c r="I409" s="11">
        <v>0</v>
      </c>
      <c r="J409" s="11">
        <v>0</v>
      </c>
      <c r="K409" s="11">
        <v>0</v>
      </c>
      <c r="L409" s="11">
        <v>0</v>
      </c>
      <c r="M409" s="11" t="s">
        <v>127</v>
      </c>
      <c r="N409" s="11" t="s">
        <v>126</v>
      </c>
      <c r="O409" s="11" t="s">
        <v>128</v>
      </c>
      <c r="P409" s="11">
        <v>0</v>
      </c>
      <c r="Q409" s="11">
        <v>0</v>
      </c>
      <c r="R409" s="11">
        <v>0</v>
      </c>
      <c r="S409" s="11">
        <v>0</v>
      </c>
      <c r="T409" s="11">
        <v>0</v>
      </c>
      <c r="U409" s="11" t="s">
        <v>130</v>
      </c>
      <c r="V409" s="11" t="s">
        <v>129</v>
      </c>
      <c r="W409" s="11" t="s">
        <v>131</v>
      </c>
      <c r="X409" s="11">
        <v>0</v>
      </c>
      <c r="Y409" s="11">
        <v>0</v>
      </c>
      <c r="Z409" s="11">
        <v>0</v>
      </c>
      <c r="AA409" s="11">
        <v>0</v>
      </c>
      <c r="AB409" s="11">
        <v>0</v>
      </c>
    </row>
    <row r="410" spans="1:29" x14ac:dyDescent="0.25">
      <c r="A410" s="11">
        <v>25</v>
      </c>
      <c r="B410" s="11" t="s">
        <v>27</v>
      </c>
      <c r="C410" s="11">
        <v>323.14999999999998</v>
      </c>
      <c r="D410" s="11">
        <v>1</v>
      </c>
      <c r="E410" s="11" t="s">
        <v>133</v>
      </c>
      <c r="F410" s="11" t="s">
        <v>132</v>
      </c>
      <c r="G410" s="11" t="s">
        <v>134</v>
      </c>
      <c r="H410" s="11">
        <v>0</v>
      </c>
      <c r="I410" s="11">
        <v>0</v>
      </c>
      <c r="J410" s="11">
        <v>0</v>
      </c>
      <c r="K410" s="11">
        <v>0</v>
      </c>
      <c r="L410" s="11">
        <v>0</v>
      </c>
      <c r="M410" s="11" t="s">
        <v>136</v>
      </c>
      <c r="N410" s="11" t="s">
        <v>135</v>
      </c>
      <c r="O410" s="11" t="s">
        <v>137</v>
      </c>
      <c r="P410" s="11">
        <v>0</v>
      </c>
      <c r="Q410" s="11">
        <v>0</v>
      </c>
      <c r="R410" s="11">
        <v>0</v>
      </c>
      <c r="S410" s="11">
        <v>0</v>
      </c>
      <c r="T410" s="11">
        <v>0</v>
      </c>
      <c r="U410" s="11" t="s">
        <v>139</v>
      </c>
      <c r="V410" s="11" t="s">
        <v>138</v>
      </c>
      <c r="W410" s="11" t="s">
        <v>140</v>
      </c>
      <c r="X410" s="11">
        <v>0</v>
      </c>
      <c r="Y410" s="11">
        <v>0</v>
      </c>
      <c r="Z410" s="11">
        <v>0</v>
      </c>
      <c r="AA410" s="11">
        <v>0</v>
      </c>
      <c r="AB410" s="11">
        <v>0</v>
      </c>
    </row>
    <row r="411" spans="1:29" x14ac:dyDescent="0.25">
      <c r="A411" s="11">
        <v>26</v>
      </c>
      <c r="B411" s="11" t="s">
        <v>27</v>
      </c>
      <c r="C411" s="11">
        <v>303.14999999999998</v>
      </c>
      <c r="D411" s="11">
        <v>1</v>
      </c>
      <c r="E411" s="11" t="s">
        <v>142</v>
      </c>
      <c r="F411" s="11" t="s">
        <v>141</v>
      </c>
      <c r="G411" s="11" t="s">
        <v>143</v>
      </c>
      <c r="H411" s="11">
        <v>0</v>
      </c>
      <c r="I411" s="11">
        <v>0</v>
      </c>
      <c r="J411" s="11">
        <v>0</v>
      </c>
      <c r="K411" s="11">
        <v>0</v>
      </c>
      <c r="L411" s="11">
        <v>0</v>
      </c>
      <c r="M411" s="11" t="s">
        <v>145</v>
      </c>
      <c r="N411" s="11" t="s">
        <v>144</v>
      </c>
      <c r="O411" s="11" t="s">
        <v>146</v>
      </c>
      <c r="P411" s="11">
        <v>0</v>
      </c>
      <c r="Q411" s="11">
        <v>0</v>
      </c>
      <c r="R411" s="11">
        <v>0</v>
      </c>
      <c r="S411" s="11">
        <v>0</v>
      </c>
      <c r="T411" s="11">
        <v>0</v>
      </c>
      <c r="U411" s="11" t="s">
        <v>148</v>
      </c>
      <c r="V411" s="11" t="s">
        <v>147</v>
      </c>
      <c r="W411" s="11" t="s">
        <v>149</v>
      </c>
      <c r="X411" s="11">
        <v>0</v>
      </c>
      <c r="Y411" s="11">
        <v>0</v>
      </c>
      <c r="Z411" s="11">
        <v>0</v>
      </c>
      <c r="AA411" s="11">
        <v>0</v>
      </c>
      <c r="AB411" s="11">
        <v>0</v>
      </c>
      <c r="AC411" s="11"/>
    </row>
    <row r="412" spans="1:29" x14ac:dyDescent="0.25">
      <c r="A412" s="11">
        <v>26</v>
      </c>
      <c r="B412" s="11" t="s">
        <v>27</v>
      </c>
      <c r="C412" s="11">
        <v>303.14999999999998</v>
      </c>
      <c r="D412" s="11">
        <v>1</v>
      </c>
      <c r="E412" s="11" t="s">
        <v>151</v>
      </c>
      <c r="F412" s="11" t="s">
        <v>150</v>
      </c>
      <c r="G412" s="11" t="s">
        <v>152</v>
      </c>
      <c r="H412" s="11">
        <v>0</v>
      </c>
      <c r="I412" s="11">
        <v>0</v>
      </c>
      <c r="J412" s="11">
        <v>0</v>
      </c>
      <c r="K412" s="11">
        <v>0</v>
      </c>
      <c r="L412" s="11">
        <v>0</v>
      </c>
      <c r="M412" s="11" t="s">
        <v>154</v>
      </c>
      <c r="N412" s="11" t="s">
        <v>153</v>
      </c>
      <c r="O412" s="11" t="s">
        <v>146</v>
      </c>
      <c r="P412" s="11">
        <v>0</v>
      </c>
      <c r="Q412" s="11">
        <v>0</v>
      </c>
      <c r="R412" s="11">
        <v>0</v>
      </c>
      <c r="S412" s="11">
        <v>0</v>
      </c>
      <c r="T412" s="11">
        <v>0</v>
      </c>
      <c r="U412" s="11" t="s">
        <v>155</v>
      </c>
      <c r="V412" s="11" t="s">
        <v>146</v>
      </c>
      <c r="W412" s="11" t="s">
        <v>156</v>
      </c>
      <c r="X412" s="11">
        <v>0</v>
      </c>
      <c r="Y412" s="11">
        <v>0</v>
      </c>
      <c r="Z412" s="11">
        <v>0</v>
      </c>
      <c r="AA412" s="11">
        <v>0</v>
      </c>
      <c r="AB412" s="11">
        <v>0</v>
      </c>
      <c r="AC412" s="11"/>
    </row>
    <row r="413" spans="1:29" x14ac:dyDescent="0.25">
      <c r="A413" s="11">
        <v>26</v>
      </c>
      <c r="B413" s="11" t="s">
        <v>27</v>
      </c>
      <c r="C413" s="11">
        <v>303.14999999999998</v>
      </c>
      <c r="D413" s="11">
        <v>1</v>
      </c>
      <c r="E413" s="11" t="s">
        <v>158</v>
      </c>
      <c r="F413" s="11" t="s">
        <v>157</v>
      </c>
      <c r="G413" s="11" t="s">
        <v>159</v>
      </c>
      <c r="H413" s="11">
        <v>0</v>
      </c>
      <c r="I413" s="11">
        <v>0</v>
      </c>
      <c r="J413" s="11">
        <v>0</v>
      </c>
      <c r="K413" s="11">
        <v>0</v>
      </c>
      <c r="L413" s="11">
        <v>0</v>
      </c>
      <c r="M413" s="11" t="s">
        <v>161</v>
      </c>
      <c r="N413" s="11" t="s">
        <v>160</v>
      </c>
      <c r="O413" s="11" t="s">
        <v>146</v>
      </c>
      <c r="P413" s="11">
        <v>0</v>
      </c>
      <c r="Q413" s="11">
        <v>0</v>
      </c>
      <c r="R413" s="11">
        <v>0</v>
      </c>
      <c r="S413" s="11">
        <v>0</v>
      </c>
      <c r="T413" s="11">
        <v>0</v>
      </c>
      <c r="U413" s="11" t="s">
        <v>163</v>
      </c>
      <c r="V413" s="11" t="s">
        <v>162</v>
      </c>
      <c r="W413" s="11" t="s">
        <v>164</v>
      </c>
      <c r="X413" s="11">
        <v>0</v>
      </c>
      <c r="Y413" s="11">
        <v>0</v>
      </c>
      <c r="Z413" s="11">
        <v>0</v>
      </c>
      <c r="AA413" s="11">
        <v>0</v>
      </c>
      <c r="AB413" s="11">
        <v>0</v>
      </c>
      <c r="AC413" s="11"/>
    </row>
    <row r="414" spans="1:29" x14ac:dyDescent="0.25">
      <c r="A414" s="11">
        <v>26</v>
      </c>
      <c r="B414" s="11" t="s">
        <v>27</v>
      </c>
      <c r="C414" s="11">
        <v>303.14999999999998</v>
      </c>
      <c r="D414" s="11">
        <v>1</v>
      </c>
      <c r="E414" s="11" t="s">
        <v>166</v>
      </c>
      <c r="F414" s="11" t="s">
        <v>165</v>
      </c>
      <c r="G414" s="11" t="s">
        <v>167</v>
      </c>
      <c r="H414" s="11">
        <v>0</v>
      </c>
      <c r="I414" s="11">
        <v>0</v>
      </c>
      <c r="J414" s="11">
        <v>0</v>
      </c>
      <c r="K414" s="11">
        <v>0</v>
      </c>
      <c r="L414" s="11">
        <v>0</v>
      </c>
      <c r="M414" s="11" t="s">
        <v>169</v>
      </c>
      <c r="N414" s="11" t="s">
        <v>168</v>
      </c>
      <c r="O414" s="11" t="s">
        <v>146</v>
      </c>
      <c r="P414" s="11">
        <v>0</v>
      </c>
      <c r="Q414" s="11">
        <v>0</v>
      </c>
      <c r="R414" s="11">
        <v>0</v>
      </c>
      <c r="S414" s="11">
        <v>0</v>
      </c>
      <c r="T414" s="11">
        <v>0</v>
      </c>
      <c r="U414" s="11" t="s">
        <v>171</v>
      </c>
      <c r="V414" s="11" t="s">
        <v>170</v>
      </c>
      <c r="W414" s="11" t="s">
        <v>172</v>
      </c>
      <c r="X414" s="11">
        <v>0</v>
      </c>
      <c r="Y414" s="11">
        <v>0</v>
      </c>
      <c r="Z414" s="11">
        <v>0</v>
      </c>
      <c r="AA414" s="11">
        <v>0</v>
      </c>
      <c r="AB414" s="11">
        <v>0</v>
      </c>
      <c r="AC414" s="11"/>
    </row>
    <row r="415" spans="1:29" x14ac:dyDescent="0.25">
      <c r="A415" s="11">
        <v>26</v>
      </c>
      <c r="B415" s="11" t="s">
        <v>27</v>
      </c>
      <c r="C415" s="11">
        <v>313.14999999999998</v>
      </c>
      <c r="D415" s="11">
        <v>1</v>
      </c>
      <c r="E415" s="11" t="s">
        <v>174</v>
      </c>
      <c r="F415" s="11" t="s">
        <v>173</v>
      </c>
      <c r="G415" s="11" t="s">
        <v>175</v>
      </c>
      <c r="H415" s="11">
        <v>0</v>
      </c>
      <c r="I415" s="11">
        <v>0</v>
      </c>
      <c r="J415" s="11">
        <v>0</v>
      </c>
      <c r="K415" s="11">
        <v>0</v>
      </c>
      <c r="L415" s="11">
        <v>0</v>
      </c>
      <c r="M415" s="11" t="s">
        <v>177</v>
      </c>
      <c r="N415" s="11" t="s">
        <v>176</v>
      </c>
      <c r="O415" s="11" t="s">
        <v>146</v>
      </c>
      <c r="P415" s="11">
        <v>0</v>
      </c>
      <c r="Q415" s="11">
        <v>0</v>
      </c>
      <c r="R415" s="11">
        <v>0</v>
      </c>
      <c r="S415" s="11">
        <v>0</v>
      </c>
      <c r="T415" s="11">
        <v>0</v>
      </c>
      <c r="U415" s="11" t="s">
        <v>178</v>
      </c>
      <c r="V415" s="11" t="s">
        <v>146</v>
      </c>
      <c r="W415" s="11" t="s">
        <v>179</v>
      </c>
      <c r="X415" s="11">
        <v>0</v>
      </c>
      <c r="Y415" s="11">
        <v>0</v>
      </c>
      <c r="Z415" s="11">
        <v>0</v>
      </c>
      <c r="AA415" s="11">
        <v>0</v>
      </c>
      <c r="AB415" s="11">
        <v>0</v>
      </c>
      <c r="AC415" s="11"/>
    </row>
    <row r="416" spans="1:29" x14ac:dyDescent="0.25">
      <c r="A416" s="11">
        <v>26</v>
      </c>
      <c r="B416" s="11" t="s">
        <v>27</v>
      </c>
      <c r="C416" s="11">
        <v>313.14999999999998</v>
      </c>
      <c r="D416" s="11">
        <v>1</v>
      </c>
      <c r="E416" s="11" t="s">
        <v>181</v>
      </c>
      <c r="F416" s="11" t="s">
        <v>180</v>
      </c>
      <c r="G416" s="11" t="s">
        <v>182</v>
      </c>
      <c r="H416" s="11">
        <v>0</v>
      </c>
      <c r="I416" s="11">
        <v>0</v>
      </c>
      <c r="J416" s="11">
        <v>0</v>
      </c>
      <c r="K416" s="11">
        <v>0</v>
      </c>
      <c r="L416" s="11">
        <v>0</v>
      </c>
      <c r="M416" s="11" t="s">
        <v>154</v>
      </c>
      <c r="N416" s="11" t="s">
        <v>153</v>
      </c>
      <c r="O416" s="11" t="s">
        <v>146</v>
      </c>
      <c r="P416" s="11">
        <v>0</v>
      </c>
      <c r="Q416" s="11">
        <v>0</v>
      </c>
      <c r="R416" s="11">
        <v>0</v>
      </c>
      <c r="S416" s="11">
        <v>0</v>
      </c>
      <c r="T416" s="11">
        <v>0</v>
      </c>
      <c r="U416" s="11" t="s">
        <v>183</v>
      </c>
      <c r="V416" s="11" t="s">
        <v>146</v>
      </c>
      <c r="W416" s="11" t="s">
        <v>184</v>
      </c>
      <c r="X416" s="11">
        <v>0</v>
      </c>
      <c r="Y416" s="11">
        <v>0</v>
      </c>
      <c r="Z416" s="11">
        <v>0</v>
      </c>
      <c r="AA416" s="11">
        <v>0</v>
      </c>
      <c r="AB416" s="11">
        <v>0</v>
      </c>
      <c r="AC416" s="11"/>
    </row>
    <row r="417" spans="1:29" x14ac:dyDescent="0.25">
      <c r="A417" s="11">
        <v>26</v>
      </c>
      <c r="B417" s="11" t="s">
        <v>27</v>
      </c>
      <c r="C417" s="11">
        <v>313.14999999999998</v>
      </c>
      <c r="D417" s="11">
        <v>1</v>
      </c>
      <c r="E417" s="11" t="s">
        <v>186</v>
      </c>
      <c r="F417" s="11" t="s">
        <v>185</v>
      </c>
      <c r="G417" s="11" t="s">
        <v>187</v>
      </c>
      <c r="H417" s="11">
        <v>0</v>
      </c>
      <c r="I417" s="11">
        <v>0</v>
      </c>
      <c r="J417" s="11">
        <v>0</v>
      </c>
      <c r="K417" s="11">
        <v>0</v>
      </c>
      <c r="L417" s="11">
        <v>0</v>
      </c>
      <c r="M417" s="11" t="s">
        <v>189</v>
      </c>
      <c r="N417" s="11" t="s">
        <v>188</v>
      </c>
      <c r="O417" s="11" t="s">
        <v>146</v>
      </c>
      <c r="P417" s="11">
        <v>0</v>
      </c>
      <c r="Q417" s="11">
        <v>0</v>
      </c>
      <c r="R417" s="11">
        <v>0</v>
      </c>
      <c r="S417" s="11">
        <v>0</v>
      </c>
      <c r="T417" s="11">
        <v>0</v>
      </c>
      <c r="U417" s="11" t="s">
        <v>190</v>
      </c>
      <c r="V417" s="11" t="s">
        <v>146</v>
      </c>
      <c r="W417" s="11" t="s">
        <v>191</v>
      </c>
      <c r="X417" s="11">
        <v>0</v>
      </c>
      <c r="Y417" s="11">
        <v>0</v>
      </c>
      <c r="Z417" s="11">
        <v>0</v>
      </c>
      <c r="AA417" s="11">
        <v>0</v>
      </c>
      <c r="AB417" s="11">
        <v>0</v>
      </c>
      <c r="AC417" s="11"/>
    </row>
    <row r="418" spans="1:29" x14ac:dyDescent="0.25">
      <c r="A418" s="11">
        <v>26</v>
      </c>
      <c r="B418" s="11" t="s">
        <v>27</v>
      </c>
      <c r="C418" s="11">
        <v>313.14999999999998</v>
      </c>
      <c r="D418" s="11">
        <v>1</v>
      </c>
      <c r="E418" s="11" t="s">
        <v>193</v>
      </c>
      <c r="F418" s="11" t="s">
        <v>192</v>
      </c>
      <c r="G418" s="11" t="s">
        <v>194</v>
      </c>
      <c r="H418" s="11">
        <v>0</v>
      </c>
      <c r="I418" s="11">
        <v>0</v>
      </c>
      <c r="J418" s="11">
        <v>0</v>
      </c>
      <c r="K418" s="11">
        <v>0</v>
      </c>
      <c r="L418" s="11">
        <v>0</v>
      </c>
      <c r="M418" s="11" t="s">
        <v>196</v>
      </c>
      <c r="N418" s="11" t="s">
        <v>195</v>
      </c>
      <c r="O418" s="11" t="s">
        <v>146</v>
      </c>
      <c r="P418" s="11">
        <v>0</v>
      </c>
      <c r="Q418" s="11">
        <v>0</v>
      </c>
      <c r="R418" s="11">
        <v>0</v>
      </c>
      <c r="S418" s="11">
        <v>0</v>
      </c>
      <c r="T418" s="11">
        <v>0</v>
      </c>
      <c r="U418" s="11" t="s">
        <v>198</v>
      </c>
      <c r="V418" s="11" t="s">
        <v>197</v>
      </c>
      <c r="W418" s="11" t="s">
        <v>199</v>
      </c>
      <c r="X418" s="11">
        <v>0</v>
      </c>
      <c r="Y418" s="11">
        <v>0</v>
      </c>
      <c r="Z418" s="11">
        <v>0</v>
      </c>
      <c r="AA418" s="11">
        <v>0</v>
      </c>
      <c r="AB418" s="11">
        <v>0</v>
      </c>
      <c r="AC418" s="11"/>
    </row>
    <row r="419" spans="1:29" x14ac:dyDescent="0.25">
      <c r="A419" s="11">
        <v>26</v>
      </c>
      <c r="B419" s="11" t="s">
        <v>27</v>
      </c>
      <c r="C419" s="11">
        <v>323.14999999999998</v>
      </c>
      <c r="D419" s="11">
        <v>1</v>
      </c>
      <c r="E419" s="11" t="s">
        <v>201</v>
      </c>
      <c r="F419" s="11" t="s">
        <v>200</v>
      </c>
      <c r="G419" s="11" t="s">
        <v>202</v>
      </c>
      <c r="H419" s="11">
        <v>0</v>
      </c>
      <c r="I419" s="11">
        <v>0</v>
      </c>
      <c r="J419" s="11">
        <v>0</v>
      </c>
      <c r="K419" s="11">
        <v>0</v>
      </c>
      <c r="L419" s="11">
        <v>0</v>
      </c>
      <c r="M419" s="11" t="s">
        <v>204</v>
      </c>
      <c r="N419" s="11" t="s">
        <v>203</v>
      </c>
      <c r="O419" s="11" t="s">
        <v>146</v>
      </c>
      <c r="P419" s="11">
        <v>0</v>
      </c>
      <c r="Q419" s="11">
        <v>0</v>
      </c>
      <c r="R419" s="11">
        <v>0</v>
      </c>
      <c r="S419" s="11">
        <v>0</v>
      </c>
      <c r="T419" s="11">
        <v>0</v>
      </c>
      <c r="U419" s="11" t="s">
        <v>205</v>
      </c>
      <c r="V419" s="11" t="s">
        <v>146</v>
      </c>
      <c r="W419" s="11" t="s">
        <v>86</v>
      </c>
      <c r="X419" s="11">
        <v>0</v>
      </c>
      <c r="Y419" s="11">
        <v>0</v>
      </c>
      <c r="Z419" s="11">
        <v>0</v>
      </c>
      <c r="AA419" s="11">
        <v>0</v>
      </c>
      <c r="AB419" s="11">
        <v>0</v>
      </c>
      <c r="AC419" s="11"/>
    </row>
    <row r="420" spans="1:29" x14ac:dyDescent="0.25">
      <c r="A420" s="11">
        <v>26</v>
      </c>
      <c r="B420" s="11" t="s">
        <v>27</v>
      </c>
      <c r="C420" s="11">
        <v>323.14999999999998</v>
      </c>
      <c r="D420" s="11">
        <v>1</v>
      </c>
      <c r="E420" s="11" t="s">
        <v>207</v>
      </c>
      <c r="F420" s="11" t="s">
        <v>206</v>
      </c>
      <c r="G420" s="11" t="s">
        <v>208</v>
      </c>
      <c r="H420" s="11">
        <v>0</v>
      </c>
      <c r="I420" s="11">
        <v>0</v>
      </c>
      <c r="J420" s="11">
        <v>0</v>
      </c>
      <c r="K420" s="11">
        <v>0</v>
      </c>
      <c r="L420" s="11">
        <v>0</v>
      </c>
      <c r="M420" s="11" t="s">
        <v>210</v>
      </c>
      <c r="N420" s="11" t="s">
        <v>209</v>
      </c>
      <c r="O420" s="11" t="s">
        <v>146</v>
      </c>
      <c r="P420" s="11">
        <v>0</v>
      </c>
      <c r="Q420" s="11">
        <v>0</v>
      </c>
      <c r="R420" s="11">
        <v>0</v>
      </c>
      <c r="S420" s="11">
        <v>0</v>
      </c>
      <c r="T420" s="11">
        <v>0</v>
      </c>
      <c r="U420" s="11" t="s">
        <v>211</v>
      </c>
      <c r="V420" s="11" t="s">
        <v>146</v>
      </c>
      <c r="W420" s="11" t="s">
        <v>212</v>
      </c>
      <c r="X420" s="11">
        <v>0</v>
      </c>
      <c r="Y420" s="11">
        <v>0</v>
      </c>
      <c r="Z420" s="11">
        <v>0</v>
      </c>
      <c r="AA420" s="11">
        <v>0</v>
      </c>
      <c r="AB420" s="11">
        <v>0</v>
      </c>
      <c r="AC420" s="11"/>
    </row>
    <row r="421" spans="1:29" x14ac:dyDescent="0.25">
      <c r="A421" s="11">
        <v>26</v>
      </c>
      <c r="B421" s="11" t="s">
        <v>27</v>
      </c>
      <c r="C421" s="11">
        <v>323.14999999999998</v>
      </c>
      <c r="D421" s="11">
        <v>1</v>
      </c>
      <c r="E421" s="11" t="s">
        <v>214</v>
      </c>
      <c r="F421" s="11" t="s">
        <v>213</v>
      </c>
      <c r="G421" s="11" t="s">
        <v>215</v>
      </c>
      <c r="H421" s="11">
        <v>0</v>
      </c>
      <c r="I421" s="11">
        <v>0</v>
      </c>
      <c r="J421" s="11">
        <v>0</v>
      </c>
      <c r="K421" s="11">
        <v>0</v>
      </c>
      <c r="L421" s="11">
        <v>0</v>
      </c>
      <c r="M421" s="11" t="s">
        <v>217</v>
      </c>
      <c r="N421" s="11" t="s">
        <v>216</v>
      </c>
      <c r="O421" s="11" t="s">
        <v>146</v>
      </c>
      <c r="P421" s="11">
        <v>0</v>
      </c>
      <c r="Q421" s="11">
        <v>0</v>
      </c>
      <c r="R421" s="11">
        <v>0</v>
      </c>
      <c r="S421" s="11">
        <v>0</v>
      </c>
      <c r="T421" s="11">
        <v>0</v>
      </c>
      <c r="U421" s="11" t="s">
        <v>219</v>
      </c>
      <c r="V421" s="11" t="s">
        <v>218</v>
      </c>
      <c r="W421" s="11" t="s">
        <v>220</v>
      </c>
      <c r="X421" s="11">
        <v>0</v>
      </c>
      <c r="Y421" s="11">
        <v>0</v>
      </c>
      <c r="Z421" s="11">
        <v>0</v>
      </c>
      <c r="AA421" s="11">
        <v>0</v>
      </c>
      <c r="AB421" s="11">
        <v>0</v>
      </c>
      <c r="AC421" s="11"/>
    </row>
    <row r="422" spans="1:29" x14ac:dyDescent="0.25">
      <c r="A422" s="11">
        <v>26</v>
      </c>
      <c r="B422" s="11" t="s">
        <v>27</v>
      </c>
      <c r="C422" s="11">
        <v>323.14999999999998</v>
      </c>
      <c r="D422" s="11">
        <v>1</v>
      </c>
      <c r="E422" s="11" t="s">
        <v>222</v>
      </c>
      <c r="F422" s="11" t="s">
        <v>221</v>
      </c>
      <c r="G422" s="11" t="s">
        <v>223</v>
      </c>
      <c r="H422" s="11">
        <v>0</v>
      </c>
      <c r="I422" s="11">
        <v>0</v>
      </c>
      <c r="J422" s="11">
        <v>0</v>
      </c>
      <c r="K422" s="11">
        <v>0</v>
      </c>
      <c r="L422" s="11">
        <v>0</v>
      </c>
      <c r="M422" s="11" t="s">
        <v>225</v>
      </c>
      <c r="N422" s="11" t="s">
        <v>224</v>
      </c>
      <c r="O422" s="11" t="s">
        <v>146</v>
      </c>
      <c r="P422" s="11">
        <v>0</v>
      </c>
      <c r="Q422" s="11">
        <v>0</v>
      </c>
      <c r="R422" s="11">
        <v>0</v>
      </c>
      <c r="S422" s="11">
        <v>0</v>
      </c>
      <c r="T422" s="11">
        <v>0</v>
      </c>
      <c r="U422" s="11" t="s">
        <v>227</v>
      </c>
      <c r="V422" s="11" t="s">
        <v>226</v>
      </c>
      <c r="W422" s="11" t="s">
        <v>228</v>
      </c>
      <c r="X422" s="11">
        <v>0</v>
      </c>
      <c r="Y422" s="11">
        <v>0</v>
      </c>
      <c r="Z422" s="11">
        <v>0</v>
      </c>
      <c r="AA422" s="11">
        <v>0</v>
      </c>
      <c r="AB422" s="11">
        <v>0</v>
      </c>
      <c r="AC422" s="11"/>
    </row>
    <row r="423" spans="1:29" x14ac:dyDescent="0.25">
      <c r="A423" s="11">
        <v>26</v>
      </c>
      <c r="B423" s="11" t="s">
        <v>47</v>
      </c>
      <c r="C423" s="11">
        <v>303.14999999999998</v>
      </c>
      <c r="D423" s="11">
        <v>1</v>
      </c>
      <c r="E423" s="11" t="s">
        <v>230</v>
      </c>
      <c r="F423" s="11" t="s">
        <v>229</v>
      </c>
      <c r="G423" s="11" t="s">
        <v>231</v>
      </c>
      <c r="H423" s="11">
        <v>0</v>
      </c>
      <c r="I423" s="11">
        <v>0</v>
      </c>
      <c r="J423" s="11">
        <v>0</v>
      </c>
      <c r="K423" s="11">
        <v>0</v>
      </c>
      <c r="L423" s="11">
        <v>0</v>
      </c>
      <c r="M423" s="11" t="s">
        <v>233</v>
      </c>
      <c r="N423" s="11" t="s">
        <v>232</v>
      </c>
      <c r="O423" s="11" t="s">
        <v>146</v>
      </c>
      <c r="P423" s="11">
        <v>0</v>
      </c>
      <c r="Q423" s="11">
        <v>0</v>
      </c>
      <c r="R423" s="11">
        <v>0</v>
      </c>
      <c r="S423" s="11">
        <v>0</v>
      </c>
      <c r="T423" s="11">
        <v>0</v>
      </c>
      <c r="U423" s="11" t="s">
        <v>234</v>
      </c>
      <c r="V423" s="11" t="s">
        <v>146</v>
      </c>
      <c r="W423" s="11" t="s">
        <v>235</v>
      </c>
      <c r="X423" s="11">
        <v>0</v>
      </c>
      <c r="Y423" s="11">
        <v>0</v>
      </c>
      <c r="Z423" s="11">
        <v>0</v>
      </c>
      <c r="AA423" s="11">
        <v>0</v>
      </c>
      <c r="AB423" s="11">
        <v>0</v>
      </c>
    </row>
    <row r="424" spans="1:29" x14ac:dyDescent="0.25">
      <c r="A424" s="11">
        <v>26</v>
      </c>
      <c r="B424" s="11" t="s">
        <v>47</v>
      </c>
      <c r="C424" s="11">
        <v>303.14999999999998</v>
      </c>
      <c r="D424" s="11">
        <v>1</v>
      </c>
      <c r="E424" s="11" t="s">
        <v>237</v>
      </c>
      <c r="F424" s="11" t="s">
        <v>236</v>
      </c>
      <c r="G424" s="11" t="s">
        <v>238</v>
      </c>
      <c r="H424" s="11">
        <v>0</v>
      </c>
      <c r="I424" s="11">
        <v>0</v>
      </c>
      <c r="J424" s="11">
        <v>0</v>
      </c>
      <c r="K424" s="11">
        <v>0</v>
      </c>
      <c r="L424" s="11">
        <v>0</v>
      </c>
      <c r="M424" s="11" t="s">
        <v>240</v>
      </c>
      <c r="N424" s="11" t="s">
        <v>239</v>
      </c>
      <c r="O424" s="11" t="s">
        <v>146</v>
      </c>
      <c r="P424" s="11">
        <v>0</v>
      </c>
      <c r="Q424" s="11">
        <v>0</v>
      </c>
      <c r="R424" s="11">
        <v>0</v>
      </c>
      <c r="S424" s="11">
        <v>0</v>
      </c>
      <c r="T424" s="11">
        <v>0</v>
      </c>
      <c r="U424" s="11" t="s">
        <v>241</v>
      </c>
      <c r="V424" s="11" t="s">
        <v>146</v>
      </c>
      <c r="W424" s="11" t="s">
        <v>242</v>
      </c>
      <c r="X424" s="11">
        <v>0</v>
      </c>
      <c r="Y424" s="11">
        <v>0</v>
      </c>
      <c r="Z424" s="11">
        <v>0</v>
      </c>
      <c r="AA424" s="11">
        <v>0</v>
      </c>
      <c r="AB424" s="11">
        <v>0</v>
      </c>
    </row>
    <row r="425" spans="1:29" x14ac:dyDescent="0.25">
      <c r="A425" s="11">
        <v>26</v>
      </c>
      <c r="B425" s="11" t="s">
        <v>47</v>
      </c>
      <c r="C425" s="11">
        <v>303.14999999999998</v>
      </c>
      <c r="D425" s="11">
        <v>1</v>
      </c>
      <c r="E425" s="11" t="s">
        <v>244</v>
      </c>
      <c r="F425" s="11" t="s">
        <v>243</v>
      </c>
      <c r="G425" s="11" t="s">
        <v>208</v>
      </c>
      <c r="H425" s="11">
        <v>0</v>
      </c>
      <c r="I425" s="11">
        <v>0</v>
      </c>
      <c r="J425" s="11">
        <v>0</v>
      </c>
      <c r="K425" s="11">
        <v>0</v>
      </c>
      <c r="L425" s="11">
        <v>0</v>
      </c>
      <c r="M425" s="11" t="s">
        <v>246</v>
      </c>
      <c r="N425" s="11" t="s">
        <v>245</v>
      </c>
      <c r="O425" s="11" t="s">
        <v>146</v>
      </c>
      <c r="P425" s="11">
        <v>0</v>
      </c>
      <c r="Q425" s="11">
        <v>0</v>
      </c>
      <c r="R425" s="11">
        <v>0</v>
      </c>
      <c r="S425" s="11">
        <v>0</v>
      </c>
      <c r="T425" s="11">
        <v>0</v>
      </c>
      <c r="U425" s="11" t="s">
        <v>247</v>
      </c>
      <c r="V425" s="11" t="s">
        <v>146</v>
      </c>
      <c r="W425" s="11" t="s">
        <v>248</v>
      </c>
      <c r="X425" s="11">
        <v>0</v>
      </c>
      <c r="Y425" s="11">
        <v>0</v>
      </c>
      <c r="Z425" s="11">
        <v>0</v>
      </c>
      <c r="AA425" s="11">
        <v>0</v>
      </c>
      <c r="AB425" s="11">
        <v>0</v>
      </c>
    </row>
    <row r="426" spans="1:29" x14ac:dyDescent="0.25">
      <c r="A426" s="11">
        <v>26</v>
      </c>
      <c r="B426" s="11" t="s">
        <v>47</v>
      </c>
      <c r="C426" s="11">
        <v>303.14999999999998</v>
      </c>
      <c r="D426" s="11">
        <v>1</v>
      </c>
      <c r="E426" s="11" t="s">
        <v>250</v>
      </c>
      <c r="F426" s="11" t="s">
        <v>249</v>
      </c>
      <c r="G426" s="11" t="s">
        <v>251</v>
      </c>
      <c r="H426" s="11">
        <v>0</v>
      </c>
      <c r="I426" s="11">
        <v>0</v>
      </c>
      <c r="J426" s="11">
        <v>0</v>
      </c>
      <c r="K426" s="11">
        <v>0</v>
      </c>
      <c r="L426" s="11">
        <v>0</v>
      </c>
      <c r="M426" s="11" t="s">
        <v>253</v>
      </c>
      <c r="N426" s="11" t="s">
        <v>252</v>
      </c>
      <c r="O426" s="11" t="s">
        <v>146</v>
      </c>
      <c r="P426" s="11">
        <v>0</v>
      </c>
      <c r="Q426" s="11">
        <v>0</v>
      </c>
      <c r="R426" s="11">
        <v>0</v>
      </c>
      <c r="S426" s="11">
        <v>0</v>
      </c>
      <c r="T426" s="11">
        <v>0</v>
      </c>
      <c r="U426" s="11" t="s">
        <v>255</v>
      </c>
      <c r="V426" s="11" t="s">
        <v>254</v>
      </c>
      <c r="W426" s="11" t="s">
        <v>256</v>
      </c>
      <c r="X426" s="11">
        <v>0</v>
      </c>
      <c r="Y426" s="11">
        <v>0</v>
      </c>
      <c r="Z426" s="11">
        <v>0</v>
      </c>
      <c r="AA426" s="11">
        <v>0</v>
      </c>
      <c r="AB426" s="11">
        <v>0</v>
      </c>
    </row>
    <row r="427" spans="1:29" x14ac:dyDescent="0.25">
      <c r="A427" s="11">
        <v>26</v>
      </c>
      <c r="B427" s="11" t="s">
        <v>47</v>
      </c>
      <c r="C427" s="11">
        <v>313.14999999999998</v>
      </c>
      <c r="D427" s="11">
        <v>1</v>
      </c>
      <c r="E427" s="11" t="s">
        <v>258</v>
      </c>
      <c r="F427" s="11" t="s">
        <v>257</v>
      </c>
      <c r="G427" s="11" t="s">
        <v>259</v>
      </c>
      <c r="H427" s="11">
        <v>0</v>
      </c>
      <c r="I427" s="11">
        <v>0</v>
      </c>
      <c r="J427" s="11">
        <v>0</v>
      </c>
      <c r="K427" s="11">
        <v>0</v>
      </c>
      <c r="L427" s="11">
        <v>0</v>
      </c>
      <c r="M427" s="11" t="s">
        <v>261</v>
      </c>
      <c r="N427" s="11" t="s">
        <v>260</v>
      </c>
      <c r="O427" s="11" t="s">
        <v>146</v>
      </c>
      <c r="P427" s="11">
        <v>0</v>
      </c>
      <c r="Q427" s="11">
        <v>0</v>
      </c>
      <c r="R427" s="11">
        <v>0</v>
      </c>
      <c r="S427" s="11">
        <v>0</v>
      </c>
      <c r="T427" s="11">
        <v>0</v>
      </c>
      <c r="U427" s="11" t="s">
        <v>262</v>
      </c>
      <c r="V427" s="11" t="s">
        <v>146</v>
      </c>
      <c r="W427" s="11" t="s">
        <v>263</v>
      </c>
      <c r="X427" s="11">
        <v>0</v>
      </c>
      <c r="Y427" s="11">
        <v>0</v>
      </c>
      <c r="Z427" s="11">
        <v>0</v>
      </c>
      <c r="AA427" s="11">
        <v>0</v>
      </c>
      <c r="AB427" s="11">
        <v>0</v>
      </c>
    </row>
    <row r="428" spans="1:29" x14ac:dyDescent="0.25">
      <c r="A428" s="11">
        <v>26</v>
      </c>
      <c r="B428" s="11" t="s">
        <v>47</v>
      </c>
      <c r="C428" s="11">
        <v>313.14999999999998</v>
      </c>
      <c r="D428" s="11">
        <v>1</v>
      </c>
      <c r="E428" s="11" t="s">
        <v>265</v>
      </c>
      <c r="F428" s="11" t="s">
        <v>264</v>
      </c>
      <c r="G428" s="11" t="s">
        <v>266</v>
      </c>
      <c r="H428" s="11">
        <v>0</v>
      </c>
      <c r="I428" s="11">
        <v>0</v>
      </c>
      <c r="J428" s="11">
        <v>0</v>
      </c>
      <c r="K428" s="11">
        <v>0</v>
      </c>
      <c r="L428" s="11">
        <v>0</v>
      </c>
      <c r="M428" s="11" t="s">
        <v>268</v>
      </c>
      <c r="N428" s="11" t="s">
        <v>267</v>
      </c>
      <c r="O428" s="11" t="s">
        <v>146</v>
      </c>
      <c r="P428" s="11">
        <v>0</v>
      </c>
      <c r="Q428" s="11">
        <v>0</v>
      </c>
      <c r="R428" s="11">
        <v>0</v>
      </c>
      <c r="S428" s="11">
        <v>0</v>
      </c>
      <c r="T428" s="11">
        <v>0</v>
      </c>
      <c r="U428" s="11" t="s">
        <v>269</v>
      </c>
      <c r="V428" s="11" t="s">
        <v>146</v>
      </c>
      <c r="W428" s="11" t="s">
        <v>270</v>
      </c>
      <c r="X428" s="11">
        <v>0</v>
      </c>
      <c r="Y428" s="11">
        <v>0</v>
      </c>
      <c r="Z428" s="11">
        <v>0</v>
      </c>
      <c r="AA428" s="11">
        <v>0</v>
      </c>
      <c r="AB428" s="11">
        <v>0</v>
      </c>
    </row>
    <row r="429" spans="1:29" x14ac:dyDescent="0.25">
      <c r="A429" s="11">
        <v>26</v>
      </c>
      <c r="B429" s="11" t="s">
        <v>47</v>
      </c>
      <c r="C429" s="11">
        <v>313.14999999999998</v>
      </c>
      <c r="D429" s="11">
        <v>1</v>
      </c>
      <c r="E429" s="11" t="s">
        <v>272</v>
      </c>
      <c r="F429" s="11" t="s">
        <v>271</v>
      </c>
      <c r="G429" s="11" t="s">
        <v>273</v>
      </c>
      <c r="H429" s="11">
        <v>0</v>
      </c>
      <c r="I429" s="11">
        <v>0</v>
      </c>
      <c r="J429" s="11">
        <v>0</v>
      </c>
      <c r="K429" s="11">
        <v>0</v>
      </c>
      <c r="L429" s="11">
        <v>0</v>
      </c>
      <c r="M429" s="11" t="s">
        <v>275</v>
      </c>
      <c r="N429" s="11" t="s">
        <v>274</v>
      </c>
      <c r="O429" s="11" t="s">
        <v>146</v>
      </c>
      <c r="P429" s="11">
        <v>0</v>
      </c>
      <c r="Q429" s="11">
        <v>0</v>
      </c>
      <c r="R429" s="11">
        <v>0</v>
      </c>
      <c r="S429" s="11">
        <v>0</v>
      </c>
      <c r="T429" s="11">
        <v>0</v>
      </c>
      <c r="U429" s="11" t="s">
        <v>276</v>
      </c>
      <c r="V429" s="11" t="s">
        <v>146</v>
      </c>
      <c r="W429" s="11" t="s">
        <v>277</v>
      </c>
      <c r="X429" s="11">
        <v>0</v>
      </c>
      <c r="Y429" s="11">
        <v>0</v>
      </c>
      <c r="Z429" s="11">
        <v>0</v>
      </c>
      <c r="AA429" s="11">
        <v>0</v>
      </c>
      <c r="AB429" s="11">
        <v>0</v>
      </c>
    </row>
    <row r="430" spans="1:29" x14ac:dyDescent="0.25">
      <c r="A430" s="11">
        <v>26</v>
      </c>
      <c r="B430" s="11" t="s">
        <v>47</v>
      </c>
      <c r="C430" s="11">
        <v>313.14999999999998</v>
      </c>
      <c r="D430" s="11">
        <v>1</v>
      </c>
      <c r="E430" s="11" t="s">
        <v>279</v>
      </c>
      <c r="F430" s="11" t="s">
        <v>278</v>
      </c>
      <c r="G430" s="11" t="s">
        <v>280</v>
      </c>
      <c r="H430" s="11">
        <v>0</v>
      </c>
      <c r="I430" s="11">
        <v>0</v>
      </c>
      <c r="J430" s="11">
        <v>0</v>
      </c>
      <c r="K430" s="11">
        <v>0</v>
      </c>
      <c r="L430" s="11">
        <v>0</v>
      </c>
      <c r="M430" s="11" t="s">
        <v>282</v>
      </c>
      <c r="N430" s="11" t="s">
        <v>281</v>
      </c>
      <c r="O430" s="11" t="s">
        <v>146</v>
      </c>
      <c r="P430" s="11">
        <v>0</v>
      </c>
      <c r="Q430" s="11">
        <v>0</v>
      </c>
      <c r="R430" s="11">
        <v>0</v>
      </c>
      <c r="S430" s="11">
        <v>0</v>
      </c>
      <c r="T430" s="11">
        <v>0</v>
      </c>
      <c r="U430" s="11" t="s">
        <v>284</v>
      </c>
      <c r="V430" s="11" t="s">
        <v>283</v>
      </c>
      <c r="W430" s="11" t="s">
        <v>285</v>
      </c>
      <c r="X430" s="11">
        <v>0</v>
      </c>
      <c r="Y430" s="11">
        <v>0</v>
      </c>
      <c r="Z430" s="11">
        <v>0</v>
      </c>
      <c r="AA430" s="11">
        <v>0</v>
      </c>
      <c r="AB430" s="11">
        <v>0</v>
      </c>
    </row>
    <row r="431" spans="1:29" x14ac:dyDescent="0.25">
      <c r="A431" s="11">
        <v>26</v>
      </c>
      <c r="B431" s="11" t="s">
        <v>47</v>
      </c>
      <c r="C431" s="11">
        <v>323.14999999999998</v>
      </c>
      <c r="D431" s="11">
        <v>1</v>
      </c>
      <c r="E431" s="11" t="s">
        <v>287</v>
      </c>
      <c r="F431" s="11" t="s">
        <v>286</v>
      </c>
      <c r="G431" s="11" t="s">
        <v>288</v>
      </c>
      <c r="H431" s="11">
        <v>0</v>
      </c>
      <c r="I431" s="11">
        <v>0</v>
      </c>
      <c r="J431" s="11">
        <v>0</v>
      </c>
      <c r="K431" s="11">
        <v>0</v>
      </c>
      <c r="L431" s="11">
        <v>0</v>
      </c>
      <c r="M431" s="11" t="s">
        <v>290</v>
      </c>
      <c r="N431" s="11" t="s">
        <v>289</v>
      </c>
      <c r="O431" s="11" t="s">
        <v>146</v>
      </c>
      <c r="P431" s="11">
        <v>0</v>
      </c>
      <c r="Q431" s="11">
        <v>0</v>
      </c>
      <c r="R431" s="11">
        <v>0</v>
      </c>
      <c r="S431" s="11">
        <v>0</v>
      </c>
      <c r="T431" s="11">
        <v>0</v>
      </c>
      <c r="U431" s="11" t="s">
        <v>89</v>
      </c>
      <c r="V431" s="11" t="s">
        <v>146</v>
      </c>
      <c r="W431" s="11" t="s">
        <v>291</v>
      </c>
      <c r="X431" s="11">
        <v>0</v>
      </c>
      <c r="Y431" s="11">
        <v>0</v>
      </c>
      <c r="Z431" s="11">
        <v>0</v>
      </c>
      <c r="AA431" s="11">
        <v>0</v>
      </c>
      <c r="AB431" s="11">
        <v>0</v>
      </c>
    </row>
    <row r="432" spans="1:29" x14ac:dyDescent="0.25">
      <c r="A432" s="11">
        <v>26</v>
      </c>
      <c r="B432" s="11" t="s">
        <v>47</v>
      </c>
      <c r="C432" s="11">
        <v>323.14999999999998</v>
      </c>
      <c r="D432" s="11">
        <v>1</v>
      </c>
      <c r="E432" s="11" t="s">
        <v>293</v>
      </c>
      <c r="F432" s="11" t="s">
        <v>292</v>
      </c>
      <c r="G432" s="11" t="s">
        <v>294</v>
      </c>
      <c r="H432" s="11">
        <v>0</v>
      </c>
      <c r="I432" s="11">
        <v>0</v>
      </c>
      <c r="J432" s="11">
        <v>0</v>
      </c>
      <c r="K432" s="11">
        <v>0</v>
      </c>
      <c r="L432" s="11">
        <v>0</v>
      </c>
      <c r="M432" s="11" t="s">
        <v>296</v>
      </c>
      <c r="N432" s="11" t="s">
        <v>295</v>
      </c>
      <c r="O432" s="11" t="s">
        <v>146</v>
      </c>
      <c r="P432" s="11">
        <v>0</v>
      </c>
      <c r="Q432" s="11">
        <v>0</v>
      </c>
      <c r="R432" s="11">
        <v>0</v>
      </c>
      <c r="S432" s="11">
        <v>0</v>
      </c>
      <c r="T432" s="11">
        <v>0</v>
      </c>
      <c r="U432" s="11" t="s">
        <v>297</v>
      </c>
      <c r="V432" s="11" t="s">
        <v>146</v>
      </c>
      <c r="W432" s="11" t="s">
        <v>298</v>
      </c>
      <c r="X432" s="11">
        <v>0</v>
      </c>
      <c r="Y432" s="11">
        <v>0</v>
      </c>
      <c r="Z432" s="11">
        <v>0</v>
      </c>
      <c r="AA432" s="11">
        <v>0</v>
      </c>
      <c r="AB432" s="11">
        <v>0</v>
      </c>
    </row>
    <row r="433" spans="1:28" x14ac:dyDescent="0.25">
      <c r="A433" s="11">
        <v>26</v>
      </c>
      <c r="B433" s="11" t="s">
        <v>47</v>
      </c>
      <c r="C433" s="11">
        <v>323.14999999999998</v>
      </c>
      <c r="D433" s="11">
        <v>1</v>
      </c>
      <c r="E433" s="11" t="s">
        <v>300</v>
      </c>
      <c r="F433" s="11" t="s">
        <v>299</v>
      </c>
      <c r="G433" s="11" t="s">
        <v>301</v>
      </c>
      <c r="H433" s="11">
        <v>0</v>
      </c>
      <c r="I433" s="11">
        <v>0</v>
      </c>
      <c r="J433" s="11">
        <v>0</v>
      </c>
      <c r="K433" s="11">
        <v>0</v>
      </c>
      <c r="L433" s="11">
        <v>0</v>
      </c>
      <c r="M433" s="11" t="s">
        <v>303</v>
      </c>
      <c r="N433" s="11" t="s">
        <v>302</v>
      </c>
      <c r="O433" s="11" t="s">
        <v>146</v>
      </c>
      <c r="P433" s="11">
        <v>0</v>
      </c>
      <c r="Q433" s="11">
        <v>0</v>
      </c>
      <c r="R433" s="11">
        <v>0</v>
      </c>
      <c r="S433" s="11">
        <v>0</v>
      </c>
      <c r="T433" s="11">
        <v>0</v>
      </c>
      <c r="U433" s="11" t="s">
        <v>305</v>
      </c>
      <c r="V433" s="11" t="s">
        <v>304</v>
      </c>
      <c r="W433" s="11" t="s">
        <v>306</v>
      </c>
      <c r="X433" s="11">
        <v>0</v>
      </c>
      <c r="Y433" s="11">
        <v>0</v>
      </c>
      <c r="Z433" s="11">
        <v>0</v>
      </c>
      <c r="AA433" s="11">
        <v>0</v>
      </c>
      <c r="AB433" s="11">
        <v>0</v>
      </c>
    </row>
    <row r="434" spans="1:28" x14ac:dyDescent="0.25">
      <c r="A434" s="11">
        <v>26</v>
      </c>
      <c r="B434" s="11" t="s">
        <v>47</v>
      </c>
      <c r="C434" s="11">
        <v>323.14999999999998</v>
      </c>
      <c r="D434" s="11">
        <v>1</v>
      </c>
      <c r="E434" s="11" t="s">
        <v>308</v>
      </c>
      <c r="F434" s="11" t="s">
        <v>307</v>
      </c>
      <c r="G434" s="11" t="s">
        <v>309</v>
      </c>
      <c r="H434" s="11">
        <v>0</v>
      </c>
      <c r="I434" s="11">
        <v>0</v>
      </c>
      <c r="J434" s="11">
        <v>0</v>
      </c>
      <c r="K434" s="11">
        <v>0</v>
      </c>
      <c r="L434" s="11">
        <v>0</v>
      </c>
      <c r="M434" s="11" t="s">
        <v>311</v>
      </c>
      <c r="N434" s="11" t="s">
        <v>310</v>
      </c>
      <c r="O434" s="11" t="s">
        <v>146</v>
      </c>
      <c r="P434" s="11">
        <v>0</v>
      </c>
      <c r="Q434" s="11">
        <v>0</v>
      </c>
      <c r="R434" s="11">
        <v>0</v>
      </c>
      <c r="S434" s="11">
        <v>0</v>
      </c>
      <c r="T434" s="11">
        <v>0</v>
      </c>
      <c r="U434" s="11" t="s">
        <v>313</v>
      </c>
      <c r="V434" s="11" t="s">
        <v>312</v>
      </c>
      <c r="W434" s="11" t="s">
        <v>314</v>
      </c>
      <c r="X434" s="11">
        <v>0</v>
      </c>
      <c r="Y434" s="11">
        <v>0</v>
      </c>
      <c r="Z434" s="11">
        <v>0</v>
      </c>
      <c r="AA434" s="11">
        <v>0</v>
      </c>
      <c r="AB434" s="11">
        <v>0</v>
      </c>
    </row>
    <row r="435" spans="1:28" x14ac:dyDescent="0.25">
      <c r="A435" s="11">
        <v>27</v>
      </c>
      <c r="B435" s="11" t="s">
        <v>27</v>
      </c>
      <c r="C435" s="11">
        <v>303.14999999999998</v>
      </c>
      <c r="D435" s="11">
        <v>1</v>
      </c>
      <c r="E435" s="11">
        <v>0.1234</v>
      </c>
      <c r="F435" s="11">
        <v>0.44130000000000003</v>
      </c>
      <c r="G435" s="11">
        <v>0.43530000000000002</v>
      </c>
      <c r="H435" s="11">
        <v>0</v>
      </c>
      <c r="I435" s="11">
        <v>0</v>
      </c>
      <c r="J435" s="11">
        <v>0</v>
      </c>
      <c r="K435" s="11">
        <v>0</v>
      </c>
      <c r="L435" s="11">
        <v>0</v>
      </c>
      <c r="M435" s="11">
        <v>6.1699999999999998E-2</v>
      </c>
      <c r="N435" s="11">
        <v>0.9214</v>
      </c>
      <c r="O435" s="11">
        <v>1.6899999999999998E-2</v>
      </c>
      <c r="P435" s="11">
        <v>0</v>
      </c>
      <c r="Q435" s="11">
        <v>0</v>
      </c>
      <c r="R435" s="11">
        <v>0</v>
      </c>
      <c r="S435" s="11">
        <v>0</v>
      </c>
      <c r="T435" s="11">
        <v>0</v>
      </c>
      <c r="U435" s="11">
        <v>0.16969999999999999</v>
      </c>
      <c r="V435" s="11">
        <v>1.4999999999999999E-2</v>
      </c>
      <c r="W435" s="11">
        <v>0.81530000000000002</v>
      </c>
      <c r="X435" s="11">
        <v>0</v>
      </c>
      <c r="Y435" s="11">
        <v>0</v>
      </c>
      <c r="Z435" s="11">
        <v>0</v>
      </c>
      <c r="AA435" s="11">
        <v>0</v>
      </c>
      <c r="AB435" s="11">
        <v>0</v>
      </c>
    </row>
    <row r="436" spans="1:28" x14ac:dyDescent="0.25">
      <c r="A436" s="11">
        <v>27</v>
      </c>
      <c r="B436" s="11" t="s">
        <v>27</v>
      </c>
      <c r="C436" s="11">
        <v>303.14999999999998</v>
      </c>
      <c r="D436" s="11">
        <v>1</v>
      </c>
      <c r="E436" s="11">
        <v>0.21309999999999998</v>
      </c>
      <c r="F436" s="11">
        <v>0.38619999999999999</v>
      </c>
      <c r="G436" s="11">
        <v>0.4007</v>
      </c>
      <c r="H436" s="11">
        <v>0</v>
      </c>
      <c r="I436" s="11">
        <v>0</v>
      </c>
      <c r="J436" s="11">
        <v>0</v>
      </c>
      <c r="K436" s="11">
        <v>0</v>
      </c>
      <c r="L436" s="11">
        <v>0</v>
      </c>
      <c r="M436" s="11">
        <v>0.13189999999999999</v>
      </c>
      <c r="N436" s="11">
        <v>0.85219999999999996</v>
      </c>
      <c r="O436" s="11">
        <v>1.5900000000000001E-2</v>
      </c>
      <c r="P436" s="11">
        <v>0</v>
      </c>
      <c r="Q436" s="11">
        <v>0</v>
      </c>
      <c r="R436" s="11">
        <v>0</v>
      </c>
      <c r="S436" s="11">
        <v>0</v>
      </c>
      <c r="T436" s="11">
        <v>0</v>
      </c>
      <c r="U436" s="11">
        <v>0.27390000000000003</v>
      </c>
      <c r="V436" s="11">
        <v>1.47E-2</v>
      </c>
      <c r="W436" s="11">
        <v>0.71140000000000003</v>
      </c>
      <c r="X436" s="11">
        <v>0</v>
      </c>
      <c r="Y436" s="11">
        <v>0</v>
      </c>
      <c r="Z436" s="11">
        <v>0</v>
      </c>
      <c r="AA436" s="11">
        <v>0</v>
      </c>
      <c r="AB436" s="11">
        <v>0</v>
      </c>
    </row>
    <row r="437" spans="1:28" x14ac:dyDescent="0.25">
      <c r="A437" s="11">
        <v>27</v>
      </c>
      <c r="B437" s="11" t="s">
        <v>27</v>
      </c>
      <c r="C437" s="11">
        <v>303.14999999999998</v>
      </c>
      <c r="D437" s="11">
        <v>1</v>
      </c>
      <c r="E437" s="11">
        <v>0.26679999999999998</v>
      </c>
      <c r="F437" s="11">
        <v>0.3644</v>
      </c>
      <c r="G437" s="11">
        <v>0.36880000000000002</v>
      </c>
      <c r="H437" s="11">
        <v>0</v>
      </c>
      <c r="I437" s="11">
        <v>0</v>
      </c>
      <c r="J437" s="11">
        <v>0</v>
      </c>
      <c r="K437" s="11">
        <v>0</v>
      </c>
      <c r="L437" s="11">
        <v>0</v>
      </c>
      <c r="M437" s="11">
        <v>0.17319999999999999</v>
      </c>
      <c r="N437" s="11">
        <v>0.79680000000000006</v>
      </c>
      <c r="O437" s="11">
        <v>0.03</v>
      </c>
      <c r="P437" s="11">
        <v>0</v>
      </c>
      <c r="Q437" s="11">
        <v>0</v>
      </c>
      <c r="R437" s="11">
        <v>0</v>
      </c>
      <c r="S437" s="11">
        <v>0</v>
      </c>
      <c r="T437" s="11">
        <v>0</v>
      </c>
      <c r="U437" s="11">
        <v>0.3296</v>
      </c>
      <c r="V437" s="11">
        <v>1.2E-2</v>
      </c>
      <c r="W437" s="11">
        <v>0.65839999999999999</v>
      </c>
      <c r="X437" s="11">
        <v>0</v>
      </c>
      <c r="Y437" s="11">
        <v>0</v>
      </c>
      <c r="Z437" s="11">
        <v>0</v>
      </c>
      <c r="AA437" s="11">
        <v>0</v>
      </c>
      <c r="AB437" s="11">
        <v>0</v>
      </c>
    </row>
    <row r="438" spans="1:28" x14ac:dyDescent="0.25">
      <c r="A438" s="11">
        <v>27</v>
      </c>
      <c r="B438" s="11" t="s">
        <v>27</v>
      </c>
      <c r="C438" s="11">
        <v>303.14999999999998</v>
      </c>
      <c r="D438" s="11">
        <v>1</v>
      </c>
      <c r="E438" s="11">
        <v>0.33479999999999999</v>
      </c>
      <c r="F438" s="11">
        <v>0.33789999999999998</v>
      </c>
      <c r="G438" s="11">
        <v>0.32729999999999998</v>
      </c>
      <c r="H438" s="11">
        <v>0</v>
      </c>
      <c r="I438" s="11">
        <v>0</v>
      </c>
      <c r="J438" s="11">
        <v>0</v>
      </c>
      <c r="K438" s="11">
        <v>0</v>
      </c>
      <c r="L438" s="11">
        <v>0</v>
      </c>
      <c r="M438" s="11">
        <v>0.25280000000000002</v>
      </c>
      <c r="N438" s="11">
        <v>0.69220000000000004</v>
      </c>
      <c r="O438" s="11">
        <v>5.5E-2</v>
      </c>
      <c r="P438" s="11">
        <v>0</v>
      </c>
      <c r="Q438" s="11">
        <v>0</v>
      </c>
      <c r="R438" s="11">
        <v>0</v>
      </c>
      <c r="S438" s="11">
        <v>0</v>
      </c>
      <c r="T438" s="11">
        <v>0</v>
      </c>
      <c r="U438" s="11">
        <v>0.41749999999999998</v>
      </c>
      <c r="V438" s="11">
        <v>1.3899999999999999E-2</v>
      </c>
      <c r="W438" s="11">
        <v>0.56859999999999999</v>
      </c>
      <c r="X438" s="11">
        <v>0</v>
      </c>
      <c r="Y438" s="11">
        <v>0</v>
      </c>
      <c r="Z438" s="11">
        <v>0</v>
      </c>
      <c r="AA438" s="11">
        <v>0</v>
      </c>
      <c r="AB438" s="11">
        <v>0</v>
      </c>
    </row>
    <row r="439" spans="1:28" x14ac:dyDescent="0.25">
      <c r="A439" s="11">
        <v>27</v>
      </c>
      <c r="B439" s="11" t="s">
        <v>27</v>
      </c>
      <c r="C439" s="11">
        <v>303.14999999999998</v>
      </c>
      <c r="D439" s="11">
        <v>1</v>
      </c>
      <c r="E439" s="11">
        <v>1.8E-3</v>
      </c>
      <c r="F439" s="11">
        <v>0.49680000000000002</v>
      </c>
      <c r="G439" s="11">
        <v>0.50139999999999996</v>
      </c>
      <c r="H439" s="11">
        <v>0</v>
      </c>
      <c r="I439" s="11">
        <v>0</v>
      </c>
      <c r="J439" s="11">
        <v>0</v>
      </c>
      <c r="K439" s="11">
        <v>0</v>
      </c>
      <c r="L439" s="11">
        <v>0</v>
      </c>
      <c r="M439" s="11">
        <v>1E-4</v>
      </c>
      <c r="N439" s="11">
        <v>0.9951000000000001</v>
      </c>
      <c r="O439" s="11">
        <v>4.8999999999999998E-3</v>
      </c>
      <c r="P439" s="11">
        <v>0</v>
      </c>
      <c r="Q439" s="11">
        <v>0</v>
      </c>
      <c r="R439" s="11">
        <v>0</v>
      </c>
      <c r="S439" s="11">
        <v>0</v>
      </c>
      <c r="T439" s="11">
        <v>0</v>
      </c>
      <c r="U439" s="11">
        <v>1E-4</v>
      </c>
      <c r="V439" s="11">
        <v>1.38E-2</v>
      </c>
      <c r="W439" s="11">
        <v>0.98620000000000008</v>
      </c>
      <c r="X439" s="11">
        <v>0</v>
      </c>
      <c r="Y439" s="11">
        <v>0</v>
      </c>
      <c r="Z439" s="11">
        <v>0</v>
      </c>
      <c r="AA439" s="11">
        <v>0</v>
      </c>
      <c r="AB439" s="11">
        <v>0</v>
      </c>
    </row>
    <row r="440" spans="1:28" x14ac:dyDescent="0.25">
      <c r="A440" s="11">
        <v>27</v>
      </c>
      <c r="B440" s="11" t="s">
        <v>27</v>
      </c>
      <c r="C440" s="11">
        <v>318.14999999999998</v>
      </c>
      <c r="D440" s="11">
        <v>1</v>
      </c>
      <c r="E440" s="11">
        <v>0.20929999999999999</v>
      </c>
      <c r="F440" s="11">
        <v>0.38319999999999999</v>
      </c>
      <c r="G440" s="11">
        <v>0.40749999999999997</v>
      </c>
      <c r="H440" s="11">
        <v>0</v>
      </c>
      <c r="I440" s="11">
        <v>0</v>
      </c>
      <c r="J440" s="11">
        <v>0</v>
      </c>
      <c r="K440" s="11">
        <v>0</v>
      </c>
      <c r="L440" s="11">
        <v>0</v>
      </c>
      <c r="M440" s="11">
        <v>0.12740000000000001</v>
      </c>
      <c r="N440" s="11">
        <v>0.84010000000000007</v>
      </c>
      <c r="O440" s="11">
        <v>3.2500000000000001E-2</v>
      </c>
      <c r="P440" s="11">
        <v>0</v>
      </c>
      <c r="Q440" s="11">
        <v>0</v>
      </c>
      <c r="R440" s="11">
        <v>0</v>
      </c>
      <c r="S440" s="11">
        <v>0</v>
      </c>
      <c r="T440" s="11">
        <v>0</v>
      </c>
      <c r="U440" s="11">
        <v>0.27079999999999999</v>
      </c>
      <c r="V440" s="11">
        <v>4.5999999999999999E-3</v>
      </c>
      <c r="W440" s="11">
        <v>0.72459999999999991</v>
      </c>
      <c r="X440" s="11">
        <v>0</v>
      </c>
      <c r="Y440" s="11">
        <v>0</v>
      </c>
      <c r="Z440" s="11">
        <v>0</v>
      </c>
      <c r="AA440" s="11">
        <v>0</v>
      </c>
      <c r="AB440" s="11">
        <v>0</v>
      </c>
    </row>
    <row r="441" spans="1:28" x14ac:dyDescent="0.25">
      <c r="A441" s="11">
        <v>27</v>
      </c>
      <c r="B441" s="11" t="s">
        <v>27</v>
      </c>
      <c r="C441" s="11">
        <v>318.14999999999998</v>
      </c>
      <c r="D441" s="11">
        <v>1</v>
      </c>
      <c r="E441" s="11">
        <v>0.25969999999999999</v>
      </c>
      <c r="F441" s="11">
        <v>0.3528</v>
      </c>
      <c r="G441" s="11">
        <v>0.38750000000000001</v>
      </c>
      <c r="H441" s="11">
        <v>0</v>
      </c>
      <c r="I441" s="11">
        <v>0</v>
      </c>
      <c r="J441" s="11">
        <v>0</v>
      </c>
      <c r="K441" s="11">
        <v>0</v>
      </c>
      <c r="L441" s="11">
        <v>0</v>
      </c>
      <c r="M441" s="11">
        <v>0.18890000000000001</v>
      </c>
      <c r="N441" s="11">
        <v>0.71299999999999997</v>
      </c>
      <c r="O441" s="11">
        <v>9.8100000000000007E-2</v>
      </c>
      <c r="P441" s="11">
        <v>0</v>
      </c>
      <c r="Q441" s="11">
        <v>0</v>
      </c>
      <c r="R441" s="11">
        <v>0</v>
      </c>
      <c r="S441" s="11">
        <v>0</v>
      </c>
      <c r="T441" s="11">
        <v>0</v>
      </c>
      <c r="U441" s="11">
        <v>0.33479999999999999</v>
      </c>
      <c r="V441" s="11">
        <v>9.7999999999999997E-3</v>
      </c>
      <c r="W441" s="11">
        <v>0.65540000000000009</v>
      </c>
      <c r="X441" s="11">
        <v>0</v>
      </c>
      <c r="Y441" s="11">
        <v>0</v>
      </c>
      <c r="Z441" s="11">
        <v>0</v>
      </c>
      <c r="AA441" s="11">
        <v>0</v>
      </c>
      <c r="AB441" s="11">
        <v>0</v>
      </c>
    </row>
    <row r="442" spans="1:28" x14ac:dyDescent="0.25">
      <c r="A442" s="11">
        <v>27</v>
      </c>
      <c r="B442" s="11" t="s">
        <v>27</v>
      </c>
      <c r="C442" s="11">
        <v>318.14999999999998</v>
      </c>
      <c r="D442" s="11">
        <v>1</v>
      </c>
      <c r="E442" s="11">
        <v>0.32789999999999997</v>
      </c>
      <c r="F442" s="11">
        <v>0.31869999999999998</v>
      </c>
      <c r="G442" s="11">
        <v>0.35340000000000005</v>
      </c>
      <c r="H442" s="11">
        <v>0</v>
      </c>
      <c r="I442" s="11">
        <v>0</v>
      </c>
      <c r="J442" s="11">
        <v>0</v>
      </c>
      <c r="K442" s="11">
        <v>0</v>
      </c>
      <c r="L442" s="11">
        <v>0</v>
      </c>
      <c r="M442" s="11">
        <v>0.25190000000000001</v>
      </c>
      <c r="N442" s="11">
        <v>0.62719999999999998</v>
      </c>
      <c r="O442" s="11">
        <v>0.12089999999999999</v>
      </c>
      <c r="P442" s="11">
        <v>0</v>
      </c>
      <c r="Q442" s="11">
        <v>0</v>
      </c>
      <c r="R442" s="11">
        <v>0</v>
      </c>
      <c r="S442" s="11">
        <v>0</v>
      </c>
      <c r="T442" s="11">
        <v>0</v>
      </c>
      <c r="U442" s="11">
        <v>0.40020000000000006</v>
      </c>
      <c r="V442" s="11">
        <v>2.3999999999999998E-3</v>
      </c>
      <c r="W442" s="11">
        <v>0.59740000000000004</v>
      </c>
      <c r="X442" s="11">
        <v>0</v>
      </c>
      <c r="Y442" s="11">
        <v>0</v>
      </c>
      <c r="Z442" s="11">
        <v>0</v>
      </c>
      <c r="AA442" s="11">
        <v>0</v>
      </c>
      <c r="AB442" s="11">
        <v>0</v>
      </c>
    </row>
    <row r="443" spans="1:28" x14ac:dyDescent="0.25">
      <c r="A443" s="11">
        <v>27</v>
      </c>
      <c r="B443" s="11" t="s">
        <v>27</v>
      </c>
      <c r="C443" s="11">
        <v>318.14999999999998</v>
      </c>
      <c r="D443" s="11">
        <v>1</v>
      </c>
      <c r="E443" s="11">
        <v>1E-4</v>
      </c>
      <c r="F443" s="11">
        <v>0.49950000000000006</v>
      </c>
      <c r="G443" s="11">
        <v>0.50049999999999994</v>
      </c>
      <c r="H443" s="11">
        <v>0</v>
      </c>
      <c r="I443" s="11">
        <v>0</v>
      </c>
      <c r="J443" s="11">
        <v>0</v>
      </c>
      <c r="K443" s="11">
        <v>0</v>
      </c>
      <c r="L443" s="11">
        <v>0</v>
      </c>
      <c r="M443" s="11">
        <v>1E-4</v>
      </c>
      <c r="N443" s="11">
        <v>0.99519999999999997</v>
      </c>
      <c r="O443" s="11">
        <v>4.7999999999999996E-3</v>
      </c>
      <c r="P443" s="11">
        <v>0</v>
      </c>
      <c r="Q443" s="11">
        <v>0</v>
      </c>
      <c r="R443" s="11">
        <v>0</v>
      </c>
      <c r="S443" s="11">
        <v>0</v>
      </c>
      <c r="T443" s="11">
        <v>0</v>
      </c>
      <c r="U443" s="11">
        <v>1E-4</v>
      </c>
      <c r="V443" s="11">
        <v>7.7000000000000002E-3</v>
      </c>
      <c r="W443" s="11">
        <v>0.99230000000000007</v>
      </c>
      <c r="X443" s="11">
        <v>0</v>
      </c>
      <c r="Y443" s="11">
        <v>0</v>
      </c>
      <c r="Z443" s="11">
        <v>0</v>
      </c>
      <c r="AA443" s="11">
        <v>0</v>
      </c>
      <c r="AB443" s="11">
        <v>0</v>
      </c>
    </row>
    <row r="444" spans="1:28" x14ac:dyDescent="0.25">
      <c r="A444" s="11">
        <v>27</v>
      </c>
      <c r="B444" s="11" t="s">
        <v>27</v>
      </c>
      <c r="C444" s="11">
        <v>318.14999999999998</v>
      </c>
      <c r="D444" s="11">
        <v>1</v>
      </c>
      <c r="E444" s="11">
        <v>9.1199999999999989E-2</v>
      </c>
      <c r="F444" s="11">
        <v>0.4471</v>
      </c>
      <c r="G444" s="11">
        <v>0.4617</v>
      </c>
      <c r="H444" s="11">
        <v>0</v>
      </c>
      <c r="I444" s="11">
        <v>0</v>
      </c>
      <c r="J444" s="11">
        <v>0</v>
      </c>
      <c r="K444" s="11">
        <v>0</v>
      </c>
      <c r="L444" s="11">
        <v>0</v>
      </c>
      <c r="M444" s="11">
        <v>2.52E-2</v>
      </c>
      <c r="N444" s="11">
        <v>0.96310000000000007</v>
      </c>
      <c r="O444" s="11">
        <v>1.1699999999999999E-2</v>
      </c>
      <c r="P444" s="11">
        <v>0</v>
      </c>
      <c r="Q444" s="11">
        <v>0</v>
      </c>
      <c r="R444" s="11">
        <v>0</v>
      </c>
      <c r="S444" s="11">
        <v>0</v>
      </c>
      <c r="T444" s="11">
        <v>0</v>
      </c>
      <c r="U444" s="11">
        <v>0.1469</v>
      </c>
      <c r="V444" s="11">
        <v>7.9000000000000008E-3</v>
      </c>
      <c r="W444" s="11">
        <v>0.84519999999999995</v>
      </c>
      <c r="X444" s="11">
        <v>0</v>
      </c>
      <c r="Y444" s="11">
        <v>0</v>
      </c>
      <c r="Z444" s="11">
        <v>0</v>
      </c>
      <c r="AA444" s="11">
        <v>0</v>
      </c>
      <c r="AB444" s="11">
        <v>0</v>
      </c>
    </row>
    <row r="445" spans="1:28" x14ac:dyDescent="0.25">
      <c r="A445" s="11">
        <v>27</v>
      </c>
      <c r="B445" s="11" t="s">
        <v>27</v>
      </c>
      <c r="C445" s="11">
        <v>333.15</v>
      </c>
      <c r="D445" s="11">
        <v>1</v>
      </c>
      <c r="E445" s="11">
        <v>0.30990000000000001</v>
      </c>
      <c r="F445" s="11">
        <v>0.33279999999999998</v>
      </c>
      <c r="G445" s="11">
        <v>0.35729999999999995</v>
      </c>
      <c r="H445" s="11">
        <v>0</v>
      </c>
      <c r="I445" s="11">
        <v>0</v>
      </c>
      <c r="J445" s="11">
        <v>0</v>
      </c>
      <c r="K445" s="11">
        <v>0</v>
      </c>
      <c r="L445" s="11">
        <v>0</v>
      </c>
      <c r="M445" s="11">
        <v>0.2339</v>
      </c>
      <c r="N445" s="11">
        <v>0.68299999999999994</v>
      </c>
      <c r="O445" s="11">
        <v>8.3100000000000007E-2</v>
      </c>
      <c r="P445" s="11">
        <v>0</v>
      </c>
      <c r="Q445" s="11">
        <v>0</v>
      </c>
      <c r="R445" s="11">
        <v>0</v>
      </c>
      <c r="S445" s="11">
        <v>0</v>
      </c>
      <c r="T445" s="11">
        <v>0</v>
      </c>
      <c r="U445" s="11">
        <v>0.37380000000000002</v>
      </c>
      <c r="V445" s="11">
        <v>1.8E-3</v>
      </c>
      <c r="W445" s="11">
        <v>0.62439999999999996</v>
      </c>
      <c r="X445" s="11">
        <v>0</v>
      </c>
      <c r="Y445" s="11">
        <v>0</v>
      </c>
      <c r="Z445" s="11">
        <v>0</v>
      </c>
      <c r="AA445" s="11">
        <v>0</v>
      </c>
      <c r="AB445" s="11">
        <v>0</v>
      </c>
    </row>
    <row r="446" spans="1:28" x14ac:dyDescent="0.25">
      <c r="A446" s="11">
        <v>27</v>
      </c>
      <c r="B446" s="11" t="s">
        <v>27</v>
      </c>
      <c r="C446" s="11">
        <v>333.15</v>
      </c>
      <c r="D446" s="11">
        <v>1</v>
      </c>
      <c r="E446" s="11">
        <v>1E-4</v>
      </c>
      <c r="F446" s="11">
        <v>0.50039999999999996</v>
      </c>
      <c r="G446" s="11">
        <v>0.49959999999999999</v>
      </c>
      <c r="H446" s="11">
        <v>0</v>
      </c>
      <c r="I446" s="11">
        <v>0</v>
      </c>
      <c r="J446" s="11">
        <v>0</v>
      </c>
      <c r="K446" s="11">
        <v>0</v>
      </c>
      <c r="L446" s="11">
        <v>0</v>
      </c>
      <c r="M446" s="11">
        <v>1E-4</v>
      </c>
      <c r="N446" s="11">
        <v>0.95579999999999998</v>
      </c>
      <c r="O446" s="11">
        <v>4.4199999999999996E-2</v>
      </c>
      <c r="P446" s="11">
        <v>0</v>
      </c>
      <c r="Q446" s="11">
        <v>0</v>
      </c>
      <c r="R446" s="11">
        <v>0</v>
      </c>
      <c r="S446" s="11">
        <v>0</v>
      </c>
      <c r="T446" s="11">
        <v>0</v>
      </c>
      <c r="U446" s="11">
        <v>1E-4</v>
      </c>
      <c r="V446" s="11">
        <v>1.2E-2</v>
      </c>
      <c r="W446" s="11">
        <v>0.98799999999999999</v>
      </c>
      <c r="X446" s="11">
        <v>0</v>
      </c>
      <c r="Y446" s="11">
        <v>0</v>
      </c>
      <c r="Z446" s="11">
        <v>0</v>
      </c>
      <c r="AA446" s="11">
        <v>0</v>
      </c>
      <c r="AB446" s="11">
        <v>0</v>
      </c>
    </row>
    <row r="447" spans="1:28" x14ac:dyDescent="0.25">
      <c r="A447" s="11">
        <v>27</v>
      </c>
      <c r="B447" s="11" t="s">
        <v>27</v>
      </c>
      <c r="C447" s="11">
        <v>333.15</v>
      </c>
      <c r="D447" s="11">
        <v>1</v>
      </c>
      <c r="E447" s="11">
        <v>0.18780000000000002</v>
      </c>
      <c r="F447" s="11">
        <v>0.40149999999999997</v>
      </c>
      <c r="G447" s="11">
        <v>0.41070000000000001</v>
      </c>
      <c r="H447" s="11">
        <v>0</v>
      </c>
      <c r="I447" s="11">
        <v>0</v>
      </c>
      <c r="J447" s="11">
        <v>0</v>
      </c>
      <c r="K447" s="11">
        <v>0</v>
      </c>
      <c r="L447" s="11">
        <v>0</v>
      </c>
      <c r="M447" s="11">
        <v>0.11359999999999999</v>
      </c>
      <c r="N447" s="11">
        <v>0.85250000000000004</v>
      </c>
      <c r="O447" s="11">
        <v>3.39E-2</v>
      </c>
      <c r="P447" s="11">
        <v>0</v>
      </c>
      <c r="Q447" s="11">
        <v>0</v>
      </c>
      <c r="R447" s="11">
        <v>0</v>
      </c>
      <c r="S447" s="11">
        <v>0</v>
      </c>
      <c r="T447" s="11">
        <v>0</v>
      </c>
      <c r="U447" s="11">
        <v>0.25019999999999998</v>
      </c>
      <c r="V447" s="11">
        <v>2.8000000000000004E-3</v>
      </c>
      <c r="W447" s="11">
        <v>0.747</v>
      </c>
      <c r="X447" s="11">
        <v>0</v>
      </c>
      <c r="Y447" s="11">
        <v>0</v>
      </c>
      <c r="Z447" s="11">
        <v>0</v>
      </c>
      <c r="AA447" s="11">
        <v>0</v>
      </c>
      <c r="AB447" s="11">
        <v>0</v>
      </c>
    </row>
    <row r="448" spans="1:28" x14ac:dyDescent="0.25">
      <c r="A448" s="11">
        <v>27</v>
      </c>
      <c r="B448" s="11" t="s">
        <v>27</v>
      </c>
      <c r="C448" s="11">
        <v>333.15</v>
      </c>
      <c r="D448" s="11">
        <v>1</v>
      </c>
      <c r="E448" s="11">
        <v>6.25E-2</v>
      </c>
      <c r="F448" s="11">
        <v>0.46929999999999999</v>
      </c>
      <c r="G448" s="11">
        <v>0.46820000000000001</v>
      </c>
      <c r="H448" s="11">
        <v>0</v>
      </c>
      <c r="I448" s="11">
        <v>0</v>
      </c>
      <c r="J448" s="11">
        <v>0</v>
      </c>
      <c r="K448" s="11">
        <v>0</v>
      </c>
      <c r="L448" s="11">
        <v>0</v>
      </c>
      <c r="M448" s="11">
        <v>3.9800000000000002E-2</v>
      </c>
      <c r="N448" s="11">
        <v>0.92689999999999995</v>
      </c>
      <c r="O448" s="11">
        <v>3.3300000000000003E-2</v>
      </c>
      <c r="P448" s="11">
        <v>0</v>
      </c>
      <c r="Q448" s="11">
        <v>0</v>
      </c>
      <c r="R448" s="11">
        <v>0</v>
      </c>
      <c r="S448" s="11">
        <v>0</v>
      </c>
      <c r="T448" s="11">
        <v>0</v>
      </c>
      <c r="U448" s="11">
        <v>8.4199999999999997E-2</v>
      </c>
      <c r="V448" s="11">
        <v>5.8999999999999999E-3</v>
      </c>
      <c r="W448" s="11">
        <v>0.90989999999999993</v>
      </c>
      <c r="X448" s="11">
        <v>0</v>
      </c>
      <c r="Y448" s="11">
        <v>0</v>
      </c>
      <c r="Z448" s="11">
        <v>0</v>
      </c>
      <c r="AA448" s="11">
        <v>0</v>
      </c>
      <c r="AB448" s="11">
        <v>0</v>
      </c>
    </row>
    <row r="449" spans="1:28" x14ac:dyDescent="0.25">
      <c r="A449" s="11">
        <v>27</v>
      </c>
      <c r="B449" s="11" t="s">
        <v>27</v>
      </c>
      <c r="C449" s="11">
        <v>333.15</v>
      </c>
      <c r="D449" s="11">
        <v>1</v>
      </c>
      <c r="E449" s="11">
        <v>0.2273</v>
      </c>
      <c r="F449" s="11">
        <v>0.37420000000000003</v>
      </c>
      <c r="G449" s="11">
        <v>0.39850000000000002</v>
      </c>
      <c r="H449" s="11">
        <v>0</v>
      </c>
      <c r="I449" s="11">
        <v>0</v>
      </c>
      <c r="J449" s="11">
        <v>0</v>
      </c>
      <c r="K449" s="11">
        <v>0</v>
      </c>
      <c r="L449" s="11">
        <v>0</v>
      </c>
      <c r="M449" s="11">
        <v>0.1411</v>
      </c>
      <c r="N449" s="11">
        <v>0.81499999999999995</v>
      </c>
      <c r="O449" s="11">
        <v>4.3899999999999995E-2</v>
      </c>
      <c r="P449" s="11">
        <v>0</v>
      </c>
      <c r="Q449" s="11">
        <v>0</v>
      </c>
      <c r="R449" s="11">
        <v>0</v>
      </c>
      <c r="S449" s="11">
        <v>0</v>
      </c>
      <c r="T449" s="11">
        <v>0</v>
      </c>
      <c r="U449" s="11">
        <v>0.29559999999999997</v>
      </c>
      <c r="V449" s="11">
        <v>7.0999999999999995E-3</v>
      </c>
      <c r="W449" s="11">
        <v>0.69730000000000003</v>
      </c>
      <c r="X449" s="11">
        <v>0</v>
      </c>
      <c r="Y449" s="11">
        <v>0</v>
      </c>
      <c r="Z449" s="11">
        <v>0</v>
      </c>
      <c r="AA449" s="11">
        <v>0</v>
      </c>
      <c r="AB449" s="11">
        <v>0</v>
      </c>
    </row>
    <row r="450" spans="1:28" x14ac:dyDescent="0.25">
      <c r="A450" s="11">
        <v>27</v>
      </c>
      <c r="B450" s="11" t="s">
        <v>27</v>
      </c>
      <c r="C450" s="11">
        <v>303.14999999999998</v>
      </c>
      <c r="D450" s="11">
        <v>1</v>
      </c>
      <c r="E450" s="11">
        <v>0.32040000000000002</v>
      </c>
      <c r="F450" s="11">
        <v>0.3679</v>
      </c>
      <c r="G450" s="11">
        <v>0</v>
      </c>
      <c r="H450" s="11">
        <v>0</v>
      </c>
      <c r="I450" s="11">
        <v>0</v>
      </c>
      <c r="J450" s="11">
        <v>0</v>
      </c>
      <c r="K450" s="11">
        <v>0</v>
      </c>
      <c r="L450" s="11">
        <v>0.31170000000000003</v>
      </c>
      <c r="M450" s="11">
        <v>0.10929999999999999</v>
      </c>
      <c r="N450" s="11">
        <v>0.86</v>
      </c>
      <c r="O450" s="11">
        <v>0</v>
      </c>
      <c r="P450" s="11">
        <v>0</v>
      </c>
      <c r="Q450" s="11">
        <v>0</v>
      </c>
      <c r="R450" s="11">
        <v>0</v>
      </c>
      <c r="S450" s="11">
        <v>0</v>
      </c>
      <c r="T450" s="11">
        <v>3.0800000000000001E-2</v>
      </c>
      <c r="U450" s="11">
        <v>0.51</v>
      </c>
      <c r="V450" s="11">
        <v>1.38E-2</v>
      </c>
      <c r="W450" s="11">
        <v>0</v>
      </c>
      <c r="X450" s="11">
        <v>0</v>
      </c>
      <c r="Y450" s="11">
        <v>0</v>
      </c>
      <c r="Z450" s="11">
        <v>0</v>
      </c>
      <c r="AA450" s="11">
        <v>0</v>
      </c>
      <c r="AB450" s="11">
        <v>0.47619999999999996</v>
      </c>
    </row>
    <row r="451" spans="1:28" x14ac:dyDescent="0.25">
      <c r="A451" s="11">
        <v>27</v>
      </c>
      <c r="B451" s="11" t="s">
        <v>27</v>
      </c>
      <c r="C451" s="11">
        <v>303.14999999999998</v>
      </c>
      <c r="D451" s="11">
        <v>1</v>
      </c>
      <c r="E451" s="11">
        <v>0.37759999999999999</v>
      </c>
      <c r="F451" s="11">
        <v>0.31929999999999997</v>
      </c>
      <c r="G451" s="11">
        <v>0</v>
      </c>
      <c r="H451" s="11">
        <v>0</v>
      </c>
      <c r="I451" s="11">
        <v>0</v>
      </c>
      <c r="J451" s="11">
        <v>0</v>
      </c>
      <c r="K451" s="11">
        <v>0</v>
      </c>
      <c r="L451" s="11">
        <v>0.30309999999999998</v>
      </c>
      <c r="M451" s="11">
        <v>0.15049999999999999</v>
      </c>
      <c r="N451" s="11">
        <v>0.80310000000000004</v>
      </c>
      <c r="O451" s="11">
        <v>0</v>
      </c>
      <c r="P451" s="11">
        <v>0</v>
      </c>
      <c r="Q451" s="11">
        <v>0</v>
      </c>
      <c r="R451" s="11">
        <v>0</v>
      </c>
      <c r="S451" s="11">
        <v>0</v>
      </c>
      <c r="T451" s="11">
        <v>4.6399999999999997E-2</v>
      </c>
      <c r="U451" s="11">
        <v>0.4592</v>
      </c>
      <c r="V451" s="11">
        <v>1.7299999999999999E-2</v>
      </c>
      <c r="W451" s="11">
        <v>0</v>
      </c>
      <c r="X451" s="11">
        <v>0</v>
      </c>
      <c r="Y451" s="11">
        <v>0</v>
      </c>
      <c r="Z451" s="11">
        <v>0</v>
      </c>
      <c r="AA451" s="11">
        <v>0</v>
      </c>
      <c r="AB451" s="11">
        <v>0.52349999999999997</v>
      </c>
    </row>
    <row r="452" spans="1:28" x14ac:dyDescent="0.25">
      <c r="A452" s="11">
        <v>27</v>
      </c>
      <c r="B452" s="11" t="s">
        <v>27</v>
      </c>
      <c r="C452" s="11">
        <v>303.14999999999998</v>
      </c>
      <c r="D452" s="11">
        <v>1</v>
      </c>
      <c r="E452" s="11">
        <v>0.38140000000000002</v>
      </c>
      <c r="F452" s="11">
        <v>0.34009999999999996</v>
      </c>
      <c r="G452" s="11">
        <v>0</v>
      </c>
      <c r="H452" s="11">
        <v>0</v>
      </c>
      <c r="I452" s="11">
        <v>0</v>
      </c>
      <c r="J452" s="11">
        <v>0</v>
      </c>
      <c r="K452" s="11">
        <v>0</v>
      </c>
      <c r="L452" s="11">
        <v>0.27850000000000003</v>
      </c>
      <c r="M452" s="11">
        <v>0.17780000000000001</v>
      </c>
      <c r="N452" s="11">
        <v>0.77379999999999993</v>
      </c>
      <c r="O452" s="11">
        <v>0</v>
      </c>
      <c r="P452" s="11">
        <v>0</v>
      </c>
      <c r="Q452" s="11">
        <v>0</v>
      </c>
      <c r="R452" s="11">
        <v>0</v>
      </c>
      <c r="S452" s="11">
        <v>0</v>
      </c>
      <c r="T452" s="11">
        <v>4.8399999999999999E-2</v>
      </c>
      <c r="U452" s="11">
        <v>0.4486</v>
      </c>
      <c r="V452" s="11">
        <v>1.95E-2</v>
      </c>
      <c r="W452" s="11">
        <v>0</v>
      </c>
      <c r="X452" s="11">
        <v>0</v>
      </c>
      <c r="Y452" s="11">
        <v>0</v>
      </c>
      <c r="Z452" s="11">
        <v>0</v>
      </c>
      <c r="AA452" s="11">
        <v>0</v>
      </c>
      <c r="AB452" s="11">
        <v>0.53189999999999993</v>
      </c>
    </row>
    <row r="453" spans="1:28" x14ac:dyDescent="0.25">
      <c r="A453" s="11">
        <v>27</v>
      </c>
      <c r="B453" s="11" t="s">
        <v>27</v>
      </c>
      <c r="C453" s="11">
        <v>303.14999999999998</v>
      </c>
      <c r="D453" s="11">
        <v>1</v>
      </c>
      <c r="E453" s="11">
        <v>0.42780000000000001</v>
      </c>
      <c r="F453" s="11">
        <v>0.31690000000000002</v>
      </c>
      <c r="G453" s="11">
        <v>0</v>
      </c>
      <c r="H453" s="11">
        <v>0</v>
      </c>
      <c r="I453" s="11">
        <v>0</v>
      </c>
      <c r="J453" s="11">
        <v>0</v>
      </c>
      <c r="K453" s="11">
        <v>0</v>
      </c>
      <c r="L453" s="11">
        <v>0.25530000000000003</v>
      </c>
      <c r="M453" s="11">
        <v>0.18899999999999997</v>
      </c>
      <c r="N453" s="11">
        <v>0.76329999999999998</v>
      </c>
      <c r="O453" s="11">
        <v>0</v>
      </c>
      <c r="P453" s="11">
        <v>0</v>
      </c>
      <c r="Q453" s="11">
        <v>0</v>
      </c>
      <c r="R453" s="11">
        <v>0</v>
      </c>
      <c r="S453" s="11">
        <v>0</v>
      </c>
      <c r="T453" s="11">
        <v>4.7699999999999992E-2</v>
      </c>
      <c r="U453" s="11">
        <v>0.40130000000000005</v>
      </c>
      <c r="V453" s="11">
        <v>2.9700000000000001E-2</v>
      </c>
      <c r="W453" s="11">
        <v>0</v>
      </c>
      <c r="X453" s="11">
        <v>0</v>
      </c>
      <c r="Y453" s="11">
        <v>0</v>
      </c>
      <c r="Z453" s="11">
        <v>0</v>
      </c>
      <c r="AA453" s="11">
        <v>0</v>
      </c>
      <c r="AB453" s="11">
        <v>0.56899999999999995</v>
      </c>
    </row>
    <row r="454" spans="1:28" x14ac:dyDescent="0.25">
      <c r="A454" s="11">
        <v>27</v>
      </c>
      <c r="B454" s="11" t="s">
        <v>27</v>
      </c>
      <c r="C454" s="11">
        <v>303.14999999999998</v>
      </c>
      <c r="D454" s="11">
        <v>1</v>
      </c>
      <c r="E454" s="11">
        <v>0.49959999999999999</v>
      </c>
      <c r="F454" s="11">
        <v>0.26579999999999998</v>
      </c>
      <c r="G454" s="11">
        <v>0</v>
      </c>
      <c r="H454" s="11">
        <v>0</v>
      </c>
      <c r="I454" s="11">
        <v>0</v>
      </c>
      <c r="J454" s="11">
        <v>0</v>
      </c>
      <c r="K454" s="11">
        <v>0</v>
      </c>
      <c r="L454" s="11">
        <v>0.2346</v>
      </c>
      <c r="M454" s="11">
        <v>0.21629999999999999</v>
      </c>
      <c r="N454" s="11">
        <v>0.73120000000000007</v>
      </c>
      <c r="O454" s="11">
        <v>0</v>
      </c>
      <c r="P454" s="11">
        <v>0</v>
      </c>
      <c r="Q454" s="11">
        <v>0</v>
      </c>
      <c r="R454" s="11">
        <v>0</v>
      </c>
      <c r="S454" s="11">
        <v>0</v>
      </c>
      <c r="T454" s="11">
        <v>5.2600000000000001E-2</v>
      </c>
      <c r="U454" s="11">
        <v>0.32689999999999997</v>
      </c>
      <c r="V454" s="11">
        <v>4.1900000000000007E-2</v>
      </c>
      <c r="W454" s="11">
        <v>0</v>
      </c>
      <c r="X454" s="11">
        <v>0</v>
      </c>
      <c r="Y454" s="11">
        <v>0</v>
      </c>
      <c r="Z454" s="11">
        <v>0</v>
      </c>
      <c r="AA454" s="11">
        <v>0</v>
      </c>
      <c r="AB454" s="11">
        <v>0.63129999999999997</v>
      </c>
    </row>
    <row r="455" spans="1:28" x14ac:dyDescent="0.25">
      <c r="A455" s="11">
        <v>27</v>
      </c>
      <c r="B455" s="11" t="s">
        <v>27</v>
      </c>
      <c r="C455" s="11">
        <v>303.14999999999998</v>
      </c>
      <c r="D455" s="11">
        <v>1</v>
      </c>
      <c r="E455" s="11">
        <v>0.49609999999999999</v>
      </c>
      <c r="F455" s="11">
        <v>0.32049999999999995</v>
      </c>
      <c r="G455" s="11">
        <v>0</v>
      </c>
      <c r="H455" s="11">
        <v>0</v>
      </c>
      <c r="I455" s="11">
        <v>0</v>
      </c>
      <c r="J455" s="11">
        <v>0</v>
      </c>
      <c r="K455" s="11">
        <v>0</v>
      </c>
      <c r="L455" s="11">
        <v>0.18340000000000001</v>
      </c>
      <c r="M455" s="11">
        <v>0.26750000000000002</v>
      </c>
      <c r="N455" s="11">
        <v>0.67530000000000001</v>
      </c>
      <c r="O455" s="11">
        <v>0</v>
      </c>
      <c r="P455" s="11">
        <v>0</v>
      </c>
      <c r="Q455" s="11">
        <v>0</v>
      </c>
      <c r="R455" s="11">
        <v>0</v>
      </c>
      <c r="S455" s="11">
        <v>0</v>
      </c>
      <c r="T455" s="11">
        <v>5.7300000000000004E-2</v>
      </c>
      <c r="U455" s="11">
        <v>0.27579999999999999</v>
      </c>
      <c r="V455" s="11">
        <v>6.88E-2</v>
      </c>
      <c r="W455" s="11">
        <v>0</v>
      </c>
      <c r="X455" s="11">
        <v>0</v>
      </c>
      <c r="Y455" s="11">
        <v>0</v>
      </c>
      <c r="Z455" s="11">
        <v>0</v>
      </c>
      <c r="AA455" s="11">
        <v>0</v>
      </c>
      <c r="AB455" s="11">
        <v>0.65540000000000009</v>
      </c>
    </row>
    <row r="456" spans="1:28" x14ac:dyDescent="0.25">
      <c r="A456" s="11">
        <v>27</v>
      </c>
      <c r="B456" s="11" t="s">
        <v>27</v>
      </c>
      <c r="C456" s="11">
        <v>318.14999999999998</v>
      </c>
      <c r="D456" s="11">
        <v>1</v>
      </c>
      <c r="E456" s="11">
        <v>0.33119999999999999</v>
      </c>
      <c r="F456" s="11">
        <v>0.34490000000000004</v>
      </c>
      <c r="G456" s="11">
        <v>0</v>
      </c>
      <c r="H456" s="11">
        <v>0</v>
      </c>
      <c r="I456" s="11">
        <v>0</v>
      </c>
      <c r="J456" s="11">
        <v>0</v>
      </c>
      <c r="K456" s="11">
        <v>0</v>
      </c>
      <c r="L456" s="11">
        <v>0.32390000000000002</v>
      </c>
      <c r="M456" s="11">
        <v>9.6600000000000005E-2</v>
      </c>
      <c r="N456" s="11">
        <v>0.87209999999999999</v>
      </c>
      <c r="O456" s="11">
        <v>0</v>
      </c>
      <c r="P456" s="11">
        <v>0</v>
      </c>
      <c r="Q456" s="11">
        <v>0</v>
      </c>
      <c r="R456" s="11">
        <v>0</v>
      </c>
      <c r="S456" s="11">
        <v>0</v>
      </c>
      <c r="T456" s="11">
        <v>3.1300000000000001E-2</v>
      </c>
      <c r="U456" s="11">
        <v>0.48450000000000004</v>
      </c>
      <c r="V456" s="11">
        <v>8.8000000000000005E-3</v>
      </c>
      <c r="W456" s="11">
        <v>0</v>
      </c>
      <c r="X456" s="11">
        <v>0</v>
      </c>
      <c r="Y456" s="11">
        <v>0</v>
      </c>
      <c r="Z456" s="11">
        <v>0</v>
      </c>
      <c r="AA456" s="11">
        <v>0</v>
      </c>
      <c r="AB456" s="11">
        <v>0.50670000000000004</v>
      </c>
    </row>
    <row r="457" spans="1:28" x14ac:dyDescent="0.25">
      <c r="A457" s="11">
        <v>27</v>
      </c>
      <c r="B457" s="11" t="s">
        <v>27</v>
      </c>
      <c r="C457" s="11">
        <v>318.14999999999998</v>
      </c>
      <c r="D457" s="11">
        <v>1</v>
      </c>
      <c r="E457" s="11">
        <v>0.40979999999999994</v>
      </c>
      <c r="F457" s="11">
        <v>0.33079999999999998</v>
      </c>
      <c r="G457" s="11">
        <v>0</v>
      </c>
      <c r="H457" s="11">
        <v>0</v>
      </c>
      <c r="I457" s="11">
        <v>0</v>
      </c>
      <c r="J457" s="11">
        <v>0</v>
      </c>
      <c r="K457" s="11">
        <v>0</v>
      </c>
      <c r="L457" s="11">
        <v>0.25940000000000002</v>
      </c>
      <c r="M457" s="11">
        <v>0.1986</v>
      </c>
      <c r="N457" s="11">
        <v>0.75549999999999995</v>
      </c>
      <c r="O457" s="11">
        <v>0</v>
      </c>
      <c r="P457" s="11">
        <v>0</v>
      </c>
      <c r="Q457" s="11">
        <v>0</v>
      </c>
      <c r="R457" s="11">
        <v>0</v>
      </c>
      <c r="S457" s="11">
        <v>0</v>
      </c>
      <c r="T457" s="11">
        <v>4.5899999999999996E-2</v>
      </c>
      <c r="U457" s="11">
        <v>0.55320000000000003</v>
      </c>
      <c r="V457" s="11">
        <v>1.7100000000000001E-2</v>
      </c>
      <c r="W457" s="11">
        <v>0</v>
      </c>
      <c r="X457" s="11">
        <v>0</v>
      </c>
      <c r="Y457" s="11">
        <v>0</v>
      </c>
      <c r="Z457" s="11">
        <v>0</v>
      </c>
      <c r="AA457" s="11">
        <v>0</v>
      </c>
      <c r="AB457" s="11">
        <v>0.42969999999999997</v>
      </c>
    </row>
    <row r="458" spans="1:28" x14ac:dyDescent="0.25">
      <c r="A458" s="11">
        <v>27</v>
      </c>
      <c r="B458" s="11" t="s">
        <v>27</v>
      </c>
      <c r="C458" s="11">
        <v>318.14999999999998</v>
      </c>
      <c r="D458" s="11">
        <v>1</v>
      </c>
      <c r="E458" s="11">
        <v>0.37780000000000002</v>
      </c>
      <c r="F458" s="11">
        <v>0.34179999999999999</v>
      </c>
      <c r="G458" s="11">
        <v>0</v>
      </c>
      <c r="H458" s="11">
        <v>0</v>
      </c>
      <c r="I458" s="11">
        <v>0</v>
      </c>
      <c r="J458" s="11">
        <v>0</v>
      </c>
      <c r="K458" s="11">
        <v>0</v>
      </c>
      <c r="L458" s="11">
        <v>0.28039999999999998</v>
      </c>
      <c r="M458" s="11">
        <v>0.17129999999999998</v>
      </c>
      <c r="N458" s="11">
        <v>0.78090000000000004</v>
      </c>
      <c r="O458" s="11">
        <v>0</v>
      </c>
      <c r="P458" s="11">
        <v>0</v>
      </c>
      <c r="Q458" s="11">
        <v>0</v>
      </c>
      <c r="R458" s="11">
        <v>0</v>
      </c>
      <c r="S458" s="11">
        <v>0</v>
      </c>
      <c r="T458" s="11">
        <v>4.7800000000000002E-2</v>
      </c>
      <c r="U458" s="11">
        <v>0.52829999999999999</v>
      </c>
      <c r="V458" s="11">
        <v>2.3900000000000001E-2</v>
      </c>
      <c r="W458" s="11">
        <v>0</v>
      </c>
      <c r="X458" s="11">
        <v>0</v>
      </c>
      <c r="Y458" s="11">
        <v>0</v>
      </c>
      <c r="Z458" s="11">
        <v>0</v>
      </c>
      <c r="AA458" s="11">
        <v>0</v>
      </c>
      <c r="AB458" s="11">
        <v>0.44780000000000003</v>
      </c>
    </row>
    <row r="459" spans="1:28" x14ac:dyDescent="0.25">
      <c r="A459" s="11">
        <v>27</v>
      </c>
      <c r="B459" s="11" t="s">
        <v>27</v>
      </c>
      <c r="C459" s="11">
        <v>318.14999999999998</v>
      </c>
      <c r="D459" s="11">
        <v>1</v>
      </c>
      <c r="E459" s="11">
        <v>0.53180000000000005</v>
      </c>
      <c r="F459" s="11">
        <v>0.2621</v>
      </c>
      <c r="G459" s="11">
        <v>0</v>
      </c>
      <c r="H459" s="11">
        <v>0</v>
      </c>
      <c r="I459" s="11">
        <v>0</v>
      </c>
      <c r="J459" s="11">
        <v>0</v>
      </c>
      <c r="K459" s="11">
        <v>0</v>
      </c>
      <c r="L459" s="11">
        <v>0.20610000000000001</v>
      </c>
      <c r="M459" s="11">
        <v>0.30420000000000003</v>
      </c>
      <c r="N459" s="11">
        <v>0.65269999999999995</v>
      </c>
      <c r="O459" s="11">
        <v>0</v>
      </c>
      <c r="P459" s="11">
        <v>0</v>
      </c>
      <c r="Q459" s="11">
        <v>0</v>
      </c>
      <c r="R459" s="11">
        <v>0</v>
      </c>
      <c r="S459" s="11">
        <v>0</v>
      </c>
      <c r="T459" s="11">
        <v>4.3099999999999999E-2</v>
      </c>
      <c r="U459" s="11">
        <v>0.63600000000000001</v>
      </c>
      <c r="V459" s="11">
        <v>6.8699999999999997E-2</v>
      </c>
      <c r="W459" s="11">
        <v>0</v>
      </c>
      <c r="X459" s="11">
        <v>0</v>
      </c>
      <c r="Y459" s="11">
        <v>0</v>
      </c>
      <c r="Z459" s="11">
        <v>0</v>
      </c>
      <c r="AA459" s="11">
        <v>0</v>
      </c>
      <c r="AB459" s="11">
        <v>0.29530000000000001</v>
      </c>
    </row>
    <row r="460" spans="1:28" x14ac:dyDescent="0.25">
      <c r="A460" s="11">
        <v>27</v>
      </c>
      <c r="B460" s="11" t="s">
        <v>27</v>
      </c>
      <c r="C460" s="11">
        <v>318.14999999999998</v>
      </c>
      <c r="D460" s="11">
        <v>1</v>
      </c>
      <c r="E460" s="11">
        <v>0.45289999999999997</v>
      </c>
      <c r="F460" s="11">
        <v>0.31670000000000004</v>
      </c>
      <c r="G460" s="11">
        <v>0</v>
      </c>
      <c r="H460" s="11">
        <v>0</v>
      </c>
      <c r="I460" s="11">
        <v>0</v>
      </c>
      <c r="J460" s="11">
        <v>0</v>
      </c>
      <c r="K460" s="11">
        <v>0</v>
      </c>
      <c r="L460" s="11">
        <v>0.23039999999999999</v>
      </c>
      <c r="M460" s="11">
        <v>0.24660000000000001</v>
      </c>
      <c r="N460" s="11">
        <v>0.70709999999999995</v>
      </c>
      <c r="O460" s="11">
        <v>0</v>
      </c>
      <c r="P460" s="11">
        <v>0</v>
      </c>
      <c r="Q460" s="11">
        <v>0</v>
      </c>
      <c r="R460" s="11">
        <v>0</v>
      </c>
      <c r="S460" s="11">
        <v>0</v>
      </c>
      <c r="T460" s="11">
        <v>4.6399999999999997E-2</v>
      </c>
      <c r="U460" s="11">
        <v>0.60680000000000001</v>
      </c>
      <c r="V460" s="11">
        <v>4.7899999999999998E-2</v>
      </c>
      <c r="W460" s="11">
        <v>0</v>
      </c>
      <c r="X460" s="11">
        <v>0</v>
      </c>
      <c r="Y460" s="11">
        <v>0</v>
      </c>
      <c r="Z460" s="11">
        <v>0</v>
      </c>
      <c r="AA460" s="11">
        <v>0</v>
      </c>
      <c r="AB460" s="11">
        <v>0.3453</v>
      </c>
    </row>
    <row r="461" spans="1:28" x14ac:dyDescent="0.25">
      <c r="A461" s="11">
        <v>27</v>
      </c>
      <c r="B461" s="11" t="s">
        <v>27</v>
      </c>
      <c r="C461" s="11">
        <v>318.14999999999998</v>
      </c>
      <c r="D461" s="11">
        <v>1</v>
      </c>
      <c r="E461" s="11">
        <v>0.54969999999999997</v>
      </c>
      <c r="F461" s="11">
        <v>0.27089999999999997</v>
      </c>
      <c r="G461" s="11">
        <v>0</v>
      </c>
      <c r="H461" s="11">
        <v>0</v>
      </c>
      <c r="I461" s="11">
        <v>0</v>
      </c>
      <c r="J461" s="11">
        <v>0</v>
      </c>
      <c r="K461" s="11">
        <v>0</v>
      </c>
      <c r="L461" s="11">
        <v>0.1794</v>
      </c>
      <c r="M461" s="11">
        <v>0.34539999999999998</v>
      </c>
      <c r="N461" s="11">
        <v>0.61039999999999994</v>
      </c>
      <c r="O461" s="11">
        <v>0</v>
      </c>
      <c r="P461" s="11">
        <v>0</v>
      </c>
      <c r="Q461" s="11">
        <v>0</v>
      </c>
      <c r="R461" s="11">
        <v>0</v>
      </c>
      <c r="S461" s="11">
        <v>0</v>
      </c>
      <c r="T461" s="11">
        <v>4.4199999999999996E-2</v>
      </c>
      <c r="U461" s="11">
        <v>0.67069999999999996</v>
      </c>
      <c r="V461" s="11">
        <v>8.3000000000000004E-2</v>
      </c>
      <c r="W461" s="11">
        <v>0</v>
      </c>
      <c r="X461" s="11">
        <v>0</v>
      </c>
      <c r="Y461" s="11">
        <v>0</v>
      </c>
      <c r="Z461" s="11">
        <v>0</v>
      </c>
      <c r="AA461" s="11">
        <v>0</v>
      </c>
      <c r="AB461" s="11">
        <v>0.24629999999999999</v>
      </c>
    </row>
    <row r="462" spans="1:28" x14ac:dyDescent="0.25">
      <c r="A462" s="11">
        <v>27</v>
      </c>
      <c r="B462" s="11" t="s">
        <v>27</v>
      </c>
      <c r="C462" s="11">
        <v>333.15</v>
      </c>
      <c r="D462" s="11">
        <v>1</v>
      </c>
      <c r="E462" s="11">
        <v>0.38140000000000002</v>
      </c>
      <c r="F462" s="11">
        <v>0.31739999999999996</v>
      </c>
      <c r="G462" s="11">
        <v>0</v>
      </c>
      <c r="H462" s="11">
        <v>0</v>
      </c>
      <c r="I462" s="11">
        <v>0</v>
      </c>
      <c r="J462" s="11">
        <v>0</v>
      </c>
      <c r="K462" s="11">
        <v>0</v>
      </c>
      <c r="L462" s="11">
        <v>0.30120000000000002</v>
      </c>
      <c r="M462" s="11">
        <v>0.11609999999999999</v>
      </c>
      <c r="N462" s="11">
        <v>0.84459999999999991</v>
      </c>
      <c r="O462" s="11">
        <v>0</v>
      </c>
      <c r="P462" s="11">
        <v>0</v>
      </c>
      <c r="Q462" s="11">
        <v>0</v>
      </c>
      <c r="R462" s="11">
        <v>0</v>
      </c>
      <c r="S462" s="11">
        <v>0</v>
      </c>
      <c r="T462" s="11">
        <v>3.9300000000000002E-2</v>
      </c>
      <c r="U462" s="11">
        <v>0.54069999999999996</v>
      </c>
      <c r="V462" s="11">
        <v>8.9999999999999998E-4</v>
      </c>
      <c r="W462" s="11">
        <v>0</v>
      </c>
      <c r="X462" s="11">
        <v>0</v>
      </c>
      <c r="Y462" s="11">
        <v>0</v>
      </c>
      <c r="Z462" s="11">
        <v>0</v>
      </c>
      <c r="AA462" s="11">
        <v>0</v>
      </c>
      <c r="AB462" s="11">
        <v>0.45840000000000003</v>
      </c>
    </row>
    <row r="463" spans="1:28" x14ac:dyDescent="0.25">
      <c r="A463" s="11">
        <v>27</v>
      </c>
      <c r="B463" s="11" t="s">
        <v>27</v>
      </c>
      <c r="C463" s="11">
        <v>333.15</v>
      </c>
      <c r="D463" s="11">
        <v>1</v>
      </c>
      <c r="E463" s="11">
        <v>0.41710000000000003</v>
      </c>
      <c r="F463" s="11">
        <v>0.31459999999999999</v>
      </c>
      <c r="G463" s="11">
        <v>0</v>
      </c>
      <c r="H463" s="11">
        <v>0</v>
      </c>
      <c r="I463" s="11">
        <v>0</v>
      </c>
      <c r="J463" s="11">
        <v>0</v>
      </c>
      <c r="K463" s="11">
        <v>0</v>
      </c>
      <c r="L463" s="11">
        <v>0.26829999999999998</v>
      </c>
      <c r="M463" s="11">
        <v>0.16930000000000001</v>
      </c>
      <c r="N463" s="11">
        <v>0.77780000000000005</v>
      </c>
      <c r="O463" s="11">
        <v>0</v>
      </c>
      <c r="P463" s="11">
        <v>0</v>
      </c>
      <c r="Q463" s="11">
        <v>0</v>
      </c>
      <c r="R463" s="11">
        <v>0</v>
      </c>
      <c r="S463" s="11">
        <v>0</v>
      </c>
      <c r="T463" s="11">
        <v>5.2900000000000003E-2</v>
      </c>
      <c r="U463" s="11">
        <v>0.56100000000000005</v>
      </c>
      <c r="V463" s="11">
        <v>2.4900000000000002E-2</v>
      </c>
      <c r="W463" s="11">
        <v>0</v>
      </c>
      <c r="X463" s="11">
        <v>0</v>
      </c>
      <c r="Y463" s="11">
        <v>0</v>
      </c>
      <c r="Z463" s="11">
        <v>0</v>
      </c>
      <c r="AA463" s="11">
        <v>0</v>
      </c>
      <c r="AB463" s="11">
        <v>0.41409999999999997</v>
      </c>
    </row>
    <row r="464" spans="1:28" x14ac:dyDescent="0.25">
      <c r="A464" s="11">
        <v>27</v>
      </c>
      <c r="B464" s="11" t="s">
        <v>27</v>
      </c>
      <c r="C464" s="11">
        <v>333.15</v>
      </c>
      <c r="D464" s="11">
        <v>1</v>
      </c>
      <c r="E464" s="11">
        <v>0.4385</v>
      </c>
      <c r="F464" s="11">
        <v>0.30890000000000001</v>
      </c>
      <c r="G464" s="11">
        <v>0</v>
      </c>
      <c r="H464" s="11">
        <v>0</v>
      </c>
      <c r="I464" s="11">
        <v>0</v>
      </c>
      <c r="J464" s="11">
        <v>0</v>
      </c>
      <c r="K464" s="11">
        <v>0</v>
      </c>
      <c r="L464" s="11">
        <v>0.25259999999999999</v>
      </c>
      <c r="M464" s="11">
        <v>0.20620000000000002</v>
      </c>
      <c r="N464" s="11">
        <v>0.75529999999999997</v>
      </c>
      <c r="O464" s="11">
        <v>0</v>
      </c>
      <c r="P464" s="11">
        <v>0</v>
      </c>
      <c r="Q464" s="11">
        <v>0</v>
      </c>
      <c r="R464" s="11">
        <v>0</v>
      </c>
      <c r="S464" s="11">
        <v>0</v>
      </c>
      <c r="T464" s="11">
        <v>3.85E-2</v>
      </c>
      <c r="U464" s="11">
        <v>0.58879999999999999</v>
      </c>
      <c r="V464" s="11">
        <v>1.9099999999999999E-2</v>
      </c>
      <c r="W464" s="11">
        <v>0</v>
      </c>
      <c r="X464" s="11">
        <v>0</v>
      </c>
      <c r="Y464" s="11">
        <v>0</v>
      </c>
      <c r="Z464" s="11">
        <v>0</v>
      </c>
      <c r="AA464" s="11">
        <v>0</v>
      </c>
      <c r="AB464" s="11">
        <v>0.3921</v>
      </c>
    </row>
    <row r="465" spans="1:28" x14ac:dyDescent="0.25">
      <c r="A465" s="11">
        <v>27</v>
      </c>
      <c r="B465" s="11" t="s">
        <v>27</v>
      </c>
      <c r="C465" s="11">
        <v>333.15</v>
      </c>
      <c r="D465" s="11">
        <v>1</v>
      </c>
      <c r="E465" s="11">
        <v>0.50290000000000001</v>
      </c>
      <c r="F465" s="11">
        <v>0.27940000000000004</v>
      </c>
      <c r="G465" s="11">
        <v>0</v>
      </c>
      <c r="H465" s="11">
        <v>0</v>
      </c>
      <c r="I465" s="11">
        <v>0</v>
      </c>
      <c r="J465" s="11">
        <v>0</v>
      </c>
      <c r="K465" s="11">
        <v>0</v>
      </c>
      <c r="L465" s="11">
        <v>0.2177</v>
      </c>
      <c r="M465" s="11">
        <v>0.35729999999999995</v>
      </c>
      <c r="N465" s="11">
        <v>0.5756</v>
      </c>
      <c r="O465" s="11">
        <v>0</v>
      </c>
      <c r="P465" s="11">
        <v>0</v>
      </c>
      <c r="Q465" s="11">
        <v>0</v>
      </c>
      <c r="R465" s="11">
        <v>0</v>
      </c>
      <c r="S465" s="11">
        <v>0</v>
      </c>
      <c r="T465" s="11">
        <v>6.7099999999999993E-2</v>
      </c>
      <c r="U465" s="11">
        <v>0.63270000000000004</v>
      </c>
      <c r="V465" s="11">
        <v>4.0800000000000003E-2</v>
      </c>
      <c r="W465" s="11">
        <v>0</v>
      </c>
      <c r="X465" s="11">
        <v>0</v>
      </c>
      <c r="Y465" s="11">
        <v>0</v>
      </c>
      <c r="Z465" s="11">
        <v>0</v>
      </c>
      <c r="AA465" s="11">
        <v>0</v>
      </c>
      <c r="AB465" s="11">
        <v>0.32650000000000001</v>
      </c>
    </row>
    <row r="466" spans="1:28" x14ac:dyDescent="0.25">
      <c r="A466" s="11">
        <v>27</v>
      </c>
      <c r="B466" s="11" t="s">
        <v>27</v>
      </c>
      <c r="C466" s="11">
        <v>333.15</v>
      </c>
      <c r="D466" s="11">
        <v>1</v>
      </c>
      <c r="E466" s="11">
        <v>0.47070000000000001</v>
      </c>
      <c r="F466" s="11">
        <v>0.2928</v>
      </c>
      <c r="G466" s="11">
        <v>0</v>
      </c>
      <c r="H466" s="11">
        <v>0</v>
      </c>
      <c r="I466" s="11">
        <v>0</v>
      </c>
      <c r="J466" s="11">
        <v>0</v>
      </c>
      <c r="K466" s="11">
        <v>0</v>
      </c>
      <c r="L466" s="11">
        <v>0.23649999999999999</v>
      </c>
      <c r="M466" s="11">
        <v>0.28589999999999999</v>
      </c>
      <c r="N466" s="11">
        <v>0.67620000000000002</v>
      </c>
      <c r="O466" s="11">
        <v>0</v>
      </c>
      <c r="P466" s="11">
        <v>0</v>
      </c>
      <c r="Q466" s="11">
        <v>0</v>
      </c>
      <c r="R466" s="11">
        <v>0</v>
      </c>
      <c r="S466" s="11">
        <v>0</v>
      </c>
      <c r="T466" s="11">
        <v>3.7900000000000003E-2</v>
      </c>
      <c r="U466" s="11">
        <v>0.61509999999999998</v>
      </c>
      <c r="V466" s="11">
        <v>1.8200000000000001E-2</v>
      </c>
      <c r="W466" s="11">
        <v>0</v>
      </c>
      <c r="X466" s="11">
        <v>0</v>
      </c>
      <c r="Y466" s="11">
        <v>0</v>
      </c>
      <c r="Z466" s="11">
        <v>0</v>
      </c>
      <c r="AA466" s="11">
        <v>0</v>
      </c>
      <c r="AB466" s="11">
        <v>0.36670000000000003</v>
      </c>
    </row>
    <row r="467" spans="1:28" x14ac:dyDescent="0.25">
      <c r="A467" s="11">
        <v>27</v>
      </c>
      <c r="B467" s="11" t="s">
        <v>27</v>
      </c>
      <c r="C467" s="11">
        <v>333.15</v>
      </c>
      <c r="D467" s="11">
        <v>1</v>
      </c>
      <c r="E467" s="11">
        <v>0.55310000000000004</v>
      </c>
      <c r="F467" s="11">
        <v>0.27179999999999999</v>
      </c>
      <c r="G467" s="11">
        <v>0</v>
      </c>
      <c r="H467" s="11">
        <v>0</v>
      </c>
      <c r="I467" s="11">
        <v>0</v>
      </c>
      <c r="J467" s="11">
        <v>0</v>
      </c>
      <c r="K467" s="11">
        <v>0</v>
      </c>
      <c r="L467" s="11">
        <v>0.17510000000000001</v>
      </c>
      <c r="M467" s="11">
        <v>0.4083</v>
      </c>
      <c r="N467" s="11">
        <v>0.53010000000000002</v>
      </c>
      <c r="O467" s="11">
        <v>0</v>
      </c>
      <c r="P467" s="11">
        <v>0</v>
      </c>
      <c r="Q467" s="11">
        <v>0</v>
      </c>
      <c r="R467" s="11">
        <v>0</v>
      </c>
      <c r="S467" s="11">
        <v>0</v>
      </c>
      <c r="T467" s="11">
        <v>6.1600000000000002E-2</v>
      </c>
      <c r="U467" s="11">
        <v>0.64700000000000002</v>
      </c>
      <c r="V467" s="11">
        <v>8.8499999999999995E-2</v>
      </c>
      <c r="W467" s="11">
        <v>0</v>
      </c>
      <c r="X467" s="11">
        <v>0</v>
      </c>
      <c r="Y467" s="11">
        <v>0</v>
      </c>
      <c r="Z467" s="11">
        <v>0</v>
      </c>
      <c r="AA467" s="11">
        <v>0</v>
      </c>
      <c r="AB467" s="11">
        <v>0.26450000000000001</v>
      </c>
    </row>
    <row r="468" spans="1:28" x14ac:dyDescent="0.25">
      <c r="A468" s="11">
        <v>27</v>
      </c>
      <c r="B468" s="11" t="s">
        <v>27</v>
      </c>
      <c r="C468" s="11">
        <v>303.14999999999998</v>
      </c>
      <c r="D468" s="11">
        <v>0</v>
      </c>
      <c r="E468" s="11">
        <v>0</v>
      </c>
      <c r="F468" s="11">
        <v>0.40720000000000001</v>
      </c>
      <c r="G468" s="11">
        <v>0.19159999999999999</v>
      </c>
      <c r="H468" s="11">
        <v>0</v>
      </c>
      <c r="I468" s="11">
        <v>0</v>
      </c>
      <c r="J468" s="11">
        <v>0</v>
      </c>
      <c r="K468" s="11">
        <v>0</v>
      </c>
      <c r="L468" s="11">
        <v>0.4012</v>
      </c>
      <c r="M468" s="11">
        <v>7.1999999999999998E-3</v>
      </c>
      <c r="N468" s="11">
        <v>0.9798</v>
      </c>
      <c r="O468" s="11">
        <v>0</v>
      </c>
      <c r="P468" s="11">
        <v>0</v>
      </c>
      <c r="Q468" s="11">
        <v>0</v>
      </c>
      <c r="R468" s="11">
        <v>0</v>
      </c>
      <c r="S468" s="11">
        <v>0</v>
      </c>
      <c r="T468" s="11">
        <v>1.3000000000000001E-2</v>
      </c>
      <c r="U468" s="11">
        <v>0.31230000000000002</v>
      </c>
      <c r="V468" s="11">
        <v>1.3000000000000001E-2</v>
      </c>
      <c r="W468" s="11">
        <v>0</v>
      </c>
      <c r="X468" s="11">
        <v>0</v>
      </c>
      <c r="Y468" s="11">
        <v>0</v>
      </c>
      <c r="Z468" s="11">
        <v>0</v>
      </c>
      <c r="AA468" s="11">
        <v>0</v>
      </c>
      <c r="AB468" s="11">
        <v>0.67469999999999997</v>
      </c>
    </row>
    <row r="469" spans="1:28" x14ac:dyDescent="0.25">
      <c r="A469" s="11">
        <v>27</v>
      </c>
      <c r="B469" s="11" t="s">
        <v>27</v>
      </c>
      <c r="C469" s="11">
        <v>303.14999999999998</v>
      </c>
      <c r="D469" s="11">
        <v>0</v>
      </c>
      <c r="E469" s="11">
        <v>0</v>
      </c>
      <c r="F469" s="11">
        <v>0.36979999999999996</v>
      </c>
      <c r="G469" s="11">
        <v>0.28110000000000002</v>
      </c>
      <c r="H469" s="11">
        <v>0</v>
      </c>
      <c r="I469" s="11">
        <v>0</v>
      </c>
      <c r="J469" s="11">
        <v>0</v>
      </c>
      <c r="K469" s="11">
        <v>0</v>
      </c>
      <c r="L469" s="11">
        <v>0.34909999999999997</v>
      </c>
      <c r="M469" s="11">
        <v>4.4000000000000003E-3</v>
      </c>
      <c r="N469" s="11">
        <v>0.97970000000000002</v>
      </c>
      <c r="O469" s="11">
        <v>0</v>
      </c>
      <c r="P469" s="11">
        <v>0</v>
      </c>
      <c r="Q469" s="11">
        <v>0</v>
      </c>
      <c r="R469" s="11">
        <v>0</v>
      </c>
      <c r="S469" s="11">
        <v>0</v>
      </c>
      <c r="T469" s="11">
        <v>1.5900000000000001E-2</v>
      </c>
      <c r="U469" s="11">
        <v>0.43990000000000001</v>
      </c>
      <c r="V469" s="11">
        <v>2.4300000000000002E-2</v>
      </c>
      <c r="W469" s="11">
        <v>0</v>
      </c>
      <c r="X469" s="11">
        <v>0</v>
      </c>
      <c r="Y469" s="11">
        <v>0</v>
      </c>
      <c r="Z469" s="11">
        <v>0</v>
      </c>
      <c r="AA469" s="11">
        <v>0</v>
      </c>
      <c r="AB469" s="11">
        <v>0.53579999999999994</v>
      </c>
    </row>
    <row r="470" spans="1:28" x14ac:dyDescent="0.25">
      <c r="A470" s="11">
        <v>27</v>
      </c>
      <c r="B470" s="11" t="s">
        <v>27</v>
      </c>
      <c r="C470" s="11">
        <v>303.14999999999998</v>
      </c>
      <c r="D470" s="11">
        <v>0</v>
      </c>
      <c r="E470" s="11">
        <v>0</v>
      </c>
      <c r="F470" s="11">
        <v>0.36259999999999998</v>
      </c>
      <c r="G470" s="11">
        <v>0.50290000000000001</v>
      </c>
      <c r="H470" s="11">
        <v>0</v>
      </c>
      <c r="I470" s="11">
        <v>0</v>
      </c>
      <c r="J470" s="11">
        <v>0</v>
      </c>
      <c r="K470" s="11">
        <v>0</v>
      </c>
      <c r="L470" s="11">
        <v>0.13449999999999998</v>
      </c>
      <c r="M470" s="11">
        <v>3.9000000000000003E-3</v>
      </c>
      <c r="N470" s="11">
        <v>0.98950000000000005</v>
      </c>
      <c r="O470" s="11">
        <v>0</v>
      </c>
      <c r="P470" s="11">
        <v>0</v>
      </c>
      <c r="Q470" s="11">
        <v>0</v>
      </c>
      <c r="R470" s="11">
        <v>0</v>
      </c>
      <c r="S470" s="11">
        <v>0</v>
      </c>
      <c r="T470" s="11">
        <v>6.6E-3</v>
      </c>
      <c r="U470" s="11">
        <v>0.76969999999999994</v>
      </c>
      <c r="V470" s="11">
        <v>1.78E-2</v>
      </c>
      <c r="W470" s="11">
        <v>0</v>
      </c>
      <c r="X470" s="11">
        <v>0</v>
      </c>
      <c r="Y470" s="11">
        <v>0</v>
      </c>
      <c r="Z470" s="11">
        <v>0</v>
      </c>
      <c r="AA470" s="11">
        <v>0</v>
      </c>
      <c r="AB470" s="11">
        <v>0.21249999999999999</v>
      </c>
    </row>
    <row r="471" spans="1:28" x14ac:dyDescent="0.25">
      <c r="A471" s="11">
        <v>27</v>
      </c>
      <c r="B471" s="11" t="s">
        <v>27</v>
      </c>
      <c r="C471" s="11">
        <v>303.14999999999998</v>
      </c>
      <c r="D471" s="11">
        <v>0</v>
      </c>
      <c r="E471" s="11">
        <v>0</v>
      </c>
      <c r="F471" s="11">
        <v>0.39090000000000003</v>
      </c>
      <c r="G471" s="11">
        <v>0.2238</v>
      </c>
      <c r="H471" s="11">
        <v>0</v>
      </c>
      <c r="I471" s="11">
        <v>0</v>
      </c>
      <c r="J471" s="11">
        <v>0</v>
      </c>
      <c r="K471" s="11">
        <v>0</v>
      </c>
      <c r="L471" s="11">
        <v>0.38530000000000003</v>
      </c>
      <c r="M471" s="11">
        <v>4.4000000000000003E-3</v>
      </c>
      <c r="N471" s="11">
        <v>0.98409999999999997</v>
      </c>
      <c r="O471" s="11">
        <v>0</v>
      </c>
      <c r="P471" s="11">
        <v>0</v>
      </c>
      <c r="Q471" s="11">
        <v>0</v>
      </c>
      <c r="R471" s="11">
        <v>0</v>
      </c>
      <c r="S471" s="11">
        <v>0</v>
      </c>
      <c r="T471" s="11">
        <v>1.15E-2</v>
      </c>
      <c r="U471" s="11">
        <v>0.36749999999999999</v>
      </c>
      <c r="V471" s="11">
        <v>2.8000000000000004E-3</v>
      </c>
      <c r="W471" s="11">
        <v>0</v>
      </c>
      <c r="X471" s="11">
        <v>0</v>
      </c>
      <c r="Y471" s="11">
        <v>0</v>
      </c>
      <c r="Z471" s="11">
        <v>0</v>
      </c>
      <c r="AA471" s="11">
        <v>0</v>
      </c>
      <c r="AB471" s="11">
        <v>0.62970000000000004</v>
      </c>
    </row>
    <row r="472" spans="1:28" x14ac:dyDescent="0.25">
      <c r="A472" s="11">
        <v>27</v>
      </c>
      <c r="B472" s="11" t="s">
        <v>27</v>
      </c>
      <c r="C472" s="11">
        <v>303.14999999999998</v>
      </c>
      <c r="D472" s="11">
        <v>0</v>
      </c>
      <c r="E472" s="11">
        <v>0</v>
      </c>
      <c r="F472" s="11">
        <v>0.49780000000000002</v>
      </c>
      <c r="G472" s="11">
        <v>1E-4</v>
      </c>
      <c r="H472" s="11">
        <v>0</v>
      </c>
      <c r="I472" s="11">
        <v>0</v>
      </c>
      <c r="J472" s="11">
        <v>0</v>
      </c>
      <c r="K472" s="11">
        <v>0</v>
      </c>
      <c r="L472" s="11">
        <v>0.50219999999999998</v>
      </c>
      <c r="M472" s="11">
        <v>1E-4</v>
      </c>
      <c r="N472" s="11">
        <v>0.99120000000000008</v>
      </c>
      <c r="O472" s="11">
        <v>0</v>
      </c>
      <c r="P472" s="11">
        <v>0</v>
      </c>
      <c r="Q472" s="11">
        <v>0</v>
      </c>
      <c r="R472" s="11">
        <v>0</v>
      </c>
      <c r="S472" s="11">
        <v>0</v>
      </c>
      <c r="T472" s="11">
        <v>8.8000000000000005E-3</v>
      </c>
      <c r="U472" s="11">
        <v>1E-4</v>
      </c>
      <c r="V472" s="11">
        <v>3.6200000000000003E-2</v>
      </c>
      <c r="W472" s="11">
        <v>0</v>
      </c>
      <c r="X472" s="11">
        <v>0</v>
      </c>
      <c r="Y472" s="11">
        <v>0</v>
      </c>
      <c r="Z472" s="11">
        <v>0</v>
      </c>
      <c r="AA472" s="11">
        <v>0</v>
      </c>
      <c r="AB472" s="11">
        <v>0.96379999999999999</v>
      </c>
    </row>
    <row r="473" spans="1:28" x14ac:dyDescent="0.25">
      <c r="A473" s="11">
        <v>27</v>
      </c>
      <c r="B473" s="11" t="s">
        <v>27</v>
      </c>
      <c r="C473" s="11">
        <v>303.14999999999998</v>
      </c>
      <c r="D473" s="11">
        <v>0</v>
      </c>
      <c r="E473" s="11">
        <v>0</v>
      </c>
      <c r="F473" s="11">
        <v>0.49810000000000004</v>
      </c>
      <c r="G473" s="11">
        <v>0.50190000000000001</v>
      </c>
      <c r="H473" s="11">
        <v>0</v>
      </c>
      <c r="I473" s="11">
        <v>0</v>
      </c>
      <c r="J473" s="11">
        <v>0</v>
      </c>
      <c r="K473" s="11">
        <v>0</v>
      </c>
      <c r="L473" s="11">
        <v>1E-4</v>
      </c>
      <c r="M473" s="11">
        <v>2.6499999999999999E-2</v>
      </c>
      <c r="N473" s="11">
        <v>0.97349999999999992</v>
      </c>
      <c r="O473" s="11">
        <v>0</v>
      </c>
      <c r="P473" s="11">
        <v>0</v>
      </c>
      <c r="Q473" s="11">
        <v>0</v>
      </c>
      <c r="R473" s="11">
        <v>0</v>
      </c>
      <c r="S473" s="11">
        <v>0</v>
      </c>
      <c r="T473" s="11">
        <v>1E-4</v>
      </c>
      <c r="U473" s="11">
        <v>0.98580000000000001</v>
      </c>
      <c r="V473" s="11">
        <v>1.4199999999999999E-2</v>
      </c>
      <c r="W473" s="11">
        <v>0</v>
      </c>
      <c r="X473" s="11">
        <v>0</v>
      </c>
      <c r="Y473" s="11">
        <v>0</v>
      </c>
      <c r="Z473" s="11">
        <v>0</v>
      </c>
      <c r="AA473" s="11">
        <v>0</v>
      </c>
      <c r="AB473" s="11">
        <v>1E-4</v>
      </c>
    </row>
    <row r="474" spans="1:28" x14ac:dyDescent="0.25">
      <c r="A474" s="11">
        <v>27</v>
      </c>
      <c r="B474" s="11" t="s">
        <v>27</v>
      </c>
      <c r="C474" s="11">
        <v>318.14999999999998</v>
      </c>
      <c r="D474" s="11">
        <v>0</v>
      </c>
      <c r="E474" s="11">
        <v>0</v>
      </c>
      <c r="F474" s="11">
        <v>0.43790000000000001</v>
      </c>
      <c r="G474" s="11">
        <v>0.11990000000000001</v>
      </c>
      <c r="H474" s="11">
        <v>0</v>
      </c>
      <c r="I474" s="11">
        <v>0</v>
      </c>
      <c r="J474" s="11">
        <v>0</v>
      </c>
      <c r="K474" s="11">
        <v>0</v>
      </c>
      <c r="L474" s="11">
        <v>0.44219999999999998</v>
      </c>
      <c r="M474" s="11">
        <v>0</v>
      </c>
      <c r="N474" s="11">
        <v>0.9840000000000001</v>
      </c>
      <c r="O474" s="11">
        <v>1.15E-2</v>
      </c>
      <c r="P474" s="11">
        <v>0</v>
      </c>
      <c r="Q474" s="11">
        <v>0</v>
      </c>
      <c r="R474" s="11">
        <v>0</v>
      </c>
      <c r="S474" s="11">
        <v>0</v>
      </c>
      <c r="T474" s="11">
        <v>4.5000000000000005E-3</v>
      </c>
      <c r="U474" s="11">
        <v>0</v>
      </c>
      <c r="V474" s="11">
        <v>8.3999999999999995E-3</v>
      </c>
      <c r="W474" s="11">
        <v>0.20629999999999998</v>
      </c>
      <c r="X474" s="11">
        <v>0</v>
      </c>
      <c r="Y474" s="11">
        <v>0</v>
      </c>
      <c r="Z474" s="11">
        <v>0</v>
      </c>
      <c r="AA474" s="11">
        <v>0</v>
      </c>
      <c r="AB474" s="11">
        <v>0.7853</v>
      </c>
    </row>
    <row r="475" spans="1:28" x14ac:dyDescent="0.25">
      <c r="A475" s="11">
        <v>27</v>
      </c>
      <c r="B475" s="11" t="s">
        <v>27</v>
      </c>
      <c r="C475" s="11">
        <v>318.14999999999998</v>
      </c>
      <c r="D475" s="11">
        <v>0</v>
      </c>
      <c r="E475" s="11">
        <v>0</v>
      </c>
      <c r="F475" s="11">
        <v>0.34159999999999996</v>
      </c>
      <c r="G475" s="11">
        <v>0.41359999999999997</v>
      </c>
      <c r="H475" s="11">
        <v>0</v>
      </c>
      <c r="I475" s="11">
        <v>0</v>
      </c>
      <c r="J475" s="11">
        <v>0</v>
      </c>
      <c r="K475" s="11">
        <v>0</v>
      </c>
      <c r="L475" s="11">
        <v>0.24480000000000002</v>
      </c>
      <c r="M475" s="11">
        <v>0</v>
      </c>
      <c r="N475" s="11">
        <v>0.98530000000000006</v>
      </c>
      <c r="O475" s="11">
        <v>1.0800000000000001E-2</v>
      </c>
      <c r="P475" s="11">
        <v>0</v>
      </c>
      <c r="Q475" s="11">
        <v>0</v>
      </c>
      <c r="R475" s="11">
        <v>0</v>
      </c>
      <c r="S475" s="11">
        <v>0</v>
      </c>
      <c r="T475" s="11">
        <v>3.9000000000000003E-3</v>
      </c>
      <c r="U475" s="11">
        <v>0</v>
      </c>
      <c r="V475" s="11">
        <v>1E-4</v>
      </c>
      <c r="W475" s="11">
        <v>0.62139999999999995</v>
      </c>
      <c r="X475" s="11">
        <v>0</v>
      </c>
      <c r="Y475" s="11">
        <v>0</v>
      </c>
      <c r="Z475" s="11">
        <v>0</v>
      </c>
      <c r="AA475" s="11">
        <v>0</v>
      </c>
      <c r="AB475" s="11">
        <v>0.37859999999999999</v>
      </c>
    </row>
    <row r="476" spans="1:28" x14ac:dyDescent="0.25">
      <c r="A476" s="11">
        <v>27</v>
      </c>
      <c r="B476" s="11" t="s">
        <v>27</v>
      </c>
      <c r="C476" s="11">
        <v>318.14999999999998</v>
      </c>
      <c r="D476" s="11">
        <v>0</v>
      </c>
      <c r="E476" s="11">
        <v>0</v>
      </c>
      <c r="F476" s="11">
        <v>0.3992</v>
      </c>
      <c r="G476" s="11">
        <v>0.2631</v>
      </c>
      <c r="H476" s="11">
        <v>0</v>
      </c>
      <c r="I476" s="11">
        <v>0</v>
      </c>
      <c r="J476" s="11">
        <v>0</v>
      </c>
      <c r="K476" s="11">
        <v>0</v>
      </c>
      <c r="L476" s="11">
        <v>0.33770000000000006</v>
      </c>
      <c r="M476" s="11">
        <v>0</v>
      </c>
      <c r="N476" s="11">
        <v>0.98980000000000001</v>
      </c>
      <c r="O476" s="11">
        <v>6.0999999999999995E-3</v>
      </c>
      <c r="P476" s="11">
        <v>0</v>
      </c>
      <c r="Q476" s="11">
        <v>0</v>
      </c>
      <c r="R476" s="11">
        <v>0</v>
      </c>
      <c r="S476" s="11">
        <v>0</v>
      </c>
      <c r="T476" s="11">
        <v>4.0999999999999995E-3</v>
      </c>
      <c r="U476" s="11">
        <v>0</v>
      </c>
      <c r="V476" s="11">
        <v>8.199999999999999E-3</v>
      </c>
      <c r="W476" s="11">
        <v>0.45119999999999999</v>
      </c>
      <c r="X476" s="11">
        <v>0</v>
      </c>
      <c r="Y476" s="11">
        <v>0</v>
      </c>
      <c r="Z476" s="11">
        <v>0</v>
      </c>
      <c r="AA476" s="11">
        <v>0</v>
      </c>
      <c r="AB476" s="11">
        <v>0.54059999999999997</v>
      </c>
    </row>
    <row r="477" spans="1:28" x14ac:dyDescent="0.25">
      <c r="A477" s="11">
        <v>27</v>
      </c>
      <c r="B477" s="11" t="s">
        <v>27</v>
      </c>
      <c r="C477" s="11">
        <v>318.14999999999998</v>
      </c>
      <c r="D477" s="11">
        <v>0</v>
      </c>
      <c r="E477" s="11">
        <v>0</v>
      </c>
      <c r="F477" s="11">
        <v>0.35729999999999995</v>
      </c>
      <c r="G477" s="11">
        <v>0.47810000000000002</v>
      </c>
      <c r="H477" s="11">
        <v>0</v>
      </c>
      <c r="I477" s="11">
        <v>0</v>
      </c>
      <c r="J477" s="11">
        <v>0</v>
      </c>
      <c r="K477" s="11">
        <v>0</v>
      </c>
      <c r="L477" s="11">
        <v>0.1646</v>
      </c>
      <c r="M477" s="11">
        <v>0</v>
      </c>
      <c r="N477" s="11">
        <v>0.98719999999999997</v>
      </c>
      <c r="O477" s="11">
        <v>8.3999999999999995E-3</v>
      </c>
      <c r="P477" s="11">
        <v>0</v>
      </c>
      <c r="Q477" s="11">
        <v>0</v>
      </c>
      <c r="R477" s="11">
        <v>0</v>
      </c>
      <c r="S477" s="11">
        <v>0</v>
      </c>
      <c r="T477" s="11">
        <v>4.4000000000000003E-3</v>
      </c>
      <c r="U477" s="11">
        <v>0</v>
      </c>
      <c r="V477" s="11">
        <v>1E-4</v>
      </c>
      <c r="W477" s="11">
        <v>0.73049999999999993</v>
      </c>
      <c r="X477" s="11">
        <v>0</v>
      </c>
      <c r="Y477" s="11">
        <v>0</v>
      </c>
      <c r="Z477" s="11">
        <v>0</v>
      </c>
      <c r="AA477" s="11">
        <v>0</v>
      </c>
      <c r="AB477" s="11">
        <v>0.26950000000000002</v>
      </c>
    </row>
    <row r="478" spans="1:28" x14ac:dyDescent="0.25">
      <c r="A478" s="11">
        <v>27</v>
      </c>
      <c r="B478" s="11" t="s">
        <v>27</v>
      </c>
      <c r="C478" s="11">
        <v>318.14999999999998</v>
      </c>
      <c r="D478" s="11">
        <v>0</v>
      </c>
      <c r="E478" s="11">
        <v>0</v>
      </c>
      <c r="F478" s="11">
        <v>0.49780000000000002</v>
      </c>
      <c r="G478" s="11">
        <v>0.50219999999999998</v>
      </c>
      <c r="H478" s="11">
        <v>0</v>
      </c>
      <c r="I478" s="11">
        <v>0</v>
      </c>
      <c r="J478" s="11">
        <v>0</v>
      </c>
      <c r="K478" s="11">
        <v>0</v>
      </c>
      <c r="L478" s="11">
        <v>1E-4</v>
      </c>
      <c r="M478" s="11">
        <v>0</v>
      </c>
      <c r="N478" s="11">
        <v>0.98870000000000002</v>
      </c>
      <c r="O478" s="11">
        <v>1.1299999999999999E-2</v>
      </c>
      <c r="P478" s="11">
        <v>0</v>
      </c>
      <c r="Q478" s="11">
        <v>0</v>
      </c>
      <c r="R478" s="11">
        <v>0</v>
      </c>
      <c r="S478" s="11">
        <v>0</v>
      </c>
      <c r="T478" s="11">
        <v>1E-4</v>
      </c>
      <c r="U478" s="11">
        <v>0</v>
      </c>
      <c r="V478" s="11">
        <v>2.9399999999999999E-2</v>
      </c>
      <c r="W478" s="11">
        <v>0.97060000000000002</v>
      </c>
      <c r="X478" s="11">
        <v>0</v>
      </c>
      <c r="Y478" s="11">
        <v>0</v>
      </c>
      <c r="Z478" s="11">
        <v>0</v>
      </c>
      <c r="AA478" s="11">
        <v>0</v>
      </c>
      <c r="AB478" s="11">
        <v>1E-4</v>
      </c>
    </row>
    <row r="479" spans="1:28" x14ac:dyDescent="0.25">
      <c r="A479" s="11">
        <v>27</v>
      </c>
      <c r="B479" s="11" t="s">
        <v>27</v>
      </c>
      <c r="C479" s="11">
        <v>318.14999999999998</v>
      </c>
      <c r="D479" s="11">
        <v>0</v>
      </c>
      <c r="E479" s="11">
        <v>0</v>
      </c>
      <c r="F479" s="11">
        <v>0.50029999999999997</v>
      </c>
      <c r="G479" s="11">
        <v>1E-4</v>
      </c>
      <c r="H479" s="11">
        <v>0</v>
      </c>
      <c r="I479" s="11">
        <v>0</v>
      </c>
      <c r="J479" s="11">
        <v>0</v>
      </c>
      <c r="K479" s="11">
        <v>0</v>
      </c>
      <c r="L479" s="11">
        <v>0.49969999999999998</v>
      </c>
      <c r="M479" s="11">
        <v>0</v>
      </c>
      <c r="N479" s="11">
        <v>0.9849</v>
      </c>
      <c r="O479" s="11">
        <v>1E-4</v>
      </c>
      <c r="P479" s="11">
        <v>0</v>
      </c>
      <c r="Q479" s="11">
        <v>0</v>
      </c>
      <c r="R479" s="11">
        <v>0</v>
      </c>
      <c r="S479" s="11">
        <v>0</v>
      </c>
      <c r="T479" s="11">
        <v>1.5100000000000001E-2</v>
      </c>
      <c r="U479" s="11">
        <v>0</v>
      </c>
      <c r="V479" s="11">
        <v>8.0000000000000002E-3</v>
      </c>
      <c r="W479" s="11">
        <v>1E-4</v>
      </c>
      <c r="X479" s="11">
        <v>0</v>
      </c>
      <c r="Y479" s="11">
        <v>0</v>
      </c>
      <c r="Z479" s="11">
        <v>0</v>
      </c>
      <c r="AA479" s="11">
        <v>0</v>
      </c>
      <c r="AB479" s="11">
        <v>0.99199999999999999</v>
      </c>
    </row>
    <row r="480" spans="1:28" x14ac:dyDescent="0.25">
      <c r="A480" s="11">
        <v>27</v>
      </c>
      <c r="B480" s="11" t="s">
        <v>27</v>
      </c>
      <c r="C480" s="11">
        <v>333.15</v>
      </c>
      <c r="D480" s="11">
        <v>0</v>
      </c>
      <c r="E480" s="11">
        <v>0</v>
      </c>
      <c r="F480" s="11">
        <v>0.3669</v>
      </c>
      <c r="G480" s="11">
        <v>0.3024</v>
      </c>
      <c r="H480" s="11">
        <v>0</v>
      </c>
      <c r="I480" s="11">
        <v>0</v>
      </c>
      <c r="J480" s="11">
        <v>0</v>
      </c>
      <c r="K480" s="11">
        <v>0</v>
      </c>
      <c r="L480" s="11">
        <v>0.33069999999999999</v>
      </c>
      <c r="M480" s="11">
        <v>0</v>
      </c>
      <c r="N480" s="11">
        <v>0.98360000000000003</v>
      </c>
      <c r="O480" s="11">
        <v>7.0999999999999995E-3</v>
      </c>
      <c r="P480" s="11">
        <v>0</v>
      </c>
      <c r="Q480" s="11">
        <v>0</v>
      </c>
      <c r="R480" s="11">
        <v>0</v>
      </c>
      <c r="S480" s="11">
        <v>0</v>
      </c>
      <c r="T480" s="11">
        <v>9.300000000000001E-3</v>
      </c>
      <c r="U480" s="11">
        <v>0</v>
      </c>
      <c r="V480" s="11">
        <v>1E-4</v>
      </c>
      <c r="W480" s="11">
        <v>0.46630000000000005</v>
      </c>
      <c r="X480" s="11">
        <v>0</v>
      </c>
      <c r="Y480" s="11">
        <v>0</v>
      </c>
      <c r="Z480" s="11">
        <v>0</v>
      </c>
      <c r="AA480" s="11">
        <v>0</v>
      </c>
      <c r="AB480" s="11">
        <v>0.53369999999999995</v>
      </c>
    </row>
    <row r="481" spans="1:28" x14ac:dyDescent="0.25">
      <c r="A481" s="11">
        <v>27</v>
      </c>
      <c r="B481" s="11" t="s">
        <v>27</v>
      </c>
      <c r="C481" s="11">
        <v>333.15</v>
      </c>
      <c r="D481" s="11">
        <v>0</v>
      </c>
      <c r="E481" s="11">
        <v>0</v>
      </c>
      <c r="F481" s="11">
        <v>0.36369999999999997</v>
      </c>
      <c r="G481" s="11">
        <v>0.43509999999999999</v>
      </c>
      <c r="H481" s="11">
        <v>0</v>
      </c>
      <c r="I481" s="11">
        <v>0</v>
      </c>
      <c r="J481" s="11">
        <v>0</v>
      </c>
      <c r="K481" s="11">
        <v>0</v>
      </c>
      <c r="L481" s="11">
        <v>0.20120000000000002</v>
      </c>
      <c r="M481" s="11">
        <v>0</v>
      </c>
      <c r="N481" s="11">
        <v>0.98430000000000006</v>
      </c>
      <c r="O481" s="11">
        <v>6.8999999999999999E-3</v>
      </c>
      <c r="P481" s="11">
        <v>0</v>
      </c>
      <c r="Q481" s="11">
        <v>0</v>
      </c>
      <c r="R481" s="11">
        <v>0</v>
      </c>
      <c r="S481" s="11">
        <v>0</v>
      </c>
      <c r="T481" s="11">
        <v>8.8000000000000005E-3</v>
      </c>
      <c r="U481" s="11">
        <v>0</v>
      </c>
      <c r="V481" s="11">
        <v>1.21E-2</v>
      </c>
      <c r="W481" s="11">
        <v>0.68689999999999996</v>
      </c>
      <c r="X481" s="11">
        <v>0</v>
      </c>
      <c r="Y481" s="11">
        <v>0</v>
      </c>
      <c r="Z481" s="11">
        <v>0</v>
      </c>
      <c r="AA481" s="11">
        <v>0</v>
      </c>
      <c r="AB481" s="11">
        <v>0.30099999999999999</v>
      </c>
    </row>
    <row r="482" spans="1:28" x14ac:dyDescent="0.25">
      <c r="A482" s="11">
        <v>27</v>
      </c>
      <c r="B482" s="11" t="s">
        <v>27</v>
      </c>
      <c r="C482" s="11">
        <v>333.15</v>
      </c>
      <c r="D482" s="11">
        <v>0</v>
      </c>
      <c r="E482" s="11">
        <v>0</v>
      </c>
      <c r="F482" s="11">
        <v>0.39960000000000001</v>
      </c>
      <c r="G482" s="11">
        <v>0.19159999999999999</v>
      </c>
      <c r="H482" s="11">
        <v>0</v>
      </c>
      <c r="I482" s="11">
        <v>0</v>
      </c>
      <c r="J482" s="11">
        <v>0</v>
      </c>
      <c r="K482" s="11">
        <v>0</v>
      </c>
      <c r="L482" s="11">
        <v>0.40880000000000005</v>
      </c>
      <c r="M482" s="11">
        <v>0</v>
      </c>
      <c r="N482" s="11">
        <v>0.98670000000000002</v>
      </c>
      <c r="O482" s="11">
        <v>4.7999999999999996E-3</v>
      </c>
      <c r="P482" s="11">
        <v>0</v>
      </c>
      <c r="Q482" s="11">
        <v>0</v>
      </c>
      <c r="R482" s="11">
        <v>0</v>
      </c>
      <c r="S482" s="11">
        <v>0</v>
      </c>
      <c r="T482" s="11">
        <v>8.5000000000000006E-3</v>
      </c>
      <c r="U482" s="11">
        <v>0</v>
      </c>
      <c r="V482" s="11">
        <v>1E-4</v>
      </c>
      <c r="W482" s="11">
        <v>0.31309999999999999</v>
      </c>
      <c r="X482" s="11">
        <v>0</v>
      </c>
      <c r="Y482" s="11">
        <v>0</v>
      </c>
      <c r="Z482" s="11">
        <v>0</v>
      </c>
      <c r="AA482" s="11">
        <v>0</v>
      </c>
      <c r="AB482" s="11">
        <v>0.68689999999999996</v>
      </c>
    </row>
    <row r="483" spans="1:28" x14ac:dyDescent="0.25">
      <c r="A483" s="11">
        <v>27</v>
      </c>
      <c r="B483" s="11" t="s">
        <v>27</v>
      </c>
      <c r="C483" s="11">
        <v>333.15</v>
      </c>
      <c r="D483" s="11">
        <v>0</v>
      </c>
      <c r="E483" s="11">
        <v>0</v>
      </c>
      <c r="F483" s="11">
        <v>0.42719999999999997</v>
      </c>
      <c r="G483" s="11">
        <v>0.1414</v>
      </c>
      <c r="H483" s="11">
        <v>0</v>
      </c>
      <c r="I483" s="11">
        <v>0</v>
      </c>
      <c r="J483" s="11">
        <v>0</v>
      </c>
      <c r="K483" s="11">
        <v>0</v>
      </c>
      <c r="L483" s="11">
        <v>0.43140000000000001</v>
      </c>
      <c r="M483" s="11">
        <v>0</v>
      </c>
      <c r="N483" s="11">
        <v>0.98269999999999991</v>
      </c>
      <c r="O483" s="11">
        <v>5.1999999999999998E-3</v>
      </c>
      <c r="P483" s="11">
        <v>0</v>
      </c>
      <c r="Q483" s="11">
        <v>0</v>
      </c>
      <c r="R483" s="11">
        <v>0</v>
      </c>
      <c r="S483" s="11">
        <v>0</v>
      </c>
      <c r="T483" s="11">
        <v>1.21E-2</v>
      </c>
      <c r="U483" s="11">
        <v>0</v>
      </c>
      <c r="V483" s="11">
        <v>8.0000000000000004E-4</v>
      </c>
      <c r="W483" s="11">
        <v>0.24420000000000003</v>
      </c>
      <c r="X483" s="11">
        <v>0</v>
      </c>
      <c r="Y483" s="11">
        <v>0</v>
      </c>
      <c r="Z483" s="11">
        <v>0</v>
      </c>
      <c r="AA483" s="11">
        <v>0</v>
      </c>
      <c r="AB483" s="11">
        <v>0.755</v>
      </c>
    </row>
    <row r="484" spans="1:28" x14ac:dyDescent="0.25">
      <c r="A484" s="11">
        <v>27</v>
      </c>
      <c r="B484" s="11" t="s">
        <v>27</v>
      </c>
      <c r="C484" s="11">
        <v>333.15</v>
      </c>
      <c r="D484" s="11">
        <v>0</v>
      </c>
      <c r="E484" s="11">
        <v>0</v>
      </c>
      <c r="F484" s="11">
        <v>0.49780000000000002</v>
      </c>
      <c r="G484" s="11">
        <v>1E-4</v>
      </c>
      <c r="H484" s="11">
        <v>0</v>
      </c>
      <c r="I484" s="11">
        <v>0</v>
      </c>
      <c r="J484" s="11">
        <v>0</v>
      </c>
      <c r="K484" s="11">
        <v>0</v>
      </c>
      <c r="L484" s="11">
        <v>0.50219999999999998</v>
      </c>
      <c r="M484" s="11">
        <v>0</v>
      </c>
      <c r="N484" s="11">
        <v>0.99180000000000001</v>
      </c>
      <c r="O484" s="11">
        <v>1E-4</v>
      </c>
      <c r="P484" s="11">
        <v>0</v>
      </c>
      <c r="Q484" s="11">
        <v>0</v>
      </c>
      <c r="R484" s="11">
        <v>0</v>
      </c>
      <c r="S484" s="11">
        <v>0</v>
      </c>
      <c r="T484" s="11">
        <v>8.199999999999999E-3</v>
      </c>
      <c r="U484" s="11">
        <v>0</v>
      </c>
      <c r="V484" s="11">
        <v>2.6200000000000001E-2</v>
      </c>
      <c r="W484" s="11">
        <v>1E-4</v>
      </c>
      <c r="X484" s="11">
        <v>0</v>
      </c>
      <c r="Y484" s="11">
        <v>0</v>
      </c>
      <c r="Z484" s="11">
        <v>0</v>
      </c>
      <c r="AA484" s="11">
        <v>0</v>
      </c>
      <c r="AB484" s="11">
        <v>0.9738</v>
      </c>
    </row>
    <row r="485" spans="1:28" x14ac:dyDescent="0.25">
      <c r="A485" s="11">
        <v>27</v>
      </c>
      <c r="B485" s="11" t="s">
        <v>27</v>
      </c>
      <c r="C485" s="11">
        <v>333.15</v>
      </c>
      <c r="D485" s="11">
        <v>0</v>
      </c>
      <c r="E485" s="11">
        <v>0</v>
      </c>
      <c r="F485" s="11">
        <v>0.49530000000000002</v>
      </c>
      <c r="G485" s="11">
        <v>0.50470000000000004</v>
      </c>
      <c r="H485" s="11">
        <v>0</v>
      </c>
      <c r="I485" s="11">
        <v>0</v>
      </c>
      <c r="J485" s="11">
        <v>0</v>
      </c>
      <c r="K485" s="11">
        <v>0</v>
      </c>
      <c r="L485" s="11">
        <v>1E-4</v>
      </c>
      <c r="M485" s="11">
        <v>0</v>
      </c>
      <c r="N485" s="11">
        <v>0.95579999999999998</v>
      </c>
      <c r="O485" s="11">
        <v>4.4199999999999996E-2</v>
      </c>
      <c r="P485" s="11">
        <v>0</v>
      </c>
      <c r="Q485" s="11">
        <v>0</v>
      </c>
      <c r="R485" s="11">
        <v>0</v>
      </c>
      <c r="S485" s="11">
        <v>0</v>
      </c>
      <c r="T485" s="11">
        <v>1E-4</v>
      </c>
      <c r="U485" s="11">
        <v>0</v>
      </c>
      <c r="V485" s="11">
        <v>8.1000000000000013E-3</v>
      </c>
      <c r="W485" s="11">
        <v>0.9919</v>
      </c>
      <c r="X485" s="11">
        <v>0</v>
      </c>
      <c r="Y485" s="11">
        <v>0</v>
      </c>
      <c r="Z485" s="11">
        <v>0</v>
      </c>
      <c r="AA485" s="11">
        <v>0</v>
      </c>
      <c r="AB485" s="11">
        <v>1E-4</v>
      </c>
    </row>
    <row r="486" spans="1:28" x14ac:dyDescent="0.25">
      <c r="A486" s="11">
        <v>27</v>
      </c>
      <c r="B486" s="11" t="s">
        <v>27</v>
      </c>
      <c r="C486" s="11">
        <v>303.14999999999998</v>
      </c>
      <c r="D486" s="11">
        <v>1</v>
      </c>
      <c r="E486" s="11">
        <v>2.7000000000000003E-2</v>
      </c>
      <c r="F486" s="11">
        <v>0.72799999999999998</v>
      </c>
      <c r="G486" s="11">
        <v>0.17</v>
      </c>
      <c r="H486" s="11">
        <v>0</v>
      </c>
      <c r="I486" s="11">
        <v>0</v>
      </c>
      <c r="J486" s="11">
        <v>0</v>
      </c>
      <c r="K486" s="11">
        <v>0</v>
      </c>
      <c r="L486" s="11">
        <v>7.4999999999999997E-2</v>
      </c>
      <c r="M486" s="11">
        <v>1.3899999999999999E-2</v>
      </c>
      <c r="N486" s="11">
        <v>0.96499999999999997</v>
      </c>
      <c r="O486" s="11">
        <v>8.8999999999999999E-3</v>
      </c>
      <c r="P486" s="11">
        <v>0</v>
      </c>
      <c r="Q486" s="11">
        <v>0</v>
      </c>
      <c r="R486" s="11">
        <v>0</v>
      </c>
      <c r="S486" s="11">
        <v>0</v>
      </c>
      <c r="T486" s="11">
        <v>1.2199999999999999E-2</v>
      </c>
      <c r="U486" s="11">
        <v>4.0199999999999993E-2</v>
      </c>
      <c r="V486" s="11">
        <v>7.1999999999999998E-3</v>
      </c>
      <c r="W486" s="11">
        <v>0.6835</v>
      </c>
      <c r="X486" s="11">
        <v>0</v>
      </c>
      <c r="Y486" s="11">
        <v>0</v>
      </c>
      <c r="Z486" s="11">
        <v>0</v>
      </c>
      <c r="AA486" s="11">
        <v>0</v>
      </c>
      <c r="AB486" s="11">
        <v>0.26899999999999996</v>
      </c>
    </row>
    <row r="487" spans="1:28" x14ac:dyDescent="0.25">
      <c r="A487" s="11">
        <v>27</v>
      </c>
      <c r="B487" s="11" t="s">
        <v>27</v>
      </c>
      <c r="C487" s="11">
        <v>303.14999999999998</v>
      </c>
      <c r="D487" s="11">
        <v>1</v>
      </c>
      <c r="E487" s="11">
        <v>0.10800000000000001</v>
      </c>
      <c r="F487" s="11">
        <v>0.755</v>
      </c>
      <c r="G487" s="11">
        <v>0.113</v>
      </c>
      <c r="H487" s="11">
        <v>0</v>
      </c>
      <c r="I487" s="11">
        <v>0</v>
      </c>
      <c r="J487" s="11">
        <v>0</v>
      </c>
      <c r="K487" s="11">
        <v>0</v>
      </c>
      <c r="L487" s="11">
        <v>2.4E-2</v>
      </c>
      <c r="M487" s="11">
        <v>8.0199999999999994E-2</v>
      </c>
      <c r="N487" s="11">
        <v>0.89370000000000005</v>
      </c>
      <c r="O487" s="11">
        <v>1.3899999999999999E-2</v>
      </c>
      <c r="P487" s="11">
        <v>0</v>
      </c>
      <c r="Q487" s="11">
        <v>0</v>
      </c>
      <c r="R487" s="11">
        <v>0</v>
      </c>
      <c r="S487" s="11">
        <v>0</v>
      </c>
      <c r="T487" s="11">
        <v>1.2199999999999999E-2</v>
      </c>
      <c r="U487" s="11">
        <v>0.16339999999999999</v>
      </c>
      <c r="V487" s="11">
        <v>3.0099999999999998E-2</v>
      </c>
      <c r="W487" s="11">
        <v>0.6762999999999999</v>
      </c>
      <c r="X487" s="11">
        <v>0</v>
      </c>
      <c r="Y487" s="11">
        <v>0</v>
      </c>
      <c r="Z487" s="11">
        <v>0</v>
      </c>
      <c r="AA487" s="11">
        <v>0</v>
      </c>
      <c r="AB487" s="11">
        <v>0.13019999999999998</v>
      </c>
    </row>
    <row r="488" spans="1:28" x14ac:dyDescent="0.25">
      <c r="A488" s="11">
        <v>27</v>
      </c>
      <c r="B488" s="11" t="s">
        <v>27</v>
      </c>
      <c r="C488" s="11">
        <v>303.14999999999998</v>
      </c>
      <c r="D488" s="11">
        <v>1</v>
      </c>
      <c r="E488" s="11">
        <v>3.5699999999999996E-2</v>
      </c>
      <c r="F488" s="11">
        <v>0.79599999999999993</v>
      </c>
      <c r="G488" s="11">
        <v>6.93E-2</v>
      </c>
      <c r="H488" s="11">
        <v>0</v>
      </c>
      <c r="I488" s="11">
        <v>0</v>
      </c>
      <c r="J488" s="11">
        <v>0</v>
      </c>
      <c r="K488" s="11">
        <v>0</v>
      </c>
      <c r="L488" s="11">
        <v>9.9000000000000005E-2</v>
      </c>
      <c r="M488" s="11">
        <v>2.3300000000000001E-2</v>
      </c>
      <c r="N488" s="11">
        <v>0.94980000000000009</v>
      </c>
      <c r="O488" s="11">
        <v>1.37E-2</v>
      </c>
      <c r="P488" s="11">
        <v>0</v>
      </c>
      <c r="Q488" s="11">
        <v>0</v>
      </c>
      <c r="R488" s="11">
        <v>0</v>
      </c>
      <c r="S488" s="11">
        <v>0</v>
      </c>
      <c r="T488" s="11">
        <v>1.32E-2</v>
      </c>
      <c r="U488" s="11">
        <v>0.114</v>
      </c>
      <c r="V488" s="11">
        <v>5.1999999999999998E-3</v>
      </c>
      <c r="W488" s="11">
        <v>0.36229999999999996</v>
      </c>
      <c r="X488" s="11">
        <v>0</v>
      </c>
      <c r="Y488" s="11">
        <v>0</v>
      </c>
      <c r="Z488" s="11">
        <v>0</v>
      </c>
      <c r="AA488" s="11">
        <v>0</v>
      </c>
      <c r="AB488" s="11">
        <v>0.51849999999999996</v>
      </c>
    </row>
    <row r="489" spans="1:28" x14ac:dyDescent="0.25">
      <c r="A489" s="11">
        <v>27</v>
      </c>
      <c r="B489" s="11" t="s">
        <v>27</v>
      </c>
      <c r="C489" s="11">
        <v>318.14999999999998</v>
      </c>
      <c r="D489" s="11">
        <v>1</v>
      </c>
      <c r="E489" s="11">
        <v>4.7E-2</v>
      </c>
      <c r="F489" s="11">
        <v>0.74099999999999999</v>
      </c>
      <c r="G489" s="11">
        <v>0.16</v>
      </c>
      <c r="H489" s="11">
        <v>0</v>
      </c>
      <c r="I489" s="11">
        <v>0</v>
      </c>
      <c r="J489" s="11">
        <v>0</v>
      </c>
      <c r="K489" s="11">
        <v>0</v>
      </c>
      <c r="L489" s="11">
        <v>5.2000000000000005E-2</v>
      </c>
      <c r="M489" s="11">
        <v>1.9400000000000001E-2</v>
      </c>
      <c r="N489" s="11">
        <v>0.95660000000000001</v>
      </c>
      <c r="O489" s="11">
        <v>8.8000000000000005E-3</v>
      </c>
      <c r="P489" s="11">
        <v>0</v>
      </c>
      <c r="Q489" s="11">
        <v>0</v>
      </c>
      <c r="R489" s="11">
        <v>0</v>
      </c>
      <c r="S489" s="11">
        <v>0</v>
      </c>
      <c r="T489" s="11">
        <v>1.52E-2</v>
      </c>
      <c r="U489" s="11">
        <v>9.3299999999999994E-2</v>
      </c>
      <c r="V489" s="11">
        <v>2.8000000000000004E-3</v>
      </c>
      <c r="W489" s="11">
        <v>0.68769999999999998</v>
      </c>
      <c r="X489" s="11">
        <v>0</v>
      </c>
      <c r="Y489" s="11">
        <v>0</v>
      </c>
      <c r="Z489" s="11">
        <v>0</v>
      </c>
      <c r="AA489" s="11">
        <v>0</v>
      </c>
      <c r="AB489" s="11">
        <v>0.2162</v>
      </c>
    </row>
    <row r="490" spans="1:28" x14ac:dyDescent="0.25">
      <c r="A490" s="11">
        <v>27</v>
      </c>
      <c r="B490" s="11" t="s">
        <v>27</v>
      </c>
      <c r="C490" s="11">
        <v>318.14999999999998</v>
      </c>
      <c r="D490" s="11">
        <v>1</v>
      </c>
      <c r="E490" s="11">
        <v>0.14199999999999999</v>
      </c>
      <c r="F490" s="11">
        <v>0.7390000000000001</v>
      </c>
      <c r="G490" s="11">
        <v>6.7000000000000004E-2</v>
      </c>
      <c r="H490" s="11">
        <v>0</v>
      </c>
      <c r="I490" s="11">
        <v>0</v>
      </c>
      <c r="J490" s="11">
        <v>0</v>
      </c>
      <c r="K490" s="11">
        <v>0</v>
      </c>
      <c r="L490" s="11">
        <v>5.2000000000000005E-2</v>
      </c>
      <c r="M490" s="11">
        <v>2.6600000000000002E-2</v>
      </c>
      <c r="N490" s="11">
        <v>0.94319999999999993</v>
      </c>
      <c r="O490" s="11">
        <v>1.11E-2</v>
      </c>
      <c r="P490" s="11">
        <v>0</v>
      </c>
      <c r="Q490" s="11">
        <v>0</v>
      </c>
      <c r="R490" s="11">
        <v>0</v>
      </c>
      <c r="S490" s="11">
        <v>0</v>
      </c>
      <c r="T490" s="11">
        <v>1.9199999999999998E-2</v>
      </c>
      <c r="U490" s="11">
        <v>0.31790000000000002</v>
      </c>
      <c r="V490" s="11">
        <v>1.21E-2</v>
      </c>
      <c r="W490" s="11">
        <v>0.40600000000000003</v>
      </c>
      <c r="X490" s="11">
        <v>0</v>
      </c>
      <c r="Y490" s="11">
        <v>0</v>
      </c>
      <c r="Z490" s="11">
        <v>0</v>
      </c>
      <c r="AA490" s="11">
        <v>0</v>
      </c>
      <c r="AB490" s="11">
        <v>0.26400000000000001</v>
      </c>
    </row>
    <row r="491" spans="1:28" x14ac:dyDescent="0.25">
      <c r="A491" s="11">
        <v>27</v>
      </c>
      <c r="B491" s="11" t="s">
        <v>27</v>
      </c>
      <c r="C491" s="11">
        <v>318.14999999999998</v>
      </c>
      <c r="D491" s="11">
        <v>1</v>
      </c>
      <c r="E491" s="11">
        <v>2.8999999999999998E-2</v>
      </c>
      <c r="F491" s="11">
        <v>0.77900000000000003</v>
      </c>
      <c r="G491" s="11">
        <v>5.7000000000000002E-2</v>
      </c>
      <c r="H491" s="11">
        <v>0</v>
      </c>
      <c r="I491" s="11">
        <v>0</v>
      </c>
      <c r="J491" s="11">
        <v>0</v>
      </c>
      <c r="K491" s="11">
        <v>0</v>
      </c>
      <c r="L491" s="11">
        <v>0.13500000000000001</v>
      </c>
      <c r="M491" s="11">
        <v>2.29E-2</v>
      </c>
      <c r="N491" s="11">
        <v>0.95750000000000002</v>
      </c>
      <c r="O491" s="11">
        <v>4.7999999999999996E-3</v>
      </c>
      <c r="P491" s="11">
        <v>0</v>
      </c>
      <c r="Q491" s="11">
        <v>0</v>
      </c>
      <c r="R491" s="11">
        <v>0</v>
      </c>
      <c r="S491" s="11">
        <v>0</v>
      </c>
      <c r="T491" s="11">
        <v>1.4800000000000001E-2</v>
      </c>
      <c r="U491" s="11">
        <v>0.1094</v>
      </c>
      <c r="V491" s="11">
        <v>2.23E-2</v>
      </c>
      <c r="W491" s="11">
        <v>0.2601</v>
      </c>
      <c r="X491" s="11">
        <v>0</v>
      </c>
      <c r="Y491" s="11">
        <v>0</v>
      </c>
      <c r="Z491" s="11">
        <v>0</v>
      </c>
      <c r="AA491" s="11">
        <v>0</v>
      </c>
      <c r="AB491" s="11">
        <v>0.60819999999999996</v>
      </c>
    </row>
    <row r="492" spans="1:28" x14ac:dyDescent="0.25">
      <c r="A492" s="11">
        <v>27</v>
      </c>
      <c r="B492" s="11" t="s">
        <v>27</v>
      </c>
      <c r="C492" s="11">
        <v>333.15</v>
      </c>
      <c r="D492" s="11">
        <v>1</v>
      </c>
      <c r="E492" s="11">
        <v>9.9000000000000005E-2</v>
      </c>
      <c r="F492" s="11">
        <v>0.67799999999999994</v>
      </c>
      <c r="G492" s="11">
        <v>0.19</v>
      </c>
      <c r="H492" s="11">
        <v>0</v>
      </c>
      <c r="I492" s="11">
        <v>0</v>
      </c>
      <c r="J492" s="11">
        <v>0</v>
      </c>
      <c r="K492" s="11">
        <v>0</v>
      </c>
      <c r="L492" s="11">
        <v>3.3000000000000002E-2</v>
      </c>
      <c r="M492" s="11">
        <v>3.2300000000000002E-2</v>
      </c>
      <c r="N492" s="11">
        <v>0.95420000000000005</v>
      </c>
      <c r="O492" s="11">
        <v>7.8000000000000005E-3</v>
      </c>
      <c r="P492" s="11">
        <v>0</v>
      </c>
      <c r="Q492" s="11">
        <v>0</v>
      </c>
      <c r="R492" s="11">
        <v>0</v>
      </c>
      <c r="S492" s="11">
        <v>0</v>
      </c>
      <c r="T492" s="11">
        <v>5.6999999999999993E-3</v>
      </c>
      <c r="U492" s="11">
        <v>5.8899999999999994E-2</v>
      </c>
      <c r="V492" s="11">
        <v>9.1999999999999998E-3</v>
      </c>
      <c r="W492" s="11">
        <v>0.72</v>
      </c>
      <c r="X492" s="11">
        <v>0</v>
      </c>
      <c r="Y492" s="11">
        <v>0</v>
      </c>
      <c r="Z492" s="11">
        <v>0</v>
      </c>
      <c r="AA492" s="11">
        <v>0</v>
      </c>
      <c r="AB492" s="11">
        <v>0.21190000000000001</v>
      </c>
    </row>
    <row r="493" spans="1:28" x14ac:dyDescent="0.25">
      <c r="A493" s="11">
        <v>27</v>
      </c>
      <c r="B493" s="11" t="s">
        <v>27</v>
      </c>
      <c r="C493" s="11">
        <v>333.15</v>
      </c>
      <c r="D493" s="11">
        <v>1</v>
      </c>
      <c r="E493" s="11">
        <v>0.11800000000000001</v>
      </c>
      <c r="F493" s="11">
        <v>0.68500000000000005</v>
      </c>
      <c r="G493" s="11">
        <v>0.15</v>
      </c>
      <c r="H493" s="11">
        <v>0</v>
      </c>
      <c r="I493" s="11">
        <v>0</v>
      </c>
      <c r="J493" s="11">
        <v>0</v>
      </c>
      <c r="K493" s="11">
        <v>0</v>
      </c>
      <c r="L493" s="11">
        <v>4.7E-2</v>
      </c>
      <c r="M493" s="11">
        <v>7.7199999999999991E-2</v>
      </c>
      <c r="N493" s="11">
        <v>0.90590000000000004</v>
      </c>
      <c r="O493" s="11">
        <v>7.8000000000000005E-3</v>
      </c>
      <c r="P493" s="11">
        <v>0</v>
      </c>
      <c r="Q493" s="11">
        <v>0</v>
      </c>
      <c r="R493" s="11">
        <v>0</v>
      </c>
      <c r="S493" s="11">
        <v>0</v>
      </c>
      <c r="T493" s="11">
        <v>9.1000000000000004E-3</v>
      </c>
      <c r="U493" s="11">
        <v>0.1711</v>
      </c>
      <c r="V493" s="11">
        <v>1.0200000000000001E-2</v>
      </c>
      <c r="W493" s="11">
        <v>0.70519999999999994</v>
      </c>
      <c r="X493" s="11">
        <v>0</v>
      </c>
      <c r="Y493" s="11">
        <v>0</v>
      </c>
      <c r="Z493" s="11">
        <v>0</v>
      </c>
      <c r="AA493" s="11">
        <v>0</v>
      </c>
      <c r="AB493" s="11">
        <v>0.11359999999999999</v>
      </c>
    </row>
    <row r="494" spans="1:28" x14ac:dyDescent="0.25">
      <c r="A494" s="11">
        <v>27</v>
      </c>
      <c r="B494" s="11" t="s">
        <v>27</v>
      </c>
      <c r="C494" s="11">
        <v>333.15</v>
      </c>
      <c r="D494" s="11">
        <v>1</v>
      </c>
      <c r="E494" s="11">
        <v>5.5E-2</v>
      </c>
      <c r="F494" s="11">
        <v>0.7340000000000001</v>
      </c>
      <c r="G494" s="11">
        <v>8.900000000000001E-2</v>
      </c>
      <c r="H494" s="11">
        <v>0</v>
      </c>
      <c r="I494" s="11">
        <v>0</v>
      </c>
      <c r="J494" s="11">
        <v>0</v>
      </c>
      <c r="K494" s="11">
        <v>0</v>
      </c>
      <c r="L494" s="11">
        <v>0.122</v>
      </c>
      <c r="M494" s="11">
        <v>2.5099999999999997E-2</v>
      </c>
      <c r="N494" s="11">
        <v>0.94810000000000005</v>
      </c>
      <c r="O494" s="11">
        <v>1.61E-2</v>
      </c>
      <c r="P494" s="11">
        <v>0</v>
      </c>
      <c r="Q494" s="11">
        <v>0</v>
      </c>
      <c r="R494" s="11">
        <v>0</v>
      </c>
      <c r="S494" s="11">
        <v>0</v>
      </c>
      <c r="T494" s="11">
        <v>1.0700000000000001E-2</v>
      </c>
      <c r="U494" s="11">
        <v>9.7100000000000006E-2</v>
      </c>
      <c r="V494" s="11">
        <v>4.8999999999999998E-3</v>
      </c>
      <c r="W494" s="11">
        <v>0.3649</v>
      </c>
      <c r="X494" s="11">
        <v>0</v>
      </c>
      <c r="Y494" s="11">
        <v>0</v>
      </c>
      <c r="Z494" s="11">
        <v>0</v>
      </c>
      <c r="AA494" s="11">
        <v>0</v>
      </c>
      <c r="AB494" s="11">
        <v>0.53310000000000002</v>
      </c>
    </row>
    <row r="495" spans="1:28" x14ac:dyDescent="0.25">
      <c r="A495" s="11">
        <v>27</v>
      </c>
      <c r="B495" s="11" t="s">
        <v>27</v>
      </c>
      <c r="C495" s="11">
        <v>303.14999999999998</v>
      </c>
      <c r="D495" s="11">
        <v>2</v>
      </c>
      <c r="E495" s="11">
        <v>0.33460000000000001</v>
      </c>
      <c r="F495" s="11">
        <v>0.3054</v>
      </c>
      <c r="G495" s="11">
        <v>0.36</v>
      </c>
      <c r="H495" s="11">
        <v>0</v>
      </c>
      <c r="I495" s="11">
        <v>0</v>
      </c>
      <c r="J495" s="11">
        <v>0</v>
      </c>
      <c r="K495" s="11">
        <v>0</v>
      </c>
      <c r="L495" s="11">
        <v>0</v>
      </c>
      <c r="M495" s="11">
        <v>0.30630000000000002</v>
      </c>
      <c r="N495" s="11">
        <v>0.58200000000000007</v>
      </c>
      <c r="O495" s="11">
        <v>0.11169999999999999</v>
      </c>
      <c r="P495" s="11">
        <v>0</v>
      </c>
      <c r="Q495" s="11">
        <v>0</v>
      </c>
      <c r="R495" s="11">
        <v>0</v>
      </c>
      <c r="S495" s="11">
        <v>0</v>
      </c>
      <c r="T495" s="11">
        <v>0</v>
      </c>
      <c r="U495" s="11">
        <v>0.35039999999999999</v>
      </c>
      <c r="V495" s="11">
        <v>2.3E-3</v>
      </c>
      <c r="W495" s="11">
        <v>0.64729999999999999</v>
      </c>
      <c r="X495" s="11">
        <v>0</v>
      </c>
      <c r="Y495" s="11">
        <v>0</v>
      </c>
      <c r="Z495" s="11">
        <v>0</v>
      </c>
      <c r="AA495" s="11">
        <v>0</v>
      </c>
      <c r="AB495" s="11">
        <v>0</v>
      </c>
    </row>
    <row r="496" spans="1:28" x14ac:dyDescent="0.25">
      <c r="A496" s="11">
        <v>27</v>
      </c>
      <c r="B496" s="11" t="s">
        <v>27</v>
      </c>
      <c r="C496" s="11">
        <v>303.14999999999998</v>
      </c>
      <c r="D496" s="11">
        <v>2</v>
      </c>
      <c r="E496" s="11">
        <v>0.28820000000000001</v>
      </c>
      <c r="F496" s="11">
        <v>0.33860000000000001</v>
      </c>
      <c r="G496" s="11">
        <v>0.37319999999999998</v>
      </c>
      <c r="H496" s="11">
        <v>0</v>
      </c>
      <c r="I496" s="11">
        <v>0</v>
      </c>
      <c r="J496" s="11">
        <v>0</v>
      </c>
      <c r="K496" s="11">
        <v>0</v>
      </c>
      <c r="L496" s="11">
        <v>0</v>
      </c>
      <c r="M496" s="11">
        <v>0.26780000000000004</v>
      </c>
      <c r="N496" s="11">
        <v>0.67349999999999999</v>
      </c>
      <c r="O496" s="11">
        <v>5.8700000000000002E-2</v>
      </c>
      <c r="P496" s="11">
        <v>0</v>
      </c>
      <c r="Q496" s="11">
        <v>0</v>
      </c>
      <c r="R496" s="11">
        <v>0</v>
      </c>
      <c r="S496" s="11">
        <v>0</v>
      </c>
      <c r="T496" s="11">
        <v>0</v>
      </c>
      <c r="U496" s="11">
        <v>0.31120000000000003</v>
      </c>
      <c r="V496" s="11">
        <v>2.2000000000000001E-3</v>
      </c>
      <c r="W496" s="11">
        <v>0.68659999999999999</v>
      </c>
      <c r="X496" s="11">
        <v>0</v>
      </c>
      <c r="Y496" s="11">
        <v>0</v>
      </c>
      <c r="Z496" s="11">
        <v>0</v>
      </c>
      <c r="AA496" s="11">
        <v>0</v>
      </c>
      <c r="AB496" s="11">
        <v>0</v>
      </c>
    </row>
    <row r="497" spans="1:28" x14ac:dyDescent="0.25">
      <c r="A497" s="11">
        <v>27</v>
      </c>
      <c r="B497" s="11" t="s">
        <v>27</v>
      </c>
      <c r="C497" s="11">
        <v>303.14999999999998</v>
      </c>
      <c r="D497" s="11">
        <v>2</v>
      </c>
      <c r="E497" s="11">
        <v>1E-4</v>
      </c>
      <c r="F497" s="11">
        <v>0.49630000000000002</v>
      </c>
      <c r="G497" s="11">
        <v>0.50369999999999993</v>
      </c>
      <c r="H497" s="11">
        <v>0</v>
      </c>
      <c r="I497" s="11">
        <v>0</v>
      </c>
      <c r="J497" s="11">
        <v>0</v>
      </c>
      <c r="K497" s="11">
        <v>0</v>
      </c>
      <c r="L497" s="11">
        <v>0</v>
      </c>
      <c r="M497" s="11">
        <v>1E-4</v>
      </c>
      <c r="N497" s="11">
        <v>0.9919</v>
      </c>
      <c r="O497" s="11">
        <v>8.1000000000000013E-3</v>
      </c>
      <c r="P497" s="11">
        <v>0</v>
      </c>
      <c r="Q497" s="11">
        <v>0</v>
      </c>
      <c r="R497" s="11">
        <v>0</v>
      </c>
      <c r="S497" s="11">
        <v>0</v>
      </c>
      <c r="T497" s="11">
        <v>0</v>
      </c>
      <c r="U497" s="11">
        <v>1E-4</v>
      </c>
      <c r="V497" s="11">
        <v>1.49E-2</v>
      </c>
      <c r="W497" s="11">
        <v>0.98510000000000009</v>
      </c>
      <c r="X497" s="11">
        <v>0</v>
      </c>
      <c r="Y497" s="11">
        <v>0</v>
      </c>
      <c r="Z497" s="11">
        <v>0</v>
      </c>
      <c r="AA497" s="11">
        <v>0</v>
      </c>
      <c r="AB497" s="11">
        <v>0</v>
      </c>
    </row>
    <row r="498" spans="1:28" x14ac:dyDescent="0.25">
      <c r="A498" s="11">
        <v>27</v>
      </c>
      <c r="B498" s="11" t="s">
        <v>27</v>
      </c>
      <c r="C498" s="11">
        <v>303.14999999999998</v>
      </c>
      <c r="D498" s="11">
        <v>2</v>
      </c>
      <c r="E498" s="11">
        <v>0.15939999999999999</v>
      </c>
      <c r="F498" s="11">
        <v>0.41060000000000002</v>
      </c>
      <c r="G498" s="11">
        <v>0.43</v>
      </c>
      <c r="H498" s="11">
        <v>0</v>
      </c>
      <c r="I498" s="11">
        <v>0</v>
      </c>
      <c r="J498" s="11">
        <v>0</v>
      </c>
      <c r="K498" s="11">
        <v>0</v>
      </c>
      <c r="L498" s="11">
        <v>0</v>
      </c>
      <c r="M498" s="11">
        <v>0.13900000000000001</v>
      </c>
      <c r="N498" s="11">
        <v>0.82069999999999999</v>
      </c>
      <c r="O498" s="11">
        <v>4.0300000000000002E-2</v>
      </c>
      <c r="P498" s="11">
        <v>0</v>
      </c>
      <c r="Q498" s="11">
        <v>0</v>
      </c>
      <c r="R498" s="11">
        <v>0</v>
      </c>
      <c r="S498" s="11">
        <v>0</v>
      </c>
      <c r="T498" s="11">
        <v>0</v>
      </c>
      <c r="U498" s="11">
        <v>0.19289999999999999</v>
      </c>
      <c r="V498" s="11">
        <v>1.6E-2</v>
      </c>
      <c r="W498" s="11">
        <v>0.79110000000000003</v>
      </c>
      <c r="X498" s="11">
        <v>0</v>
      </c>
      <c r="Y498" s="11">
        <v>0</v>
      </c>
      <c r="Z498" s="11">
        <v>0</v>
      </c>
      <c r="AA498" s="11">
        <v>0</v>
      </c>
      <c r="AB498" s="11">
        <v>0</v>
      </c>
    </row>
    <row r="499" spans="1:28" x14ac:dyDescent="0.25">
      <c r="A499" s="11">
        <v>27</v>
      </c>
      <c r="B499" s="11" t="s">
        <v>27</v>
      </c>
      <c r="C499" s="11">
        <v>303.14999999999998</v>
      </c>
      <c r="D499" s="11">
        <v>2</v>
      </c>
      <c r="E499" s="11">
        <v>9.849999999999999E-2</v>
      </c>
      <c r="F499" s="11">
        <v>0.44350000000000001</v>
      </c>
      <c r="G499" s="11">
        <v>0.45799999999999996</v>
      </c>
      <c r="H499" s="11">
        <v>0</v>
      </c>
      <c r="I499" s="11">
        <v>0</v>
      </c>
      <c r="J499" s="11">
        <v>0</v>
      </c>
      <c r="K499" s="11">
        <v>0</v>
      </c>
      <c r="L499" s="11">
        <v>0</v>
      </c>
      <c r="M499" s="11">
        <v>7.8200000000000006E-2</v>
      </c>
      <c r="N499" s="11">
        <v>0.9133</v>
      </c>
      <c r="O499" s="11">
        <v>8.5000000000000006E-3</v>
      </c>
      <c r="P499" s="11">
        <v>0</v>
      </c>
      <c r="Q499" s="11">
        <v>0</v>
      </c>
      <c r="R499" s="11">
        <v>0</v>
      </c>
      <c r="S499" s="11">
        <v>0</v>
      </c>
      <c r="T499" s="11">
        <v>0</v>
      </c>
      <c r="U499" s="11">
        <v>0.12359999999999999</v>
      </c>
      <c r="V499" s="11">
        <v>1.11E-2</v>
      </c>
      <c r="W499" s="11">
        <v>0.86529999999999996</v>
      </c>
      <c r="X499" s="11">
        <v>0</v>
      </c>
      <c r="Y499" s="11">
        <v>0</v>
      </c>
      <c r="Z499" s="11">
        <v>0</v>
      </c>
      <c r="AA499" s="11">
        <v>0</v>
      </c>
      <c r="AB499" s="11">
        <v>0</v>
      </c>
    </row>
    <row r="500" spans="1:28" x14ac:dyDescent="0.25">
      <c r="A500" s="11">
        <v>27</v>
      </c>
      <c r="B500" s="11" t="s">
        <v>27</v>
      </c>
      <c r="C500" s="11">
        <v>318.14999999999998</v>
      </c>
      <c r="D500" s="11">
        <v>2</v>
      </c>
      <c r="E500" s="11">
        <v>0.30969999999999998</v>
      </c>
      <c r="F500" s="11">
        <v>0.33030000000000004</v>
      </c>
      <c r="G500" s="11">
        <v>0.36</v>
      </c>
      <c r="H500" s="11">
        <v>0</v>
      </c>
      <c r="I500" s="11">
        <v>0</v>
      </c>
      <c r="J500" s="11">
        <v>0</v>
      </c>
      <c r="K500" s="11">
        <v>0</v>
      </c>
      <c r="L500" s="11">
        <v>0</v>
      </c>
      <c r="M500" s="11">
        <v>0.26519999999999999</v>
      </c>
      <c r="N500" s="11">
        <v>0.67469999999999997</v>
      </c>
      <c r="O500" s="11">
        <v>6.0100000000000001E-2</v>
      </c>
      <c r="P500" s="11">
        <v>0</v>
      </c>
      <c r="Q500" s="11">
        <v>0</v>
      </c>
      <c r="R500" s="11">
        <v>0</v>
      </c>
      <c r="S500" s="11">
        <v>0</v>
      </c>
      <c r="T500" s="11">
        <v>0</v>
      </c>
      <c r="U500" s="11">
        <v>0.33729999999999999</v>
      </c>
      <c r="V500" s="11">
        <v>2.6600000000000002E-2</v>
      </c>
      <c r="W500" s="11">
        <v>0.6361</v>
      </c>
      <c r="X500" s="11">
        <v>0</v>
      </c>
      <c r="Y500" s="11">
        <v>0</v>
      </c>
      <c r="Z500" s="11">
        <v>0</v>
      </c>
      <c r="AA500" s="11">
        <v>0</v>
      </c>
      <c r="AB500" s="11">
        <v>0</v>
      </c>
    </row>
    <row r="501" spans="1:28" x14ac:dyDescent="0.25">
      <c r="A501" s="11">
        <v>27</v>
      </c>
      <c r="B501" s="11" t="s">
        <v>27</v>
      </c>
      <c r="C501" s="11">
        <v>318.14999999999998</v>
      </c>
      <c r="D501" s="11">
        <v>2</v>
      </c>
      <c r="E501" s="11">
        <v>0.25609999999999999</v>
      </c>
      <c r="F501" s="11">
        <v>0.36729999999999996</v>
      </c>
      <c r="G501" s="11">
        <v>0.37659999999999999</v>
      </c>
      <c r="H501" s="11">
        <v>0</v>
      </c>
      <c r="I501" s="11">
        <v>0</v>
      </c>
      <c r="J501" s="11">
        <v>0</v>
      </c>
      <c r="K501" s="11">
        <v>0</v>
      </c>
      <c r="L501" s="11">
        <v>0</v>
      </c>
      <c r="M501" s="11">
        <v>0.22649999999999998</v>
      </c>
      <c r="N501" s="11">
        <v>0.72439999999999993</v>
      </c>
      <c r="O501" s="11">
        <v>4.9100000000000005E-2</v>
      </c>
      <c r="P501" s="11">
        <v>0</v>
      </c>
      <c r="Q501" s="11">
        <v>0</v>
      </c>
      <c r="R501" s="11">
        <v>0</v>
      </c>
      <c r="S501" s="11">
        <v>0</v>
      </c>
      <c r="T501" s="11">
        <v>0</v>
      </c>
      <c r="U501" s="11">
        <v>0.2954</v>
      </c>
      <c r="V501" s="11">
        <v>1.09E-2</v>
      </c>
      <c r="W501" s="11">
        <v>0.69370000000000009</v>
      </c>
      <c r="X501" s="11">
        <v>0</v>
      </c>
      <c r="Y501" s="11">
        <v>0</v>
      </c>
      <c r="Z501" s="11">
        <v>0</v>
      </c>
      <c r="AA501" s="11">
        <v>0</v>
      </c>
      <c r="AB501" s="11">
        <v>0</v>
      </c>
    </row>
    <row r="502" spans="1:28" x14ac:dyDescent="0.25">
      <c r="A502" s="11">
        <v>27</v>
      </c>
      <c r="B502" s="11" t="s">
        <v>27</v>
      </c>
      <c r="C502" s="11">
        <v>318.14999999999998</v>
      </c>
      <c r="D502" s="11">
        <v>2</v>
      </c>
      <c r="E502" s="11">
        <v>0.19519999999999998</v>
      </c>
      <c r="F502" s="11">
        <v>0.40020000000000006</v>
      </c>
      <c r="G502" s="11">
        <v>0.40460000000000002</v>
      </c>
      <c r="H502" s="11">
        <v>0</v>
      </c>
      <c r="I502" s="11">
        <v>0</v>
      </c>
      <c r="J502" s="11">
        <v>0</v>
      </c>
      <c r="K502" s="11">
        <v>0</v>
      </c>
      <c r="L502" s="11">
        <v>0</v>
      </c>
      <c r="M502" s="11">
        <v>0.16519999999999999</v>
      </c>
      <c r="N502" s="11">
        <v>0.80569999999999997</v>
      </c>
      <c r="O502" s="11">
        <v>2.9100000000000001E-2</v>
      </c>
      <c r="P502" s="11">
        <v>0</v>
      </c>
      <c r="Q502" s="11">
        <v>0</v>
      </c>
      <c r="R502" s="11">
        <v>0</v>
      </c>
      <c r="S502" s="11">
        <v>0</v>
      </c>
      <c r="T502" s="11">
        <v>0</v>
      </c>
      <c r="U502" s="11">
        <v>0.22579999999999997</v>
      </c>
      <c r="V502" s="11">
        <v>1.1299999999999999E-2</v>
      </c>
      <c r="W502" s="11">
        <v>0.76290000000000002</v>
      </c>
      <c r="X502" s="11">
        <v>0</v>
      </c>
      <c r="Y502" s="11">
        <v>0</v>
      </c>
      <c r="Z502" s="11">
        <v>0</v>
      </c>
      <c r="AA502" s="11">
        <v>0</v>
      </c>
      <c r="AB502" s="11">
        <v>0</v>
      </c>
    </row>
    <row r="503" spans="1:28" x14ac:dyDescent="0.25">
      <c r="A503" s="11">
        <v>27</v>
      </c>
      <c r="B503" s="11" t="s">
        <v>27</v>
      </c>
      <c r="C503" s="11">
        <v>318.14999999999998</v>
      </c>
      <c r="D503" s="11">
        <v>2</v>
      </c>
      <c r="E503" s="11">
        <v>1E-4</v>
      </c>
      <c r="F503" s="11">
        <v>0.50049999999999994</v>
      </c>
      <c r="G503" s="11">
        <v>0.49950000000000006</v>
      </c>
      <c r="H503" s="11">
        <v>0</v>
      </c>
      <c r="I503" s="11">
        <v>0</v>
      </c>
      <c r="J503" s="11">
        <v>0</v>
      </c>
      <c r="K503" s="11">
        <v>0</v>
      </c>
      <c r="L503" s="11">
        <v>0</v>
      </c>
      <c r="M503" s="11">
        <v>1E-4</v>
      </c>
      <c r="N503" s="11">
        <v>0.98480000000000001</v>
      </c>
      <c r="O503" s="11">
        <v>1.52E-2</v>
      </c>
      <c r="P503" s="11">
        <v>0</v>
      </c>
      <c r="Q503" s="11">
        <v>0</v>
      </c>
      <c r="R503" s="11">
        <v>0</v>
      </c>
      <c r="S503" s="11">
        <v>0</v>
      </c>
      <c r="T503" s="11">
        <v>0</v>
      </c>
      <c r="U503" s="11">
        <v>1E-4</v>
      </c>
      <c r="V503" s="11">
        <v>1.32E-2</v>
      </c>
      <c r="W503" s="11">
        <v>0.98680000000000012</v>
      </c>
      <c r="X503" s="11">
        <v>0</v>
      </c>
      <c r="Y503" s="11">
        <v>0</v>
      </c>
      <c r="Z503" s="11">
        <v>0</v>
      </c>
      <c r="AA503" s="11">
        <v>0</v>
      </c>
      <c r="AB503" s="11">
        <v>0</v>
      </c>
    </row>
    <row r="504" spans="1:28" x14ac:dyDescent="0.25">
      <c r="A504" s="11">
        <v>27</v>
      </c>
      <c r="B504" s="11" t="s">
        <v>27</v>
      </c>
      <c r="C504" s="11">
        <v>318.14999999999998</v>
      </c>
      <c r="D504" s="11">
        <v>2</v>
      </c>
      <c r="E504" s="11">
        <v>0.1487</v>
      </c>
      <c r="F504" s="11">
        <v>0.40840000000000004</v>
      </c>
      <c r="G504" s="11">
        <v>0.44290000000000002</v>
      </c>
      <c r="H504" s="11">
        <v>0</v>
      </c>
      <c r="I504" s="11">
        <v>0</v>
      </c>
      <c r="J504" s="11">
        <v>0</v>
      </c>
      <c r="K504" s="11">
        <v>0</v>
      </c>
      <c r="L504" s="11">
        <v>0</v>
      </c>
      <c r="M504" s="11">
        <v>0.1206</v>
      </c>
      <c r="N504" s="11">
        <v>0.85389999999999999</v>
      </c>
      <c r="O504" s="11">
        <v>2.5499999999999998E-2</v>
      </c>
      <c r="P504" s="11">
        <v>0</v>
      </c>
      <c r="Q504" s="11">
        <v>0</v>
      </c>
      <c r="R504" s="11">
        <v>0</v>
      </c>
      <c r="S504" s="11">
        <v>0</v>
      </c>
      <c r="T504" s="11">
        <v>0</v>
      </c>
      <c r="U504" s="11">
        <v>0.17219999999999999</v>
      </c>
      <c r="V504" s="11">
        <v>2.0299999999999999E-2</v>
      </c>
      <c r="W504" s="11">
        <v>0.8075</v>
      </c>
      <c r="X504" s="11">
        <v>0</v>
      </c>
      <c r="Y504" s="11">
        <v>0</v>
      </c>
      <c r="Z504" s="11">
        <v>0</v>
      </c>
      <c r="AA504" s="11">
        <v>0</v>
      </c>
      <c r="AB504" s="11">
        <v>0</v>
      </c>
    </row>
    <row r="505" spans="1:28" x14ac:dyDescent="0.25">
      <c r="A505" s="11">
        <v>27</v>
      </c>
      <c r="B505" s="11" t="s">
        <v>27</v>
      </c>
      <c r="C505" s="11">
        <v>333.15</v>
      </c>
      <c r="D505" s="11">
        <v>2</v>
      </c>
      <c r="E505" s="11">
        <v>0.31319999999999998</v>
      </c>
      <c r="F505" s="11">
        <v>0.31340000000000001</v>
      </c>
      <c r="G505" s="11">
        <v>0.37340000000000001</v>
      </c>
      <c r="H505" s="11">
        <v>0</v>
      </c>
      <c r="I505" s="11">
        <v>0</v>
      </c>
      <c r="J505" s="11">
        <v>0</v>
      </c>
      <c r="K505" s="11">
        <v>0</v>
      </c>
      <c r="L505" s="11">
        <v>0</v>
      </c>
      <c r="M505" s="11">
        <v>0.28160000000000002</v>
      </c>
      <c r="N505" s="11">
        <v>0.57130000000000003</v>
      </c>
      <c r="O505" s="11">
        <v>0.14710000000000001</v>
      </c>
      <c r="P505" s="11">
        <v>0</v>
      </c>
      <c r="Q505" s="11">
        <v>0</v>
      </c>
      <c r="R505" s="11">
        <v>0</v>
      </c>
      <c r="S505" s="11">
        <v>0</v>
      </c>
      <c r="T505" s="11">
        <v>0</v>
      </c>
      <c r="U505" s="11">
        <v>0.3342</v>
      </c>
      <c r="V505" s="11">
        <v>3.4200000000000001E-2</v>
      </c>
      <c r="W505" s="11">
        <v>0.63149999999999995</v>
      </c>
      <c r="X505" s="11">
        <v>0</v>
      </c>
      <c r="Y505" s="11">
        <v>0</v>
      </c>
      <c r="Z505" s="11">
        <v>0</v>
      </c>
      <c r="AA505" s="11">
        <v>0</v>
      </c>
      <c r="AB505" s="11">
        <v>0</v>
      </c>
    </row>
    <row r="506" spans="1:28" x14ac:dyDescent="0.25">
      <c r="A506" s="11">
        <v>27</v>
      </c>
      <c r="B506" s="11" t="s">
        <v>27</v>
      </c>
      <c r="C506" s="11">
        <v>333.15</v>
      </c>
      <c r="D506" s="11">
        <v>2</v>
      </c>
      <c r="E506" s="11">
        <v>0.21309999999999998</v>
      </c>
      <c r="F506" s="11">
        <v>0.37859999999999999</v>
      </c>
      <c r="G506" s="11">
        <v>0.4083</v>
      </c>
      <c r="H506" s="11">
        <v>0</v>
      </c>
      <c r="I506" s="11">
        <v>0</v>
      </c>
      <c r="J506" s="11">
        <v>0</v>
      </c>
      <c r="K506" s="11">
        <v>0</v>
      </c>
      <c r="L506" s="11">
        <v>0</v>
      </c>
      <c r="M506" s="11">
        <v>0.1804</v>
      </c>
      <c r="N506" s="11">
        <v>0.75819999999999999</v>
      </c>
      <c r="O506" s="11">
        <v>6.1399999999999996E-2</v>
      </c>
      <c r="P506" s="11">
        <v>0</v>
      </c>
      <c r="Q506" s="11">
        <v>0</v>
      </c>
      <c r="R506" s="11">
        <v>0</v>
      </c>
      <c r="S506" s="11">
        <v>0</v>
      </c>
      <c r="T506" s="11">
        <v>0</v>
      </c>
      <c r="U506" s="11">
        <v>0.2432</v>
      </c>
      <c r="V506" s="11">
        <v>3.3000000000000002E-2</v>
      </c>
      <c r="W506" s="11">
        <v>0.7238</v>
      </c>
      <c r="X506" s="11">
        <v>0</v>
      </c>
      <c r="Y506" s="11">
        <v>0</v>
      </c>
      <c r="Z506" s="11">
        <v>0</v>
      </c>
      <c r="AA506" s="11">
        <v>0</v>
      </c>
      <c r="AB506" s="11">
        <v>0</v>
      </c>
    </row>
    <row r="507" spans="1:28" x14ac:dyDescent="0.25">
      <c r="A507" s="11">
        <v>27</v>
      </c>
      <c r="B507" s="11" t="s">
        <v>27</v>
      </c>
      <c r="C507" s="11">
        <v>333.15</v>
      </c>
      <c r="D507" s="11">
        <v>2</v>
      </c>
      <c r="E507" s="11">
        <v>0.1234</v>
      </c>
      <c r="F507" s="11">
        <v>0.43880000000000002</v>
      </c>
      <c r="G507" s="11">
        <v>0.43780000000000002</v>
      </c>
      <c r="H507" s="11">
        <v>0</v>
      </c>
      <c r="I507" s="11">
        <v>0</v>
      </c>
      <c r="J507" s="11">
        <v>0</v>
      </c>
      <c r="K507" s="11">
        <v>0</v>
      </c>
      <c r="L507" s="11">
        <v>0</v>
      </c>
      <c r="M507" s="11">
        <v>7.8E-2</v>
      </c>
      <c r="N507" s="11">
        <v>0.89549999999999996</v>
      </c>
      <c r="O507" s="11">
        <v>2.6499999999999999E-2</v>
      </c>
      <c r="P507" s="11">
        <v>0</v>
      </c>
      <c r="Q507" s="11">
        <v>0</v>
      </c>
      <c r="R507" s="11">
        <v>0</v>
      </c>
      <c r="S507" s="11">
        <v>0</v>
      </c>
      <c r="T507" s="11">
        <v>0</v>
      </c>
      <c r="U507" s="11">
        <v>0.16190000000000002</v>
      </c>
      <c r="V507" s="11">
        <v>2.5699999999999997E-2</v>
      </c>
      <c r="W507" s="11">
        <v>0.81230000000000002</v>
      </c>
      <c r="X507" s="11">
        <v>0</v>
      </c>
      <c r="Y507" s="11">
        <v>0</v>
      </c>
      <c r="Z507" s="11">
        <v>0</v>
      </c>
      <c r="AA507" s="11">
        <v>0</v>
      </c>
      <c r="AB507" s="11">
        <v>0</v>
      </c>
    </row>
    <row r="508" spans="1:28" x14ac:dyDescent="0.25">
      <c r="A508" s="11">
        <v>27</v>
      </c>
      <c r="B508" s="11" t="s">
        <v>27</v>
      </c>
      <c r="C508" s="11">
        <v>333.15</v>
      </c>
      <c r="D508" s="11">
        <v>2</v>
      </c>
      <c r="E508" s="11">
        <v>1E-4</v>
      </c>
      <c r="F508" s="11">
        <v>0.50080000000000002</v>
      </c>
      <c r="G508" s="11">
        <v>0.49920000000000003</v>
      </c>
      <c r="H508" s="11">
        <v>0</v>
      </c>
      <c r="I508" s="11">
        <v>0</v>
      </c>
      <c r="J508" s="11">
        <v>0</v>
      </c>
      <c r="K508" s="11">
        <v>0</v>
      </c>
      <c r="L508" s="11">
        <v>0</v>
      </c>
      <c r="M508" s="11">
        <v>1E-4</v>
      </c>
      <c r="N508" s="11">
        <v>0.98409999999999997</v>
      </c>
      <c r="O508" s="11">
        <v>1.5900000000000001E-2</v>
      </c>
      <c r="P508" s="11">
        <v>0</v>
      </c>
      <c r="Q508" s="11">
        <v>0</v>
      </c>
      <c r="R508" s="11">
        <v>0</v>
      </c>
      <c r="S508" s="11">
        <v>0</v>
      </c>
      <c r="T508" s="11">
        <v>0</v>
      </c>
      <c r="U508" s="11">
        <v>1E-4</v>
      </c>
      <c r="V508" s="11">
        <v>7.1999999999999998E-3</v>
      </c>
      <c r="W508" s="11">
        <v>0.99280000000000002</v>
      </c>
      <c r="X508" s="11">
        <v>0</v>
      </c>
      <c r="Y508" s="11">
        <v>0</v>
      </c>
      <c r="Z508" s="11">
        <v>0</v>
      </c>
      <c r="AA508" s="11">
        <v>0</v>
      </c>
      <c r="AB508" s="11">
        <v>0</v>
      </c>
    </row>
    <row r="509" spans="1:28" x14ac:dyDescent="0.25">
      <c r="A509" s="11">
        <v>27</v>
      </c>
      <c r="B509" s="11" t="s">
        <v>27</v>
      </c>
      <c r="C509" s="11">
        <v>333.15</v>
      </c>
      <c r="D509" s="11">
        <v>2</v>
      </c>
      <c r="E509" s="11">
        <v>8.3900000000000002E-2</v>
      </c>
      <c r="F509" s="11">
        <v>0.45079999999999998</v>
      </c>
      <c r="G509" s="11">
        <v>0.46529999999999999</v>
      </c>
      <c r="H509" s="11">
        <v>0</v>
      </c>
      <c r="I509" s="11">
        <v>0</v>
      </c>
      <c r="J509" s="11">
        <v>0</v>
      </c>
      <c r="K509" s="11">
        <v>0</v>
      </c>
      <c r="L509" s="11">
        <v>0</v>
      </c>
      <c r="M509" s="11">
        <v>3.5400000000000001E-2</v>
      </c>
      <c r="N509" s="11">
        <v>0.95489999999999997</v>
      </c>
      <c r="O509" s="11">
        <v>9.5999999999999992E-3</v>
      </c>
      <c r="P509" s="11">
        <v>0</v>
      </c>
      <c r="Q509" s="11">
        <v>0</v>
      </c>
      <c r="R509" s="11">
        <v>0</v>
      </c>
      <c r="S509" s="11">
        <v>0</v>
      </c>
      <c r="T509" s="11">
        <v>0</v>
      </c>
      <c r="U509" s="11">
        <v>0.12470000000000001</v>
      </c>
      <c r="V509" s="11">
        <v>2.3300000000000001E-2</v>
      </c>
      <c r="W509" s="11">
        <v>0.85199999999999998</v>
      </c>
      <c r="X509" s="11">
        <v>0</v>
      </c>
      <c r="Y509" s="11">
        <v>0</v>
      </c>
      <c r="Z509" s="11">
        <v>0</v>
      </c>
      <c r="AA509" s="11">
        <v>0</v>
      </c>
      <c r="AB509" s="11">
        <v>0</v>
      </c>
    </row>
    <row r="510" spans="1:28" x14ac:dyDescent="0.25">
      <c r="A510" s="11">
        <v>27</v>
      </c>
      <c r="B510" s="11" t="s">
        <v>27</v>
      </c>
      <c r="C510" s="11">
        <v>303.14999999999998</v>
      </c>
      <c r="D510" s="11">
        <v>2</v>
      </c>
      <c r="E510" s="11">
        <v>0.3992</v>
      </c>
      <c r="F510" s="11">
        <v>0.29670000000000002</v>
      </c>
      <c r="G510" s="11">
        <v>0</v>
      </c>
      <c r="H510" s="11">
        <v>0</v>
      </c>
      <c r="I510" s="11">
        <v>0</v>
      </c>
      <c r="J510" s="11">
        <v>0</v>
      </c>
      <c r="K510" s="11">
        <v>0</v>
      </c>
      <c r="L510" s="11">
        <v>0.30409999999999998</v>
      </c>
      <c r="M510" s="11">
        <v>0.23430000000000001</v>
      </c>
      <c r="N510" s="11">
        <v>0.70369999999999999</v>
      </c>
      <c r="O510" s="11">
        <v>0</v>
      </c>
      <c r="P510" s="11">
        <v>0</v>
      </c>
      <c r="Q510" s="11">
        <v>0</v>
      </c>
      <c r="R510" s="11">
        <v>0</v>
      </c>
      <c r="S510" s="11">
        <v>0</v>
      </c>
      <c r="T510" s="11">
        <v>6.2E-2</v>
      </c>
      <c r="U510" s="11">
        <v>0.50939999999999996</v>
      </c>
      <c r="V510" s="11">
        <v>1.8500000000000003E-2</v>
      </c>
      <c r="W510" s="11">
        <v>0</v>
      </c>
      <c r="X510" s="11">
        <v>0</v>
      </c>
      <c r="Y510" s="11">
        <v>0</v>
      </c>
      <c r="Z510" s="11">
        <v>0</v>
      </c>
      <c r="AA510" s="11">
        <v>0</v>
      </c>
      <c r="AB510" s="11">
        <v>0.47210000000000002</v>
      </c>
    </row>
    <row r="511" spans="1:28" x14ac:dyDescent="0.25">
      <c r="A511" s="11">
        <v>27</v>
      </c>
      <c r="B511" s="11" t="s">
        <v>27</v>
      </c>
      <c r="C511" s="11">
        <v>303.14999999999998</v>
      </c>
      <c r="D511" s="11">
        <v>2</v>
      </c>
      <c r="E511" s="11">
        <v>0.29549999999999998</v>
      </c>
      <c r="F511" s="11">
        <v>0.34389999999999998</v>
      </c>
      <c r="G511" s="11">
        <v>0</v>
      </c>
      <c r="H511" s="11">
        <v>0</v>
      </c>
      <c r="I511" s="11">
        <v>0</v>
      </c>
      <c r="J511" s="11">
        <v>0</v>
      </c>
      <c r="K511" s="11">
        <v>0</v>
      </c>
      <c r="L511" s="11">
        <v>0.36060000000000003</v>
      </c>
      <c r="M511" s="11">
        <v>0.1598</v>
      </c>
      <c r="N511" s="11">
        <v>0.80779999999999996</v>
      </c>
      <c r="O511" s="11">
        <v>0</v>
      </c>
      <c r="P511" s="11">
        <v>0</v>
      </c>
      <c r="Q511" s="11">
        <v>0</v>
      </c>
      <c r="R511" s="11">
        <v>0</v>
      </c>
      <c r="S511" s="11">
        <v>0</v>
      </c>
      <c r="T511" s="11">
        <v>3.2500000000000001E-2</v>
      </c>
      <c r="U511" s="11">
        <v>0.38740000000000002</v>
      </c>
      <c r="V511" s="11">
        <v>3.5999999999999999E-3</v>
      </c>
      <c r="W511" s="11">
        <v>0</v>
      </c>
      <c r="X511" s="11">
        <v>0</v>
      </c>
      <c r="Y511" s="11">
        <v>0</v>
      </c>
      <c r="Z511" s="11">
        <v>0</v>
      </c>
      <c r="AA511" s="11">
        <v>0</v>
      </c>
      <c r="AB511" s="11">
        <v>0.60909999999999997</v>
      </c>
    </row>
    <row r="512" spans="1:28" x14ac:dyDescent="0.25">
      <c r="A512" s="11">
        <v>27</v>
      </c>
      <c r="B512" s="11" t="s">
        <v>27</v>
      </c>
      <c r="C512" s="11">
        <v>303.14999999999998</v>
      </c>
      <c r="D512" s="11">
        <v>2</v>
      </c>
      <c r="E512" s="11">
        <v>0.22010000000000002</v>
      </c>
      <c r="F512" s="11">
        <v>0.37719999999999998</v>
      </c>
      <c r="G512" s="11">
        <v>0</v>
      </c>
      <c r="H512" s="11">
        <v>0</v>
      </c>
      <c r="I512" s="11">
        <v>0</v>
      </c>
      <c r="J512" s="11">
        <v>0</v>
      </c>
      <c r="K512" s="11">
        <v>0</v>
      </c>
      <c r="L512" s="11">
        <v>0.40270000000000006</v>
      </c>
      <c r="M512" s="11">
        <v>0.1076</v>
      </c>
      <c r="N512" s="11">
        <v>0.8669</v>
      </c>
      <c r="O512" s="11">
        <v>0</v>
      </c>
      <c r="P512" s="11">
        <v>0</v>
      </c>
      <c r="Q512" s="11">
        <v>0</v>
      </c>
      <c r="R512" s="11">
        <v>0</v>
      </c>
      <c r="S512" s="11">
        <v>0</v>
      </c>
      <c r="T512" s="11">
        <v>2.5499999999999998E-2</v>
      </c>
      <c r="U512" s="11">
        <v>0.2999</v>
      </c>
      <c r="V512" s="11">
        <v>8.9999999999999998E-4</v>
      </c>
      <c r="W512" s="11">
        <v>0</v>
      </c>
      <c r="X512" s="11">
        <v>0</v>
      </c>
      <c r="Y512" s="11">
        <v>0</v>
      </c>
      <c r="Z512" s="11">
        <v>0</v>
      </c>
      <c r="AA512" s="11">
        <v>0</v>
      </c>
      <c r="AB512" s="11">
        <v>0.69920000000000004</v>
      </c>
    </row>
    <row r="513" spans="1:28" x14ac:dyDescent="0.25">
      <c r="A513" s="11">
        <v>27</v>
      </c>
      <c r="B513" s="11" t="s">
        <v>27</v>
      </c>
      <c r="C513" s="11">
        <v>303.14999999999998</v>
      </c>
      <c r="D513" s="11">
        <v>2</v>
      </c>
      <c r="E513" s="11">
        <v>9.5100000000000004E-2</v>
      </c>
      <c r="F513" s="11">
        <v>0.45770000000000005</v>
      </c>
      <c r="G513" s="11">
        <v>0</v>
      </c>
      <c r="H513" s="11">
        <v>0</v>
      </c>
      <c r="I513" s="11">
        <v>0</v>
      </c>
      <c r="J513" s="11">
        <v>0</v>
      </c>
      <c r="K513" s="11">
        <v>0</v>
      </c>
      <c r="L513" s="11">
        <v>0.44719999999999999</v>
      </c>
      <c r="M513" s="11">
        <v>4.7699999999999992E-2</v>
      </c>
      <c r="N513" s="11">
        <v>0.93150000000000011</v>
      </c>
      <c r="O513" s="11">
        <v>0</v>
      </c>
      <c r="P513" s="11">
        <v>0</v>
      </c>
      <c r="Q513" s="11">
        <v>0</v>
      </c>
      <c r="R513" s="11">
        <v>0</v>
      </c>
      <c r="S513" s="11">
        <v>0</v>
      </c>
      <c r="T513" s="11">
        <v>2.0799999999999999E-2</v>
      </c>
      <c r="U513" s="11">
        <v>0.1376</v>
      </c>
      <c r="V513" s="11">
        <v>2.0000000000000001E-4</v>
      </c>
      <c r="W513" s="11">
        <v>0</v>
      </c>
      <c r="X513" s="11">
        <v>0</v>
      </c>
      <c r="Y513" s="11">
        <v>0</v>
      </c>
      <c r="Z513" s="11">
        <v>0</v>
      </c>
      <c r="AA513" s="11">
        <v>0</v>
      </c>
      <c r="AB513" s="11">
        <v>0.86219999999999997</v>
      </c>
    </row>
    <row r="514" spans="1:28" x14ac:dyDescent="0.25">
      <c r="A514" s="11">
        <v>27</v>
      </c>
      <c r="B514" s="11" t="s">
        <v>27</v>
      </c>
      <c r="C514" s="11">
        <v>318.14999999999998</v>
      </c>
      <c r="D514" s="11">
        <v>2</v>
      </c>
      <c r="E514" s="11">
        <v>0.39179999999999998</v>
      </c>
      <c r="F514" s="11">
        <v>0.30269999999999997</v>
      </c>
      <c r="G514" s="11">
        <v>0</v>
      </c>
      <c r="H514" s="11">
        <v>0</v>
      </c>
      <c r="I514" s="11">
        <v>0</v>
      </c>
      <c r="J514" s="11">
        <v>0</v>
      </c>
      <c r="K514" s="11">
        <v>0</v>
      </c>
      <c r="L514" s="11">
        <v>0.30549999999999999</v>
      </c>
      <c r="M514" s="11">
        <v>0.2427</v>
      </c>
      <c r="N514" s="11">
        <v>0.69370000000000009</v>
      </c>
      <c r="O514" s="11">
        <v>0</v>
      </c>
      <c r="P514" s="11">
        <v>0</v>
      </c>
      <c r="Q514" s="11">
        <v>0</v>
      </c>
      <c r="R514" s="11">
        <v>0</v>
      </c>
      <c r="S514" s="11">
        <v>0</v>
      </c>
      <c r="T514" s="11">
        <v>6.3700000000000007E-2</v>
      </c>
      <c r="U514" s="11">
        <v>0.49670000000000003</v>
      </c>
      <c r="V514" s="11">
        <v>2.3300000000000001E-2</v>
      </c>
      <c r="W514" s="11">
        <v>0</v>
      </c>
      <c r="X514" s="11">
        <v>0</v>
      </c>
      <c r="Y514" s="11">
        <v>0</v>
      </c>
      <c r="Z514" s="11">
        <v>0</v>
      </c>
      <c r="AA514" s="11">
        <v>0</v>
      </c>
      <c r="AB514" s="11">
        <v>0.48</v>
      </c>
    </row>
    <row r="515" spans="1:28" x14ac:dyDescent="0.25">
      <c r="A515" s="11">
        <v>27</v>
      </c>
      <c r="B515" s="11" t="s">
        <v>27</v>
      </c>
      <c r="C515" s="11">
        <v>318.14999999999998</v>
      </c>
      <c r="D515" s="11">
        <v>2</v>
      </c>
      <c r="E515" s="11">
        <v>0.28800000000000003</v>
      </c>
      <c r="F515" s="11">
        <v>0.35460000000000003</v>
      </c>
      <c r="G515" s="11">
        <v>0</v>
      </c>
      <c r="H515" s="11">
        <v>0</v>
      </c>
      <c r="I515" s="11">
        <v>0</v>
      </c>
      <c r="J515" s="11">
        <v>0</v>
      </c>
      <c r="K515" s="11">
        <v>0</v>
      </c>
      <c r="L515" s="11">
        <v>0.3574</v>
      </c>
      <c r="M515" s="11">
        <v>0.16390000000000002</v>
      </c>
      <c r="N515" s="11">
        <v>0.7984</v>
      </c>
      <c r="O515" s="11">
        <v>0</v>
      </c>
      <c r="P515" s="11">
        <v>0</v>
      </c>
      <c r="Q515" s="11">
        <v>0</v>
      </c>
      <c r="R515" s="11">
        <v>0</v>
      </c>
      <c r="S515" s="11">
        <v>0</v>
      </c>
      <c r="T515" s="11">
        <v>3.7699999999999997E-2</v>
      </c>
      <c r="U515" s="11">
        <v>0.38719999999999999</v>
      </c>
      <c r="V515" s="11">
        <v>4.4000000000000003E-3</v>
      </c>
      <c r="W515" s="11">
        <v>0</v>
      </c>
      <c r="X515" s="11">
        <v>0</v>
      </c>
      <c r="Y515" s="11">
        <v>0</v>
      </c>
      <c r="Z515" s="11">
        <v>0</v>
      </c>
      <c r="AA515" s="11">
        <v>0</v>
      </c>
      <c r="AB515" s="11">
        <v>0.60840000000000005</v>
      </c>
    </row>
    <row r="516" spans="1:28" x14ac:dyDescent="0.25">
      <c r="A516" s="11">
        <v>27</v>
      </c>
      <c r="B516" s="11" t="s">
        <v>27</v>
      </c>
      <c r="C516" s="11">
        <v>318.14999999999998</v>
      </c>
      <c r="D516" s="11">
        <v>2</v>
      </c>
      <c r="E516" s="11">
        <v>0.1986</v>
      </c>
      <c r="F516" s="11">
        <v>0.40159999999999996</v>
      </c>
      <c r="G516" s="11">
        <v>0</v>
      </c>
      <c r="H516" s="11">
        <v>0</v>
      </c>
      <c r="I516" s="11">
        <v>0</v>
      </c>
      <c r="J516" s="11">
        <v>0</v>
      </c>
      <c r="K516" s="11">
        <v>0</v>
      </c>
      <c r="L516" s="11">
        <v>0.39979999999999999</v>
      </c>
      <c r="M516" s="11">
        <v>0.1018</v>
      </c>
      <c r="N516" s="11">
        <v>0.85370000000000001</v>
      </c>
      <c r="O516" s="11">
        <v>0</v>
      </c>
      <c r="P516" s="11">
        <v>0</v>
      </c>
      <c r="Q516" s="11">
        <v>0</v>
      </c>
      <c r="R516" s="11">
        <v>0</v>
      </c>
      <c r="S516" s="11">
        <v>0</v>
      </c>
      <c r="T516" s="11">
        <v>4.4500000000000005E-2</v>
      </c>
      <c r="U516" s="11">
        <v>0.28889999999999999</v>
      </c>
      <c r="V516" s="11">
        <v>1.5E-3</v>
      </c>
      <c r="W516" s="11">
        <v>0</v>
      </c>
      <c r="X516" s="11">
        <v>0</v>
      </c>
      <c r="Y516" s="11">
        <v>0</v>
      </c>
      <c r="Z516" s="11">
        <v>0</v>
      </c>
      <c r="AA516" s="11">
        <v>0</v>
      </c>
      <c r="AB516" s="11">
        <v>0.7095999999999999</v>
      </c>
    </row>
    <row r="517" spans="1:28" x14ac:dyDescent="0.25">
      <c r="A517" s="11">
        <v>27</v>
      </c>
      <c r="B517" s="11" t="s">
        <v>27</v>
      </c>
      <c r="C517" s="11">
        <v>318.14999999999998</v>
      </c>
      <c r="D517" s="11">
        <v>2</v>
      </c>
      <c r="E517" s="11">
        <v>9.4800000000000009E-2</v>
      </c>
      <c r="F517" s="11">
        <v>0.4511</v>
      </c>
      <c r="G517" s="11">
        <v>0</v>
      </c>
      <c r="H517" s="11">
        <v>0</v>
      </c>
      <c r="I517" s="11">
        <v>0</v>
      </c>
      <c r="J517" s="11">
        <v>0</v>
      </c>
      <c r="K517" s="11">
        <v>0</v>
      </c>
      <c r="L517" s="11">
        <v>0.45409999999999995</v>
      </c>
      <c r="M517" s="11">
        <v>5.1399999999999994E-2</v>
      </c>
      <c r="N517" s="11">
        <v>0.93099999999999994</v>
      </c>
      <c r="O517" s="11">
        <v>0</v>
      </c>
      <c r="P517" s="11">
        <v>0</v>
      </c>
      <c r="Q517" s="11">
        <v>0</v>
      </c>
      <c r="R517" s="11">
        <v>0</v>
      </c>
      <c r="S517" s="11">
        <v>0</v>
      </c>
      <c r="T517" s="11">
        <v>1.7600000000000001E-2</v>
      </c>
      <c r="U517" s="11">
        <v>0.13439999999999999</v>
      </c>
      <c r="V517" s="11">
        <v>4.0000000000000002E-4</v>
      </c>
      <c r="W517" s="11">
        <v>0</v>
      </c>
      <c r="X517" s="11">
        <v>0</v>
      </c>
      <c r="Y517" s="11">
        <v>0</v>
      </c>
      <c r="Z517" s="11">
        <v>0</v>
      </c>
      <c r="AA517" s="11">
        <v>0</v>
      </c>
      <c r="AB517" s="11">
        <v>0.86519999999999997</v>
      </c>
    </row>
    <row r="518" spans="1:28" x14ac:dyDescent="0.25">
      <c r="A518" s="11">
        <v>27</v>
      </c>
      <c r="B518" s="11" t="s">
        <v>27</v>
      </c>
      <c r="C518" s="11">
        <v>333.15</v>
      </c>
      <c r="D518" s="11">
        <v>2</v>
      </c>
      <c r="E518" s="11">
        <v>0.38840000000000002</v>
      </c>
      <c r="F518" s="11">
        <v>0.32479999999999998</v>
      </c>
      <c r="G518" s="11">
        <v>0</v>
      </c>
      <c r="H518" s="11">
        <v>0</v>
      </c>
      <c r="I518" s="11">
        <v>0</v>
      </c>
      <c r="J518" s="11">
        <v>0</v>
      </c>
      <c r="K518" s="11">
        <v>0</v>
      </c>
      <c r="L518" s="11">
        <v>0.2868</v>
      </c>
      <c r="M518" s="11">
        <v>0.2525</v>
      </c>
      <c r="N518" s="11">
        <v>0.68569999999999998</v>
      </c>
      <c r="O518" s="11">
        <v>0</v>
      </c>
      <c r="P518" s="11">
        <v>0</v>
      </c>
      <c r="Q518" s="11">
        <v>0</v>
      </c>
      <c r="R518" s="11">
        <v>0</v>
      </c>
      <c r="S518" s="11">
        <v>0</v>
      </c>
      <c r="T518" s="11">
        <v>6.1799999999999994E-2</v>
      </c>
      <c r="U518" s="11">
        <v>0.48710000000000003</v>
      </c>
      <c r="V518" s="11">
        <v>2.9100000000000001E-2</v>
      </c>
      <c r="W518" s="11">
        <v>0</v>
      </c>
      <c r="X518" s="11">
        <v>0</v>
      </c>
      <c r="Y518" s="11">
        <v>0</v>
      </c>
      <c r="Z518" s="11">
        <v>0</v>
      </c>
      <c r="AA518" s="11">
        <v>0</v>
      </c>
      <c r="AB518" s="11">
        <v>0.48380000000000001</v>
      </c>
    </row>
    <row r="519" spans="1:28" x14ac:dyDescent="0.25">
      <c r="A519" s="11">
        <v>27</v>
      </c>
      <c r="B519" s="11" t="s">
        <v>27</v>
      </c>
      <c r="C519" s="11">
        <v>333.15</v>
      </c>
      <c r="D519" s="11">
        <v>2</v>
      </c>
      <c r="E519" s="11">
        <v>0.28470000000000001</v>
      </c>
      <c r="F519" s="11">
        <v>0.36299999999999999</v>
      </c>
      <c r="G519" s="11">
        <v>0</v>
      </c>
      <c r="H519" s="11">
        <v>0</v>
      </c>
      <c r="I519" s="11">
        <v>0</v>
      </c>
      <c r="J519" s="11">
        <v>0</v>
      </c>
      <c r="K519" s="11">
        <v>0</v>
      </c>
      <c r="L519" s="11">
        <v>0.35229999999999995</v>
      </c>
      <c r="M519" s="11">
        <v>0.16579999999999998</v>
      </c>
      <c r="N519" s="11">
        <v>0.78739999999999999</v>
      </c>
      <c r="O519" s="11">
        <v>0</v>
      </c>
      <c r="P519" s="11">
        <v>0</v>
      </c>
      <c r="Q519" s="11">
        <v>0</v>
      </c>
      <c r="R519" s="11">
        <v>0</v>
      </c>
      <c r="S519" s="11">
        <v>0</v>
      </c>
      <c r="T519" s="11">
        <v>4.6799999999999994E-2</v>
      </c>
      <c r="U519" s="11">
        <v>0.38250000000000001</v>
      </c>
      <c r="V519" s="11">
        <v>6.0999999999999995E-3</v>
      </c>
      <c r="W519" s="11">
        <v>0</v>
      </c>
      <c r="X519" s="11">
        <v>0</v>
      </c>
      <c r="Y519" s="11">
        <v>0</v>
      </c>
      <c r="Z519" s="11">
        <v>0</v>
      </c>
      <c r="AA519" s="11">
        <v>0</v>
      </c>
      <c r="AB519" s="11">
        <v>0.61140000000000005</v>
      </c>
    </row>
    <row r="520" spans="1:28" x14ac:dyDescent="0.25">
      <c r="A520" s="11">
        <v>27</v>
      </c>
      <c r="B520" s="11" t="s">
        <v>27</v>
      </c>
      <c r="C520" s="11">
        <v>333.15</v>
      </c>
      <c r="D520" s="11">
        <v>2</v>
      </c>
      <c r="E520" s="11">
        <v>0.20579999999999998</v>
      </c>
      <c r="F520" s="11">
        <v>0.38189999999999996</v>
      </c>
      <c r="G520" s="11">
        <v>0</v>
      </c>
      <c r="H520" s="11">
        <v>0</v>
      </c>
      <c r="I520" s="11">
        <v>0</v>
      </c>
      <c r="J520" s="11">
        <v>0</v>
      </c>
      <c r="K520" s="11">
        <v>0</v>
      </c>
      <c r="L520" s="11">
        <v>0.41229999999999994</v>
      </c>
      <c r="M520" s="11">
        <v>0.10339999999999999</v>
      </c>
      <c r="N520" s="11">
        <v>0.86010000000000009</v>
      </c>
      <c r="O520" s="11">
        <v>0</v>
      </c>
      <c r="P520" s="11">
        <v>0</v>
      </c>
      <c r="Q520" s="11">
        <v>0</v>
      </c>
      <c r="R520" s="11">
        <v>0</v>
      </c>
      <c r="S520" s="11">
        <v>0</v>
      </c>
      <c r="T520" s="11">
        <v>3.6499999999999998E-2</v>
      </c>
      <c r="U520" s="11">
        <v>0.28239999999999998</v>
      </c>
      <c r="V520" s="11">
        <v>1.4000000000000002E-3</v>
      </c>
      <c r="W520" s="11">
        <v>0</v>
      </c>
      <c r="X520" s="11">
        <v>0</v>
      </c>
      <c r="Y520" s="11">
        <v>0</v>
      </c>
      <c r="Z520" s="11">
        <v>0</v>
      </c>
      <c r="AA520" s="11">
        <v>0</v>
      </c>
      <c r="AB520" s="11">
        <v>0.71620000000000006</v>
      </c>
    </row>
    <row r="521" spans="1:28" x14ac:dyDescent="0.25">
      <c r="A521" s="11">
        <v>27</v>
      </c>
      <c r="B521" s="11" t="s">
        <v>27</v>
      </c>
      <c r="C521" s="11">
        <v>333.15</v>
      </c>
      <c r="D521" s="11">
        <v>2</v>
      </c>
      <c r="E521" s="11">
        <v>0.10929999999999999</v>
      </c>
      <c r="F521" s="11">
        <v>0.44170000000000004</v>
      </c>
      <c r="G521" s="11">
        <v>0</v>
      </c>
      <c r="H521" s="11">
        <v>0</v>
      </c>
      <c r="I521" s="11">
        <v>0</v>
      </c>
      <c r="J521" s="11">
        <v>0</v>
      </c>
      <c r="K521" s="11">
        <v>0</v>
      </c>
      <c r="L521" s="11">
        <v>0.44900000000000001</v>
      </c>
      <c r="M521" s="11">
        <v>4.6900000000000004E-2</v>
      </c>
      <c r="N521" s="11">
        <v>0.93559999999999999</v>
      </c>
      <c r="O521" s="11">
        <v>0</v>
      </c>
      <c r="P521" s="11">
        <v>0</v>
      </c>
      <c r="Q521" s="11">
        <v>0</v>
      </c>
      <c r="R521" s="11">
        <v>0</v>
      </c>
      <c r="S521" s="11">
        <v>0</v>
      </c>
      <c r="T521" s="11">
        <v>1.7500000000000002E-2</v>
      </c>
      <c r="U521" s="11">
        <v>0.15869999999999998</v>
      </c>
      <c r="V521" s="11">
        <v>1E-4</v>
      </c>
      <c r="W521" s="11">
        <v>0</v>
      </c>
      <c r="X521" s="11">
        <v>0</v>
      </c>
      <c r="Y521" s="11">
        <v>0</v>
      </c>
      <c r="Z521" s="11">
        <v>0</v>
      </c>
      <c r="AA521" s="11">
        <v>0</v>
      </c>
      <c r="AB521" s="11">
        <v>0.84120000000000006</v>
      </c>
    </row>
    <row r="522" spans="1:28" x14ac:dyDescent="0.25">
      <c r="A522" s="11">
        <v>27</v>
      </c>
      <c r="B522" s="11" t="s">
        <v>27</v>
      </c>
      <c r="C522" s="11">
        <v>303.14999999999998</v>
      </c>
      <c r="D522" s="11">
        <v>2</v>
      </c>
      <c r="E522" s="11">
        <v>4.2000000000000003E-2</v>
      </c>
      <c r="F522" s="11">
        <v>0.70700000000000007</v>
      </c>
      <c r="G522" s="11">
        <v>0.16600000000000001</v>
      </c>
      <c r="H522" s="11">
        <v>0</v>
      </c>
      <c r="I522" s="11">
        <v>0</v>
      </c>
      <c r="J522" s="11">
        <v>0</v>
      </c>
      <c r="K522" s="11">
        <v>0</v>
      </c>
      <c r="L522" s="11">
        <v>8.5000000000000006E-2</v>
      </c>
      <c r="M522" s="11">
        <v>2.2799999999999997E-2</v>
      </c>
      <c r="N522" s="11">
        <v>0.96010000000000006</v>
      </c>
      <c r="O522" s="11">
        <v>7.1999999999999998E-3</v>
      </c>
      <c r="P522" s="11">
        <v>0</v>
      </c>
      <c r="Q522" s="11">
        <v>0</v>
      </c>
      <c r="R522" s="11">
        <v>0</v>
      </c>
      <c r="S522" s="11">
        <v>0</v>
      </c>
      <c r="T522" s="11">
        <v>9.8999999999999991E-3</v>
      </c>
      <c r="U522" s="11">
        <v>4.8300000000000003E-2</v>
      </c>
      <c r="V522" s="11">
        <v>2.8000000000000004E-3</v>
      </c>
      <c r="W522" s="11">
        <v>0.64800000000000002</v>
      </c>
      <c r="X522" s="11">
        <v>0</v>
      </c>
      <c r="Y522" s="11">
        <v>0</v>
      </c>
      <c r="Z522" s="11">
        <v>0</v>
      </c>
      <c r="AA522" s="11">
        <v>0</v>
      </c>
      <c r="AB522" s="11">
        <v>0.3009</v>
      </c>
    </row>
    <row r="523" spans="1:28" x14ac:dyDescent="0.25">
      <c r="A523" s="11">
        <v>27</v>
      </c>
      <c r="B523" s="11" t="s">
        <v>27</v>
      </c>
      <c r="C523" s="11">
        <v>303.14999999999998</v>
      </c>
      <c r="D523" s="11">
        <v>2</v>
      </c>
      <c r="E523" s="11">
        <v>0.11900000000000001</v>
      </c>
      <c r="F523" s="11">
        <v>0.745</v>
      </c>
      <c r="G523" s="11">
        <v>0.10199999999999999</v>
      </c>
      <c r="H523" s="11">
        <v>0</v>
      </c>
      <c r="I523" s="11">
        <v>0</v>
      </c>
      <c r="J523" s="11">
        <v>0</v>
      </c>
      <c r="K523" s="11">
        <v>0</v>
      </c>
      <c r="L523" s="11">
        <v>3.4000000000000002E-2</v>
      </c>
      <c r="M523" s="11">
        <v>6.8900000000000003E-2</v>
      </c>
      <c r="N523" s="11">
        <v>0.90569999999999995</v>
      </c>
      <c r="O523" s="11">
        <v>1.11E-2</v>
      </c>
      <c r="P523" s="11">
        <v>0</v>
      </c>
      <c r="Q523" s="11">
        <v>0</v>
      </c>
      <c r="R523" s="11">
        <v>0</v>
      </c>
      <c r="S523" s="11">
        <v>0</v>
      </c>
      <c r="T523" s="11">
        <v>1.43E-2</v>
      </c>
      <c r="U523" s="11">
        <v>0.14080000000000001</v>
      </c>
      <c r="V523" s="11">
        <v>1.11E-2</v>
      </c>
      <c r="W523" s="11">
        <v>0.44700000000000001</v>
      </c>
      <c r="X523" s="11">
        <v>0</v>
      </c>
      <c r="Y523" s="11">
        <v>0</v>
      </c>
      <c r="Z523" s="11">
        <v>0</v>
      </c>
      <c r="AA523" s="11">
        <v>0</v>
      </c>
      <c r="AB523" s="11">
        <v>0.40110000000000001</v>
      </c>
    </row>
    <row r="524" spans="1:28" x14ac:dyDescent="0.25">
      <c r="A524" s="11">
        <v>27</v>
      </c>
      <c r="B524" s="11" t="s">
        <v>27</v>
      </c>
      <c r="C524" s="11">
        <v>303.14999999999998</v>
      </c>
      <c r="D524" s="11">
        <v>2</v>
      </c>
      <c r="E524" s="11">
        <v>5.2000000000000005E-2</v>
      </c>
      <c r="F524" s="11">
        <v>0.71599999999999997</v>
      </c>
      <c r="G524" s="11">
        <v>5.2999999999999999E-2</v>
      </c>
      <c r="H524" s="11">
        <v>0</v>
      </c>
      <c r="I524" s="11">
        <v>0</v>
      </c>
      <c r="J524" s="11">
        <v>0</v>
      </c>
      <c r="K524" s="11">
        <v>0</v>
      </c>
      <c r="L524" s="11">
        <v>0.17899999999999999</v>
      </c>
      <c r="M524" s="11">
        <v>1.9199999999999998E-2</v>
      </c>
      <c r="N524" s="11">
        <v>0.94900000000000007</v>
      </c>
      <c r="O524" s="11">
        <v>1.7899999999999999E-2</v>
      </c>
      <c r="P524" s="11">
        <v>0</v>
      </c>
      <c r="Q524" s="11">
        <v>0</v>
      </c>
      <c r="R524" s="11">
        <v>0</v>
      </c>
      <c r="S524" s="11">
        <v>0</v>
      </c>
      <c r="T524" s="11">
        <v>1.3899999999999999E-2</v>
      </c>
      <c r="U524" s="11">
        <v>0.11749999999999999</v>
      </c>
      <c r="V524" s="11">
        <v>3.2000000000000002E-3</v>
      </c>
      <c r="W524" s="11">
        <v>0.2969</v>
      </c>
      <c r="X524" s="11">
        <v>0</v>
      </c>
      <c r="Y524" s="11">
        <v>0</v>
      </c>
      <c r="Z524" s="11">
        <v>0</v>
      </c>
      <c r="AA524" s="11">
        <v>0</v>
      </c>
      <c r="AB524" s="11">
        <v>0.58240000000000003</v>
      </c>
    </row>
    <row r="525" spans="1:28" x14ac:dyDescent="0.25">
      <c r="A525" s="11">
        <v>27</v>
      </c>
      <c r="B525" s="11" t="s">
        <v>27</v>
      </c>
      <c r="C525" s="11">
        <v>315.14999999999998</v>
      </c>
      <c r="D525" s="11">
        <v>2</v>
      </c>
      <c r="E525" s="11">
        <v>3.9E-2</v>
      </c>
      <c r="F525" s="11">
        <v>0.67599999999999993</v>
      </c>
      <c r="G525" s="11">
        <v>0.18600000000000003</v>
      </c>
      <c r="H525" s="11">
        <v>0</v>
      </c>
      <c r="I525" s="11">
        <v>0</v>
      </c>
      <c r="J525" s="11">
        <v>0</v>
      </c>
      <c r="K525" s="11">
        <v>0</v>
      </c>
      <c r="L525" s="11">
        <v>9.9000000000000005E-2</v>
      </c>
      <c r="M525" s="11">
        <v>3.3000000000000002E-2</v>
      </c>
      <c r="N525" s="11">
        <v>0.93599999999999994</v>
      </c>
      <c r="O525" s="11">
        <v>1.0700000000000001E-2</v>
      </c>
      <c r="P525" s="11">
        <v>0</v>
      </c>
      <c r="Q525" s="11">
        <v>0</v>
      </c>
      <c r="R525" s="11">
        <v>0</v>
      </c>
      <c r="S525" s="11">
        <v>0</v>
      </c>
      <c r="T525" s="11">
        <v>2.0299999999999999E-2</v>
      </c>
      <c r="U525" s="11">
        <v>7.0199999999999999E-2</v>
      </c>
      <c r="V525" s="11">
        <v>7.0999999999999995E-3</v>
      </c>
      <c r="W525" s="11">
        <v>0.6341</v>
      </c>
      <c r="X525" s="11">
        <v>0</v>
      </c>
      <c r="Y525" s="11">
        <v>0</v>
      </c>
      <c r="Z525" s="11">
        <v>0</v>
      </c>
      <c r="AA525" s="11">
        <v>0</v>
      </c>
      <c r="AB525" s="11">
        <v>0.28870000000000001</v>
      </c>
    </row>
    <row r="526" spans="1:28" x14ac:dyDescent="0.25">
      <c r="A526" s="11">
        <v>27</v>
      </c>
      <c r="B526" s="11" t="s">
        <v>27</v>
      </c>
      <c r="C526" s="11">
        <v>315.14999999999998</v>
      </c>
      <c r="D526" s="11">
        <v>2</v>
      </c>
      <c r="E526" s="11">
        <v>0.1</v>
      </c>
      <c r="F526" s="11">
        <v>0.69099999999999995</v>
      </c>
      <c r="G526" s="11">
        <v>0.17899999999999999</v>
      </c>
      <c r="H526" s="11">
        <v>0</v>
      </c>
      <c r="I526" s="11">
        <v>0</v>
      </c>
      <c r="J526" s="11">
        <v>0</v>
      </c>
      <c r="K526" s="11">
        <v>0</v>
      </c>
      <c r="L526" s="11">
        <v>0.03</v>
      </c>
      <c r="M526" s="11">
        <v>9.4E-2</v>
      </c>
      <c r="N526" s="11">
        <v>0.8798999999999999</v>
      </c>
      <c r="O526" s="11">
        <v>1.1899999999999999E-2</v>
      </c>
      <c r="P526" s="11">
        <v>0</v>
      </c>
      <c r="Q526" s="11">
        <v>0</v>
      </c>
      <c r="R526" s="11">
        <v>0</v>
      </c>
      <c r="S526" s="11">
        <v>0</v>
      </c>
      <c r="T526" s="11">
        <v>1.4199999999999999E-2</v>
      </c>
      <c r="U526" s="11">
        <v>0.11130000000000001</v>
      </c>
      <c r="V526" s="11">
        <v>6.9999999999999993E-3</v>
      </c>
      <c r="W526" s="11">
        <v>0.74809999999999999</v>
      </c>
      <c r="X526" s="11">
        <v>0</v>
      </c>
      <c r="Y526" s="11">
        <v>0</v>
      </c>
      <c r="Z526" s="11">
        <v>0</v>
      </c>
      <c r="AA526" s="11">
        <v>0</v>
      </c>
      <c r="AB526" s="11">
        <v>0.1336</v>
      </c>
    </row>
    <row r="527" spans="1:28" x14ac:dyDescent="0.25">
      <c r="A527" s="11">
        <v>27</v>
      </c>
      <c r="B527" s="11" t="s">
        <v>27</v>
      </c>
      <c r="C527" s="11">
        <v>315.14999999999998</v>
      </c>
      <c r="D527" s="11">
        <v>2</v>
      </c>
      <c r="E527" s="11">
        <v>3.9E-2</v>
      </c>
      <c r="F527" s="11">
        <v>0.73699999999999999</v>
      </c>
      <c r="G527" s="11">
        <v>5.4000000000000006E-2</v>
      </c>
      <c r="H527" s="11">
        <v>0</v>
      </c>
      <c r="I527" s="11">
        <v>0</v>
      </c>
      <c r="J527" s="11">
        <v>0</v>
      </c>
      <c r="K527" s="11">
        <v>0</v>
      </c>
      <c r="L527" s="11">
        <v>0.17</v>
      </c>
      <c r="M527" s="11">
        <v>4.4000000000000004E-2</v>
      </c>
      <c r="N527" s="11">
        <v>0.93200000000000005</v>
      </c>
      <c r="O527" s="11">
        <v>1.09E-2</v>
      </c>
      <c r="P527" s="11">
        <v>0</v>
      </c>
      <c r="Q527" s="11">
        <v>0</v>
      </c>
      <c r="R527" s="11">
        <v>0</v>
      </c>
      <c r="S527" s="11">
        <v>0</v>
      </c>
      <c r="T527" s="11">
        <v>1.32E-2</v>
      </c>
      <c r="U527" s="11">
        <v>5.8799999999999998E-2</v>
      </c>
      <c r="V527" s="11">
        <v>3.0999999999999999E-3</v>
      </c>
      <c r="W527" s="11">
        <v>0.24199999999999999</v>
      </c>
      <c r="X527" s="11">
        <v>0</v>
      </c>
      <c r="Y527" s="11">
        <v>0</v>
      </c>
      <c r="Z527" s="11">
        <v>0</v>
      </c>
      <c r="AA527" s="11">
        <v>0</v>
      </c>
      <c r="AB527" s="11">
        <v>0.69609999999999994</v>
      </c>
    </row>
    <row r="528" spans="1:28" x14ac:dyDescent="0.25">
      <c r="A528" s="11">
        <v>27</v>
      </c>
      <c r="B528" s="11" t="s">
        <v>27</v>
      </c>
      <c r="C528" s="11">
        <v>333.15</v>
      </c>
      <c r="D528" s="11">
        <v>2</v>
      </c>
      <c r="E528" s="11">
        <v>5.9000000000000004E-2</v>
      </c>
      <c r="F528" s="11">
        <v>0.67</v>
      </c>
      <c r="G528" s="11">
        <v>0.185</v>
      </c>
      <c r="H528" s="11">
        <v>0</v>
      </c>
      <c r="I528" s="11">
        <v>0</v>
      </c>
      <c r="J528" s="11">
        <v>0</v>
      </c>
      <c r="K528" s="11">
        <v>0</v>
      </c>
      <c r="L528" s="11">
        <v>8.5999999999999993E-2</v>
      </c>
      <c r="M528" s="11">
        <v>2.5499999999999998E-2</v>
      </c>
      <c r="N528" s="11">
        <v>0.94700000000000006</v>
      </c>
      <c r="O528" s="11">
        <v>1.09E-2</v>
      </c>
      <c r="P528" s="11">
        <v>0</v>
      </c>
      <c r="Q528" s="11">
        <v>0</v>
      </c>
      <c r="R528" s="11">
        <v>0</v>
      </c>
      <c r="S528" s="11">
        <v>0</v>
      </c>
      <c r="T528" s="11">
        <v>1.67E-2</v>
      </c>
      <c r="U528" s="11">
        <v>5.04E-2</v>
      </c>
      <c r="V528" s="11">
        <v>9.7999999999999997E-3</v>
      </c>
      <c r="W528" s="11">
        <v>0.66870000000000007</v>
      </c>
      <c r="X528" s="11">
        <v>0</v>
      </c>
      <c r="Y528" s="11">
        <v>0</v>
      </c>
      <c r="Z528" s="11">
        <v>0</v>
      </c>
      <c r="AA528" s="11">
        <v>0</v>
      </c>
      <c r="AB528" s="11">
        <v>0.27110000000000001</v>
      </c>
    </row>
    <row r="529" spans="1:28" x14ac:dyDescent="0.25">
      <c r="A529" s="11">
        <v>27</v>
      </c>
      <c r="B529" s="11" t="s">
        <v>27</v>
      </c>
      <c r="C529" s="11">
        <v>333.15</v>
      </c>
      <c r="D529" s="11">
        <v>2</v>
      </c>
      <c r="E529" s="11">
        <v>0.13300000000000001</v>
      </c>
      <c r="F529" s="11">
        <v>0.68900000000000006</v>
      </c>
      <c r="G529" s="11">
        <v>0.129</v>
      </c>
      <c r="H529" s="11">
        <v>0</v>
      </c>
      <c r="I529" s="11">
        <v>0</v>
      </c>
      <c r="J529" s="11">
        <v>0</v>
      </c>
      <c r="K529" s="11">
        <v>0</v>
      </c>
      <c r="L529" s="11">
        <v>4.9000000000000002E-2</v>
      </c>
      <c r="M529" s="11">
        <v>0.1137</v>
      </c>
      <c r="N529" s="11">
        <v>0.86480000000000001</v>
      </c>
      <c r="O529" s="11">
        <v>1.0200000000000001E-2</v>
      </c>
      <c r="P529" s="11">
        <v>0</v>
      </c>
      <c r="Q529" s="11">
        <v>0</v>
      </c>
      <c r="R529" s="11">
        <v>0</v>
      </c>
      <c r="S529" s="11">
        <v>0</v>
      </c>
      <c r="T529" s="11">
        <v>1.1299999999999999E-2</v>
      </c>
      <c r="U529" s="11">
        <v>0.13600000000000001</v>
      </c>
      <c r="V529" s="11">
        <v>1.7100000000000001E-2</v>
      </c>
      <c r="W529" s="11">
        <v>0.6401</v>
      </c>
      <c r="X529" s="11">
        <v>0</v>
      </c>
      <c r="Y529" s="11">
        <v>0</v>
      </c>
      <c r="Z529" s="11">
        <v>0</v>
      </c>
      <c r="AA529" s="11">
        <v>0</v>
      </c>
      <c r="AB529" s="11">
        <v>0.20679999999999998</v>
      </c>
    </row>
    <row r="530" spans="1:28" x14ac:dyDescent="0.25">
      <c r="A530" s="11">
        <v>27</v>
      </c>
      <c r="B530" s="11" t="s">
        <v>27</v>
      </c>
      <c r="C530" s="11">
        <v>333.15</v>
      </c>
      <c r="D530" s="11">
        <v>2</v>
      </c>
      <c r="E530" s="11">
        <v>7.400000000000001E-2</v>
      </c>
      <c r="F530" s="11">
        <v>0.71299999999999997</v>
      </c>
      <c r="G530" s="11">
        <v>6.8000000000000005E-2</v>
      </c>
      <c r="H530" s="11">
        <v>0</v>
      </c>
      <c r="I530" s="11">
        <v>0</v>
      </c>
      <c r="J530" s="11">
        <v>0</v>
      </c>
      <c r="K530" s="11">
        <v>0</v>
      </c>
      <c r="L530" s="11">
        <v>0.14499999999999999</v>
      </c>
      <c r="M530" s="11">
        <v>0.04</v>
      </c>
      <c r="N530" s="11">
        <v>0.92989999999999995</v>
      </c>
      <c r="O530" s="11">
        <v>1.1699999999999999E-2</v>
      </c>
      <c r="P530" s="11">
        <v>0</v>
      </c>
      <c r="Q530" s="11">
        <v>0</v>
      </c>
      <c r="R530" s="11">
        <v>0</v>
      </c>
      <c r="S530" s="11">
        <v>0</v>
      </c>
      <c r="T530" s="11">
        <v>1.84E-2</v>
      </c>
      <c r="U530" s="11">
        <v>0.1258</v>
      </c>
      <c r="V530" s="11">
        <v>4.1999999999999997E-3</v>
      </c>
      <c r="W530" s="11">
        <v>0.31</v>
      </c>
      <c r="X530" s="11">
        <v>0</v>
      </c>
      <c r="Y530" s="11">
        <v>0</v>
      </c>
      <c r="Z530" s="11">
        <v>0</v>
      </c>
      <c r="AA530" s="11">
        <v>0</v>
      </c>
      <c r="AB530" s="11">
        <v>0.56000000000000005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Y53"/>
  <sheetViews>
    <sheetView workbookViewId="0">
      <pane ySplit="1" topLeftCell="A8" activePane="bottomLeft" state="frozen"/>
      <selection pane="bottomLeft" activeCell="L26" sqref="L26"/>
    </sheetView>
  </sheetViews>
  <sheetFormatPr baseColWidth="10" defaultRowHeight="15" x14ac:dyDescent="0.25"/>
  <cols>
    <col min="9" max="9" width="12.140625" bestFit="1" customWidth="1"/>
    <col min="20" max="20" width="12.140625" bestFit="1" customWidth="1"/>
    <col min="21" max="21" width="14.5703125" bestFit="1" customWidth="1"/>
    <col min="22" max="22" width="17" bestFit="1" customWidth="1"/>
    <col min="23" max="23" width="14.5703125" bestFit="1" customWidth="1"/>
  </cols>
  <sheetData>
    <row r="1" spans="1:25" ht="15.75" thickBot="1" x14ac:dyDescent="0.3">
      <c r="A1" s="3" t="s">
        <v>0</v>
      </c>
      <c r="B1" s="3" t="s">
        <v>1</v>
      </c>
      <c r="C1" s="13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36</v>
      </c>
      <c r="K1" s="14" t="s">
        <v>35</v>
      </c>
      <c r="L1" s="14" t="s">
        <v>37</v>
      </c>
      <c r="M1" s="14" t="s">
        <v>38</v>
      </c>
      <c r="N1" s="14" t="s">
        <v>39</v>
      </c>
      <c r="O1" s="14" t="s">
        <v>40</v>
      </c>
      <c r="P1" s="14" t="s">
        <v>41</v>
      </c>
      <c r="Q1" s="14" t="s">
        <v>42</v>
      </c>
      <c r="R1" s="14" t="s">
        <v>43</v>
      </c>
      <c r="S1" s="15">
        <v>0.83472222222222225</v>
      </c>
      <c r="T1" s="14" t="s">
        <v>44</v>
      </c>
      <c r="U1" s="14" t="s">
        <v>45</v>
      </c>
      <c r="V1" s="16" t="s">
        <v>46</v>
      </c>
      <c r="W1" s="21" t="s">
        <v>50</v>
      </c>
      <c r="X1" s="17" t="s">
        <v>51</v>
      </c>
    </row>
    <row r="2" spans="1:25" x14ac:dyDescent="0.25">
      <c r="A2" s="11">
        <v>1</v>
      </c>
      <c r="B2" s="11" t="s">
        <v>27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7.4000000000000003E-3</v>
      </c>
      <c r="I2" s="12">
        <v>0</v>
      </c>
      <c r="J2" s="12">
        <v>0</v>
      </c>
      <c r="K2" s="12">
        <v>9.1999999999999998E-3</v>
      </c>
      <c r="L2" s="12">
        <v>2.7099999999999999E-2</v>
      </c>
      <c r="M2" s="12">
        <v>4.3099999999999999E-2</v>
      </c>
      <c r="N2" s="12">
        <v>3.2000000000000002E-3</v>
      </c>
      <c r="O2" s="12">
        <v>0.89870000000000005</v>
      </c>
      <c r="P2" s="12">
        <v>9.2999999999999992E-3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</row>
    <row r="3" spans="1:25" x14ac:dyDescent="0.25">
      <c r="A3" s="11">
        <v>2</v>
      </c>
      <c r="B3" s="11" t="s">
        <v>27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0.245</v>
      </c>
      <c r="I3" s="12">
        <v>0</v>
      </c>
      <c r="J3" s="12">
        <v>0</v>
      </c>
      <c r="K3" s="12">
        <v>0</v>
      </c>
      <c r="L3" s="12">
        <v>0.20300000000000001</v>
      </c>
      <c r="M3" s="12">
        <v>0.51200000000000001</v>
      </c>
      <c r="N3" s="12">
        <v>2.3E-2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</row>
    <row r="4" spans="1:25" x14ac:dyDescent="0.25">
      <c r="A4" s="11">
        <v>3</v>
      </c>
      <c r="B4" s="11" t="s">
        <v>27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2.1999999999999999E-2</v>
      </c>
      <c r="I4" s="12">
        <v>0</v>
      </c>
      <c r="J4" s="12">
        <v>0</v>
      </c>
      <c r="K4" s="12">
        <v>1.0999999999999999E-2</v>
      </c>
      <c r="L4" s="12">
        <v>0.2</v>
      </c>
      <c r="M4" s="12">
        <v>8.8999999999999996E-2</v>
      </c>
      <c r="N4" s="12">
        <v>4.8000000000000001E-2</v>
      </c>
      <c r="O4" s="12">
        <v>0</v>
      </c>
      <c r="P4" s="12">
        <v>0</v>
      </c>
      <c r="Q4" s="12">
        <v>1.2E-2</v>
      </c>
      <c r="R4" s="12">
        <v>3.9E-2</v>
      </c>
      <c r="S4" s="12">
        <v>0</v>
      </c>
      <c r="T4" s="12">
        <v>1.7999999999999999E-2</v>
      </c>
      <c r="U4" s="12">
        <v>0.55600000000000005</v>
      </c>
      <c r="V4" s="12">
        <v>6.0000000000000001E-3</v>
      </c>
      <c r="W4" s="12">
        <v>0</v>
      </c>
      <c r="X4" s="12">
        <v>0</v>
      </c>
    </row>
    <row r="5" spans="1:25" x14ac:dyDescent="0.25">
      <c r="A5" s="11">
        <v>4</v>
      </c>
      <c r="B5" s="11" t="s">
        <v>27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7.0999999999999994E-2</v>
      </c>
      <c r="I5" s="12">
        <v>0</v>
      </c>
      <c r="J5" s="12">
        <v>0</v>
      </c>
      <c r="K5" s="12">
        <v>3.5999999999999997E-2</v>
      </c>
      <c r="L5" s="12">
        <v>0.31900000000000001</v>
      </c>
      <c r="M5" s="12">
        <v>0.56399999999999995</v>
      </c>
      <c r="N5" s="12">
        <v>4.0000000000000001E-3</v>
      </c>
      <c r="O5" s="12">
        <v>0</v>
      </c>
      <c r="P5" s="12">
        <v>0</v>
      </c>
      <c r="Q5" s="12">
        <v>3.0000000000000001E-3</v>
      </c>
      <c r="R5" s="12">
        <v>1E-3</v>
      </c>
      <c r="S5" s="12">
        <v>0</v>
      </c>
      <c r="T5" s="12">
        <v>1E-3</v>
      </c>
      <c r="U5" s="12">
        <v>0</v>
      </c>
      <c r="V5" s="11">
        <v>2E-3</v>
      </c>
      <c r="W5" s="12">
        <v>0</v>
      </c>
      <c r="X5" s="12">
        <v>0</v>
      </c>
    </row>
    <row r="6" spans="1:25" x14ac:dyDescent="0.25">
      <c r="A6" s="11">
        <v>5</v>
      </c>
      <c r="B6" s="11" t="s">
        <v>27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5.6000000000000001E-2</v>
      </c>
      <c r="I6" s="12">
        <v>0</v>
      </c>
      <c r="J6" s="12">
        <v>0</v>
      </c>
      <c r="K6" s="12">
        <v>3.1E-2</v>
      </c>
      <c r="L6" s="12">
        <v>0.5</v>
      </c>
      <c r="M6" s="12">
        <v>0.36699999999999999</v>
      </c>
      <c r="N6" s="12">
        <v>4.1000000000000002E-2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5.0000000000000001E-3</v>
      </c>
      <c r="V6" s="12">
        <v>0</v>
      </c>
      <c r="W6" s="12">
        <v>0</v>
      </c>
      <c r="X6" s="12">
        <v>0</v>
      </c>
    </row>
    <row r="7" spans="1:25" x14ac:dyDescent="0.25">
      <c r="A7" s="11">
        <v>6</v>
      </c>
      <c r="B7" s="11" t="s">
        <v>27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0.125</v>
      </c>
      <c r="I7" s="12">
        <v>0</v>
      </c>
      <c r="J7" s="12">
        <v>0</v>
      </c>
      <c r="K7" s="12">
        <v>5.1999999999999998E-2</v>
      </c>
      <c r="L7" s="12">
        <v>0.23499999999999999</v>
      </c>
      <c r="M7" s="12">
        <v>0.47799999999999998</v>
      </c>
      <c r="N7" s="12">
        <v>0.1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</row>
    <row r="8" spans="1:25" x14ac:dyDescent="0.25">
      <c r="A8" s="11">
        <v>7</v>
      </c>
      <c r="B8" s="11" t="s">
        <v>27</v>
      </c>
      <c r="C8" s="12">
        <v>0</v>
      </c>
      <c r="D8" s="12">
        <v>0</v>
      </c>
      <c r="E8" s="12">
        <v>0</v>
      </c>
      <c r="F8" s="12">
        <v>0</v>
      </c>
      <c r="G8" s="12">
        <v>4.0000000000000001E-3</v>
      </c>
      <c r="H8" s="12">
        <v>0.128</v>
      </c>
      <c r="I8" s="12">
        <v>3.1E-2</v>
      </c>
      <c r="J8" s="12">
        <v>0</v>
      </c>
      <c r="K8" s="12">
        <v>4.8000000000000001E-2</v>
      </c>
      <c r="L8" s="12">
        <v>0.43099999999999999</v>
      </c>
      <c r="M8" s="12">
        <v>0.35299999999999998</v>
      </c>
      <c r="N8" s="12">
        <v>3.0000000000000001E-3</v>
      </c>
      <c r="O8" s="12">
        <v>0</v>
      </c>
      <c r="P8" s="12">
        <v>0</v>
      </c>
      <c r="Q8" s="12">
        <v>2E-3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>
        <f t="shared" ref="Y8:Y31" si="0">SUM(C8:X8)</f>
        <v>1</v>
      </c>
    </row>
    <row r="9" spans="1:25" x14ac:dyDescent="0.25">
      <c r="A9" s="11">
        <v>8</v>
      </c>
      <c r="B9" s="11" t="s">
        <v>27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0.112</v>
      </c>
      <c r="I9" s="12">
        <v>0</v>
      </c>
      <c r="J9" s="12">
        <v>0</v>
      </c>
      <c r="K9" s="12">
        <v>3.44E-2</v>
      </c>
      <c r="L9" s="12">
        <v>0.2361</v>
      </c>
      <c r="M9" s="12">
        <v>0.54920000000000002</v>
      </c>
      <c r="N9" s="12">
        <v>6.83E-2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>
        <f t="shared" si="0"/>
        <v>1</v>
      </c>
    </row>
    <row r="10" spans="1:25" x14ac:dyDescent="0.25">
      <c r="A10" s="11">
        <v>9</v>
      </c>
      <c r="B10" s="11" t="s">
        <v>27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0.12330000000000001</v>
      </c>
      <c r="I10" s="12">
        <v>0</v>
      </c>
      <c r="J10" s="12">
        <v>0</v>
      </c>
      <c r="K10" s="12">
        <v>0</v>
      </c>
      <c r="L10" s="12">
        <v>0.25950000000000001</v>
      </c>
      <c r="M10" s="12">
        <v>0.55549999999999999</v>
      </c>
      <c r="N10" s="12">
        <v>6.1699999999999998E-2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>
        <f t="shared" si="0"/>
        <v>1</v>
      </c>
    </row>
    <row r="11" spans="1:25" x14ac:dyDescent="0.25">
      <c r="A11" s="11">
        <v>10</v>
      </c>
      <c r="B11" s="11" t="s">
        <v>27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0.1132</v>
      </c>
      <c r="I11" s="12">
        <v>0</v>
      </c>
      <c r="J11" s="12">
        <v>0</v>
      </c>
      <c r="K11" s="12">
        <v>3.1300000000000001E-2</v>
      </c>
      <c r="L11" s="12">
        <v>0.2387</v>
      </c>
      <c r="M11" s="12">
        <v>0.5494</v>
      </c>
      <c r="N11" s="12">
        <v>4.9399999999999999E-2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1.7999999999999999E-2</v>
      </c>
      <c r="U11" s="12">
        <v>0</v>
      </c>
      <c r="V11" s="12">
        <v>0</v>
      </c>
      <c r="W11" s="12">
        <v>0</v>
      </c>
      <c r="X11" s="12">
        <v>0</v>
      </c>
      <c r="Y11">
        <f t="shared" si="0"/>
        <v>1</v>
      </c>
    </row>
    <row r="12" spans="1:25" x14ac:dyDescent="0.25">
      <c r="A12" s="11">
        <v>10</v>
      </c>
      <c r="B12" s="11" t="s">
        <v>47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1">
        <f>7.1/100</f>
        <v>7.0999999999999994E-2</v>
      </c>
      <c r="I12" s="12">
        <v>0</v>
      </c>
      <c r="J12" s="12">
        <v>0</v>
      </c>
      <c r="K12" s="11">
        <f>4.8/100</f>
        <v>4.8000000000000001E-2</v>
      </c>
      <c r="L12" s="11">
        <f>22.6/100</f>
        <v>0.22600000000000001</v>
      </c>
      <c r="M12" s="11">
        <f>65.5/100</f>
        <v>0.65500000000000003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>
        <f t="shared" si="0"/>
        <v>1</v>
      </c>
    </row>
    <row r="13" spans="1:25" x14ac:dyDescent="0.25">
      <c r="A13" s="11">
        <v>11</v>
      </c>
      <c r="B13" s="11" t="s">
        <v>27</v>
      </c>
      <c r="C13" s="12">
        <v>2.8E-3</v>
      </c>
      <c r="D13" s="12">
        <v>4.0800000000000003E-2</v>
      </c>
      <c r="E13" s="12">
        <v>3.6499999999999998E-2</v>
      </c>
      <c r="F13" s="12">
        <v>0.35349999999999998</v>
      </c>
      <c r="G13" s="12">
        <v>0.19839999999999999</v>
      </c>
      <c r="H13" s="12">
        <v>0.13830000000000001</v>
      </c>
      <c r="I13" s="12">
        <v>0</v>
      </c>
      <c r="J13" s="12">
        <v>0</v>
      </c>
      <c r="K13" s="12">
        <v>3.9399999999999998E-2</v>
      </c>
      <c r="L13" s="12">
        <v>0.14299999999999999</v>
      </c>
      <c r="M13" s="12">
        <v>4.7300000000000002E-2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>
        <f t="shared" si="0"/>
        <v>1</v>
      </c>
    </row>
    <row r="14" spans="1:25" x14ac:dyDescent="0.25">
      <c r="A14" s="11">
        <v>12</v>
      </c>
      <c r="B14" s="11" t="s">
        <v>27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>
        <f t="shared" si="0"/>
        <v>1</v>
      </c>
    </row>
    <row r="15" spans="1:25" x14ac:dyDescent="0.25">
      <c r="A15" s="11">
        <v>12</v>
      </c>
      <c r="B15" s="11" t="s">
        <v>47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1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>
        <f t="shared" si="0"/>
        <v>1</v>
      </c>
    </row>
    <row r="16" spans="1:25" x14ac:dyDescent="0.25">
      <c r="A16" s="11">
        <v>12</v>
      </c>
      <c r="B16" s="11" t="s">
        <v>48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1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>
        <f t="shared" si="0"/>
        <v>1</v>
      </c>
    </row>
    <row r="17" spans="1:25" x14ac:dyDescent="0.25">
      <c r="A17" s="11">
        <v>12</v>
      </c>
      <c r="B17" s="11" t="s">
        <v>49</v>
      </c>
      <c r="C17" s="12">
        <v>0</v>
      </c>
      <c r="D17" s="12">
        <v>0</v>
      </c>
      <c r="E17" s="12">
        <v>0</v>
      </c>
      <c r="F17" s="12">
        <v>1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>
        <f t="shared" si="0"/>
        <v>1</v>
      </c>
    </row>
    <row r="18" spans="1:25" x14ac:dyDescent="0.25">
      <c r="A18" s="11">
        <v>13</v>
      </c>
      <c r="B18" s="11" t="s">
        <v>27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0.20780000000000001</v>
      </c>
      <c r="I18" s="12">
        <v>3.8699999999999998E-2</v>
      </c>
      <c r="J18" s="12">
        <v>0</v>
      </c>
      <c r="K18" s="12">
        <v>2.7900000000000001E-2</v>
      </c>
      <c r="L18" s="12">
        <v>0.57369999999999999</v>
      </c>
      <c r="M18" s="12">
        <v>0.14130000000000001</v>
      </c>
      <c r="N18" s="12">
        <v>9.5999999999999992E-3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>
        <f t="shared" si="0"/>
        <v>0.999</v>
      </c>
    </row>
    <row r="19" spans="1:25" x14ac:dyDescent="0.25">
      <c r="A19" s="11">
        <v>14</v>
      </c>
      <c r="B19" s="11" t="s">
        <v>27</v>
      </c>
      <c r="C19" s="12">
        <v>0</v>
      </c>
      <c r="D19" s="12">
        <v>0</v>
      </c>
      <c r="E19" s="12">
        <v>0</v>
      </c>
      <c r="F19" s="12">
        <v>0</v>
      </c>
      <c r="G19" s="12">
        <v>3.7000000000000002E-3</v>
      </c>
      <c r="H19" s="12">
        <v>0.13339999999999999</v>
      </c>
      <c r="I19" s="12">
        <v>9.9000000000000008E-3</v>
      </c>
      <c r="J19" s="12">
        <v>0</v>
      </c>
      <c r="K19" s="12">
        <v>4.9099999999999998E-2</v>
      </c>
      <c r="L19" s="12">
        <v>0.32029999999999997</v>
      </c>
      <c r="M19" s="12">
        <v>0.45050000000000001</v>
      </c>
      <c r="N19" s="12">
        <v>2.3E-3</v>
      </c>
      <c r="O19" s="12">
        <v>0</v>
      </c>
      <c r="P19" s="12">
        <v>0</v>
      </c>
      <c r="Q19" s="12">
        <v>1.6000000000000001E-3</v>
      </c>
      <c r="R19" s="12">
        <v>0</v>
      </c>
      <c r="S19" s="12">
        <v>2.92E-2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>
        <f t="shared" si="0"/>
        <v>1</v>
      </c>
    </row>
    <row r="20" spans="1:25" x14ac:dyDescent="0.25">
      <c r="A20" s="11">
        <v>15</v>
      </c>
      <c r="B20" s="11" t="s">
        <v>27</v>
      </c>
      <c r="C20" s="12">
        <v>0</v>
      </c>
      <c r="D20" s="12">
        <v>0</v>
      </c>
      <c r="E20" s="12">
        <v>0</v>
      </c>
      <c r="F20" s="12">
        <v>0</v>
      </c>
      <c r="G20" s="12">
        <v>1.4E-3</v>
      </c>
      <c r="H20" s="12">
        <v>4.9799999999999997E-2</v>
      </c>
      <c r="I20" s="12">
        <v>3.2000000000000002E-3</v>
      </c>
      <c r="J20" s="12">
        <v>0</v>
      </c>
      <c r="K20" s="12">
        <v>2.1399999999999999E-2</v>
      </c>
      <c r="L20" s="12">
        <v>0.60860000000000003</v>
      </c>
      <c r="M20" s="12">
        <v>0.22420000000000001</v>
      </c>
      <c r="N20" s="12">
        <v>8.1100000000000005E-2</v>
      </c>
      <c r="O20" s="12">
        <v>0</v>
      </c>
      <c r="P20" s="12">
        <v>0</v>
      </c>
      <c r="Q20" s="12">
        <v>8.8000000000000005E-3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>
        <f t="shared" si="0"/>
        <v>0.99850000000000005</v>
      </c>
    </row>
    <row r="21" spans="1:25" x14ac:dyDescent="0.25">
      <c r="A21" s="11">
        <v>16</v>
      </c>
      <c r="B21" s="11" t="s">
        <v>27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0.97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>
        <f t="shared" si="0"/>
        <v>0.97</v>
      </c>
    </row>
    <row r="22" spans="1:25" x14ac:dyDescent="0.25">
      <c r="A22" s="11">
        <v>17</v>
      </c>
      <c r="B22" s="11" t="s">
        <v>27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1.35E-2</v>
      </c>
      <c r="I22" s="12">
        <v>0</v>
      </c>
      <c r="J22" s="12">
        <v>0</v>
      </c>
      <c r="K22" s="12">
        <v>7.7999999999999996E-3</v>
      </c>
      <c r="L22" s="12">
        <v>2.4199999999999999E-2</v>
      </c>
      <c r="M22" s="12">
        <v>3.0800000000000001E-2</v>
      </c>
      <c r="N22" s="12">
        <v>2.3999999999999998E-3</v>
      </c>
      <c r="O22" s="12">
        <v>0.91210000000000002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>
        <f t="shared" si="0"/>
        <v>0.99080000000000001</v>
      </c>
    </row>
    <row r="23" spans="1:25" x14ac:dyDescent="0.25">
      <c r="A23" s="11">
        <v>18</v>
      </c>
      <c r="B23" s="11" t="s">
        <v>27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0.112</v>
      </c>
      <c r="I23" s="12">
        <v>0</v>
      </c>
      <c r="J23" s="12">
        <v>0</v>
      </c>
      <c r="K23" s="12">
        <v>3.4500000000000003E-2</v>
      </c>
      <c r="L23" s="12">
        <v>0.2341</v>
      </c>
      <c r="M23" s="12">
        <v>0.54210000000000003</v>
      </c>
      <c r="N23" s="12">
        <v>6.8099999999999994E-2</v>
      </c>
      <c r="O23" s="12">
        <v>0</v>
      </c>
      <c r="P23" s="12">
        <v>0</v>
      </c>
      <c r="Q23" s="12">
        <v>4.3E-3</v>
      </c>
      <c r="R23" s="12">
        <v>0</v>
      </c>
      <c r="S23" s="12">
        <v>0</v>
      </c>
      <c r="T23" s="12">
        <v>4.8999999999999998E-3</v>
      </c>
      <c r="U23" s="12">
        <v>0</v>
      </c>
      <c r="V23" s="12">
        <v>0</v>
      </c>
      <c r="W23" s="12">
        <v>0</v>
      </c>
      <c r="X23" s="12">
        <v>0</v>
      </c>
      <c r="Y23">
        <f t="shared" si="0"/>
        <v>1</v>
      </c>
    </row>
    <row r="24" spans="1:25" x14ac:dyDescent="0.25">
      <c r="A24" s="11">
        <v>19</v>
      </c>
      <c r="B24" s="11" t="s">
        <v>27</v>
      </c>
      <c r="C24" s="12">
        <v>0</v>
      </c>
      <c r="D24" s="12">
        <v>0</v>
      </c>
      <c r="E24" s="12">
        <v>0</v>
      </c>
      <c r="F24" s="12">
        <v>0</v>
      </c>
      <c r="G24" s="12">
        <v>5.0000000000000001E-4</v>
      </c>
      <c r="H24" s="12">
        <v>0.12939999999999999</v>
      </c>
      <c r="I24" s="12">
        <v>8.9999999999999998E-4</v>
      </c>
      <c r="J24" s="12">
        <v>1E-3</v>
      </c>
      <c r="K24" s="12">
        <v>2.0899999999999998E-2</v>
      </c>
      <c r="L24" s="12">
        <v>0.31419999999999998</v>
      </c>
      <c r="M24" s="12">
        <v>0.52180000000000004</v>
      </c>
      <c r="N24" s="12">
        <v>5.8999999999999999E-3</v>
      </c>
      <c r="O24" s="12">
        <v>0</v>
      </c>
      <c r="P24" s="12">
        <v>0</v>
      </c>
      <c r="Q24" s="12">
        <v>2.7000000000000001E-3</v>
      </c>
      <c r="R24" s="12">
        <v>1.1999999999999999E-3</v>
      </c>
      <c r="S24" s="12">
        <v>0</v>
      </c>
      <c r="T24" s="12">
        <v>1.5E-3</v>
      </c>
      <c r="U24" s="12">
        <v>0</v>
      </c>
      <c r="V24" s="12">
        <v>0</v>
      </c>
      <c r="W24" s="12">
        <v>0</v>
      </c>
      <c r="X24" s="12">
        <v>0</v>
      </c>
      <c r="Y24">
        <f t="shared" si="0"/>
        <v>1</v>
      </c>
    </row>
    <row r="25" spans="1:25" x14ac:dyDescent="0.25">
      <c r="A25" s="11">
        <v>19</v>
      </c>
      <c r="B25" s="11" t="s">
        <v>47</v>
      </c>
      <c r="C25" s="12">
        <v>0</v>
      </c>
      <c r="D25" s="12">
        <v>0</v>
      </c>
      <c r="E25" s="12">
        <v>0</v>
      </c>
      <c r="F25" s="12">
        <v>0</v>
      </c>
      <c r="G25" s="11">
        <f>0.67/100</f>
        <v>6.7000000000000002E-3</v>
      </c>
      <c r="H25" s="11">
        <f>0.2388</f>
        <v>0.23880000000000001</v>
      </c>
      <c r="I25" s="11">
        <f>0.13/100</f>
        <v>1.2999999999999999E-3</v>
      </c>
      <c r="J25" s="11">
        <f>0.09/100</f>
        <v>8.9999999999999998E-4</v>
      </c>
      <c r="K25" s="11">
        <f>3.67/100</f>
        <v>3.6699999999999997E-2</v>
      </c>
      <c r="L25" s="11">
        <f>0.3711</f>
        <v>0.37109999999999999</v>
      </c>
      <c r="M25" s="12">
        <f>0.338</f>
        <v>0.33800000000000002</v>
      </c>
      <c r="N25" s="12">
        <f>0.15/100</f>
        <v>1.5E-3</v>
      </c>
      <c r="O25" s="12">
        <v>0</v>
      </c>
      <c r="P25" s="12">
        <v>0</v>
      </c>
      <c r="Q25" s="12">
        <f>0.17/100</f>
        <v>1.7000000000000001E-3</v>
      </c>
      <c r="R25" s="12">
        <v>1.1999999999999999E-3</v>
      </c>
      <c r="S25" s="12">
        <v>0</v>
      </c>
      <c r="T25" s="12">
        <v>1.5E-3</v>
      </c>
      <c r="U25" s="12">
        <v>0</v>
      </c>
      <c r="V25" s="12">
        <v>0</v>
      </c>
      <c r="W25" s="12">
        <v>0</v>
      </c>
      <c r="X25" s="12">
        <v>0</v>
      </c>
      <c r="Y25">
        <f t="shared" si="0"/>
        <v>0.99939999999999996</v>
      </c>
    </row>
    <row r="26" spans="1:25" x14ac:dyDescent="0.25">
      <c r="A26" s="11">
        <v>20</v>
      </c>
      <c r="B26" s="11" t="s">
        <v>27</v>
      </c>
      <c r="C26" s="12">
        <v>0</v>
      </c>
      <c r="D26" s="12">
        <v>0</v>
      </c>
      <c r="E26" s="12">
        <v>0</v>
      </c>
      <c r="F26" s="12">
        <v>0</v>
      </c>
      <c r="G26" s="12">
        <v>1.0999999999999999E-2</v>
      </c>
      <c r="H26" s="12">
        <v>0.437</v>
      </c>
      <c r="I26" s="12">
        <v>0</v>
      </c>
      <c r="J26" s="12">
        <v>0</v>
      </c>
      <c r="K26" s="12">
        <v>4.3999999999999997E-2</v>
      </c>
      <c r="L26" s="12">
        <v>0.39900000000000002</v>
      </c>
      <c r="M26" s="12">
        <v>0.107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>
        <f t="shared" si="0"/>
        <v>0.998</v>
      </c>
    </row>
    <row r="27" spans="1:25" x14ac:dyDescent="0.25">
      <c r="A27" s="11">
        <v>21</v>
      </c>
      <c r="B27" s="11" t="s">
        <v>27</v>
      </c>
      <c r="C27" s="12">
        <v>6.0000000000000001E-3</v>
      </c>
      <c r="D27" s="12">
        <v>0</v>
      </c>
      <c r="E27" s="12">
        <v>0</v>
      </c>
      <c r="F27" s="12">
        <v>0</v>
      </c>
      <c r="G27" s="12">
        <v>1E-3</v>
      </c>
      <c r="H27" s="12">
        <v>5.0999999999999997E-2</v>
      </c>
      <c r="I27" s="12">
        <v>0</v>
      </c>
      <c r="J27" s="12">
        <v>0</v>
      </c>
      <c r="K27" s="12">
        <v>2.1000000000000001E-2</v>
      </c>
      <c r="L27" s="12">
        <v>0.57899999999999996</v>
      </c>
      <c r="M27" s="12">
        <v>0.247</v>
      </c>
      <c r="N27" s="12">
        <v>7.9000000000000001E-2</v>
      </c>
      <c r="O27" s="12">
        <v>0</v>
      </c>
      <c r="P27" s="12">
        <v>0</v>
      </c>
      <c r="Q27" s="12">
        <v>2E-3</v>
      </c>
      <c r="R27" s="12">
        <v>0.01</v>
      </c>
      <c r="S27" s="12">
        <v>0</v>
      </c>
      <c r="T27" s="12">
        <v>4.0000000000000001E-3</v>
      </c>
      <c r="U27" s="12">
        <v>0</v>
      </c>
      <c r="V27" s="12">
        <v>0</v>
      </c>
      <c r="W27" s="12">
        <v>0</v>
      </c>
      <c r="X27" s="12">
        <v>0</v>
      </c>
      <c r="Y27">
        <f t="shared" si="0"/>
        <v>0.99999999999999989</v>
      </c>
    </row>
    <row r="28" spans="1:25" x14ac:dyDescent="0.25">
      <c r="A28" s="11">
        <v>22</v>
      </c>
      <c r="B28" s="11" t="s">
        <v>27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0.16500000000000001</v>
      </c>
      <c r="I28" s="12">
        <v>0</v>
      </c>
      <c r="J28" s="12">
        <v>0</v>
      </c>
      <c r="K28" s="12">
        <v>4.2000000000000003E-2</v>
      </c>
      <c r="L28" s="12">
        <v>0.33400000000000002</v>
      </c>
      <c r="M28" s="12">
        <v>0.442</v>
      </c>
      <c r="N28" s="12">
        <v>1.7000000000000001E-2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>
        <f t="shared" si="0"/>
        <v>1</v>
      </c>
    </row>
    <row r="29" spans="1:25" x14ac:dyDescent="0.25">
      <c r="A29" s="11">
        <v>23</v>
      </c>
      <c r="B29" s="11" t="s">
        <v>27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2.07E-2</v>
      </c>
      <c r="I29" s="12">
        <v>0</v>
      </c>
      <c r="J29" s="12">
        <v>0</v>
      </c>
      <c r="K29" s="12">
        <v>1.0699999999999999E-2</v>
      </c>
      <c r="L29" s="12">
        <v>0.1938</v>
      </c>
      <c r="M29" s="12">
        <v>8.3299999999999999E-2</v>
      </c>
      <c r="N29" s="12">
        <v>4.5400000000000003E-2</v>
      </c>
      <c r="O29" s="12">
        <v>0</v>
      </c>
      <c r="P29" s="12">
        <v>0</v>
      </c>
      <c r="Q29" s="12">
        <v>1.2200000000000001E-2</v>
      </c>
      <c r="R29" s="12">
        <v>4.0399999999999998E-2</v>
      </c>
      <c r="S29" s="12">
        <v>0</v>
      </c>
      <c r="T29" s="12">
        <v>0.59350000000000003</v>
      </c>
      <c r="U29" s="12">
        <v>0</v>
      </c>
      <c r="V29" s="12">
        <v>0</v>
      </c>
      <c r="W29" s="12">
        <v>0</v>
      </c>
      <c r="X29" s="12">
        <v>0</v>
      </c>
      <c r="Y29">
        <f t="shared" si="0"/>
        <v>1</v>
      </c>
    </row>
    <row r="30" spans="1:25" x14ac:dyDescent="0.25">
      <c r="A30" s="11">
        <v>23</v>
      </c>
      <c r="B30" s="11" t="s">
        <v>47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5.11E-2</v>
      </c>
      <c r="I30" s="12">
        <v>0</v>
      </c>
      <c r="J30" s="12">
        <v>0</v>
      </c>
      <c r="K30" s="12">
        <v>2.3599999999999999E-2</v>
      </c>
      <c r="L30" s="12">
        <v>0.3947</v>
      </c>
      <c r="M30" s="12">
        <v>0.16689999999999999</v>
      </c>
      <c r="N30" s="12">
        <v>0.12189999999999999</v>
      </c>
      <c r="O30" s="12">
        <v>0</v>
      </c>
      <c r="P30" s="12">
        <v>0</v>
      </c>
      <c r="Q30" s="12">
        <v>8.6999999999999994E-3</v>
      </c>
      <c r="R30" s="12">
        <v>0.1004</v>
      </c>
      <c r="S30" s="12">
        <v>0</v>
      </c>
      <c r="T30" s="12">
        <v>0.13270000000000001</v>
      </c>
      <c r="U30" s="12">
        <v>0</v>
      </c>
      <c r="V30" s="12">
        <v>0</v>
      </c>
      <c r="W30" s="12">
        <v>0</v>
      </c>
      <c r="X30" s="12">
        <v>0</v>
      </c>
      <c r="Y30">
        <f t="shared" si="0"/>
        <v>1</v>
      </c>
    </row>
    <row r="31" spans="1:25" x14ac:dyDescent="0.25">
      <c r="A31" s="11">
        <v>23</v>
      </c>
      <c r="B31" s="11" t="s">
        <v>48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0.218</v>
      </c>
      <c r="I31" s="12">
        <v>4.0800000000000003E-2</v>
      </c>
      <c r="J31" s="12">
        <v>0</v>
      </c>
      <c r="K31" s="12">
        <v>2.76E-2</v>
      </c>
      <c r="L31" s="12">
        <v>0.5897</v>
      </c>
      <c r="M31" s="12">
        <v>0.1164</v>
      </c>
      <c r="N31" s="12">
        <v>7.4999999999999997E-3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>
        <f t="shared" si="0"/>
        <v>1.0000000000000002</v>
      </c>
    </row>
    <row r="32" spans="1:25" x14ac:dyDescent="0.25">
      <c r="A32" s="18">
        <v>24</v>
      </c>
      <c r="B32" s="18" t="s">
        <v>27</v>
      </c>
      <c r="C32" s="19">
        <v>0</v>
      </c>
      <c r="D32" s="19">
        <v>0</v>
      </c>
      <c r="E32" s="19">
        <v>0</v>
      </c>
      <c r="F32" s="19">
        <v>0</v>
      </c>
      <c r="G32" s="19">
        <v>0</v>
      </c>
      <c r="H32" s="19">
        <f>4.04/100</f>
        <v>4.0399999999999998E-2</v>
      </c>
      <c r="I32" s="19">
        <f>6.37/100</f>
        <v>6.3700000000000007E-2</v>
      </c>
      <c r="J32" s="19">
        <f>23.7/100</f>
        <v>0.23699999999999999</v>
      </c>
      <c r="K32" s="19">
        <f>6.48/100</f>
        <v>6.480000000000001E-2</v>
      </c>
      <c r="L32" s="19">
        <v>0</v>
      </c>
      <c r="M32" s="19">
        <f>37/100</f>
        <v>0.37</v>
      </c>
      <c r="N32" s="20">
        <f>5.7/100</f>
        <v>5.7000000000000002E-2</v>
      </c>
      <c r="O32" s="19">
        <f>5.63/100</f>
        <v>5.6299999999999996E-2</v>
      </c>
      <c r="P32" s="19">
        <v>0</v>
      </c>
      <c r="Q32" s="19">
        <f>0.87/100</f>
        <v>8.6999999999999994E-3</v>
      </c>
      <c r="R32" s="19">
        <v>0</v>
      </c>
      <c r="S32" s="19">
        <v>0</v>
      </c>
      <c r="T32" s="19">
        <f>1.95/100</f>
        <v>1.95E-2</v>
      </c>
      <c r="U32" s="19">
        <v>0</v>
      </c>
      <c r="V32" s="19">
        <v>0</v>
      </c>
      <c r="W32" s="20">
        <f>2.07/100</f>
        <v>2.07E-2</v>
      </c>
      <c r="X32" s="20">
        <f>1.24/100</f>
        <v>1.24E-2</v>
      </c>
      <c r="Y32">
        <f>SUM(C32:X32)</f>
        <v>0.95050000000000012</v>
      </c>
    </row>
    <row r="33" spans="1:25" x14ac:dyDescent="0.25">
      <c r="A33" s="11">
        <v>25</v>
      </c>
      <c r="B33" s="11" t="s">
        <v>27</v>
      </c>
      <c r="C33" s="12">
        <v>0</v>
      </c>
      <c r="D33" s="12">
        <v>0</v>
      </c>
      <c r="E33" s="12">
        <v>0</v>
      </c>
      <c r="F33" s="12">
        <f>0.04/100</f>
        <v>4.0000000000000002E-4</v>
      </c>
      <c r="G33" s="12">
        <f>0.1/100</f>
        <v>1E-3</v>
      </c>
      <c r="H33" s="12">
        <f>15.03/100</f>
        <v>0.15029999999999999</v>
      </c>
      <c r="I33" s="12">
        <f>0.35/100</f>
        <v>3.4999999999999996E-3</v>
      </c>
      <c r="J33" s="12">
        <v>0</v>
      </c>
      <c r="K33" s="12">
        <f>10.14/100</f>
        <v>0.1014</v>
      </c>
      <c r="L33" s="12">
        <f>42.35/100</f>
        <v>0.42349999999999999</v>
      </c>
      <c r="M33" s="12">
        <f>31.04/100</f>
        <v>0.31040000000000001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22">
        <f>0.04/100</f>
        <v>4.0000000000000002E-4</v>
      </c>
      <c r="X33" s="12">
        <v>0</v>
      </c>
      <c r="Y33">
        <f>SUM(C33:X33)</f>
        <v>0.99089999999999989</v>
      </c>
    </row>
    <row r="34" spans="1:25" x14ac:dyDescent="0.25">
      <c r="A34" s="11">
        <v>26</v>
      </c>
      <c r="B34" s="11" t="s">
        <v>27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1">
        <f>4.27/100</f>
        <v>4.2699999999999995E-2</v>
      </c>
      <c r="I34" s="12">
        <v>0</v>
      </c>
      <c r="J34" s="12">
        <v>0</v>
      </c>
      <c r="K34" s="11">
        <f>1.92/100</f>
        <v>1.9199999999999998E-2</v>
      </c>
      <c r="L34" s="11">
        <f>68.43/100</f>
        <v>0.68430000000000002</v>
      </c>
      <c r="M34" s="11">
        <f>24.08/100</f>
        <v>0.24079999999999999</v>
      </c>
      <c r="N34" s="11">
        <f>0.9/100</f>
        <v>9.0000000000000011E-3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>
        <f>SUM(C34:X34)</f>
        <v>0.996</v>
      </c>
    </row>
    <row r="35" spans="1:25" x14ac:dyDescent="0.25">
      <c r="A35" s="11">
        <v>26</v>
      </c>
      <c r="B35" s="11" t="s">
        <v>47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1">
        <f>12.72/100</f>
        <v>0.12720000000000001</v>
      </c>
      <c r="I35" s="11">
        <f>0.4/100</f>
        <v>4.0000000000000001E-3</v>
      </c>
      <c r="J35" s="12">
        <v>0</v>
      </c>
      <c r="K35" s="11">
        <f>2.77/100</f>
        <v>2.7699999999999999E-2</v>
      </c>
      <c r="L35" s="11">
        <f>29.69/100</f>
        <v>0.2969</v>
      </c>
      <c r="M35" s="11">
        <f>53.05/100</f>
        <v>0.53049999999999997</v>
      </c>
      <c r="N35" s="11">
        <f>1.14/100</f>
        <v>1.1399999999999999E-2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>
        <f>SUM(C35:X35)</f>
        <v>0.99769999999999992</v>
      </c>
    </row>
    <row r="36" spans="1:25" x14ac:dyDescent="0.25">
      <c r="A36" s="11">
        <v>27</v>
      </c>
      <c r="B36" s="22" t="s">
        <v>27</v>
      </c>
      <c r="C36" s="23">
        <v>0</v>
      </c>
      <c r="D36" s="23">
        <v>0</v>
      </c>
      <c r="E36" s="23">
        <v>0</v>
      </c>
      <c r="F36" s="23">
        <v>0</v>
      </c>
      <c r="G36" s="23">
        <v>0</v>
      </c>
      <c r="H36" s="22">
        <f>1.42/100</f>
        <v>1.4199999999999999E-2</v>
      </c>
      <c r="I36" s="23">
        <v>0</v>
      </c>
      <c r="J36" s="23">
        <v>0</v>
      </c>
      <c r="K36" s="22">
        <f>0.91/100</f>
        <v>9.1000000000000004E-3</v>
      </c>
      <c r="L36" s="22">
        <f>3.52/100</f>
        <v>3.5200000000000002E-2</v>
      </c>
      <c r="M36" s="22">
        <f>4.91/100</f>
        <v>4.9100000000000005E-2</v>
      </c>
      <c r="N36" s="22">
        <f>0.31/100</f>
        <v>3.0999999999999999E-3</v>
      </c>
      <c r="O36" s="22">
        <f>88.93/100</f>
        <v>0.88930000000000009</v>
      </c>
      <c r="P36" s="23">
        <v>0</v>
      </c>
      <c r="Q36" s="23">
        <v>0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>
        <f>SUM(C36:X36)</f>
        <v>1</v>
      </c>
    </row>
    <row r="37" spans="1:25" x14ac:dyDescent="0.25">
      <c r="C37" s="1"/>
    </row>
    <row r="38" spans="1:25" x14ac:dyDescent="0.25">
      <c r="C38" s="1"/>
    </row>
    <row r="39" spans="1:25" x14ac:dyDescent="0.25">
      <c r="C39" s="1"/>
    </row>
    <row r="40" spans="1:25" x14ac:dyDescent="0.25">
      <c r="C40" s="1"/>
    </row>
    <row r="41" spans="1:25" x14ac:dyDescent="0.25">
      <c r="C41" s="1"/>
    </row>
    <row r="42" spans="1:25" x14ac:dyDescent="0.25">
      <c r="C42" s="1"/>
    </row>
    <row r="43" spans="1:25" x14ac:dyDescent="0.25">
      <c r="C43" s="1"/>
    </row>
    <row r="44" spans="1:25" x14ac:dyDescent="0.25">
      <c r="C44" s="1"/>
    </row>
    <row r="45" spans="1:25" x14ac:dyDescent="0.25">
      <c r="C45" s="1"/>
    </row>
    <row r="46" spans="1:25" x14ac:dyDescent="0.25">
      <c r="C46" s="1"/>
    </row>
    <row r="47" spans="1:25" x14ac:dyDescent="0.25">
      <c r="C47" s="1"/>
    </row>
    <row r="48" spans="1:25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2024-05-08T14:03:25Z</dcterms:modified>
</cp:coreProperties>
</file>