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EF4CFA59-A918-4925-8DA6-E88B4C8697C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G65" i="1"/>
  <c r="G64" i="1"/>
  <c r="S63" i="1"/>
  <c r="G63" i="1"/>
  <c r="S62" i="1"/>
  <c r="G62" i="1"/>
  <c r="S61" i="1"/>
  <c r="G61" i="1"/>
  <c r="S60" i="1"/>
  <c r="G60" i="1"/>
  <c r="S59" i="1"/>
  <c r="G59" i="1"/>
  <c r="S58" i="1"/>
  <c r="G58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P17" i="1"/>
  <c r="P16" i="1"/>
  <c r="P14" i="1"/>
  <c r="P13" i="1"/>
  <c r="P12" i="1"/>
  <c r="P11" i="1"/>
  <c r="P10" i="1"/>
  <c r="P9" i="1"/>
  <c r="G66" i="1" l="1"/>
  <c r="S64" i="1"/>
  <c r="T55" i="1"/>
  <c r="S65" i="1" l="1"/>
  <c r="S66" i="1" s="1"/>
</calcChain>
</file>

<file path=xl/sharedStrings.xml><?xml version="1.0" encoding="utf-8"?>
<sst xmlns="http://schemas.openxmlformats.org/spreadsheetml/2006/main" count="154" uniqueCount="133">
  <si>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</si>
  <si>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</si>
  <si>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</si>
  <si>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</si>
  <si>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</si>
  <si>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</si>
  <si>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</si>
  <si>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CHTTDE</t>
  </si>
  <si>
    <t>TIEMPO DE ENTREGA</t>
  </si>
  <si>
    <t>CLIENTE</t>
  </si>
  <si>
    <t>INDEPENDENCE DRILLING S.A.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</si>
  <si>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</si>
  <si>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</si>
  <si>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</si>
  <si>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</si>
  <si>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</si>
  <si>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</si>
  <si>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</si>
  <si>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YEFERSON MORENO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</si>
  <si>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</si>
  <si>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</si>
  <si>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</si>
  <si>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</si>
  <si>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</si>
  <si>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</si>
  <si>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</si>
  <si>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394mm</t>
  </si>
  <si>
    <t>PISTON</t>
  </si>
  <si>
    <t>RECTIFICAR</t>
  </si>
  <si>
    <t>VASTAGO:</t>
  </si>
  <si>
    <t xml:space="preserve">LONG: </t>
  </si>
  <si>
    <t>527mm</t>
  </si>
  <si>
    <t>MONTAJE FRONTAL:</t>
  </si>
  <si>
    <t xml:space="preserve">HORQUILLA ID 1"  </t>
  </si>
  <si>
    <t>MONTAJE POSTERIOR:</t>
  </si>
  <si>
    <t xml:space="preserve"> PIVOTE HEMBRA. ID 3/4"</t>
  </si>
  <si>
    <t>CAMBIO</t>
  </si>
  <si>
    <t>TIRANTES:</t>
  </si>
  <si>
    <t>1/2" 13 HILOS LONG 537</t>
  </si>
  <si>
    <t>PUERTOS:</t>
  </si>
  <si>
    <t>1/2" NPT</t>
  </si>
  <si>
    <t>BUENO</t>
  </si>
  <si>
    <t>RACORES:</t>
  </si>
  <si>
    <t>TAPONES</t>
  </si>
  <si>
    <t>CARRERA:</t>
  </si>
  <si>
    <t>347mm</t>
  </si>
  <si>
    <t>REFERENCIA CILINDRO:</t>
  </si>
  <si>
    <t>SOLDADURA:</t>
  </si>
  <si>
    <t>VALVULAS Y/O ACCESORIOS</t>
  </si>
  <si>
    <t>TAPA FRONTAL:</t>
  </si>
  <si>
    <t>OBSERVACIONES Y/O NOTAS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</si>
  <si>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</si>
  <si>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</si>
  <si>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</si>
  <si>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</si>
  <si>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</si>
  <si>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</si>
  <si>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</si>
  <si>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</si>
  <si>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</si>
  <si>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</si>
  <si>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BARRA 4140 OD 1/2" LONG  230 CM ( TENSORES )</t>
  </si>
  <si>
    <t>TUERCA GRADO 8 DE 1/2" 13 HILOS  CON WASA</t>
  </si>
  <si>
    <t>PLATINA HR DE 7/8"*45MM* 60MM (OREJAS PIVOTE HEMBRA POSTERIOR)</t>
  </si>
  <si>
    <t>BRONCE SAE 65 OD 2-1/2" LONG  60 MM ( TAPA PRENSAEMPAQUES )</t>
  </si>
  <si>
    <t>BRILLAR CAMISA  ID 2-1/2" LONG 392</t>
  </si>
  <si>
    <t>PSA 2500 (BALLMASTER)</t>
  </si>
  <si>
    <t>ORING 2-212</t>
  </si>
  <si>
    <t>DSU25-1.37-37 (POLYPACK)</t>
  </si>
  <si>
    <t>ST-137 ( LIMPIADOR )</t>
  </si>
  <si>
    <t>ORING 2-140</t>
  </si>
  <si>
    <t>ORING 2-230</t>
  </si>
  <si>
    <t>BRILLAR PISTON</t>
  </si>
  <si>
    <t>TAPON DE 3/8" NPT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</si>
  <si>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</si>
  <si>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</si>
  <si>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</si>
  <si>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</si>
  <si>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</si>
  <si>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</si>
  <si>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</si>
  <si>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</si>
  <si>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</si>
  <si>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</si>
  <si>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</si>
  <si>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</si>
  <si>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</si>
  <si>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</si>
  <si>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</si>
  <si>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</si>
  <si>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</si>
  <si>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</si>
  <si>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</si>
  <si>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</si>
  <si>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</si>
  <si>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</si>
  <si>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</si>
  <si>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</si>
  <si>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</si>
  <si>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</si>
  <si>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</si>
  <si>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</si>
  <si>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</si>
  <si>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</si>
  <si>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</si>
  <si>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</si>
  <si>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GOLPES</t>
  </si>
  <si>
    <t>INSPECCION VISUAL</t>
  </si>
  <si>
    <t>GOLPES , FUERA DE TOLERANCIA</t>
  </si>
  <si>
    <t>BRILLAR</t>
  </si>
  <si>
    <t>DIAMETRO PASADOR</t>
  </si>
  <si>
    <t>PISTON 1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</si>
  <si>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</si>
  <si>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</si>
  <si>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</si>
  <si>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</si>
  <si>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</si>
  <si>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</si>
  <si>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2-1/2""</t>
  </si>
  <si>
    <t>mm</t>
  </si>
  <si>
    <t>1⅜"</t>
  </si>
  <si>
    <t xml:space="preserve">CAMISA Ø EXT PULGADAS </t>
  </si>
  <si>
    <t>CAMISA Ø EXT MILIMETROS</t>
  </si>
  <si>
    <t>3""</t>
  </si>
  <si>
    <t>TIRANTES</t>
  </si>
  <si>
    <t>TODOS, ROSCA</t>
  </si>
  <si>
    <t>NEIDER ALVAREZ</t>
  </si>
  <si>
    <t xml:space="preserve">5 DH </t>
  </si>
  <si>
    <t>BARRA CROMADA 1045 OD 1-3/8" LONG 540 mm</t>
  </si>
  <si>
    <t>BRILLAR PISTON RALLAS LEVES</t>
  </si>
  <si>
    <t>2-1/2"</t>
  </si>
  <si>
    <t>3"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</si>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</sst>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4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2"/>
      <color rgb="FFFFFFFF"/>
      <name val="Tahoma"/>
    </font>
    <font>
      <b/>
      <sz val="12"/>
      <color rgb="FF000000"/>
      <name val="Tahoma"/>
    </font>
    <font>
      <b/>
      <sz val="11"/>
      <color rgb="FF000000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2"/>
      <color rgb="FFC00000"/>
      <name val="Tahoma"/>
    </font>
    <font>
      <sz val="11"/>
      <color rgb="FF0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FFFF00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42" fontId="2" fillId="2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2" fontId="2" fillId="4" borderId="9" xfId="0" applyNumberFormat="1" applyFont="1" applyFill="1" applyBorder="1" applyAlignment="1">
      <alignment horizontal="center" vertical="center" wrapText="1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/>
    </xf>
    <xf numFmtId="42" fontId="2" fillId="4" borderId="11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2" fontId="6" fillId="0" borderId="1" xfId="0" applyNumberFormat="1" applyFont="1" applyBorder="1" applyAlignment="1">
      <alignment horizontal="center" vertical="center"/>
    </xf>
    <xf numFmtId="42" fontId="5" fillId="3" borderId="19" xfId="0" applyNumberFormat="1" applyFont="1" applyFill="1" applyBorder="1" applyAlignment="1">
      <alignment horizontal="center" vertical="center" wrapText="1"/>
    </xf>
    <xf numFmtId="42" fontId="5" fillId="3" borderId="12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5" fillId="3" borderId="26" xfId="0" applyNumberFormat="1" applyFont="1" applyFill="1" applyBorder="1" applyAlignment="1">
      <alignment horizontal="center" vertical="center" wrapText="1"/>
    </xf>
    <xf numFmtId="42" fontId="5" fillId="3" borderId="0" xfId="0" applyNumberFormat="1" applyFont="1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42" fontId="6" fillId="6" borderId="44" xfId="0" applyNumberFormat="1" applyFont="1" applyFill="1" applyBorder="1" applyAlignment="1">
      <alignment horizontal="center" vertical="center"/>
    </xf>
    <xf numFmtId="42" fontId="6" fillId="6" borderId="45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6" fillId="5" borderId="16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7" fillId="5" borderId="3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14" fontId="7" fillId="2" borderId="23" xfId="0" applyNumberFormat="1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6"/>
  <sheetViews>
    <sheetView tabSelected="1" view="pageBreakPreview" zoomScale="90" zoomScaleNormal="90" workbookViewId="0">
      <selection activeCell="B27" sqref="B27:L27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13.425781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132"/>
      <c r="B1" s="133"/>
      <c r="C1" s="133"/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0"/>
      <c r="T1" s="6" t="s">
        <v>1</v>
      </c>
    </row>
    <row r="2" spans="1:20" ht="15" customHeight="1" x14ac:dyDescent="0.25">
      <c r="A2" s="134"/>
      <c r="B2" s="135"/>
      <c r="C2" s="135"/>
      <c r="D2" s="141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6" t="s">
        <v>2</v>
      </c>
    </row>
    <row r="3" spans="1:20" ht="15" customHeight="1" x14ac:dyDescent="0.25">
      <c r="A3" s="134"/>
      <c r="B3" s="135"/>
      <c r="C3" s="135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3"/>
      <c r="T3" s="7">
        <v>44866</v>
      </c>
    </row>
    <row r="4" spans="1:20" ht="23.25" customHeight="1" x14ac:dyDescent="0.25">
      <c r="A4" s="136"/>
      <c r="B4" s="137"/>
      <c r="C4" s="137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  <c r="T4" s="9" t="s">
        <v>3</v>
      </c>
    </row>
    <row r="5" spans="1:20" s="5" customFormat="1" ht="21" customHeight="1" x14ac:dyDescent="0.3">
      <c r="A5" s="147" t="s">
        <v>4</v>
      </c>
      <c r="B5" s="148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0"/>
    </row>
    <row r="6" spans="1:20" ht="32.1" customHeight="1" x14ac:dyDescent="0.25">
      <c r="A6" s="151" t="s">
        <v>5</v>
      </c>
      <c r="B6" s="152"/>
      <c r="C6" s="153"/>
      <c r="D6" s="154">
        <v>2742</v>
      </c>
      <c r="E6" s="155"/>
      <c r="F6" s="156" t="s">
        <v>6</v>
      </c>
      <c r="G6" s="157"/>
      <c r="H6" s="33" t="s">
        <v>7</v>
      </c>
      <c r="I6" s="163" t="s">
        <v>8</v>
      </c>
      <c r="J6" s="164"/>
      <c r="K6" s="185" t="s">
        <v>127</v>
      </c>
      <c r="L6" s="158" t="s">
        <v>9</v>
      </c>
      <c r="M6" s="159"/>
      <c r="N6" s="160" t="s">
        <v>10</v>
      </c>
      <c r="O6" s="161"/>
      <c r="P6" s="161"/>
      <c r="Q6" s="161"/>
      <c r="R6" s="162"/>
      <c r="S6" s="35" t="s">
        <v>11</v>
      </c>
      <c r="T6" s="32">
        <v>1</v>
      </c>
    </row>
    <row r="7" spans="1:20" ht="31.5" customHeight="1" x14ac:dyDescent="0.25">
      <c r="A7" s="171" t="s">
        <v>12</v>
      </c>
      <c r="B7" s="172"/>
      <c r="C7" s="173"/>
      <c r="D7" s="174">
        <v>45160</v>
      </c>
      <c r="E7" s="175"/>
      <c r="F7" s="171" t="s">
        <v>13</v>
      </c>
      <c r="G7" s="173"/>
      <c r="H7" s="176" t="s">
        <v>14</v>
      </c>
      <c r="I7" s="177"/>
      <c r="J7" s="178" t="s">
        <v>15</v>
      </c>
      <c r="K7" s="179"/>
      <c r="L7" s="180" t="s">
        <v>16</v>
      </c>
      <c r="M7" s="181"/>
      <c r="N7" s="165" t="s">
        <v>17</v>
      </c>
      <c r="O7" s="166"/>
      <c r="P7" s="167" t="s">
        <v>18</v>
      </c>
      <c r="Q7" s="167"/>
      <c r="R7" s="167"/>
      <c r="S7" s="30" t="s">
        <v>19</v>
      </c>
      <c r="T7" s="34" t="s">
        <v>126</v>
      </c>
    </row>
    <row r="8" spans="1:20" ht="26.25" customHeight="1" x14ac:dyDescent="0.25">
      <c r="A8" s="182" t="s">
        <v>20</v>
      </c>
      <c r="B8" s="183"/>
      <c r="C8" s="183"/>
      <c r="D8" s="183"/>
      <c r="E8" s="183"/>
      <c r="F8" s="183"/>
      <c r="G8" s="183"/>
      <c r="H8" s="183"/>
      <c r="I8" s="183"/>
      <c r="J8" s="184"/>
      <c r="K8" s="182" t="s">
        <v>21</v>
      </c>
      <c r="L8" s="183"/>
      <c r="M8" s="183"/>
      <c r="N8" s="183"/>
      <c r="O8" s="183"/>
      <c r="P8" s="183"/>
      <c r="Q8" s="183"/>
      <c r="R8" s="183"/>
      <c r="S8" s="183"/>
      <c r="T8" s="184"/>
    </row>
    <row r="9" spans="1:20" s="5" customFormat="1" ht="32.1" customHeight="1" x14ac:dyDescent="0.3">
      <c r="A9" s="43" t="s">
        <v>22</v>
      </c>
      <c r="B9" s="44"/>
      <c r="C9" s="31" t="s">
        <v>23</v>
      </c>
      <c r="D9" s="16" t="s">
        <v>130</v>
      </c>
      <c r="E9" s="31" t="s">
        <v>24</v>
      </c>
      <c r="F9" s="16" t="s">
        <v>131</v>
      </c>
      <c r="G9" s="31" t="s">
        <v>25</v>
      </c>
      <c r="H9" s="168" t="s">
        <v>26</v>
      </c>
      <c r="I9" s="169"/>
      <c r="J9" s="170"/>
      <c r="K9" s="43" t="s">
        <v>27</v>
      </c>
      <c r="L9" s="44"/>
      <c r="M9" s="45" t="s">
        <v>28</v>
      </c>
      <c r="N9" s="46"/>
      <c r="O9" s="47"/>
      <c r="P9" s="48" t="str">
        <f>IF(M9="RECTIFICAR",FORMULAS!G3,IF(M9="CAMBIO",FORMULAS!G2,IF(M9="BUENO","BUEN ESTADO")))</f>
        <v>PISTON 1</v>
      </c>
      <c r="Q9" s="49"/>
      <c r="R9" s="49"/>
      <c r="S9" s="49"/>
      <c r="T9" s="50"/>
    </row>
    <row r="10" spans="1:20" s="5" customFormat="1" ht="32.1" customHeight="1" x14ac:dyDescent="0.3">
      <c r="A10" s="114" t="s">
        <v>29</v>
      </c>
      <c r="B10" s="115"/>
      <c r="C10" s="31" t="s">
        <v>24</v>
      </c>
      <c r="D10" s="16" t="str">
        <f>IF(FORMULAS!A6="PULGADAS",FORMULAS!D6,IF(FORMULAS!A6="MILIMETROS",FORMULAS!E6))</f>
        <v>1⅜"</v>
      </c>
      <c r="E10" s="31" t="s">
        <v>30</v>
      </c>
      <c r="F10" s="127" t="s">
        <v>31</v>
      </c>
      <c r="G10" s="126"/>
      <c r="H10" s="123"/>
      <c r="I10" s="123"/>
      <c r="J10" s="124"/>
      <c r="K10" s="43" t="s">
        <v>22</v>
      </c>
      <c r="L10" s="44"/>
      <c r="M10" s="45" t="s">
        <v>28</v>
      </c>
      <c r="N10" s="46"/>
      <c r="O10" s="47"/>
      <c r="P10" s="48" t="str">
        <f>IF(M10="RECTIFICAR",FORMULAS!A3,IF(M10="CAMBIO",FORMULAS!A2,IF(M10="BUENO","BUEN ESTADO")))</f>
        <v>BRILLAR</v>
      </c>
      <c r="Q10" s="49"/>
      <c r="R10" s="49"/>
      <c r="S10" s="49"/>
      <c r="T10" s="50"/>
    </row>
    <row r="11" spans="1:20" s="5" customFormat="1" ht="32.1" customHeight="1" x14ac:dyDescent="0.3">
      <c r="A11" s="43" t="s">
        <v>32</v>
      </c>
      <c r="B11" s="121"/>
      <c r="C11" s="44"/>
      <c r="D11" s="128" t="s">
        <v>33</v>
      </c>
      <c r="E11" s="129"/>
      <c r="F11" s="114" t="s">
        <v>34</v>
      </c>
      <c r="G11" s="115"/>
      <c r="H11" s="128" t="s">
        <v>35</v>
      </c>
      <c r="I11" s="128"/>
      <c r="J11" s="130"/>
      <c r="K11" s="114" t="s">
        <v>29</v>
      </c>
      <c r="L11" s="115"/>
      <c r="M11" s="116" t="s">
        <v>36</v>
      </c>
      <c r="N11" s="117"/>
      <c r="O11" s="117"/>
      <c r="P11" s="48" t="str">
        <f>IF(M11="RECTIFICAR",FORMULAS!B3,IF(M11="CAMBIO",FORMULAS!B2,IF(M11="BUENO","BUEN ESTADO")))</f>
        <v>GOLPES</v>
      </c>
      <c r="Q11" s="49"/>
      <c r="R11" s="49"/>
      <c r="S11" s="49"/>
      <c r="T11" s="50"/>
    </row>
    <row r="12" spans="1:20" s="5" customFormat="1" ht="32.1" customHeight="1" x14ac:dyDescent="0.3">
      <c r="A12" s="43" t="s">
        <v>37</v>
      </c>
      <c r="B12" s="121"/>
      <c r="C12" s="44"/>
      <c r="D12" s="75" t="s">
        <v>38</v>
      </c>
      <c r="E12" s="131"/>
      <c r="F12" s="131"/>
      <c r="G12" s="131"/>
      <c r="H12" s="131"/>
      <c r="I12" s="131"/>
      <c r="J12" s="73"/>
      <c r="K12" s="43" t="s">
        <v>37</v>
      </c>
      <c r="L12" s="44"/>
      <c r="M12" s="45" t="s">
        <v>36</v>
      </c>
      <c r="N12" s="46"/>
      <c r="O12" s="47"/>
      <c r="P12" s="48" t="str">
        <f>IF(M12="RECTIFICAR",FORMULAS!A14,IF(M12="CAMBIO",FORMULAS!A13,IF(M12="BUENO","BUEN ESTADO")))</f>
        <v>TODOS, ROSCA</v>
      </c>
      <c r="Q12" s="49"/>
      <c r="R12" s="49"/>
      <c r="S12" s="49"/>
      <c r="T12" s="50"/>
    </row>
    <row r="13" spans="1:20" s="5" customFormat="1" ht="32.1" customHeight="1" x14ac:dyDescent="0.3">
      <c r="A13" s="118" t="s">
        <v>39</v>
      </c>
      <c r="B13" s="120"/>
      <c r="C13" s="126" t="s">
        <v>40</v>
      </c>
      <c r="D13" s="123"/>
      <c r="E13" s="123"/>
      <c r="F13" s="126"/>
      <c r="G13" s="126"/>
      <c r="H13" s="123"/>
      <c r="I13" s="123"/>
      <c r="J13" s="124"/>
      <c r="K13" s="43" t="s">
        <v>32</v>
      </c>
      <c r="L13" s="44"/>
      <c r="M13" s="116" t="s">
        <v>41</v>
      </c>
      <c r="N13" s="117"/>
      <c r="O13" s="117"/>
      <c r="P13" s="48" t="str">
        <f>IF(M13="RECTIFICAR",FORMULAS!C3,IF(M13="CAMBIO",FORMULAS!C2,IF(M13="BUENO","BUEN ESTADO")))</f>
        <v>BUEN ESTADO</v>
      </c>
      <c r="Q13" s="49"/>
      <c r="R13" s="49"/>
      <c r="S13" s="49"/>
      <c r="T13" s="50"/>
    </row>
    <row r="14" spans="1:20" s="5" customFormat="1" ht="32.1" customHeight="1" x14ac:dyDescent="0.3">
      <c r="A14" s="43" t="s">
        <v>42</v>
      </c>
      <c r="B14" s="44"/>
      <c r="C14" s="123" t="s">
        <v>43</v>
      </c>
      <c r="D14" s="123"/>
      <c r="E14" s="123"/>
      <c r="F14" s="123"/>
      <c r="G14" s="123"/>
      <c r="H14" s="123"/>
      <c r="I14" s="123"/>
      <c r="J14" s="124"/>
      <c r="K14" s="114" t="s">
        <v>34</v>
      </c>
      <c r="L14" s="115"/>
      <c r="M14" s="116" t="s">
        <v>28</v>
      </c>
      <c r="N14" s="117"/>
      <c r="O14" s="117"/>
      <c r="P14" s="48" t="str">
        <f>IF(M14="RECTIFICAR",FORMULAS!D3,IF(M14="CAMBIO",FORMULAS!D2,IF(M14="BUENO","BUEN ESTADO")))</f>
        <v>DIAMETRO PASADOR</v>
      </c>
      <c r="Q14" s="49"/>
      <c r="R14" s="49"/>
      <c r="S14" s="49"/>
      <c r="T14" s="50"/>
    </row>
    <row r="15" spans="1:20" s="5" customFormat="1" ht="32.1" customHeight="1" x14ac:dyDescent="0.3">
      <c r="A15" s="43" t="s">
        <v>44</v>
      </c>
      <c r="B15" s="44"/>
      <c r="C15" s="125" t="s">
        <v>45</v>
      </c>
      <c r="D15" s="125"/>
      <c r="E15" s="123"/>
      <c r="F15" s="123"/>
      <c r="G15" s="123"/>
      <c r="H15" s="123"/>
      <c r="I15" s="123"/>
      <c r="J15" s="124"/>
      <c r="K15" s="43" t="s">
        <v>39</v>
      </c>
      <c r="L15" s="44"/>
      <c r="M15" s="116" t="s">
        <v>41</v>
      </c>
      <c r="N15" s="117"/>
      <c r="O15" s="117"/>
      <c r="P15" s="48"/>
      <c r="Q15" s="49"/>
      <c r="R15" s="49"/>
      <c r="S15" s="49"/>
      <c r="T15" s="50"/>
    </row>
    <row r="16" spans="1:20" s="5" customFormat="1" ht="32.1" customHeight="1" x14ac:dyDescent="0.3">
      <c r="A16" s="43" t="s">
        <v>46</v>
      </c>
      <c r="B16" s="121"/>
      <c r="C16" s="121"/>
      <c r="D16" s="44"/>
      <c r="E16" s="77"/>
      <c r="F16" s="77"/>
      <c r="G16" s="77"/>
      <c r="H16" s="77"/>
      <c r="I16" s="77"/>
      <c r="J16" s="122"/>
      <c r="K16" s="114" t="s">
        <v>47</v>
      </c>
      <c r="L16" s="115"/>
      <c r="M16" s="116" t="s">
        <v>41</v>
      </c>
      <c r="N16" s="117"/>
      <c r="O16" s="117"/>
      <c r="P16" s="48" t="str">
        <f>IF(M16="BUENO",FORMULAS!E2,IF(M16="CAMBIO",FORMULAS!E3))</f>
        <v>INSPECCION VISUAL</v>
      </c>
      <c r="Q16" s="49"/>
      <c r="R16" s="49"/>
      <c r="S16" s="49"/>
      <c r="T16" s="50"/>
    </row>
    <row r="17" spans="1:20" s="5" customFormat="1" ht="32.1" customHeight="1" x14ac:dyDescent="0.3">
      <c r="A17" s="118" t="s">
        <v>48</v>
      </c>
      <c r="B17" s="119"/>
      <c r="C17" s="119"/>
      <c r="D17" s="119"/>
      <c r="E17" s="119"/>
      <c r="F17" s="119"/>
      <c r="G17" s="119"/>
      <c r="H17" s="119"/>
      <c r="I17" s="119"/>
      <c r="J17" s="120"/>
      <c r="K17" s="43" t="s">
        <v>49</v>
      </c>
      <c r="L17" s="44"/>
      <c r="M17" s="116" t="s">
        <v>36</v>
      </c>
      <c r="N17" s="117"/>
      <c r="O17" s="117"/>
      <c r="P17" s="48" t="str">
        <f>IF(M17="RECTIFICAR",FORMULAS!F3,IF(M17="CAMBIO",FORMULAS!F2,IF(M17="BUENO","")))</f>
        <v>GOLPES , FUERA DE TOLERANCIA</v>
      </c>
      <c r="Q17" s="49"/>
      <c r="R17" s="49"/>
      <c r="S17" s="49"/>
      <c r="T17" s="50"/>
    </row>
    <row r="18" spans="1:20" s="5" customFormat="1" ht="24.95" customHeight="1" x14ac:dyDescent="0.3">
      <c r="A18" s="96"/>
      <c r="B18" s="97"/>
      <c r="C18" s="97"/>
      <c r="D18" s="97"/>
      <c r="E18" s="97"/>
      <c r="F18" s="97"/>
      <c r="G18" s="97"/>
      <c r="H18" s="97"/>
      <c r="I18" s="97"/>
      <c r="J18" s="98"/>
      <c r="K18" s="102" t="s">
        <v>50</v>
      </c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s="5" customFormat="1" ht="24.95" customHeight="1" x14ac:dyDescent="0.3">
      <c r="A19" s="99"/>
      <c r="B19" s="100"/>
      <c r="C19" s="100"/>
      <c r="D19" s="100"/>
      <c r="E19" s="100"/>
      <c r="F19" s="100"/>
      <c r="G19" s="100"/>
      <c r="H19" s="100"/>
      <c r="I19" s="100"/>
      <c r="J19" s="101"/>
      <c r="K19" s="105" t="s">
        <v>129</v>
      </c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s="5" customFormat="1" ht="24.95" customHeight="1" x14ac:dyDescent="0.3">
      <c r="A20" s="99"/>
      <c r="B20" s="100"/>
      <c r="C20" s="100"/>
      <c r="D20" s="100"/>
      <c r="E20" s="100"/>
      <c r="F20" s="100"/>
      <c r="G20" s="100"/>
      <c r="H20" s="100"/>
      <c r="I20" s="100"/>
      <c r="J20" s="101"/>
      <c r="K20" s="108"/>
      <c r="L20" s="109"/>
      <c r="M20" s="109"/>
      <c r="N20" s="109"/>
      <c r="O20" s="109"/>
      <c r="P20" s="109"/>
      <c r="Q20" s="109"/>
      <c r="R20" s="109"/>
      <c r="S20" s="109"/>
      <c r="T20" s="110"/>
    </row>
    <row r="21" spans="1:20" s="5" customFormat="1" ht="36.75" customHeight="1" x14ac:dyDescent="0.3">
      <c r="A21" s="99"/>
      <c r="B21" s="100"/>
      <c r="C21" s="100"/>
      <c r="D21" s="100"/>
      <c r="E21" s="100"/>
      <c r="F21" s="100"/>
      <c r="G21" s="100"/>
      <c r="H21" s="100"/>
      <c r="I21" s="100"/>
      <c r="J21" s="101"/>
      <c r="K21" s="111"/>
      <c r="L21" s="112"/>
      <c r="M21" s="112"/>
      <c r="N21" s="112"/>
      <c r="O21" s="112"/>
      <c r="P21" s="112"/>
      <c r="Q21" s="112"/>
      <c r="R21" s="112"/>
      <c r="S21" s="112"/>
      <c r="T21" s="113"/>
    </row>
    <row r="22" spans="1:20" ht="30" customHeight="1" x14ac:dyDescent="0.25">
      <c r="A22" s="40" t="s">
        <v>51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69"/>
    </row>
    <row r="23" spans="1:20" ht="20.100000000000001" customHeight="1" x14ac:dyDescent="0.25">
      <c r="A23" s="89" t="s">
        <v>52</v>
      </c>
      <c r="B23" s="89" t="s">
        <v>53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 t="s">
        <v>54</v>
      </c>
      <c r="N23" s="89"/>
      <c r="O23" s="89"/>
      <c r="P23" s="89" t="s">
        <v>55</v>
      </c>
      <c r="Q23" s="89" t="s">
        <v>56</v>
      </c>
      <c r="R23" s="89"/>
      <c r="S23" s="89" t="s">
        <v>57</v>
      </c>
      <c r="T23" s="89" t="s">
        <v>58</v>
      </c>
    </row>
    <row r="24" spans="1:20" ht="20.100000000000001" customHeight="1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3" t="s">
        <v>59</v>
      </c>
      <c r="R24" s="13" t="s">
        <v>60</v>
      </c>
      <c r="S24" s="89"/>
      <c r="T24" s="89"/>
    </row>
    <row r="25" spans="1:20" ht="30" customHeight="1" x14ac:dyDescent="0.25">
      <c r="A25" s="1">
        <v>1</v>
      </c>
      <c r="B25" s="90" t="s">
        <v>61</v>
      </c>
      <c r="C25" s="91"/>
      <c r="D25" s="91"/>
      <c r="E25" s="91"/>
      <c r="F25" s="91"/>
      <c r="G25" s="91"/>
      <c r="H25" s="91"/>
      <c r="I25" s="91"/>
      <c r="J25" s="91"/>
      <c r="K25" s="91"/>
      <c r="L25" s="92"/>
      <c r="M25" s="93"/>
      <c r="N25" s="94"/>
      <c r="O25" s="95"/>
      <c r="P25" s="24">
        <v>1</v>
      </c>
      <c r="Q25" s="1"/>
      <c r="R25" s="2"/>
      <c r="S25" s="17"/>
      <c r="T25" s="22">
        <f t="shared" ref="T25:T54" si="0">S25*P25</f>
        <v>0</v>
      </c>
    </row>
    <row r="26" spans="1:20" ht="30" customHeight="1" x14ac:dyDescent="0.25">
      <c r="A26" s="1">
        <v>2</v>
      </c>
      <c r="B26" s="73" t="s">
        <v>62</v>
      </c>
      <c r="C26" s="74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24">
        <v>8</v>
      </c>
      <c r="Q26" s="3"/>
      <c r="R26" s="4"/>
      <c r="S26" s="18"/>
      <c r="T26" s="22">
        <f t="shared" si="0"/>
        <v>0</v>
      </c>
    </row>
    <row r="27" spans="1:20" ht="30" customHeight="1" x14ac:dyDescent="0.25">
      <c r="A27" s="1">
        <v>3</v>
      </c>
      <c r="B27" s="73" t="s">
        <v>63</v>
      </c>
      <c r="C27" s="74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23">
        <v>2</v>
      </c>
      <c r="Q27" s="3"/>
      <c r="R27" s="4"/>
      <c r="S27" s="18"/>
      <c r="T27" s="22">
        <f t="shared" si="0"/>
        <v>0</v>
      </c>
    </row>
    <row r="28" spans="1:20" ht="30" customHeight="1" x14ac:dyDescent="0.25">
      <c r="A28" s="1">
        <v>4</v>
      </c>
      <c r="B28" s="73" t="s">
        <v>128</v>
      </c>
      <c r="C28" s="74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23">
        <v>1</v>
      </c>
      <c r="Q28" s="3"/>
      <c r="R28" s="4"/>
      <c r="S28" s="18"/>
      <c r="T28" s="22">
        <f t="shared" si="0"/>
        <v>0</v>
      </c>
    </row>
    <row r="29" spans="1:20" ht="30" customHeight="1" x14ac:dyDescent="0.25">
      <c r="A29" s="1">
        <v>5</v>
      </c>
      <c r="B29" s="73" t="s">
        <v>64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23">
        <v>1</v>
      </c>
      <c r="Q29" s="3"/>
      <c r="R29" s="4"/>
      <c r="S29" s="18"/>
      <c r="T29" s="22">
        <f t="shared" si="0"/>
        <v>0</v>
      </c>
    </row>
    <row r="30" spans="1:20" ht="30" customHeight="1" x14ac:dyDescent="0.25">
      <c r="A30" s="1">
        <v>6</v>
      </c>
      <c r="B30" s="73" t="s">
        <v>65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  <c r="M30" s="76"/>
      <c r="N30" s="77"/>
      <c r="O30" s="78"/>
      <c r="P30" s="23">
        <v>1</v>
      </c>
      <c r="Q30" s="3"/>
      <c r="R30" s="4"/>
      <c r="S30" s="18"/>
      <c r="T30" s="22">
        <f t="shared" si="0"/>
        <v>0</v>
      </c>
    </row>
    <row r="31" spans="1:20" ht="30" customHeight="1" x14ac:dyDescent="0.25">
      <c r="A31" s="1">
        <v>7</v>
      </c>
      <c r="B31" s="73" t="s">
        <v>66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  <c r="M31" s="76"/>
      <c r="N31" s="77"/>
      <c r="O31" s="78"/>
      <c r="P31" s="23">
        <v>1</v>
      </c>
      <c r="Q31" s="3"/>
      <c r="R31" s="4"/>
      <c r="S31" s="18"/>
      <c r="T31" s="22">
        <f t="shared" si="0"/>
        <v>0</v>
      </c>
    </row>
    <row r="32" spans="1:20" ht="30" customHeight="1" x14ac:dyDescent="0.25">
      <c r="A32" s="1">
        <v>8</v>
      </c>
      <c r="B32" s="73" t="s">
        <v>67</v>
      </c>
      <c r="C32" s="74"/>
      <c r="D32" s="74"/>
      <c r="E32" s="74"/>
      <c r="F32" s="74"/>
      <c r="G32" s="74"/>
      <c r="H32" s="74"/>
      <c r="I32" s="74"/>
      <c r="J32" s="74"/>
      <c r="K32" s="74"/>
      <c r="L32" s="75"/>
      <c r="M32" s="76"/>
      <c r="N32" s="77"/>
      <c r="O32" s="78"/>
      <c r="P32" s="23">
        <v>1</v>
      </c>
      <c r="Q32" s="3"/>
      <c r="R32" s="4"/>
      <c r="S32" s="18"/>
      <c r="T32" s="22">
        <f t="shared" si="0"/>
        <v>0</v>
      </c>
    </row>
    <row r="33" spans="1:20" ht="30" customHeight="1" x14ac:dyDescent="0.25">
      <c r="A33" s="1">
        <v>9</v>
      </c>
      <c r="B33" s="73" t="s">
        <v>68</v>
      </c>
      <c r="C33" s="74"/>
      <c r="D33" s="74"/>
      <c r="E33" s="74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23">
        <v>1</v>
      </c>
      <c r="Q33" s="3"/>
      <c r="R33" s="4"/>
      <c r="S33" s="18"/>
      <c r="T33" s="22">
        <f t="shared" si="0"/>
        <v>0</v>
      </c>
    </row>
    <row r="34" spans="1:20" ht="30" customHeight="1" x14ac:dyDescent="0.25">
      <c r="A34" s="1">
        <v>10</v>
      </c>
      <c r="B34" s="73" t="s">
        <v>69</v>
      </c>
      <c r="C34" s="74"/>
      <c r="D34" s="74"/>
      <c r="E34" s="74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23">
        <v>1</v>
      </c>
      <c r="Q34" s="3"/>
      <c r="R34" s="4"/>
      <c r="S34" s="18"/>
      <c r="T34" s="22">
        <f t="shared" si="0"/>
        <v>0</v>
      </c>
    </row>
    <row r="35" spans="1:20" ht="30" customHeight="1" x14ac:dyDescent="0.25">
      <c r="A35" s="1">
        <v>11</v>
      </c>
      <c r="B35" s="73" t="s">
        <v>70</v>
      </c>
      <c r="C35" s="74"/>
      <c r="D35" s="74"/>
      <c r="E35" s="74"/>
      <c r="F35" s="74"/>
      <c r="G35" s="74"/>
      <c r="H35" s="74"/>
      <c r="I35" s="74"/>
      <c r="J35" s="74"/>
      <c r="K35" s="74"/>
      <c r="L35" s="75"/>
      <c r="M35" s="76"/>
      <c r="N35" s="77"/>
      <c r="O35" s="78"/>
      <c r="P35" s="23">
        <v>1</v>
      </c>
      <c r="Q35" s="3"/>
      <c r="R35" s="4"/>
      <c r="S35" s="18"/>
      <c r="T35" s="22">
        <f t="shared" si="0"/>
        <v>0</v>
      </c>
    </row>
    <row r="36" spans="1:20" ht="30" customHeight="1" x14ac:dyDescent="0.25">
      <c r="A36" s="1">
        <v>12</v>
      </c>
      <c r="B36" s="73" t="s">
        <v>71</v>
      </c>
      <c r="C36" s="74"/>
      <c r="D36" s="74"/>
      <c r="E36" s="74"/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23">
        <v>2</v>
      </c>
      <c r="Q36" s="3"/>
      <c r="R36" s="4"/>
      <c r="S36" s="18"/>
      <c r="T36" s="22">
        <f t="shared" si="0"/>
        <v>0</v>
      </c>
    </row>
    <row r="37" spans="1:20" ht="30" customHeight="1" x14ac:dyDescent="0.25">
      <c r="A37" s="1">
        <v>13</v>
      </c>
      <c r="B37" s="73" t="s">
        <v>72</v>
      </c>
      <c r="C37" s="74"/>
      <c r="D37" s="74"/>
      <c r="E37" s="74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23">
        <v>1</v>
      </c>
      <c r="Q37" s="3"/>
      <c r="R37" s="4"/>
      <c r="S37" s="18"/>
      <c r="T37" s="22">
        <f t="shared" si="0"/>
        <v>0</v>
      </c>
    </row>
    <row r="38" spans="1:20" ht="30" customHeight="1" x14ac:dyDescent="0.25">
      <c r="A38" s="1">
        <v>14</v>
      </c>
      <c r="B38" s="73" t="s">
        <v>73</v>
      </c>
      <c r="C38" s="74"/>
      <c r="D38" s="74"/>
      <c r="E38" s="74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23">
        <v>1</v>
      </c>
      <c r="Q38" s="3"/>
      <c r="R38" s="4"/>
      <c r="S38" s="18"/>
      <c r="T38" s="22">
        <f t="shared" si="0"/>
        <v>0</v>
      </c>
    </row>
    <row r="39" spans="1:20" ht="30" customHeight="1" x14ac:dyDescent="0.25">
      <c r="A39" s="1">
        <v>15</v>
      </c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5"/>
      <c r="M39" s="76"/>
      <c r="N39" s="77"/>
      <c r="O39" s="78"/>
      <c r="P39" s="23">
        <v>0</v>
      </c>
      <c r="Q39" s="3"/>
      <c r="R39" s="4"/>
      <c r="S39" s="18"/>
      <c r="T39" s="22">
        <f t="shared" si="0"/>
        <v>0</v>
      </c>
    </row>
    <row r="40" spans="1:20" ht="30" customHeight="1" x14ac:dyDescent="0.25">
      <c r="A40" s="1">
        <v>16</v>
      </c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5"/>
      <c r="M40" s="76"/>
      <c r="N40" s="77"/>
      <c r="O40" s="78"/>
      <c r="P40" s="23">
        <v>0</v>
      </c>
      <c r="Q40" s="3"/>
      <c r="R40" s="4"/>
      <c r="S40" s="18"/>
      <c r="T40" s="22">
        <f t="shared" si="0"/>
        <v>0</v>
      </c>
    </row>
    <row r="41" spans="1:20" ht="30" customHeight="1" x14ac:dyDescent="0.25">
      <c r="A41" s="1">
        <v>17</v>
      </c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5"/>
      <c r="M41" s="76"/>
      <c r="N41" s="77"/>
      <c r="O41" s="78"/>
      <c r="P41" s="23">
        <v>0</v>
      </c>
      <c r="Q41" s="3"/>
      <c r="R41" s="4"/>
      <c r="S41" s="18"/>
      <c r="T41" s="22">
        <f t="shared" si="0"/>
        <v>0</v>
      </c>
    </row>
    <row r="42" spans="1:20" ht="30" customHeight="1" x14ac:dyDescent="0.25">
      <c r="A42" s="1">
        <v>18</v>
      </c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6"/>
      <c r="N42" s="77"/>
      <c r="O42" s="78"/>
      <c r="P42" s="23">
        <v>0</v>
      </c>
      <c r="Q42" s="3"/>
      <c r="R42" s="4"/>
      <c r="S42" s="18"/>
      <c r="T42" s="22">
        <f t="shared" si="0"/>
        <v>0</v>
      </c>
    </row>
    <row r="43" spans="1:20" ht="30" customHeight="1" x14ac:dyDescent="0.25">
      <c r="A43" s="1">
        <v>19</v>
      </c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5"/>
      <c r="M43" s="76"/>
      <c r="N43" s="77"/>
      <c r="O43" s="78"/>
      <c r="P43" s="23">
        <v>0</v>
      </c>
      <c r="Q43" s="3"/>
      <c r="R43" s="4"/>
      <c r="S43" s="18"/>
      <c r="T43" s="22">
        <f t="shared" si="0"/>
        <v>0</v>
      </c>
    </row>
    <row r="44" spans="1:20" ht="30" customHeight="1" x14ac:dyDescent="0.25">
      <c r="A44" s="1">
        <v>20</v>
      </c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6"/>
      <c r="N44" s="77"/>
      <c r="O44" s="78"/>
      <c r="P44" s="23">
        <v>0</v>
      </c>
      <c r="Q44" s="3"/>
      <c r="R44" s="4"/>
      <c r="S44" s="18"/>
      <c r="T44" s="22">
        <f t="shared" si="0"/>
        <v>0</v>
      </c>
    </row>
    <row r="45" spans="1:20" ht="30" customHeight="1" x14ac:dyDescent="0.25">
      <c r="A45" s="1">
        <v>21</v>
      </c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6"/>
      <c r="N45" s="77"/>
      <c r="O45" s="78"/>
      <c r="P45" s="23">
        <v>0</v>
      </c>
      <c r="Q45" s="3"/>
      <c r="R45" s="4"/>
      <c r="S45" s="18"/>
      <c r="T45" s="22">
        <f t="shared" si="0"/>
        <v>0</v>
      </c>
    </row>
    <row r="46" spans="1:20" ht="30" customHeight="1" x14ac:dyDescent="0.25">
      <c r="A46" s="1">
        <v>22</v>
      </c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6"/>
      <c r="N46" s="77"/>
      <c r="O46" s="78"/>
      <c r="P46" s="23">
        <v>0</v>
      </c>
      <c r="Q46" s="3"/>
      <c r="R46" s="4"/>
      <c r="S46" s="18"/>
      <c r="T46" s="22">
        <f t="shared" si="0"/>
        <v>0</v>
      </c>
    </row>
    <row r="47" spans="1:20" ht="30" customHeight="1" x14ac:dyDescent="0.25">
      <c r="A47" s="1">
        <v>23</v>
      </c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5"/>
      <c r="M47" s="76"/>
      <c r="N47" s="77"/>
      <c r="O47" s="78"/>
      <c r="P47" s="23">
        <v>0</v>
      </c>
      <c r="Q47" s="3"/>
      <c r="R47" s="4"/>
      <c r="S47" s="18"/>
      <c r="T47" s="22">
        <f t="shared" si="0"/>
        <v>0</v>
      </c>
    </row>
    <row r="48" spans="1:20" ht="30" customHeight="1" x14ac:dyDescent="0.25">
      <c r="A48" s="1">
        <v>24</v>
      </c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5"/>
      <c r="M48" s="76"/>
      <c r="N48" s="77"/>
      <c r="O48" s="78"/>
      <c r="P48" s="23">
        <v>0</v>
      </c>
      <c r="Q48" s="3"/>
      <c r="R48" s="4"/>
      <c r="S48" s="18"/>
      <c r="T48" s="22">
        <f t="shared" si="0"/>
        <v>0</v>
      </c>
    </row>
    <row r="49" spans="1:20" ht="30" customHeight="1" x14ac:dyDescent="0.25">
      <c r="A49" s="1">
        <v>25</v>
      </c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  <c r="M49" s="76"/>
      <c r="N49" s="77"/>
      <c r="O49" s="78"/>
      <c r="P49" s="23">
        <v>0</v>
      </c>
      <c r="Q49" s="3"/>
      <c r="R49" s="4"/>
      <c r="S49" s="18"/>
      <c r="T49" s="22">
        <f t="shared" si="0"/>
        <v>0</v>
      </c>
    </row>
    <row r="50" spans="1:20" ht="30" customHeight="1" x14ac:dyDescent="0.25">
      <c r="A50" s="1">
        <v>26</v>
      </c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5"/>
      <c r="M50" s="76"/>
      <c r="N50" s="77"/>
      <c r="O50" s="78"/>
      <c r="P50" s="23">
        <v>0</v>
      </c>
      <c r="Q50" s="3"/>
      <c r="R50" s="4"/>
      <c r="S50" s="18"/>
      <c r="T50" s="22">
        <f t="shared" si="0"/>
        <v>0</v>
      </c>
    </row>
    <row r="51" spans="1:20" ht="30" customHeight="1" x14ac:dyDescent="0.25">
      <c r="A51" s="1">
        <v>27</v>
      </c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5"/>
      <c r="M51" s="76"/>
      <c r="N51" s="77"/>
      <c r="O51" s="78"/>
      <c r="P51" s="23">
        <v>0</v>
      </c>
      <c r="Q51" s="3"/>
      <c r="R51" s="4"/>
      <c r="S51" s="18"/>
      <c r="T51" s="22">
        <f t="shared" si="0"/>
        <v>0</v>
      </c>
    </row>
    <row r="52" spans="1:20" ht="30" customHeight="1" x14ac:dyDescent="0.25">
      <c r="A52" s="1">
        <v>28</v>
      </c>
      <c r="B52" s="73"/>
      <c r="C52" s="74"/>
      <c r="D52" s="74"/>
      <c r="E52" s="74"/>
      <c r="F52" s="74"/>
      <c r="G52" s="74"/>
      <c r="H52" s="74"/>
      <c r="I52" s="74"/>
      <c r="J52" s="74"/>
      <c r="K52" s="74"/>
      <c r="L52" s="75"/>
      <c r="M52" s="76"/>
      <c r="N52" s="77"/>
      <c r="O52" s="78"/>
      <c r="P52" s="23">
        <v>0</v>
      </c>
      <c r="Q52" s="3"/>
      <c r="R52" s="4"/>
      <c r="S52" s="18"/>
      <c r="T52" s="22">
        <f t="shared" si="0"/>
        <v>0</v>
      </c>
    </row>
    <row r="53" spans="1:20" ht="30" customHeight="1" x14ac:dyDescent="0.25">
      <c r="A53" s="1">
        <v>29</v>
      </c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5"/>
      <c r="M53" s="76"/>
      <c r="N53" s="77"/>
      <c r="O53" s="78"/>
      <c r="P53" s="23">
        <v>0</v>
      </c>
      <c r="Q53" s="3"/>
      <c r="R53" s="4"/>
      <c r="S53" s="18"/>
      <c r="T53" s="22">
        <f t="shared" si="0"/>
        <v>0</v>
      </c>
    </row>
    <row r="54" spans="1:20" ht="30" customHeight="1" x14ac:dyDescent="0.25">
      <c r="A54" s="11">
        <v>30</v>
      </c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2"/>
      <c r="N54" s="82"/>
      <c r="O54" s="82"/>
      <c r="P54" s="25">
        <v>0</v>
      </c>
      <c r="Q54" s="8"/>
      <c r="R54" s="10"/>
      <c r="S54" s="19"/>
      <c r="T54" s="22">
        <f t="shared" si="0"/>
        <v>0</v>
      </c>
    </row>
    <row r="55" spans="1:20" ht="27" customHeight="1" x14ac:dyDescent="0.25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38" t="s">
        <v>74</v>
      </c>
      <c r="Q55" s="38"/>
      <c r="R55" s="38"/>
      <c r="S55" s="39"/>
      <c r="T55" s="21">
        <f>SUM(T25:T54)</f>
        <v>0</v>
      </c>
    </row>
    <row r="56" spans="1:20" ht="21.95" customHeight="1" x14ac:dyDescent="0.25">
      <c r="A56" s="68" t="s">
        <v>75</v>
      </c>
      <c r="B56" s="68"/>
      <c r="C56" s="68"/>
      <c r="D56" s="68"/>
      <c r="E56" s="68"/>
      <c r="F56" s="68"/>
      <c r="G56" s="68"/>
      <c r="H56" s="40"/>
      <c r="I56" s="60" t="s">
        <v>76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2"/>
    </row>
    <row r="57" spans="1:20" ht="21.95" customHeight="1" x14ac:dyDescent="0.25">
      <c r="A57" s="68" t="s">
        <v>77</v>
      </c>
      <c r="B57" s="68"/>
      <c r="C57" s="68"/>
      <c r="D57" s="13" t="s">
        <v>78</v>
      </c>
      <c r="E57" s="13" t="s">
        <v>79</v>
      </c>
      <c r="F57" s="14" t="s">
        <v>80</v>
      </c>
      <c r="G57" s="68" t="s">
        <v>81</v>
      </c>
      <c r="H57" s="68"/>
      <c r="I57" s="40" t="s">
        <v>77</v>
      </c>
      <c r="J57" s="41"/>
      <c r="K57" s="41"/>
      <c r="L57" s="69"/>
      <c r="M57" s="36" t="s">
        <v>82</v>
      </c>
      <c r="N57" s="36"/>
      <c r="O57" s="20" t="s">
        <v>11</v>
      </c>
      <c r="P57" s="57" t="s">
        <v>83</v>
      </c>
      <c r="Q57" s="58"/>
      <c r="R57" s="59"/>
      <c r="S57" s="55" t="s">
        <v>81</v>
      </c>
      <c r="T57" s="56"/>
    </row>
    <row r="58" spans="1:20" ht="21.95" customHeight="1" x14ac:dyDescent="0.25">
      <c r="A58" s="87" t="s">
        <v>14</v>
      </c>
      <c r="B58" s="88"/>
      <c r="C58" s="88"/>
      <c r="D58" s="26">
        <v>2</v>
      </c>
      <c r="E58" s="26">
        <v>1</v>
      </c>
      <c r="F58" s="27">
        <v>39000</v>
      </c>
      <c r="G58" s="37">
        <f t="shared" ref="G58:G65" si="1">F58*E58*D58</f>
        <v>78000</v>
      </c>
      <c r="H58" s="37"/>
      <c r="I58" s="52" t="s">
        <v>84</v>
      </c>
      <c r="J58" s="52"/>
      <c r="K58" s="52"/>
      <c r="L58" s="52"/>
      <c r="M58" s="65"/>
      <c r="N58" s="65"/>
      <c r="O58" s="12">
        <v>0.7</v>
      </c>
      <c r="P58" s="63">
        <v>40000</v>
      </c>
      <c r="Q58" s="63"/>
      <c r="R58" s="63"/>
      <c r="S58" s="54">
        <f>P58*O58</f>
        <v>28000</v>
      </c>
      <c r="T58" s="54"/>
    </row>
    <row r="59" spans="1:20" ht="21.95" customHeight="1" x14ac:dyDescent="0.25">
      <c r="A59" s="51" t="s">
        <v>85</v>
      </c>
      <c r="B59" s="52"/>
      <c r="C59" s="52"/>
      <c r="D59" s="28">
        <v>2</v>
      </c>
      <c r="E59" s="28">
        <v>1</v>
      </c>
      <c r="F59" s="27">
        <v>39000</v>
      </c>
      <c r="G59" s="37">
        <f t="shared" si="1"/>
        <v>78000</v>
      </c>
      <c r="H59" s="37"/>
      <c r="I59" s="52" t="s">
        <v>86</v>
      </c>
      <c r="J59" s="52"/>
      <c r="K59" s="52"/>
      <c r="L59" s="52"/>
      <c r="M59" s="65"/>
      <c r="N59" s="65"/>
      <c r="O59" s="12"/>
      <c r="P59" s="63">
        <v>60000</v>
      </c>
      <c r="Q59" s="63"/>
      <c r="R59" s="63"/>
      <c r="S59" s="54">
        <f>P59</f>
        <v>60000</v>
      </c>
      <c r="T59" s="54"/>
    </row>
    <row r="60" spans="1:20" ht="21.95" customHeight="1" x14ac:dyDescent="0.25">
      <c r="A60" s="51" t="s">
        <v>87</v>
      </c>
      <c r="B60" s="52"/>
      <c r="C60" s="52"/>
      <c r="D60" s="28">
        <v>1</v>
      </c>
      <c r="E60" s="28">
        <v>1</v>
      </c>
      <c r="F60" s="27">
        <v>39000</v>
      </c>
      <c r="G60" s="37">
        <f t="shared" si="1"/>
        <v>39000</v>
      </c>
      <c r="H60" s="37"/>
      <c r="I60" s="52" t="s">
        <v>88</v>
      </c>
      <c r="J60" s="52"/>
      <c r="K60" s="52"/>
      <c r="L60" s="52"/>
      <c r="M60" s="65"/>
      <c r="N60" s="65"/>
      <c r="O60" s="12"/>
      <c r="P60" s="63"/>
      <c r="Q60" s="63"/>
      <c r="R60" s="63"/>
      <c r="S60" s="54">
        <f>P60</f>
        <v>0</v>
      </c>
      <c r="T60" s="54"/>
    </row>
    <row r="61" spans="1:20" ht="21.95" customHeight="1" x14ac:dyDescent="0.25">
      <c r="A61" s="51" t="s">
        <v>89</v>
      </c>
      <c r="B61" s="52"/>
      <c r="C61" s="52"/>
      <c r="D61" s="28">
        <v>2</v>
      </c>
      <c r="E61" s="28">
        <v>1</v>
      </c>
      <c r="F61" s="27">
        <v>39000</v>
      </c>
      <c r="G61" s="37">
        <f t="shared" si="1"/>
        <v>78000</v>
      </c>
      <c r="H61" s="37"/>
      <c r="I61" s="52" t="s">
        <v>90</v>
      </c>
      <c r="J61" s="52"/>
      <c r="K61" s="52"/>
      <c r="L61" s="52"/>
      <c r="M61" s="65"/>
      <c r="N61" s="65"/>
      <c r="O61" s="12"/>
      <c r="P61" s="63"/>
      <c r="Q61" s="63"/>
      <c r="R61" s="63"/>
      <c r="S61" s="54">
        <f>P61</f>
        <v>0</v>
      </c>
      <c r="T61" s="54"/>
    </row>
    <row r="62" spans="1:20" ht="21.95" customHeight="1" x14ac:dyDescent="0.25">
      <c r="A62" s="51" t="s">
        <v>91</v>
      </c>
      <c r="B62" s="52"/>
      <c r="C62" s="52"/>
      <c r="D62" s="28">
        <v>8</v>
      </c>
      <c r="E62" s="28">
        <v>0</v>
      </c>
      <c r="F62" s="27">
        <v>39000</v>
      </c>
      <c r="G62" s="37">
        <f t="shared" si="1"/>
        <v>0</v>
      </c>
      <c r="H62" s="37"/>
      <c r="I62" s="52" t="s">
        <v>92</v>
      </c>
      <c r="J62" s="52"/>
      <c r="K62" s="52"/>
      <c r="L62" s="52"/>
      <c r="M62" s="65">
        <v>0</v>
      </c>
      <c r="N62" s="65"/>
      <c r="O62" s="12">
        <v>0</v>
      </c>
      <c r="P62" s="63"/>
      <c r="Q62" s="63"/>
      <c r="R62" s="63"/>
      <c r="S62" s="54">
        <f>P62*O62*M62</f>
        <v>0</v>
      </c>
      <c r="T62" s="54"/>
    </row>
    <row r="63" spans="1:20" ht="21.95" customHeight="1" x14ac:dyDescent="0.25">
      <c r="A63" s="51" t="s">
        <v>93</v>
      </c>
      <c r="B63" s="52"/>
      <c r="C63" s="52"/>
      <c r="D63" s="28">
        <v>2</v>
      </c>
      <c r="E63" s="28">
        <v>1</v>
      </c>
      <c r="F63" s="27">
        <v>39000</v>
      </c>
      <c r="G63" s="37">
        <f t="shared" si="1"/>
        <v>78000</v>
      </c>
      <c r="H63" s="37"/>
      <c r="I63" s="52" t="s">
        <v>94</v>
      </c>
      <c r="J63" s="52"/>
      <c r="K63" s="52"/>
      <c r="L63" s="52"/>
      <c r="M63" s="64"/>
      <c r="N63" s="64"/>
      <c r="O63" s="15"/>
      <c r="P63" s="53"/>
      <c r="Q63" s="53"/>
      <c r="R63" s="53"/>
      <c r="S63" s="54">
        <f>P63</f>
        <v>0</v>
      </c>
      <c r="T63" s="54"/>
    </row>
    <row r="64" spans="1:20" ht="21.95" customHeight="1" x14ac:dyDescent="0.25">
      <c r="A64" s="51" t="s">
        <v>132</v>
      </c>
      <c r="B64" s="52"/>
      <c r="C64" s="52"/>
      <c r="D64" s="28">
        <v>2</v>
      </c>
      <c r="E64" s="28">
        <v>1</v>
      </c>
      <c r="F64" s="27">
        <v>39000</v>
      </c>
      <c r="G64" s="37">
        <f t="shared" si="1"/>
        <v>78000</v>
      </c>
      <c r="H64" s="37"/>
      <c r="I64" s="70"/>
      <c r="J64" s="67"/>
      <c r="K64" s="67"/>
      <c r="L64" s="67"/>
      <c r="M64" s="40" t="s">
        <v>95</v>
      </c>
      <c r="N64" s="41"/>
      <c r="O64" s="41"/>
      <c r="P64" s="41"/>
      <c r="Q64" s="41"/>
      <c r="R64" s="41"/>
      <c r="S64" s="42">
        <f>SUM(S58:T63)</f>
        <v>88000</v>
      </c>
      <c r="T64" s="42"/>
    </row>
    <row r="65" spans="1:20" ht="21.95" customHeight="1" x14ac:dyDescent="0.25">
      <c r="A65" s="66" t="s">
        <v>96</v>
      </c>
      <c r="B65" s="67"/>
      <c r="C65" s="67"/>
      <c r="D65" s="29">
        <v>1</v>
      </c>
      <c r="E65" s="29">
        <v>1</v>
      </c>
      <c r="F65" s="27">
        <v>39000</v>
      </c>
      <c r="G65" s="37">
        <f t="shared" si="1"/>
        <v>39000</v>
      </c>
      <c r="H65" s="37"/>
      <c r="I65" s="40" t="s">
        <v>97</v>
      </c>
      <c r="J65" s="41"/>
      <c r="K65" s="41"/>
      <c r="L65" s="69"/>
      <c r="M65" s="40" t="s">
        <v>98</v>
      </c>
      <c r="N65" s="41"/>
      <c r="O65" s="41"/>
      <c r="P65" s="41"/>
      <c r="Q65" s="41"/>
      <c r="R65" s="41"/>
      <c r="S65" s="42">
        <f>G66+T55+S64</f>
        <v>556000</v>
      </c>
      <c r="T65" s="42"/>
    </row>
    <row r="66" spans="1:20" ht="21.95" customHeight="1" x14ac:dyDescent="0.25">
      <c r="A66" s="83" t="s">
        <v>99</v>
      </c>
      <c r="B66" s="84"/>
      <c r="C66" s="84"/>
      <c r="D66" s="84"/>
      <c r="E66" s="84"/>
      <c r="F66" s="84"/>
      <c r="G66" s="85">
        <f>SUM(G58:H65)</f>
        <v>468000</v>
      </c>
      <c r="H66" s="86"/>
      <c r="I66" s="71">
        <v>0.6</v>
      </c>
      <c r="J66" s="71"/>
      <c r="K66" s="71"/>
      <c r="L66" s="72"/>
      <c r="M66" s="40" t="s">
        <v>100</v>
      </c>
      <c r="N66" s="41"/>
      <c r="O66" s="41"/>
      <c r="P66" s="41"/>
      <c r="Q66" s="41"/>
      <c r="R66" s="41"/>
      <c r="S66" s="42">
        <f>S65/I66</f>
        <v>926666.66666666674</v>
      </c>
      <c r="T66" s="42"/>
    </row>
  </sheetData>
  <sheetProtection formatCells="0" formatColumns="0" formatRows="0" insertColumns="0" insertRows="0" insertHyperlinks="0" deleteColumns="0" deleteRows="0" sort="0" autoFilter="0" pivotTables="0"/>
  <mergeCells count="197">
    <mergeCell ref="A8:J8"/>
    <mergeCell ref="K8:T8"/>
    <mergeCell ref="D7:E7"/>
    <mergeCell ref="F7:G7"/>
    <mergeCell ref="H7:I7"/>
    <mergeCell ref="J7:K7"/>
    <mergeCell ref="L7:M7"/>
    <mergeCell ref="M11:O11"/>
    <mergeCell ref="P11:T11"/>
    <mergeCell ref="A1:C4"/>
    <mergeCell ref="D1:S4"/>
    <mergeCell ref="A5:T5"/>
    <mergeCell ref="A6:C6"/>
    <mergeCell ref="D6:E6"/>
    <mergeCell ref="F6:G6"/>
    <mergeCell ref="L6:M6"/>
    <mergeCell ref="N6:R6"/>
    <mergeCell ref="I6:J6"/>
    <mergeCell ref="N7:O7"/>
    <mergeCell ref="P7:R7"/>
    <mergeCell ref="A9:B9"/>
    <mergeCell ref="H9:J9"/>
    <mergeCell ref="A7:C7"/>
    <mergeCell ref="K12:L12"/>
    <mergeCell ref="M12:O12"/>
    <mergeCell ref="P12:T12"/>
    <mergeCell ref="A12:C12"/>
    <mergeCell ref="D12:J12"/>
    <mergeCell ref="A11:C11"/>
    <mergeCell ref="D11:E11"/>
    <mergeCell ref="F11:G11"/>
    <mergeCell ref="H11:J11"/>
    <mergeCell ref="K11:L11"/>
    <mergeCell ref="A10:B10"/>
    <mergeCell ref="F10:J10"/>
    <mergeCell ref="K10:L10"/>
    <mergeCell ref="M10:O10"/>
    <mergeCell ref="P10:T10"/>
    <mergeCell ref="A13:B13"/>
    <mergeCell ref="C13:J13"/>
    <mergeCell ref="K13:L13"/>
    <mergeCell ref="M13:O13"/>
    <mergeCell ref="P13:T13"/>
    <mergeCell ref="A15:B15"/>
    <mergeCell ref="C15:J15"/>
    <mergeCell ref="K15:L15"/>
    <mergeCell ref="M15:O15"/>
    <mergeCell ref="P15:T15"/>
    <mergeCell ref="A14:B14"/>
    <mergeCell ref="C14:J14"/>
    <mergeCell ref="K14:L14"/>
    <mergeCell ref="M14:O14"/>
    <mergeCell ref="P14:T14"/>
    <mergeCell ref="K16:L16"/>
    <mergeCell ref="M16:O16"/>
    <mergeCell ref="P16:T16"/>
    <mergeCell ref="A17:J17"/>
    <mergeCell ref="K17:L17"/>
    <mergeCell ref="M17:O17"/>
    <mergeCell ref="P17:T17"/>
    <mergeCell ref="A16:D16"/>
    <mergeCell ref="E16:J16"/>
    <mergeCell ref="B27:L27"/>
    <mergeCell ref="M27:O27"/>
    <mergeCell ref="A18:J21"/>
    <mergeCell ref="K18:T18"/>
    <mergeCell ref="K19:T21"/>
    <mergeCell ref="A22:T22"/>
    <mergeCell ref="A23:A24"/>
    <mergeCell ref="B23:L24"/>
    <mergeCell ref="M23:O24"/>
    <mergeCell ref="P23:P24"/>
    <mergeCell ref="Q23:R23"/>
    <mergeCell ref="S23:S24"/>
    <mergeCell ref="T23:T24"/>
    <mergeCell ref="B25:L25"/>
    <mergeCell ref="M25:O25"/>
    <mergeCell ref="B26:L26"/>
    <mergeCell ref="M26:O26"/>
    <mergeCell ref="B28:L28"/>
    <mergeCell ref="M28:O28"/>
    <mergeCell ref="B29:L29"/>
    <mergeCell ref="M29:O29"/>
    <mergeCell ref="B30:L30"/>
    <mergeCell ref="M30:O30"/>
    <mergeCell ref="B31:L31"/>
    <mergeCell ref="M31:O31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38:L38"/>
    <mergeCell ref="M38:O38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50:L50"/>
    <mergeCell ref="M50:O50"/>
    <mergeCell ref="B51:L51"/>
    <mergeCell ref="M51:O51"/>
    <mergeCell ref="I66:L66"/>
    <mergeCell ref="I59:L59"/>
    <mergeCell ref="B52:L52"/>
    <mergeCell ref="M52:O52"/>
    <mergeCell ref="B53:L53"/>
    <mergeCell ref="M53:O53"/>
    <mergeCell ref="B54:L54"/>
    <mergeCell ref="M54:O54"/>
    <mergeCell ref="G65:H65"/>
    <mergeCell ref="A66:F66"/>
    <mergeCell ref="G66:H66"/>
    <mergeCell ref="G57:H57"/>
    <mergeCell ref="G58:H58"/>
    <mergeCell ref="G59:H59"/>
    <mergeCell ref="G60:H60"/>
    <mergeCell ref="G61:H61"/>
    <mergeCell ref="A56:H56"/>
    <mergeCell ref="I57:L57"/>
    <mergeCell ref="I58:L58"/>
    <mergeCell ref="I64:L64"/>
    <mergeCell ref="I65:L65"/>
    <mergeCell ref="G62:H62"/>
    <mergeCell ref="A58:C58"/>
    <mergeCell ref="A59:C59"/>
    <mergeCell ref="A60:C60"/>
    <mergeCell ref="A61:C61"/>
    <mergeCell ref="A62:C62"/>
    <mergeCell ref="A63:C63"/>
    <mergeCell ref="A64:C64"/>
    <mergeCell ref="P62:R62"/>
    <mergeCell ref="P60:R60"/>
    <mergeCell ref="M64:R64"/>
    <mergeCell ref="A65:C65"/>
    <mergeCell ref="A57:C57"/>
    <mergeCell ref="I60:L60"/>
    <mergeCell ref="I61:L61"/>
    <mergeCell ref="I62:L62"/>
    <mergeCell ref="I63:L63"/>
    <mergeCell ref="M66:R66"/>
    <mergeCell ref="S65:T65"/>
    <mergeCell ref="S66:T66"/>
    <mergeCell ref="K9:L9"/>
    <mergeCell ref="M9:O9"/>
    <mergeCell ref="P9:T9"/>
    <mergeCell ref="A55:O55"/>
    <mergeCell ref="P63:R63"/>
    <mergeCell ref="S59:T59"/>
    <mergeCell ref="S60:T60"/>
    <mergeCell ref="S61:T61"/>
    <mergeCell ref="S62:T62"/>
    <mergeCell ref="S63:T63"/>
    <mergeCell ref="S57:T57"/>
    <mergeCell ref="S58:T58"/>
    <mergeCell ref="P57:R57"/>
    <mergeCell ref="M57:N57"/>
    <mergeCell ref="G63:H63"/>
    <mergeCell ref="G64:H64"/>
    <mergeCell ref="P55:S55"/>
    <mergeCell ref="M65:R65"/>
    <mergeCell ref="I56:T56"/>
    <mergeCell ref="P58:R58"/>
    <mergeCell ref="P59:R59"/>
    <mergeCell ref="S64:T64"/>
    <mergeCell ref="M63:N63"/>
    <mergeCell ref="M58:N58"/>
    <mergeCell ref="M59:N59"/>
    <mergeCell ref="M60:N60"/>
    <mergeCell ref="M61:N61"/>
    <mergeCell ref="M62:N62"/>
    <mergeCell ref="P61:R61"/>
  </mergeCells>
  <printOptions horizontalCentered="1" verticalCentered="1"/>
  <pageMargins left="0.19685039370078999" right="0.19685039370078999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96</v>
      </c>
      <c r="F1" t="s">
        <v>105</v>
      </c>
      <c r="G1" t="s">
        <v>27</v>
      </c>
    </row>
    <row r="2" spans="1:7" x14ac:dyDescent="0.25">
      <c r="B2" t="s">
        <v>106</v>
      </c>
      <c r="E2" t="s">
        <v>107</v>
      </c>
      <c r="F2" t="s">
        <v>108</v>
      </c>
    </row>
    <row r="3" spans="1:7" x14ac:dyDescent="0.25">
      <c r="A3" t="s">
        <v>109</v>
      </c>
      <c r="D3" t="s">
        <v>110</v>
      </c>
      <c r="G3" t="s">
        <v>111</v>
      </c>
    </row>
    <row r="5" spans="1:7" x14ac:dyDescent="0.25">
      <c r="A5" t="s">
        <v>112</v>
      </c>
      <c r="B5" t="s">
        <v>113</v>
      </c>
      <c r="C5" t="s">
        <v>114</v>
      </c>
      <c r="D5" t="s">
        <v>115</v>
      </c>
      <c r="E5" t="s">
        <v>116</v>
      </c>
    </row>
    <row r="6" spans="1:7" x14ac:dyDescent="0.25">
      <c r="A6" t="s">
        <v>117</v>
      </c>
      <c r="B6" t="s">
        <v>118</v>
      </c>
      <c r="C6" t="s">
        <v>119</v>
      </c>
      <c r="D6" t="s">
        <v>120</v>
      </c>
      <c r="E6" t="s">
        <v>119</v>
      </c>
    </row>
    <row r="8" spans="1:7" x14ac:dyDescent="0.25">
      <c r="B8" t="s">
        <v>121</v>
      </c>
      <c r="C8" t="s">
        <v>122</v>
      </c>
    </row>
    <row r="9" spans="1:7" x14ac:dyDescent="0.25">
      <c r="B9" t="s">
        <v>123</v>
      </c>
      <c r="C9" t="s">
        <v>119</v>
      </c>
    </row>
    <row r="12" spans="1:7" x14ac:dyDescent="0.25">
      <c r="A12" t="s">
        <v>124</v>
      </c>
    </row>
    <row r="13" spans="1:7" x14ac:dyDescent="0.25">
      <c r="A13" t="s">
        <v>125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2023-08-28T19:03:17Z</dcterms:modified>
  <cp:category/>
</cp:coreProperties>
</file>