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ecm0111d\Downloads\"/>
    </mc:Choice>
  </mc:AlternateContent>
  <xr:revisionPtr revIDLastSave="0" documentId="13_ncr:1_{2F84CC1E-FBAA-465A-9A2E-0052CA56F74A}" xr6:coauthVersionLast="47" xr6:coauthVersionMax="47" xr10:uidLastSave="{00000000-0000-0000-0000-000000000000}"/>
  <bookViews>
    <workbookView xWindow="20370" yWindow="-6240" windowWidth="29040" windowHeight="1599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H2" i="1" s="1"/>
  <c r="I2" i="1" s="1"/>
  <c r="C5" i="1"/>
  <c r="C7" i="1" s="1"/>
  <c r="C8" i="1" s="1"/>
  <c r="G2" i="1" s="1"/>
  <c r="E2" i="1" l="1"/>
  <c r="F2" i="1"/>
  <c r="H3" i="1" l="1"/>
  <c r="I3" i="1" l="1"/>
  <c r="G3" i="1" s="1"/>
  <c r="F3" i="1" l="1"/>
  <c r="E3" i="1"/>
  <c r="H4" i="1" l="1"/>
  <c r="I4" i="1" l="1"/>
  <c r="G4" i="1" s="1"/>
  <c r="F4" i="1" l="1"/>
  <c r="E4" i="1"/>
  <c r="H5" i="1" l="1"/>
  <c r="I5" i="1" l="1"/>
  <c r="G5" i="1" s="1"/>
  <c r="F5" i="1" l="1"/>
  <c r="E5" i="1"/>
  <c r="H6" i="1" l="1"/>
  <c r="I6" i="1" l="1"/>
  <c r="G6" i="1" s="1"/>
  <c r="F6" i="1" l="1"/>
  <c r="E6" i="1"/>
  <c r="H7" i="1" l="1"/>
  <c r="I7" i="1" l="1"/>
  <c r="G7" i="1" s="1"/>
  <c r="F7" i="1" l="1"/>
  <c r="E7" i="1"/>
  <c r="H8" i="1" l="1"/>
  <c r="I8" i="1" l="1"/>
  <c r="G8" i="1" s="1"/>
  <c r="F8" i="1" l="1"/>
  <c r="E8" i="1"/>
  <c r="H9" i="1" l="1"/>
  <c r="I9" i="1" l="1"/>
  <c r="G9" i="1" s="1"/>
  <c r="F9" i="1" l="1"/>
  <c r="E9" i="1"/>
  <c r="H10" i="1" l="1"/>
  <c r="I10" i="1" l="1"/>
  <c r="G10" i="1" s="1"/>
  <c r="F10" i="1" l="1"/>
  <c r="E10" i="1"/>
  <c r="H11" i="1" l="1"/>
  <c r="I11" i="1" l="1"/>
  <c r="G11" i="1" s="1"/>
  <c r="F11" i="1" l="1"/>
  <c r="E11" i="1"/>
  <c r="H12" i="1" l="1"/>
  <c r="I12" i="1" l="1"/>
  <c r="G12" i="1" s="1"/>
  <c r="F12" i="1" l="1"/>
  <c r="E12" i="1"/>
  <c r="H13" i="1" l="1"/>
  <c r="I13" i="1" l="1"/>
  <c r="G13" i="1" s="1"/>
  <c r="F13" i="1" l="1"/>
  <c r="E13" i="1"/>
  <c r="H14" i="1" l="1"/>
  <c r="I14" i="1" l="1"/>
  <c r="G14" i="1"/>
  <c r="F14" i="1" l="1"/>
  <c r="E14" i="1"/>
  <c r="H15" i="1" l="1"/>
  <c r="I15" i="1" l="1"/>
  <c r="G15" i="1" s="1"/>
  <c r="F15" i="1" l="1"/>
  <c r="E15" i="1"/>
  <c r="H16" i="1" l="1"/>
  <c r="I16" i="1" l="1"/>
  <c r="G16" i="1" s="1"/>
  <c r="F16" i="1" l="1"/>
  <c r="E16" i="1"/>
  <c r="H17" i="1" l="1"/>
  <c r="I17" i="1" l="1"/>
  <c r="G17" i="1" s="1"/>
  <c r="F17" i="1" l="1"/>
  <c r="E17" i="1"/>
  <c r="H18" i="1" l="1"/>
  <c r="I18" i="1" l="1"/>
  <c r="G18" i="1" s="1"/>
  <c r="F18" i="1" l="1"/>
  <c r="E18" i="1"/>
  <c r="H19" i="1" l="1"/>
  <c r="I19" i="1" l="1"/>
  <c r="G19" i="1" s="1"/>
  <c r="F19" i="1" l="1"/>
  <c r="E19" i="1"/>
  <c r="H20" i="1" l="1"/>
  <c r="I20" i="1" l="1"/>
  <c r="G20" i="1" s="1"/>
  <c r="F20" i="1" l="1"/>
  <c r="E20" i="1"/>
  <c r="H21" i="1" l="1"/>
  <c r="I21" i="1" l="1"/>
  <c r="G21" i="1" s="1"/>
  <c r="F21" i="1" l="1"/>
  <c r="E21" i="1"/>
  <c r="H22" i="1" l="1"/>
  <c r="I22" i="1" l="1"/>
  <c r="G22" i="1" s="1"/>
  <c r="F22" i="1" l="1"/>
  <c r="E22" i="1"/>
  <c r="H23" i="1" l="1"/>
  <c r="I23" i="1" l="1"/>
  <c r="G23" i="1" s="1"/>
  <c r="F23" i="1" l="1"/>
  <c r="E23" i="1"/>
  <c r="H24" i="1" l="1"/>
  <c r="I24" i="1" l="1"/>
  <c r="G24" i="1" s="1"/>
  <c r="F24" i="1" l="1"/>
  <c r="E24" i="1"/>
  <c r="H25" i="1" l="1"/>
  <c r="I25" i="1" l="1"/>
  <c r="G25" i="1" s="1"/>
  <c r="F25" i="1" l="1"/>
  <c r="E25" i="1"/>
  <c r="H26" i="1" l="1"/>
  <c r="I26" i="1" l="1"/>
  <c r="G26" i="1" s="1"/>
  <c r="F26" i="1" l="1"/>
  <c r="E26" i="1"/>
  <c r="H27" i="1" l="1"/>
  <c r="I27" i="1" l="1"/>
  <c r="G27" i="1" s="1"/>
  <c r="F27" i="1" l="1"/>
  <c r="E27" i="1"/>
  <c r="H28" i="1" l="1"/>
  <c r="I28" i="1" l="1"/>
  <c r="G28" i="1" s="1"/>
  <c r="F28" i="1" l="1"/>
  <c r="E28" i="1"/>
  <c r="H29" i="1" l="1"/>
  <c r="I29" i="1" l="1"/>
  <c r="G29" i="1" s="1"/>
  <c r="F29" i="1" l="1"/>
  <c r="E29" i="1"/>
  <c r="H30" i="1" l="1"/>
  <c r="I30" i="1" l="1"/>
  <c r="G30" i="1" s="1"/>
  <c r="F30" i="1" l="1"/>
  <c r="E30" i="1"/>
  <c r="H31" i="1" l="1"/>
  <c r="I31" i="1" l="1"/>
  <c r="G31" i="1" s="1"/>
  <c r="F31" i="1" l="1"/>
  <c r="E31" i="1"/>
  <c r="H32" i="1" l="1"/>
  <c r="I32" i="1" l="1"/>
  <c r="G32" i="1" s="1"/>
  <c r="F32" i="1" l="1"/>
  <c r="E32" i="1"/>
  <c r="H33" i="1" l="1"/>
  <c r="I33" i="1" l="1"/>
  <c r="G33" i="1" s="1"/>
  <c r="F33" i="1" l="1"/>
  <c r="E33" i="1"/>
  <c r="H34" i="1" l="1"/>
  <c r="I34" i="1" l="1"/>
  <c r="G34" i="1" s="1"/>
  <c r="F34" i="1" l="1"/>
  <c r="E34" i="1"/>
  <c r="H35" i="1" l="1"/>
  <c r="I35" i="1" l="1"/>
  <c r="G35" i="1" s="1"/>
  <c r="F35" i="1" l="1"/>
  <c r="E35" i="1"/>
  <c r="H36" i="1" l="1"/>
  <c r="I36" i="1" l="1"/>
  <c r="G36" i="1" s="1"/>
  <c r="F36" i="1" l="1"/>
  <c r="E36" i="1"/>
  <c r="H37" i="1" l="1"/>
  <c r="I37" i="1" l="1"/>
  <c r="G37" i="1" s="1"/>
  <c r="F37" i="1" l="1"/>
  <c r="E37" i="1"/>
</calcChain>
</file>

<file path=xl/sharedStrings.xml><?xml version="1.0" encoding="utf-8"?>
<sst xmlns="http://schemas.openxmlformats.org/spreadsheetml/2006/main" count="13" uniqueCount="13">
  <si>
    <t>Saldo insoluto</t>
  </si>
  <si>
    <t>Pago mensual total</t>
  </si>
  <si>
    <t>Capital</t>
  </si>
  <si>
    <t>Intereses</t>
  </si>
  <si>
    <t>IVA</t>
  </si>
  <si>
    <t>Plazo</t>
  </si>
  <si>
    <t>Monto</t>
  </si>
  <si>
    <t>Tasa anual</t>
  </si>
  <si>
    <t>Tasa anual C/ IVA</t>
  </si>
  <si>
    <t>Tasa mensual S/ IVA</t>
  </si>
  <si>
    <t>Tasa mensual C/ IVA</t>
  </si>
  <si>
    <t>Pago mensual</t>
  </si>
  <si>
    <t>Plazo (Meses, semanas, días)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</si>
</sst>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6AA84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horizontal="right"/>
    </xf>
    <xf numFmtId="0" fontId="2" fillId="0" borderId="0" xfId="0" applyFont="1" applyAlignment="1"/>
    <xf numFmtId="0" fontId="0" fillId="0" borderId="0" xfId="0" applyFont="1"/>
    <xf numFmtId="164" fontId="0" fillId="0" borderId="0" xfId="0" applyNumberFormat="1" applyFont="1"/>
    <xf numFmtId="4" fontId="0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0" fontId="0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8"/>
  <sheetViews>
    <sheetView tabSelected="1" workbookViewId="0">
      <selection activeCell="K11" sqref="K11"/>
    </sheetView>
  </sheetViews>
  <sheetFormatPr baseColWidth="10" defaultColWidth="15.140625" defaultRowHeight="15" customHeight="1" x14ac:dyDescent="0.25"/>
  <cols>
    <col min="1" max="2" width="9.42578125" customWidth="1"/>
    <col min="3" max="3" width="13.28515625" customWidth="1"/>
    <col min="4" max="4" width="12.28515625" customWidth="1"/>
    <col min="5" max="5" width="21.140625" customWidth="1"/>
    <col min="6" max="6" width="15.42578125" customWidth="1"/>
    <col min="7" max="7" width="11.5703125" customWidth="1"/>
    <col min="8" max="26" width="9.42578125" customWidth="1"/>
  </cols>
  <sheetData>
    <row r="1" spans="2:9" x14ac:dyDescent="0.25">
      <c r="D1" s="1" t="s">
        <v>12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</row>
    <row r="2" spans="2:9" x14ac:dyDescent="0.25">
      <c r="B2" s="2" t="s">
        <v>5</v>
      </c>
      <c r="C2" s="3">
        <v>36</v>
      </c>
      <c r="D2" s="4">
        <v>1</v>
      </c>
      <c r="E2" s="5">
        <f>(C3-G2)</f>
        <v>15598220.32321441</v>
      </c>
      <c r="F2" s="5">
        <f t="shared" ref="F2:F37" si="0">(G2+H2+I2)</f>
        <v>492723.676785591</v>
      </c>
      <c r="G2" s="5">
        <f>($C$8-H2-I2)</f>
        <v>401779.676785591</v>
      </c>
      <c r="H2" s="6">
        <f>(C3*C6)</f>
        <v>78400</v>
      </c>
      <c r="I2" s="6">
        <f t="shared" ref="I2:I37" si="1">(H2*0.16)</f>
        <v>12544</v>
      </c>
    </row>
    <row r="3" spans="2:9" x14ac:dyDescent="0.25">
      <c r="B3" s="2" t="s">
        <v>6</v>
      </c>
      <c r="C3" s="7">
        <v>16000000</v>
      </c>
      <c r="D3" s="4">
        <v>2</v>
      </c>
      <c r="E3" s="5">
        <f t="shared" ref="E3:E37" si="2">(E2-G3)</f>
        <v>15194156.93074597</v>
      </c>
      <c r="F3" s="5">
        <f t="shared" si="0"/>
        <v>492723.67678559106</v>
      </c>
      <c r="G3" s="5">
        <f t="shared" ref="G3:G37" si="3">($C$8-H3-I3)</f>
        <v>404063.39246844035</v>
      </c>
      <c r="H3" s="6">
        <f t="shared" ref="H3:H37" si="4">(E2*$C$6)</f>
        <v>76431.279583750613</v>
      </c>
      <c r="I3" s="6">
        <f t="shared" si="1"/>
        <v>12229.004733400099</v>
      </c>
    </row>
    <row r="4" spans="2:9" x14ac:dyDescent="0.25">
      <c r="B4" s="2" t="s">
        <v>7</v>
      </c>
      <c r="C4" s="8">
        <v>5.8799999999999998E-2</v>
      </c>
      <c r="D4" s="4">
        <v>3</v>
      </c>
      <c r="E4" s="5">
        <f t="shared" si="2"/>
        <v>14787796.84195474</v>
      </c>
      <c r="F4" s="5">
        <f t="shared" si="0"/>
        <v>492723.676785591</v>
      </c>
      <c r="G4" s="5">
        <f t="shared" si="3"/>
        <v>406360.08879123093</v>
      </c>
      <c r="H4" s="6">
        <f t="shared" si="4"/>
        <v>74451.368960655251</v>
      </c>
      <c r="I4" s="6">
        <f t="shared" si="1"/>
        <v>11912.21903370484</v>
      </c>
    </row>
    <row r="5" spans="2:9" x14ac:dyDescent="0.25">
      <c r="B5" s="2" t="s">
        <v>8</v>
      </c>
      <c r="C5" s="9">
        <f>(C4*1.16)</f>
        <v>6.8207999999999991E-2</v>
      </c>
      <c r="D5" s="4">
        <v>4</v>
      </c>
      <c r="E5" s="5">
        <f t="shared" si="2"/>
        <v>14379127.00241882</v>
      </c>
      <c r="F5" s="5">
        <f t="shared" si="0"/>
        <v>492723.676785591</v>
      </c>
      <c r="G5" s="5">
        <f t="shared" si="3"/>
        <v>408669.83953592024</v>
      </c>
      <c r="H5" s="6">
        <f t="shared" si="4"/>
        <v>72460.204525578229</v>
      </c>
      <c r="I5" s="6">
        <f t="shared" si="1"/>
        <v>11593.632724092517</v>
      </c>
    </row>
    <row r="6" spans="2:9" x14ac:dyDescent="0.25">
      <c r="B6" s="2" t="s">
        <v>9</v>
      </c>
      <c r="C6" s="9">
        <f t="shared" ref="C6:C7" si="5">(C4/12)</f>
        <v>4.8999999999999998E-3</v>
      </c>
      <c r="D6" s="4">
        <v>5</v>
      </c>
      <c r="E6" s="5">
        <f t="shared" si="2"/>
        <v>13968134.283514977</v>
      </c>
      <c r="F6" s="5">
        <f t="shared" si="0"/>
        <v>492723.676785591</v>
      </c>
      <c r="G6" s="5">
        <f t="shared" si="3"/>
        <v>410992.71890384244</v>
      </c>
      <c r="H6" s="6">
        <f t="shared" si="4"/>
        <v>70457.722311852209</v>
      </c>
      <c r="I6" s="6">
        <f t="shared" si="1"/>
        <v>11273.235569896353</v>
      </c>
    </row>
    <row r="7" spans="2:9" x14ac:dyDescent="0.25">
      <c r="B7" s="2" t="s">
        <v>10</v>
      </c>
      <c r="C7" s="9">
        <f t="shared" si="5"/>
        <v>5.6839999999999989E-3</v>
      </c>
      <c r="D7" s="4">
        <v>6</v>
      </c>
      <c r="E7" s="5">
        <f t="shared" si="2"/>
        <v>13554805.481996885</v>
      </c>
      <c r="F7" s="5">
        <f t="shared" si="0"/>
        <v>492723.676785591</v>
      </c>
      <c r="G7" s="5">
        <f t="shared" si="3"/>
        <v>413328.80151809187</v>
      </c>
      <c r="H7" s="6">
        <f t="shared" si="4"/>
        <v>68443.857989223383</v>
      </c>
      <c r="I7" s="6">
        <f t="shared" si="1"/>
        <v>10951.017278275742</v>
      </c>
    </row>
    <row r="8" spans="2:9" x14ac:dyDescent="0.25">
      <c r="B8" s="2" t="s">
        <v>11</v>
      </c>
      <c r="C8" s="5">
        <f>PMT(C7,C2,-C3)</f>
        <v>492723.676785591</v>
      </c>
      <c r="D8" s="4">
        <v>7</v>
      </c>
      <c r="E8" s="5">
        <f t="shared" si="2"/>
        <v>13139127.319570964</v>
      </c>
      <c r="F8" s="5">
        <f t="shared" si="0"/>
        <v>492723.67678559106</v>
      </c>
      <c r="G8" s="5">
        <f t="shared" si="3"/>
        <v>415678.16242592072</v>
      </c>
      <c r="H8" s="6">
        <f t="shared" si="4"/>
        <v>66418.546861784736</v>
      </c>
      <c r="I8" s="6">
        <f t="shared" si="1"/>
        <v>10626.967497885558</v>
      </c>
    </row>
    <row r="9" spans="2:9" x14ac:dyDescent="0.25">
      <c r="D9" s="4">
        <v>8</v>
      </c>
      <c r="E9" s="5">
        <f t="shared" si="2"/>
        <v>12721086.442469815</v>
      </c>
      <c r="F9" s="5">
        <f t="shared" si="0"/>
        <v>492723.676785591</v>
      </c>
      <c r="G9" s="5">
        <f t="shared" si="3"/>
        <v>418040.87710114964</v>
      </c>
      <c r="H9" s="6">
        <f t="shared" si="4"/>
        <v>64381.723865897722</v>
      </c>
      <c r="I9" s="6">
        <f t="shared" si="1"/>
        <v>10301.075818543635</v>
      </c>
    </row>
    <row r="10" spans="2:9" x14ac:dyDescent="0.25">
      <c r="D10" s="4">
        <v>9</v>
      </c>
      <c r="E10" s="5">
        <f t="shared" si="2"/>
        <v>12300669.421023222</v>
      </c>
      <c r="F10" s="5">
        <f t="shared" si="0"/>
        <v>492723.676785591</v>
      </c>
      <c r="G10" s="5">
        <f t="shared" si="3"/>
        <v>420417.02144659258</v>
      </c>
      <c r="H10" s="6">
        <f t="shared" si="4"/>
        <v>62333.323568102089</v>
      </c>
      <c r="I10" s="6">
        <f t="shared" si="1"/>
        <v>9973.331770896335</v>
      </c>
    </row>
    <row r="11" spans="2:9" x14ac:dyDescent="0.25">
      <c r="D11" s="4">
        <v>10</v>
      </c>
      <c r="E11" s="5">
        <f t="shared" si="2"/>
        <v>11877862.749226727</v>
      </c>
      <c r="F11" s="5">
        <f t="shared" si="0"/>
        <v>492723.676785591</v>
      </c>
      <c r="G11" s="5">
        <f t="shared" si="3"/>
        <v>422806.67179649504</v>
      </c>
      <c r="H11" s="6">
        <f t="shared" si="4"/>
        <v>60273.280163013784</v>
      </c>
      <c r="I11" s="6">
        <f t="shared" si="1"/>
        <v>9643.7248260822053</v>
      </c>
    </row>
    <row r="12" spans="2:9" x14ac:dyDescent="0.25">
      <c r="D12" s="4">
        <v>11</v>
      </c>
      <c r="E12" s="5">
        <f t="shared" si="2"/>
        <v>11452652.844307741</v>
      </c>
      <c r="F12" s="5">
        <f t="shared" si="0"/>
        <v>492723.676785591</v>
      </c>
      <c r="G12" s="5">
        <f t="shared" si="3"/>
        <v>425209.90491898626</v>
      </c>
      <c r="H12" s="6">
        <f t="shared" si="4"/>
        <v>58201.52747121096</v>
      </c>
      <c r="I12" s="6">
        <f t="shared" si="1"/>
        <v>9312.2443953937545</v>
      </c>
    </row>
    <row r="13" spans="2:9" x14ac:dyDescent="0.25">
      <c r="D13" s="4">
        <v>12</v>
      </c>
      <c r="E13" s="5">
        <f t="shared" si="2"/>
        <v>11025026.046289194</v>
      </c>
      <c r="F13" s="5">
        <f t="shared" si="0"/>
        <v>492723.676785591</v>
      </c>
      <c r="G13" s="5">
        <f t="shared" si="3"/>
        <v>427626.79801854584</v>
      </c>
      <c r="H13" s="6">
        <f t="shared" si="4"/>
        <v>56117.998937107928</v>
      </c>
      <c r="I13" s="6">
        <f t="shared" si="1"/>
        <v>8978.8798299372684</v>
      </c>
    </row>
    <row r="14" spans="2:9" x14ac:dyDescent="0.25">
      <c r="D14" s="4">
        <v>13</v>
      </c>
      <c r="E14" s="5">
        <f t="shared" si="2"/>
        <v>10594968.617550712</v>
      </c>
      <c r="F14" s="5">
        <f t="shared" si="0"/>
        <v>492723.676785591</v>
      </c>
      <c r="G14" s="5">
        <f t="shared" si="3"/>
        <v>430057.42873848323</v>
      </c>
      <c r="H14" s="6">
        <f t="shared" si="4"/>
        <v>54022.627626817048</v>
      </c>
      <c r="I14" s="6">
        <f t="shared" si="1"/>
        <v>8643.6204202907284</v>
      </c>
    </row>
    <row r="15" spans="2:9" x14ac:dyDescent="0.25">
      <c r="D15" s="4">
        <v>14</v>
      </c>
      <c r="E15" s="5">
        <f t="shared" si="2"/>
        <v>10162466.74238728</v>
      </c>
      <c r="F15" s="5">
        <f t="shared" si="0"/>
        <v>492723.676785591</v>
      </c>
      <c r="G15" s="5">
        <f t="shared" si="3"/>
        <v>432501.87516343273</v>
      </c>
      <c r="H15" s="6">
        <f t="shared" si="4"/>
        <v>51915.346225998488</v>
      </c>
      <c r="I15" s="6">
        <f t="shared" si="1"/>
        <v>8306.4553961597576</v>
      </c>
    </row>
    <row r="16" spans="2:9" x14ac:dyDescent="0.25">
      <c r="D16" s="4">
        <v>15</v>
      </c>
      <c r="E16" s="5">
        <f t="shared" si="2"/>
        <v>9727506.5265654176</v>
      </c>
      <c r="F16" s="5">
        <f t="shared" si="0"/>
        <v>492723.676785591</v>
      </c>
      <c r="G16" s="5">
        <f t="shared" si="3"/>
        <v>434960.2158218617</v>
      </c>
      <c r="H16" s="6">
        <f t="shared" si="4"/>
        <v>49796.087037697667</v>
      </c>
      <c r="I16" s="6">
        <f t="shared" si="1"/>
        <v>7967.373926031627</v>
      </c>
    </row>
    <row r="17" spans="4:9" x14ac:dyDescent="0.25">
      <c r="D17" s="4">
        <v>16</v>
      </c>
      <c r="E17" s="5">
        <f t="shared" si="2"/>
        <v>9290073.9968768246</v>
      </c>
      <c r="F17" s="5">
        <f t="shared" si="0"/>
        <v>492723.67678559094</v>
      </c>
      <c r="G17" s="5">
        <f t="shared" si="3"/>
        <v>437432.52968859312</v>
      </c>
      <c r="H17" s="6">
        <f t="shared" si="4"/>
        <v>47664.781980170548</v>
      </c>
      <c r="I17" s="6">
        <f t="shared" si="1"/>
        <v>7626.3651168272881</v>
      </c>
    </row>
    <row r="18" spans="4:9" x14ac:dyDescent="0.25">
      <c r="D18" s="4">
        <v>17</v>
      </c>
      <c r="E18" s="5">
        <f t="shared" si="2"/>
        <v>8850155.1006894819</v>
      </c>
      <c r="F18" s="5">
        <f t="shared" si="0"/>
        <v>492723.676785591</v>
      </c>
      <c r="G18" s="5">
        <f t="shared" si="3"/>
        <v>439918.89618734311</v>
      </c>
      <c r="H18" s="6">
        <f t="shared" si="4"/>
        <v>45521.362584696442</v>
      </c>
      <c r="I18" s="6">
        <f t="shared" si="1"/>
        <v>7283.4180135514307</v>
      </c>
    </row>
    <row r="19" spans="4:9" x14ac:dyDescent="0.25">
      <c r="D19" s="4">
        <v>18</v>
      </c>
      <c r="E19" s="5">
        <f t="shared" si="2"/>
        <v>8407735.7054962106</v>
      </c>
      <c r="F19" s="5">
        <f t="shared" si="0"/>
        <v>492723.676785591</v>
      </c>
      <c r="G19" s="5">
        <f t="shared" si="3"/>
        <v>442419.39519327198</v>
      </c>
      <c r="H19" s="6">
        <f t="shared" si="4"/>
        <v>43365.759993378459</v>
      </c>
      <c r="I19" s="6">
        <f t="shared" si="1"/>
        <v>6938.5215989405533</v>
      </c>
    </row>
    <row r="20" spans="4:9" x14ac:dyDescent="0.25">
      <c r="D20" s="4">
        <v>19</v>
      </c>
      <c r="E20" s="5">
        <f t="shared" si="2"/>
        <v>7962801.5984606603</v>
      </c>
      <c r="F20" s="5">
        <f t="shared" si="0"/>
        <v>492723.676785591</v>
      </c>
      <c r="G20" s="5">
        <f t="shared" si="3"/>
        <v>444934.10703555052</v>
      </c>
      <c r="H20" s="6">
        <f t="shared" si="4"/>
        <v>41197.90495693143</v>
      </c>
      <c r="I20" s="6">
        <f t="shared" si="1"/>
        <v>6591.6647931090292</v>
      </c>
    </row>
    <row r="21" spans="4:9" x14ac:dyDescent="0.25">
      <c r="D21" s="4">
        <v>20</v>
      </c>
      <c r="E21" s="5">
        <f t="shared" si="2"/>
        <v>7515338.4859607201</v>
      </c>
      <c r="F21" s="5">
        <f t="shared" si="0"/>
        <v>492723.676785591</v>
      </c>
      <c r="G21" s="5">
        <f t="shared" si="3"/>
        <v>447463.11249994062</v>
      </c>
      <c r="H21" s="6">
        <f t="shared" si="4"/>
        <v>39017.727832457233</v>
      </c>
      <c r="I21" s="6">
        <f t="shared" si="1"/>
        <v>6242.8364531931575</v>
      </c>
    </row>
    <row r="22" spans="4:9" x14ac:dyDescent="0.25">
      <c r="D22" s="4">
        <v>21</v>
      </c>
      <c r="E22" s="5">
        <f t="shared" si="2"/>
        <v>7065331.9931293298</v>
      </c>
      <c r="F22" s="5">
        <f t="shared" si="0"/>
        <v>492723.676785591</v>
      </c>
      <c r="G22" s="5">
        <f t="shared" si="3"/>
        <v>450006.49283139029</v>
      </c>
      <c r="H22" s="6">
        <f t="shared" si="4"/>
        <v>36825.158581207528</v>
      </c>
      <c r="I22" s="6">
        <f t="shared" si="1"/>
        <v>5892.0253729932047</v>
      </c>
    </row>
    <row r="23" spans="4:9" x14ac:dyDescent="0.25">
      <c r="D23" s="4">
        <v>22</v>
      </c>
      <c r="E23" s="5">
        <f t="shared" si="2"/>
        <v>6612767.6633926863</v>
      </c>
      <c r="F23" s="5">
        <f t="shared" si="0"/>
        <v>492723.676785591</v>
      </c>
      <c r="G23" s="5">
        <f t="shared" si="3"/>
        <v>452564.32973664388</v>
      </c>
      <c r="H23" s="6">
        <f t="shared" si="4"/>
        <v>34620.126766333713</v>
      </c>
      <c r="I23" s="6">
        <f t="shared" si="1"/>
        <v>5539.2202826133944</v>
      </c>
    </row>
    <row r="24" spans="4:9" x14ac:dyDescent="0.25">
      <c r="D24" s="4">
        <v>23</v>
      </c>
      <c r="E24" s="5">
        <f t="shared" si="2"/>
        <v>6157630.9580058195</v>
      </c>
      <c r="F24" s="5">
        <f t="shared" si="0"/>
        <v>492723.676785591</v>
      </c>
      <c r="G24" s="5">
        <f t="shared" si="3"/>
        <v>455136.70538686699</v>
      </c>
      <c r="H24" s="6">
        <f t="shared" si="4"/>
        <v>32402.561550624163</v>
      </c>
      <c r="I24" s="6">
        <f t="shared" si="1"/>
        <v>5184.4098480998664</v>
      </c>
    </row>
    <row r="25" spans="4:9" x14ac:dyDescent="0.25">
      <c r="D25" s="4">
        <v>24</v>
      </c>
      <c r="E25" s="5">
        <f t="shared" si="2"/>
        <v>5699907.2555855336</v>
      </c>
      <c r="F25" s="5">
        <f t="shared" si="0"/>
        <v>492723.676785591</v>
      </c>
      <c r="G25" s="5">
        <f t="shared" si="3"/>
        <v>457723.7024202859</v>
      </c>
      <c r="H25" s="6">
        <f t="shared" si="4"/>
        <v>30172.391694228514</v>
      </c>
      <c r="I25" s="6">
        <f t="shared" si="1"/>
        <v>4827.5826710765623</v>
      </c>
    </row>
    <row r="26" spans="4:9" x14ac:dyDescent="0.25">
      <c r="D26" s="4">
        <v>25</v>
      </c>
      <c r="E26" s="5">
        <f t="shared" si="2"/>
        <v>5239581.851640691</v>
      </c>
      <c r="F26" s="5">
        <f t="shared" si="0"/>
        <v>492723.676785591</v>
      </c>
      <c r="G26" s="5">
        <f t="shared" si="3"/>
        <v>460325.40394484287</v>
      </c>
      <c r="H26" s="6">
        <f t="shared" si="4"/>
        <v>27929.545552369113</v>
      </c>
      <c r="I26" s="6">
        <f t="shared" si="1"/>
        <v>4468.7272883790583</v>
      </c>
    </row>
    <row r="27" spans="4:9" x14ac:dyDescent="0.25">
      <c r="D27" s="4">
        <v>26</v>
      </c>
      <c r="E27" s="5">
        <f t="shared" si="2"/>
        <v>4776639.9580998253</v>
      </c>
      <c r="F27" s="5">
        <f t="shared" si="0"/>
        <v>492723.676785591</v>
      </c>
      <c r="G27" s="5">
        <f t="shared" si="3"/>
        <v>462941.89354086533</v>
      </c>
      <c r="H27" s="6">
        <f t="shared" si="4"/>
        <v>25673.951073039385</v>
      </c>
      <c r="I27" s="6">
        <f t="shared" si="1"/>
        <v>4107.832171686302</v>
      </c>
    </row>
    <row r="28" spans="4:9" x14ac:dyDescent="0.25">
      <c r="D28" s="4">
        <v>27</v>
      </c>
      <c r="E28" s="5">
        <f t="shared" si="2"/>
        <v>4311066.7028360739</v>
      </c>
      <c r="F28" s="5">
        <f t="shared" si="0"/>
        <v>492723.676785591</v>
      </c>
      <c r="G28" s="5">
        <f t="shared" si="3"/>
        <v>465573.25526375161</v>
      </c>
      <c r="H28" s="6">
        <f t="shared" si="4"/>
        <v>23405.535794689142</v>
      </c>
      <c r="I28" s="6">
        <f t="shared" si="1"/>
        <v>3744.8857271502629</v>
      </c>
    </row>
    <row r="29" spans="4:9" x14ac:dyDescent="0.25">
      <c r="D29" s="4">
        <v>28</v>
      </c>
      <c r="E29" s="5">
        <f t="shared" si="2"/>
        <v>3842847.1291894033</v>
      </c>
      <c r="F29" s="5">
        <f t="shared" si="0"/>
        <v>492723.676785591</v>
      </c>
      <c r="G29" s="5">
        <f t="shared" si="3"/>
        <v>468219.57364667073</v>
      </c>
      <c r="H29" s="6">
        <f t="shared" si="4"/>
        <v>21124.226843896762</v>
      </c>
      <c r="I29" s="6">
        <f t="shared" si="1"/>
        <v>3379.8762950234818</v>
      </c>
    </row>
    <row r="30" spans="4:9" x14ac:dyDescent="0.25">
      <c r="D30" s="4">
        <v>29</v>
      </c>
      <c r="E30" s="5">
        <f t="shared" si="2"/>
        <v>3371966.1954861246</v>
      </c>
      <c r="F30" s="5">
        <f t="shared" si="0"/>
        <v>492723.676785591</v>
      </c>
      <c r="G30" s="5">
        <f t="shared" si="3"/>
        <v>470880.93370327842</v>
      </c>
      <c r="H30" s="6">
        <f t="shared" si="4"/>
        <v>18829.950933028074</v>
      </c>
      <c r="I30" s="6">
        <f t="shared" si="1"/>
        <v>3012.7921492844921</v>
      </c>
    </row>
    <row r="31" spans="4:9" x14ac:dyDescent="0.25">
      <c r="D31" s="4">
        <v>30</v>
      </c>
      <c r="E31" s="5">
        <f t="shared" si="2"/>
        <v>2898408.7745556766</v>
      </c>
      <c r="F31" s="5">
        <f t="shared" si="0"/>
        <v>492723.676785591</v>
      </c>
      <c r="G31" s="5">
        <f t="shared" si="3"/>
        <v>473557.42093044787</v>
      </c>
      <c r="H31" s="6">
        <f t="shared" si="4"/>
        <v>16522.634357882009</v>
      </c>
      <c r="I31" s="6">
        <f t="shared" si="1"/>
        <v>2643.6214972611215</v>
      </c>
    </row>
    <row r="32" spans="4:9" x14ac:dyDescent="0.25">
      <c r="D32" s="4">
        <v>31</v>
      </c>
      <c r="E32" s="5">
        <f t="shared" si="2"/>
        <v>2422159.6532446602</v>
      </c>
      <c r="F32" s="5">
        <f t="shared" si="0"/>
        <v>492723.676785591</v>
      </c>
      <c r="G32" s="5">
        <f t="shared" si="3"/>
        <v>476249.12131101656</v>
      </c>
      <c r="H32" s="6">
        <f t="shared" si="4"/>
        <v>14202.202995322816</v>
      </c>
      <c r="I32" s="6">
        <f t="shared" si="1"/>
        <v>2272.3524792516505</v>
      </c>
    </row>
    <row r="33" spans="4:9" x14ac:dyDescent="0.25">
      <c r="D33" s="4">
        <v>32</v>
      </c>
      <c r="E33" s="5">
        <f t="shared" si="2"/>
        <v>1943203.5319281118</v>
      </c>
      <c r="F33" s="5">
        <f t="shared" si="0"/>
        <v>492723.676785591</v>
      </c>
      <c r="G33" s="5">
        <f t="shared" si="3"/>
        <v>478956.12131654832</v>
      </c>
      <c r="H33" s="6">
        <f t="shared" si="4"/>
        <v>11868.582300898835</v>
      </c>
      <c r="I33" s="6">
        <f t="shared" si="1"/>
        <v>1898.9731681438136</v>
      </c>
    </row>
    <row r="34" spans="4:9" x14ac:dyDescent="0.25">
      <c r="D34" s="4">
        <v>33</v>
      </c>
      <c r="E34" s="5">
        <f t="shared" si="2"/>
        <v>1461525.0240180001</v>
      </c>
      <c r="F34" s="5">
        <f t="shared" si="0"/>
        <v>492723.676785591</v>
      </c>
      <c r="G34" s="5">
        <f t="shared" si="3"/>
        <v>481678.50791011163</v>
      </c>
      <c r="H34" s="6">
        <f t="shared" si="4"/>
        <v>9521.6973064477479</v>
      </c>
      <c r="I34" s="6">
        <f t="shared" si="1"/>
        <v>1523.4715690316398</v>
      </c>
    </row>
    <row r="35" spans="4:9" x14ac:dyDescent="0.25">
      <c r="D35" s="4">
        <v>34</v>
      </c>
      <c r="E35" s="5">
        <f t="shared" si="2"/>
        <v>977108.65546892746</v>
      </c>
      <c r="F35" s="5">
        <f t="shared" si="0"/>
        <v>492723.676785591</v>
      </c>
      <c r="G35" s="5">
        <f t="shared" si="3"/>
        <v>484416.36854907271</v>
      </c>
      <c r="H35" s="6">
        <f t="shared" si="4"/>
        <v>7161.4726176882004</v>
      </c>
      <c r="I35" s="6">
        <f t="shared" si="1"/>
        <v>1145.835618830112</v>
      </c>
    </row>
    <row r="36" spans="4:9" x14ac:dyDescent="0.25">
      <c r="D36" s="4">
        <v>35</v>
      </c>
      <c r="E36" s="5">
        <f t="shared" si="2"/>
        <v>489938.86428102182</v>
      </c>
      <c r="F36" s="5">
        <f t="shared" si="0"/>
        <v>492723.676785591</v>
      </c>
      <c r="G36" s="5">
        <f t="shared" si="3"/>
        <v>487169.79118790565</v>
      </c>
      <c r="H36" s="6">
        <f t="shared" si="4"/>
        <v>4787.8324117977445</v>
      </c>
      <c r="I36" s="6">
        <f t="shared" si="1"/>
        <v>766.05318588763919</v>
      </c>
    </row>
    <row r="37" spans="4:9" x14ac:dyDescent="0.25">
      <c r="D37" s="4">
        <v>36</v>
      </c>
      <c r="E37" s="5">
        <f t="shared" si="2"/>
        <v>4.1327439248561859E-9</v>
      </c>
      <c r="F37" s="5">
        <f t="shared" si="0"/>
        <v>492723.676785591</v>
      </c>
      <c r="G37" s="5">
        <f t="shared" si="3"/>
        <v>489938.86428101768</v>
      </c>
      <c r="H37" s="6">
        <f t="shared" si="4"/>
        <v>2400.7004349770068</v>
      </c>
      <c r="I37" s="6">
        <f t="shared" si="1"/>
        <v>384.11206959632108</v>
      </c>
    </row>
    <row r="38" spans="4:9" x14ac:dyDescent="0.25">
      <c r="H38" s="10"/>
      <c r="I3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Diego Rueda Montoya</cp:lastModifiedBy>
  <dcterms:modified xsi:type="dcterms:W3CDTF">2021-12-22T01:45:41Z</dcterms:modified>
</cp:coreProperties>
</file>