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ndidatos_proyectof\tesis_tec\dataReactor\tesis_GUI_sqlite\tesis_pyqt_sqlite\data\datos23072024\test\"/>
    </mc:Choice>
  </mc:AlternateContent>
  <xr:revisionPtr revIDLastSave="0" documentId="13_ncr:1_{4B65F1BC-345D-4FFC-BDD0-04F7734BF1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pia de experimento1 (2)" sheetId="2" r:id="rId1"/>
  </sheets>
  <calcPr calcId="181029"/>
</workbook>
</file>

<file path=xl/calcChain.xml><?xml version="1.0" encoding="utf-8"?>
<calcChain xmlns="http://schemas.openxmlformats.org/spreadsheetml/2006/main">
  <c r="B17" i="2" l="1"/>
  <c r="B18" i="2"/>
  <c r="B19" i="2"/>
  <c r="B20" i="2"/>
  <c r="B21" i="2"/>
  <c r="B22" i="2"/>
  <c r="B23" i="2"/>
  <c r="B24" i="2"/>
  <c r="B25" i="2"/>
  <c r="B26" i="2"/>
  <c r="B27" i="2"/>
  <c r="B16" i="2"/>
  <c r="N16" i="2"/>
  <c r="M16" i="2"/>
  <c r="L3" i="2"/>
  <c r="M3" i="2" s="1"/>
  <c r="K27" i="2"/>
  <c r="K17" i="2"/>
  <c r="K18" i="2"/>
  <c r="K19" i="2"/>
  <c r="K20" i="2"/>
  <c r="K21" i="2"/>
  <c r="K22" i="2"/>
  <c r="K23" i="2"/>
  <c r="K24" i="2"/>
  <c r="K25" i="2"/>
  <c r="K26" i="2"/>
  <c r="K16" i="2"/>
  <c r="L16" i="2" s="1"/>
  <c r="K14" i="2"/>
  <c r="K4" i="2"/>
  <c r="K5" i="2"/>
  <c r="K6" i="2"/>
  <c r="K7" i="2"/>
  <c r="K8" i="2"/>
  <c r="K9" i="2"/>
  <c r="K10" i="2"/>
  <c r="K11" i="2"/>
  <c r="K12" i="2"/>
  <c r="K13" i="2"/>
  <c r="K3" i="2"/>
  <c r="B3" i="2" l="1"/>
  <c r="N3" i="2"/>
  <c r="B5" i="2"/>
  <c r="B8" i="2"/>
  <c r="B9" i="2"/>
  <c r="B11" i="2"/>
  <c r="B4" i="2"/>
  <c r="B10" i="2"/>
  <c r="B7" i="2"/>
  <c r="B12" i="2"/>
  <c r="B6" i="2"/>
  <c r="B13" i="2"/>
  <c r="B14" i="2"/>
</calcChain>
</file>

<file path=xl/sharedStrings.xml><?xml version="1.0" encoding="utf-8"?>
<sst xmlns="http://schemas.openxmlformats.org/spreadsheetml/2006/main" count="117" uniqueCount="17">
  <si>
    <t>tiempo</t>
  </si>
  <si>
    <t>concentracion</t>
  </si>
  <si>
    <t>otra_propiedad</t>
  </si>
  <si>
    <t>conversion_reactivo_limitante</t>
  </si>
  <si>
    <t>tipo_especie</t>
  </si>
  <si>
    <t>id_condiciones_iniciales</t>
  </si>
  <si>
    <t>nombre_data</t>
  </si>
  <si>
    <t>nombre_reaccion</t>
  </si>
  <si>
    <t>especie_quimica</t>
  </si>
  <si>
    <t>reactivo_limitante</t>
  </si>
  <si>
    <t>HidrolisisAcetato</t>
  </si>
  <si>
    <t>HidrolisisAcetatoBasico</t>
  </si>
  <si>
    <t>A</t>
  </si>
  <si>
    <t>Lt-Lc</t>
  </si>
  <si>
    <t>k</t>
  </si>
  <si>
    <t>L0-Lt/t</t>
  </si>
  <si>
    <t>Lc intercepto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</si>
</sst>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67E7-BABD-46C7-8C60-2FF1A4A4C35D}">
  <dimension ref="A1:N27"/>
  <sheetViews>
    <sheetView tabSelected="1" workbookViewId="0">
      <selection activeCell="N3" sqref="N3"/>
    </sheetView>
  </sheetViews>
  <sheetFormatPr baseColWidth="10" defaultRowHeight="15" x14ac:dyDescent="0.25"/>
  <cols>
    <col min="5" max="5" width="17.42578125" bestFit="1" customWidth="1"/>
    <col min="6" max="6" width="22.85546875" bestFit="1" customWidth="1"/>
    <col min="7" max="7" width="16.28515625" bestFit="1" customWidth="1"/>
    <col min="8" max="8" width="22" bestFit="1" customWidth="1"/>
    <col min="9" max="9" width="15.85546875" bestFit="1" customWidth="1"/>
    <col min="12" max="12" width="12.42578125" bestFit="1" customWidth="1"/>
    <col min="13" max="13" width="18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15</v>
      </c>
      <c r="L1" t="s">
        <v>16</v>
      </c>
      <c r="M1" t="s">
        <v>13</v>
      </c>
      <c r="N1" t="s">
        <v>14</v>
      </c>
    </row>
    <row r="2" spans="1:14" x14ac:dyDescent="0.25">
      <c r="A2">
        <v>0</v>
      </c>
      <c r="B2">
        <v>0.5</v>
      </c>
      <c r="C2">
        <v>31.7</v>
      </c>
      <c r="E2" t="s">
        <v>9</v>
      </c>
      <c r="F2">
        <v>1</v>
      </c>
      <c r="G2" t="s">
        <v>10</v>
      </c>
      <c r="H2" t="s">
        <v>11</v>
      </c>
      <c r="I2" t="s">
        <v>12</v>
      </c>
    </row>
    <row r="3" spans="1:14" x14ac:dyDescent="0.25">
      <c r="A3">
        <v>60</v>
      </c>
      <c r="B3">
        <f>1/((1/$B$2)+$K$3/($M$3*B$2)*A3)</f>
        <v>7.3634565466422428E-2</v>
      </c>
      <c r="C3">
        <v>12.35</v>
      </c>
      <c r="E3" t="s">
        <v>9</v>
      </c>
      <c r="F3">
        <v>1</v>
      </c>
      <c r="G3" t="s">
        <v>10</v>
      </c>
      <c r="H3" t="s">
        <v>11</v>
      </c>
      <c r="I3" t="s">
        <v>12</v>
      </c>
      <c r="K3">
        <f>($C$2-C3)/A3</f>
        <v>0.32250000000000001</v>
      </c>
      <c r="L3">
        <f>INTERCEPT($C$3:$C$14,$K$3:$K$14)</f>
        <v>9.0081980470955259</v>
      </c>
      <c r="M3">
        <f>C3-L3</f>
        <v>3.3418019529044738</v>
      </c>
      <c r="N3">
        <f>$K$3/($M$3*B$2)</f>
        <v>0.19300964242941104</v>
      </c>
    </row>
    <row r="4" spans="1:14" x14ac:dyDescent="0.25">
      <c r="A4">
        <v>120</v>
      </c>
      <c r="B4">
        <f t="shared" ref="B4:B14" si="0">1/((1/$B$2)+$K$3/($M$3*B$2)*A4)</f>
        <v>3.9743800190200983E-2</v>
      </c>
      <c r="C4">
        <v>12.21</v>
      </c>
      <c r="E4" t="s">
        <v>9</v>
      </c>
      <c r="F4">
        <v>1</v>
      </c>
      <c r="G4" t="s">
        <v>10</v>
      </c>
      <c r="H4" t="s">
        <v>11</v>
      </c>
      <c r="I4" t="s">
        <v>12</v>
      </c>
      <c r="K4">
        <f t="shared" ref="K4:K14" si="1">($C$2-C4)/A4</f>
        <v>0.16241666666666665</v>
      </c>
    </row>
    <row r="5" spans="1:14" x14ac:dyDescent="0.25">
      <c r="A5">
        <v>180</v>
      </c>
      <c r="B5">
        <f t="shared" si="0"/>
        <v>2.7217004930626343E-2</v>
      </c>
      <c r="C5">
        <v>11.25</v>
      </c>
      <c r="E5" t="s">
        <v>9</v>
      </c>
      <c r="F5">
        <v>1</v>
      </c>
      <c r="G5" t="s">
        <v>10</v>
      </c>
      <c r="H5" t="s">
        <v>11</v>
      </c>
      <c r="I5" t="s">
        <v>12</v>
      </c>
      <c r="K5">
        <f t="shared" si="1"/>
        <v>0.11361111111111111</v>
      </c>
    </row>
    <row r="6" spans="1:14" x14ac:dyDescent="0.25">
      <c r="A6">
        <v>240</v>
      </c>
      <c r="B6">
        <f t="shared" si="0"/>
        <v>2.0694373125668526E-2</v>
      </c>
      <c r="C6">
        <v>10.53</v>
      </c>
      <c r="E6" t="s">
        <v>9</v>
      </c>
      <c r="F6">
        <v>1</v>
      </c>
      <c r="G6" t="s">
        <v>10</v>
      </c>
      <c r="H6" t="s">
        <v>11</v>
      </c>
      <c r="I6" t="s">
        <v>12</v>
      </c>
      <c r="K6">
        <f t="shared" si="1"/>
        <v>8.8208333333333347E-2</v>
      </c>
    </row>
    <row r="7" spans="1:14" x14ac:dyDescent="0.25">
      <c r="A7">
        <v>300</v>
      </c>
      <c r="B7">
        <f t="shared" si="0"/>
        <v>1.6693684636014793E-2</v>
      </c>
      <c r="C7">
        <v>10.11</v>
      </c>
      <c r="E7" t="s">
        <v>9</v>
      </c>
      <c r="F7">
        <v>1</v>
      </c>
      <c r="G7" t="s">
        <v>10</v>
      </c>
      <c r="H7" t="s">
        <v>11</v>
      </c>
      <c r="I7" t="s">
        <v>12</v>
      </c>
      <c r="K7">
        <f t="shared" si="1"/>
        <v>7.1966666666666665E-2</v>
      </c>
    </row>
    <row r="8" spans="1:14" x14ac:dyDescent="0.25">
      <c r="A8">
        <v>420</v>
      </c>
      <c r="B8">
        <f t="shared" si="0"/>
        <v>1.2038902535606645E-2</v>
      </c>
      <c r="C8">
        <v>9.75</v>
      </c>
      <c r="E8" t="s">
        <v>9</v>
      </c>
      <c r="F8">
        <v>1</v>
      </c>
      <c r="G8" t="s">
        <v>10</v>
      </c>
      <c r="H8" t="s">
        <v>11</v>
      </c>
      <c r="I8" t="s">
        <v>12</v>
      </c>
      <c r="K8">
        <f t="shared" si="1"/>
        <v>5.2261904761904759E-2</v>
      </c>
    </row>
    <row r="9" spans="1:14" x14ac:dyDescent="0.25">
      <c r="A9">
        <v>540</v>
      </c>
      <c r="B9">
        <f t="shared" si="0"/>
        <v>9.4139614228244319E-3</v>
      </c>
      <c r="C9">
        <v>9.34</v>
      </c>
      <c r="E9" t="s">
        <v>9</v>
      </c>
      <c r="F9">
        <v>1</v>
      </c>
      <c r="G9" t="s">
        <v>10</v>
      </c>
      <c r="H9" t="s">
        <v>11</v>
      </c>
      <c r="I9" t="s">
        <v>12</v>
      </c>
      <c r="K9">
        <f t="shared" si="1"/>
        <v>4.1407407407407407E-2</v>
      </c>
    </row>
    <row r="10" spans="1:14" x14ac:dyDescent="0.25">
      <c r="A10">
        <v>660</v>
      </c>
      <c r="B10">
        <f t="shared" si="0"/>
        <v>7.7287897198628653E-3</v>
      </c>
      <c r="C10">
        <v>9.31</v>
      </c>
      <c r="E10" t="s">
        <v>9</v>
      </c>
      <c r="F10">
        <v>1</v>
      </c>
      <c r="G10" t="s">
        <v>10</v>
      </c>
      <c r="H10" t="s">
        <v>11</v>
      </c>
      <c r="I10" t="s">
        <v>12</v>
      </c>
      <c r="K10">
        <f t="shared" si="1"/>
        <v>3.3924242424242426E-2</v>
      </c>
    </row>
    <row r="11" spans="1:14" x14ac:dyDescent="0.25">
      <c r="A11">
        <v>780</v>
      </c>
      <c r="B11">
        <f t="shared" si="0"/>
        <v>6.5553343169544691E-3</v>
      </c>
      <c r="C11">
        <v>9.15</v>
      </c>
      <c r="E11" t="s">
        <v>9</v>
      </c>
      <c r="F11">
        <v>1</v>
      </c>
      <c r="G11" t="s">
        <v>10</v>
      </c>
      <c r="H11" t="s">
        <v>11</v>
      </c>
      <c r="I11" t="s">
        <v>12</v>
      </c>
      <c r="K11">
        <f t="shared" si="1"/>
        <v>2.8910256410256407E-2</v>
      </c>
    </row>
    <row r="12" spans="1:14" x14ac:dyDescent="0.25">
      <c r="A12">
        <v>900</v>
      </c>
      <c r="B12">
        <f t="shared" si="0"/>
        <v>5.6912385336981199E-3</v>
      </c>
      <c r="C12">
        <v>9.0399999999999991</v>
      </c>
      <c r="E12" t="s">
        <v>9</v>
      </c>
      <c r="F12">
        <v>1</v>
      </c>
      <c r="G12" t="s">
        <v>10</v>
      </c>
      <c r="H12" t="s">
        <v>11</v>
      </c>
      <c r="I12" t="s">
        <v>12</v>
      </c>
      <c r="K12">
        <f t="shared" si="1"/>
        <v>2.5177777777777778E-2</v>
      </c>
    </row>
    <row r="13" spans="1:14" x14ac:dyDescent="0.25">
      <c r="A13">
        <v>1020</v>
      </c>
      <c r="B13">
        <f t="shared" si="0"/>
        <v>5.0284146844196071E-3</v>
      </c>
      <c r="C13">
        <v>8.9600000000000009</v>
      </c>
      <c r="E13" t="s">
        <v>9</v>
      </c>
      <c r="F13">
        <v>1</v>
      </c>
      <c r="G13" t="s">
        <v>10</v>
      </c>
      <c r="H13" t="s">
        <v>11</v>
      </c>
      <c r="I13" t="s">
        <v>12</v>
      </c>
      <c r="K13">
        <f t="shared" si="1"/>
        <v>2.2294117647058822E-2</v>
      </c>
    </row>
    <row r="14" spans="1:14" x14ac:dyDescent="0.25">
      <c r="A14">
        <v>1140</v>
      </c>
      <c r="B14">
        <f t="shared" si="0"/>
        <v>4.5038757397241605E-3</v>
      </c>
      <c r="C14">
        <v>8.84</v>
      </c>
      <c r="E14" t="s">
        <v>9</v>
      </c>
      <c r="F14">
        <v>1</v>
      </c>
      <c r="G14" t="s">
        <v>10</v>
      </c>
      <c r="H14" t="s">
        <v>11</v>
      </c>
      <c r="I14" t="s">
        <v>12</v>
      </c>
      <c r="K14">
        <f>($C$2-C14)/A14</f>
        <v>2.0052631578947367E-2</v>
      </c>
    </row>
    <row r="15" spans="1:14" x14ac:dyDescent="0.25">
      <c r="A15">
        <v>0</v>
      </c>
      <c r="B15">
        <v>0.5</v>
      </c>
      <c r="C15">
        <v>47.2</v>
      </c>
      <c r="E15" t="s">
        <v>9</v>
      </c>
      <c r="F15">
        <v>2</v>
      </c>
      <c r="G15" t="s">
        <v>10</v>
      </c>
      <c r="H15" t="s">
        <v>11</v>
      </c>
      <c r="I15" t="s">
        <v>12</v>
      </c>
    </row>
    <row r="16" spans="1:14" x14ac:dyDescent="0.25">
      <c r="A16">
        <v>60</v>
      </c>
      <c r="B16">
        <f>1/((1/$B$15)+$K$16/($M$16*B$15)*A16)</f>
        <v>5.5049891863108463E-2</v>
      </c>
      <c r="C16">
        <v>13.75</v>
      </c>
      <c r="E16" t="s">
        <v>9</v>
      </c>
      <c r="F16">
        <v>2</v>
      </c>
      <c r="G16" t="s">
        <v>10</v>
      </c>
      <c r="H16" t="s">
        <v>11</v>
      </c>
      <c r="I16" t="s">
        <v>12</v>
      </c>
      <c r="K16">
        <f>($C$15-C16)/A16</f>
        <v>0.5575</v>
      </c>
      <c r="L16">
        <f>INTERCEPT($C$16:$C$27,$K$16:$K$27)</f>
        <v>9.611516046076666</v>
      </c>
      <c r="M16">
        <f>C16-L16</f>
        <v>4.138483953923334</v>
      </c>
      <c r="N16">
        <f>$K$16/($M$16*B$15)</f>
        <v>0.26942233252903303</v>
      </c>
    </row>
    <row r="17" spans="1:11" x14ac:dyDescent="0.25">
      <c r="A17">
        <v>120</v>
      </c>
      <c r="B17">
        <f t="shared" ref="B17:B27" si="2">1/((1/$B$15)+$K$16/($M$16*B$15)*A17)</f>
        <v>2.9128464767122702E-2</v>
      </c>
      <c r="C17">
        <v>12.21</v>
      </c>
      <c r="E17" t="s">
        <v>9</v>
      </c>
      <c r="F17">
        <v>2</v>
      </c>
      <c r="G17" t="s">
        <v>10</v>
      </c>
      <c r="H17" t="s">
        <v>11</v>
      </c>
      <c r="I17" t="s">
        <v>12</v>
      </c>
      <c r="K17">
        <f t="shared" ref="K17:K27" si="3">($C$15-C17)/A17</f>
        <v>0.29158333333333336</v>
      </c>
    </row>
    <row r="18" spans="1:11" x14ac:dyDescent="0.25">
      <c r="A18">
        <v>180</v>
      </c>
      <c r="B18">
        <f t="shared" si="2"/>
        <v>1.9803541009113964E-2</v>
      </c>
      <c r="C18">
        <v>11.62</v>
      </c>
      <c r="E18" t="s">
        <v>9</v>
      </c>
      <c r="F18">
        <v>2</v>
      </c>
      <c r="G18" t="s">
        <v>10</v>
      </c>
      <c r="H18" t="s">
        <v>11</v>
      </c>
      <c r="I18" t="s">
        <v>12</v>
      </c>
      <c r="K18">
        <f t="shared" si="3"/>
        <v>0.19766666666666668</v>
      </c>
    </row>
    <row r="19" spans="1:11" x14ac:dyDescent="0.25">
      <c r="A19">
        <v>240</v>
      </c>
      <c r="B19">
        <f t="shared" si="2"/>
        <v>1.5001194138489099E-2</v>
      </c>
      <c r="C19">
        <v>10.95</v>
      </c>
      <c r="E19" t="s">
        <v>9</v>
      </c>
      <c r="F19">
        <v>2</v>
      </c>
      <c r="G19" t="s">
        <v>10</v>
      </c>
      <c r="H19" t="s">
        <v>11</v>
      </c>
      <c r="I19" t="s">
        <v>12</v>
      </c>
      <c r="K19">
        <f t="shared" si="3"/>
        <v>0.15104166666666666</v>
      </c>
    </row>
    <row r="20" spans="1:11" x14ac:dyDescent="0.25">
      <c r="A20">
        <v>300</v>
      </c>
      <c r="B20">
        <f t="shared" si="2"/>
        <v>1.2073401486636461E-2</v>
      </c>
      <c r="C20">
        <v>10.8</v>
      </c>
      <c r="E20" t="s">
        <v>9</v>
      </c>
      <c r="F20">
        <v>2</v>
      </c>
      <c r="G20" t="s">
        <v>10</v>
      </c>
      <c r="H20" t="s">
        <v>11</v>
      </c>
      <c r="I20" t="s">
        <v>12</v>
      </c>
      <c r="K20">
        <f t="shared" si="3"/>
        <v>0.12133333333333335</v>
      </c>
    </row>
    <row r="21" spans="1:11" x14ac:dyDescent="0.25">
      <c r="A21">
        <v>420</v>
      </c>
      <c r="B21">
        <f t="shared" si="2"/>
        <v>8.6837682737609181E-3</v>
      </c>
      <c r="C21">
        <v>10.55</v>
      </c>
      <c r="E21" t="s">
        <v>9</v>
      </c>
      <c r="F21">
        <v>2</v>
      </c>
      <c r="G21" t="s">
        <v>10</v>
      </c>
      <c r="H21" t="s">
        <v>11</v>
      </c>
      <c r="I21" t="s">
        <v>12</v>
      </c>
      <c r="K21">
        <f t="shared" si="3"/>
        <v>8.7261904761904777E-2</v>
      </c>
    </row>
    <row r="22" spans="1:11" x14ac:dyDescent="0.25">
      <c r="A22">
        <v>540</v>
      </c>
      <c r="B22">
        <f t="shared" si="2"/>
        <v>6.780209889158454E-3</v>
      </c>
      <c r="C22">
        <v>10.050000000000001</v>
      </c>
      <c r="E22" t="s">
        <v>9</v>
      </c>
      <c r="F22">
        <v>2</v>
      </c>
      <c r="G22" t="s">
        <v>10</v>
      </c>
      <c r="H22" t="s">
        <v>11</v>
      </c>
      <c r="I22" t="s">
        <v>12</v>
      </c>
      <c r="K22">
        <f t="shared" si="3"/>
        <v>6.8796296296296314E-2</v>
      </c>
    </row>
    <row r="23" spans="1:11" x14ac:dyDescent="0.25">
      <c r="A23">
        <v>660</v>
      </c>
      <c r="B23">
        <f t="shared" si="2"/>
        <v>5.561155655701258E-3</v>
      </c>
      <c r="C23">
        <v>9.92</v>
      </c>
      <c r="E23" t="s">
        <v>9</v>
      </c>
      <c r="F23">
        <v>2</v>
      </c>
      <c r="G23" t="s">
        <v>10</v>
      </c>
      <c r="H23" t="s">
        <v>11</v>
      </c>
      <c r="I23" t="s">
        <v>12</v>
      </c>
      <c r="K23">
        <f t="shared" si="3"/>
        <v>5.6484848484848485E-2</v>
      </c>
    </row>
    <row r="24" spans="1:11" x14ac:dyDescent="0.25">
      <c r="A24">
        <v>780</v>
      </c>
      <c r="B24">
        <f t="shared" si="2"/>
        <v>4.7136589058651866E-3</v>
      </c>
      <c r="C24">
        <v>9.7100000000000009</v>
      </c>
      <c r="E24" t="s">
        <v>9</v>
      </c>
      <c r="F24">
        <v>2</v>
      </c>
      <c r="G24" t="s">
        <v>10</v>
      </c>
      <c r="H24" t="s">
        <v>11</v>
      </c>
      <c r="I24" t="s">
        <v>12</v>
      </c>
      <c r="K24">
        <f t="shared" si="3"/>
        <v>4.8064102564102568E-2</v>
      </c>
    </row>
    <row r="25" spans="1:11" x14ac:dyDescent="0.25">
      <c r="A25">
        <v>900</v>
      </c>
      <c r="B25">
        <f t="shared" si="2"/>
        <v>4.0903124751701901E-3</v>
      </c>
      <c r="C25">
        <v>9.68</v>
      </c>
      <c r="E25" t="s">
        <v>9</v>
      </c>
      <c r="F25">
        <v>2</v>
      </c>
      <c r="G25" t="s">
        <v>10</v>
      </c>
      <c r="H25" t="s">
        <v>11</v>
      </c>
      <c r="I25" t="s">
        <v>12</v>
      </c>
      <c r="K25">
        <f t="shared" si="3"/>
        <v>4.1688888888888893E-2</v>
      </c>
    </row>
    <row r="26" spans="1:11" x14ac:dyDescent="0.25">
      <c r="A26">
        <v>1020</v>
      </c>
      <c r="B26">
        <f t="shared" si="2"/>
        <v>3.6125760816240896E-3</v>
      </c>
      <c r="C26">
        <v>9.84</v>
      </c>
      <c r="E26" t="s">
        <v>9</v>
      </c>
      <c r="F26">
        <v>2</v>
      </c>
      <c r="G26" t="s">
        <v>10</v>
      </c>
      <c r="H26" t="s">
        <v>11</v>
      </c>
      <c r="I26" t="s">
        <v>12</v>
      </c>
      <c r="K26">
        <f t="shared" si="3"/>
        <v>3.6627450980392155E-2</v>
      </c>
    </row>
    <row r="27" spans="1:11" x14ac:dyDescent="0.25">
      <c r="A27">
        <v>1140</v>
      </c>
      <c r="B27">
        <f t="shared" si="2"/>
        <v>3.2347650909262181E-3</v>
      </c>
      <c r="C27">
        <v>9.8000000000000007</v>
      </c>
      <c r="E27" t="s">
        <v>9</v>
      </c>
      <c r="F27">
        <v>2</v>
      </c>
      <c r="G27" t="s">
        <v>10</v>
      </c>
      <c r="H27" t="s">
        <v>11</v>
      </c>
      <c r="I27" t="s">
        <v>12</v>
      </c>
      <c r="K27">
        <f>($C$15-C27)/A27</f>
        <v>3.2807017543859653E-2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Copia de experimento1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R9Magnum</dc:creator>
  <cp:lastModifiedBy>R9Magnum</cp:lastModifiedBy>
  <dcterms:created xsi:type="dcterms:W3CDTF">2024-07-24T16:48:34Z</dcterms:created>
  <dcterms:modified xsi:type="dcterms:W3CDTF">2024-07-24T20:43:32Z</dcterms:modified>
</cp:coreProperties>
</file>