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13_ncr:1_{77888807-5D9F-4DA3-B6AF-18F77BF2C3AD}" xr6:coauthVersionLast="47" xr6:coauthVersionMax="47" xr10:uidLastSave="{00000000-0000-0000-0000-000000000000}"/>
  <bookViews>
    <workbookView xWindow="-120" yWindow="-120" windowWidth="29040" windowHeight="15840" xr2:uid="{8D7690A0-57D3-4685-9D52-E2AC64821DF8}"/>
  </bookViews>
  <sheets>
    <sheet name="experimento1 (3)" sheetId="3" r:id="rId1"/>
    <sheet name="experimento1 (2)" sheetId="2" r:id="rId2"/>
    <sheet name="experimento1" sheetId="1" r:id="rId3"/>
  </sheets>
  <calcPr calcId="181029"/>
</workbook>
</file>

<file path=xl/calcChain.xml><?xml version="1.0" encoding="utf-8"?>
<calcChain xmlns="http://schemas.openxmlformats.org/spreadsheetml/2006/main">
  <c r="B11" i="2" l="1"/>
  <c r="B12" i="2"/>
  <c r="B13" i="2"/>
  <c r="B14" i="2"/>
  <c r="D2" i="2"/>
  <c r="D11" i="2"/>
  <c r="D12" i="2"/>
  <c r="D13" i="2"/>
  <c r="D14" i="2"/>
  <c r="L27" i="3"/>
  <c r="L26" i="3"/>
  <c r="L25" i="3"/>
  <c r="L24" i="3"/>
  <c r="L23" i="3"/>
  <c r="L22" i="3"/>
  <c r="L21" i="3"/>
  <c r="L20" i="3"/>
  <c r="L19" i="3"/>
  <c r="L18" i="3"/>
  <c r="L17" i="3"/>
  <c r="L16" i="3"/>
  <c r="B15" i="3"/>
  <c r="W26" i="3" s="1"/>
  <c r="L14" i="3"/>
  <c r="L13" i="3"/>
  <c r="L12" i="3"/>
  <c r="L11" i="3"/>
  <c r="L10" i="3"/>
  <c r="L9" i="3"/>
  <c r="W8" i="3"/>
  <c r="L8" i="3"/>
  <c r="L7" i="3"/>
  <c r="W6" i="3"/>
  <c r="L6" i="3"/>
  <c r="L5" i="3"/>
  <c r="L4" i="3"/>
  <c r="L3" i="3"/>
  <c r="W8" i="2"/>
  <c r="B3" i="2" s="1"/>
  <c r="D3" i="2" s="1"/>
  <c r="W6" i="2"/>
  <c r="L17" i="2"/>
  <c r="L18" i="2"/>
  <c r="L19" i="2"/>
  <c r="L20" i="2"/>
  <c r="L21" i="2"/>
  <c r="L22" i="2"/>
  <c r="L23" i="2"/>
  <c r="L24" i="2"/>
  <c r="L25" i="2"/>
  <c r="L26" i="2"/>
  <c r="L27" i="2"/>
  <c r="L16" i="2"/>
  <c r="L14" i="2"/>
  <c r="L4" i="2"/>
  <c r="L5" i="2"/>
  <c r="L6" i="2"/>
  <c r="L7" i="2"/>
  <c r="L8" i="2"/>
  <c r="L9" i="2"/>
  <c r="L10" i="2"/>
  <c r="L11" i="2"/>
  <c r="L12" i="2"/>
  <c r="L13" i="2"/>
  <c r="L3" i="2"/>
  <c r="D17" i="1"/>
  <c r="D18" i="1"/>
  <c r="D19" i="1"/>
  <c r="D20" i="1"/>
  <c r="D21" i="1"/>
  <c r="D22" i="1"/>
  <c r="D23" i="1"/>
  <c r="D24" i="1"/>
  <c r="D25" i="1"/>
  <c r="D26" i="1"/>
  <c r="D27" i="1"/>
  <c r="D16" i="1"/>
  <c r="B10" i="2" l="1"/>
  <c r="D10" i="2" s="1"/>
  <c r="B9" i="2"/>
  <c r="D9" i="2" s="1"/>
  <c r="B8" i="2"/>
  <c r="D8" i="2" s="1"/>
  <c r="B7" i="2"/>
  <c r="D7" i="2" s="1"/>
  <c r="B6" i="2"/>
  <c r="D6" i="2" s="1"/>
  <c r="B5" i="2"/>
  <c r="D5" i="2" s="1"/>
  <c r="B4" i="2"/>
  <c r="D4" i="2" s="1"/>
  <c r="B15" i="2" l="1"/>
  <c r="W26" i="2" s="1"/>
  <c r="B24" i="2" s="1"/>
  <c r="D24" i="2" s="1"/>
  <c r="B22" i="2" l="1"/>
  <c r="D22" i="2" s="1"/>
  <c r="B26" i="2"/>
  <c r="D26" i="2" s="1"/>
  <c r="B19" i="2"/>
  <c r="D19" i="2" s="1"/>
  <c r="B25" i="2"/>
  <c r="D25" i="2" s="1"/>
  <c r="B27" i="2"/>
  <c r="D27" i="2" s="1"/>
  <c r="B16" i="2"/>
  <c r="D16" i="2" s="1"/>
  <c r="B17" i="2"/>
  <c r="D17" i="2" s="1"/>
  <c r="B23" i="2"/>
  <c r="D23" i="2" s="1"/>
  <c r="B18" i="2"/>
  <c r="D18" i="2" s="1"/>
  <c r="B20" i="2"/>
  <c r="D20" i="2" s="1"/>
  <c r="B21" i="2"/>
  <c r="D21" i="2" s="1"/>
</calcChain>
</file>

<file path=xl/sharedStrings.xml><?xml version="1.0" encoding="utf-8"?>
<sst xmlns="http://schemas.openxmlformats.org/spreadsheetml/2006/main" count="354" uniqueCount="19">
  <si>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</si>
  <si>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</si>
  <si>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</si>
  <si>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</si>
  <si>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</si>
  <si>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</si>
  <si>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</si>
  <si>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</si>
  <si>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</si>
  <si>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A</t>
  </si>
  <si>
    <t>HidrolisisAcetato</t>
  </si>
  <si>
    <t>HidrolisisAcetatoBasico</t>
  </si>
  <si>
    <t>reactivo_limitante</t>
  </si>
  <si>
    <t>L0-Lt/t</t>
  </si>
  <si>
    <t>m</t>
  </si>
  <si>
    <t>b</t>
  </si>
  <si>
    <t>k</t>
  </si>
  <si>
    <t>S/m</t>
  </si>
  <si>
    <t>mS/cm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</si>
</sst>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22244094488189E-2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'experimento1 (3)'!$L$3:$L$14</c:f>
              <c:numCache>
                <c:formatCode>General</c:formatCode>
                <c:ptCount val="12"/>
                <c:pt idx="0">
                  <c:v>3.2249999999999994E-2</c:v>
                </c:pt>
                <c:pt idx="1">
                  <c:v>1.6241666666666665E-2</c:v>
                </c:pt>
                <c:pt idx="2">
                  <c:v>1.136111111111111E-2</c:v>
                </c:pt>
                <c:pt idx="3">
                  <c:v>8.8208333333333333E-3</c:v>
                </c:pt>
                <c:pt idx="4">
                  <c:v>7.1966666666666663E-3</c:v>
                </c:pt>
                <c:pt idx="5">
                  <c:v>5.2261904761904754E-3</c:v>
                </c:pt>
                <c:pt idx="6">
                  <c:v>4.14074074074074E-3</c:v>
                </c:pt>
                <c:pt idx="7">
                  <c:v>3.3924242424242424E-3</c:v>
                </c:pt>
                <c:pt idx="8">
                  <c:v>2.8910256410256407E-3</c:v>
                </c:pt>
                <c:pt idx="9">
                  <c:v>2.5177777777777776E-3</c:v>
                </c:pt>
                <c:pt idx="10">
                  <c:v>2.2294117647058825E-3</c:v>
                </c:pt>
                <c:pt idx="11">
                  <c:v>2.005263157894737E-3</c:v>
                </c:pt>
              </c:numCache>
            </c:numRef>
          </c:xVal>
          <c:yVal>
            <c:numRef>
              <c:f>'experimento1 (3)'!$C$3:$C$14</c:f>
              <c:numCache>
                <c:formatCode>General</c:formatCode>
                <c:ptCount val="12"/>
                <c:pt idx="0">
                  <c:v>1.2350000000000001</c:v>
                </c:pt>
                <c:pt idx="1">
                  <c:v>1.2210000000000001</c:v>
                </c:pt>
                <c:pt idx="2">
                  <c:v>1.125</c:v>
                </c:pt>
                <c:pt idx="3">
                  <c:v>1.0529999999999999</c:v>
                </c:pt>
                <c:pt idx="4">
                  <c:v>1.0109999999999999</c:v>
                </c:pt>
                <c:pt idx="5">
                  <c:v>0.97500000000000009</c:v>
                </c:pt>
                <c:pt idx="6">
                  <c:v>0.93400000000000005</c:v>
                </c:pt>
                <c:pt idx="7">
                  <c:v>0.93100000000000005</c:v>
                </c:pt>
                <c:pt idx="8">
                  <c:v>0.91500000000000004</c:v>
                </c:pt>
                <c:pt idx="9">
                  <c:v>0.90399999999999991</c:v>
                </c:pt>
                <c:pt idx="10">
                  <c:v>0.89600000000000013</c:v>
                </c:pt>
                <c:pt idx="11">
                  <c:v>0.88400000000000001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1-4333-81E0-2E9B2BBC9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364031"/>
        <c:axId val="2036364863"/>
      </c:scatterChart>
      <c:valAx>
        <c:axId val="20363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863"/>
        <c:crosses val="autoZero"/>
        <c:crossBetween val="midCat"/>
      </c:valAx>
      <c:valAx>
        <c:axId val="20363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110236220472439E-3"/>
                  <c:y val="0.17905110819480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'experimento1 (3)'!$L$16:$L$27</c:f>
              <c:numCache>
                <c:formatCode>General</c:formatCode>
                <c:ptCount val="12"/>
                <c:pt idx="0">
                  <c:v>5.5750000000000008E-2</c:v>
                </c:pt>
                <c:pt idx="1">
                  <c:v>2.9158333333333338E-2</c:v>
                </c:pt>
                <c:pt idx="2">
                  <c:v>1.9766666666666672E-2</c:v>
                </c:pt>
                <c:pt idx="3">
                  <c:v>1.510416666666667E-2</c:v>
                </c:pt>
                <c:pt idx="4">
                  <c:v>1.2133333333333335E-2</c:v>
                </c:pt>
                <c:pt idx="5">
                  <c:v>8.7261904761904777E-3</c:v>
                </c:pt>
                <c:pt idx="6">
                  <c:v>6.8796296296296314E-3</c:v>
                </c:pt>
                <c:pt idx="7">
                  <c:v>5.6484848484848497E-3</c:v>
                </c:pt>
                <c:pt idx="8">
                  <c:v>4.8064102564102573E-3</c:v>
                </c:pt>
                <c:pt idx="9">
                  <c:v>4.1688888888888895E-3</c:v>
                </c:pt>
                <c:pt idx="10">
                  <c:v>3.6627450980392163E-3</c:v>
                </c:pt>
                <c:pt idx="11">
                  <c:v>3.2807017543859656E-3</c:v>
                </c:pt>
              </c:numCache>
            </c:numRef>
          </c:xVal>
          <c:yVal>
            <c:numRef>
              <c:f>'experimento1 (3)'!$C$16:$C$27</c:f>
              <c:numCache>
                <c:formatCode>General</c:formatCode>
                <c:ptCount val="12"/>
                <c:pt idx="0">
                  <c:v>1.375</c:v>
                </c:pt>
                <c:pt idx="1">
                  <c:v>1.2210000000000001</c:v>
                </c:pt>
                <c:pt idx="2">
                  <c:v>1.1619999999999999</c:v>
                </c:pt>
                <c:pt idx="3">
                  <c:v>1.095</c:v>
                </c:pt>
                <c:pt idx="4">
                  <c:v>1.08</c:v>
                </c:pt>
                <c:pt idx="5">
                  <c:v>1.0550000000000002</c:v>
                </c:pt>
                <c:pt idx="6">
                  <c:v>1.0050000000000001</c:v>
                </c:pt>
                <c:pt idx="7">
                  <c:v>0.99199999999999999</c:v>
                </c:pt>
                <c:pt idx="8">
                  <c:v>0.97100000000000009</c:v>
                </c:pt>
                <c:pt idx="9">
                  <c:v>0.96799999999999997</c:v>
                </c:pt>
                <c:pt idx="10">
                  <c:v>0.98399999999999999</c:v>
                </c:pt>
                <c:pt idx="11">
                  <c:v>0.98000000000000009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3A-4A0C-BA91-8958F0C32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364031"/>
        <c:axId val="2036364863"/>
      </c:scatterChart>
      <c:valAx>
        <c:axId val="20363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863"/>
        <c:crosses val="autoZero"/>
        <c:crossBetween val="midCat"/>
      </c:valAx>
      <c:valAx>
        <c:axId val="20363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22244094488189E-2"/>
                  <c:y val="0.110694444444444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'experimento1 (2)'!$L$3:$L$14</c:f>
              <c:numCache>
                <c:formatCode>General</c:formatCode>
                <c:ptCount val="12"/>
                <c:pt idx="0">
                  <c:v>0.32250000000000001</c:v>
                </c:pt>
                <c:pt idx="1">
                  <c:v>0.16241666666666665</c:v>
                </c:pt>
                <c:pt idx="2">
                  <c:v>0.11361111111111111</c:v>
                </c:pt>
                <c:pt idx="3">
                  <c:v>8.8208333333333347E-2</c:v>
                </c:pt>
                <c:pt idx="4">
                  <c:v>7.1966666666666665E-2</c:v>
                </c:pt>
                <c:pt idx="5">
                  <c:v>5.2261904761904759E-2</c:v>
                </c:pt>
                <c:pt idx="6">
                  <c:v>4.1407407407407407E-2</c:v>
                </c:pt>
                <c:pt idx="7">
                  <c:v>3.3924242424242426E-2</c:v>
                </c:pt>
                <c:pt idx="8">
                  <c:v>2.8910256410256407E-2</c:v>
                </c:pt>
                <c:pt idx="9">
                  <c:v>2.5177777777777778E-2</c:v>
                </c:pt>
                <c:pt idx="10">
                  <c:v>2.2294117647058822E-2</c:v>
                </c:pt>
                <c:pt idx="11">
                  <c:v>2.0052631578947367E-2</c:v>
                </c:pt>
              </c:numCache>
            </c:numRef>
          </c:xVal>
          <c:yVal>
            <c:numRef>
              <c:f>'experimento1 (2)'!$C$3:$C$14</c:f>
              <c:numCache>
                <c:formatCode>General</c:formatCode>
                <c:ptCount val="12"/>
                <c:pt idx="0">
                  <c:v>12.35</c:v>
                </c:pt>
                <c:pt idx="1">
                  <c:v>12.21</c:v>
                </c:pt>
                <c:pt idx="2">
                  <c:v>11.25</c:v>
                </c:pt>
                <c:pt idx="3">
                  <c:v>10.53</c:v>
                </c:pt>
                <c:pt idx="4">
                  <c:v>10.11</c:v>
                </c:pt>
                <c:pt idx="5">
                  <c:v>9.75</c:v>
                </c:pt>
                <c:pt idx="6">
                  <c:v>9.34</c:v>
                </c:pt>
                <c:pt idx="7">
                  <c:v>9.31</c:v>
                </c:pt>
                <c:pt idx="8">
                  <c:v>9.15</c:v>
                </c:pt>
                <c:pt idx="9">
                  <c:v>9.0399999999999991</c:v>
                </c:pt>
                <c:pt idx="10">
                  <c:v>8.9600000000000009</c:v>
                </c:pt>
                <c:pt idx="11">
                  <c:v>8.84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11-48A8-BAAF-7A8B0A795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364031"/>
        <c:axId val="2036364863"/>
      </c:scatterChart>
      <c:valAx>
        <c:axId val="20363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863"/>
        <c:crosses val="autoZero"/>
        <c:crossBetween val="midCat"/>
      </c:valAx>
      <c:valAx>
        <c:axId val="20363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8110236220472439E-3"/>
                  <c:y val="0.179051108194808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C"/>
                </a:p>
              </c:txPr>
            </c:trendlineLbl>
          </c:trendline>
          <c:xVal>
            <c:numRef>
              <c:f>'experimento1 (2)'!$L$16:$L$27</c:f>
              <c:numCache>
                <c:formatCode>General</c:formatCode>
                <c:ptCount val="12"/>
                <c:pt idx="0">
                  <c:v>0.5575</c:v>
                </c:pt>
                <c:pt idx="1">
                  <c:v>0.29158333333333336</c:v>
                </c:pt>
                <c:pt idx="2">
                  <c:v>0.19766666666666668</c:v>
                </c:pt>
                <c:pt idx="3">
                  <c:v>0.15104166666666666</c:v>
                </c:pt>
                <c:pt idx="4">
                  <c:v>0.12133333333333335</c:v>
                </c:pt>
                <c:pt idx="5">
                  <c:v>8.7261904761904777E-2</c:v>
                </c:pt>
                <c:pt idx="6">
                  <c:v>6.8796296296296314E-2</c:v>
                </c:pt>
                <c:pt idx="7">
                  <c:v>5.6484848484848485E-2</c:v>
                </c:pt>
                <c:pt idx="8">
                  <c:v>4.8064102564102568E-2</c:v>
                </c:pt>
                <c:pt idx="9">
                  <c:v>4.1688888888888893E-2</c:v>
                </c:pt>
                <c:pt idx="10">
                  <c:v>3.6627450980392155E-2</c:v>
                </c:pt>
                <c:pt idx="11">
                  <c:v>3.2807017543859653E-2</c:v>
                </c:pt>
              </c:numCache>
            </c:numRef>
          </c:xVal>
          <c:yVal>
            <c:numRef>
              <c:f>'experimento1 (2)'!$C$16:$C$27</c:f>
              <c:numCache>
                <c:formatCode>General</c:formatCode>
                <c:ptCount val="12"/>
                <c:pt idx="0">
                  <c:v>13.75</c:v>
                </c:pt>
                <c:pt idx="1">
                  <c:v>12.21</c:v>
                </c:pt>
                <c:pt idx="2">
                  <c:v>11.62</c:v>
                </c:pt>
                <c:pt idx="3">
                  <c:v>10.95</c:v>
                </c:pt>
                <c:pt idx="4">
                  <c:v>10.8</c:v>
                </c:pt>
                <c:pt idx="5">
                  <c:v>10.55</c:v>
                </c:pt>
                <c:pt idx="6">
                  <c:v>10.050000000000001</c:v>
                </c:pt>
                <c:pt idx="7">
                  <c:v>9.92</c:v>
                </c:pt>
                <c:pt idx="8">
                  <c:v>9.7100000000000009</c:v>
                </c:pt>
                <c:pt idx="9">
                  <c:v>9.68</c:v>
                </c:pt>
                <c:pt idx="10">
                  <c:v>9.84</c:v>
                </c:pt>
                <c:pt idx="11">
                  <c:v>9.8000000000000007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3-4B7A-ADC2-B34D6B833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364031"/>
        <c:axId val="2036364863"/>
      </c:scatterChart>
      <c:valAx>
        <c:axId val="203636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863"/>
        <c:crosses val="autoZero"/>
        <c:crossBetween val="midCat"/>
      </c:valAx>
      <c:valAx>
        <c:axId val="20363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03636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481012</xdr:colOff>
      <xdr:row>1</xdr:row>
      <xdr:rowOff>104775</xdr:rowOff>
    </xdr:from>
    <xdr:to>
      <xdr:col>20</xdr:col>
      <xdr:colOff>23812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789D63-7F0A-48BE-A7B2-623CBF55B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590550</xdr:colOff>
      <xdr:row>17</xdr:row>
      <xdr:rowOff>114300</xdr:rowOff>
    </xdr:from>
    <xdr:to>
      <xdr:col>20</xdr:col>
      <xdr:colOff>133350</xdr:colOff>
      <xdr:row>32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FC03485-38D8-4A16-ACEA-0531E5307D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481012</xdr:colOff>
      <xdr:row>1</xdr:row>
      <xdr:rowOff>104775</xdr:rowOff>
    </xdr:from>
    <xdr:to>
      <xdr:col>20</xdr:col>
      <xdr:colOff>23812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508D58-BE05-4875-84C4-1C002A5DC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590550</xdr:colOff>
      <xdr:row>17</xdr:row>
      <xdr:rowOff>114300</xdr:rowOff>
    </xdr:from>
    <xdr:to>
      <xdr:col>20</xdr:col>
      <xdr:colOff>133350</xdr:colOff>
      <xdr:row>32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505B3B-2D92-4490-B854-D7740FC91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F2EF-4D9F-499E-83AA-A5D605093F02}">
  <dimension ref="A1:W28"/>
  <sheetViews>
    <sheetView tabSelected="1" workbookViewId="0">
      <selection activeCell="C29" sqref="C29"/>
    </sheetView>
  </sheetViews>
  <sheetFormatPr baseColWidth="10" defaultRowHeight="14.25"/>
  <cols>
    <col min="2" max="2" width="12.375" bestFit="1" customWidth="1"/>
    <col min="3" max="3" width="13" bestFit="1" customWidth="1"/>
    <col min="4" max="4" width="25.125" bestFit="1" customWidth="1"/>
    <col min="5" max="5" width="15" bestFit="1" customWidth="1"/>
    <col min="6" max="6" width="20.625" bestFit="1" customWidth="1"/>
    <col min="7" max="7" width="14.375" bestFit="1" customWidth="1"/>
    <col min="8" max="8" width="20.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13</v>
      </c>
    </row>
    <row r="2" spans="1:23">
      <c r="A2">
        <v>0</v>
      </c>
      <c r="B2">
        <v>0.5</v>
      </c>
      <c r="C2">
        <v>3.17</v>
      </c>
      <c r="E2" t="s">
        <v>12</v>
      </c>
      <c r="F2">
        <v>1</v>
      </c>
      <c r="G2" t="s">
        <v>10</v>
      </c>
      <c r="H2" t="s">
        <v>11</v>
      </c>
      <c r="I2" t="s">
        <v>9</v>
      </c>
    </row>
    <row r="3" spans="1:23">
      <c r="A3">
        <v>60</v>
      </c>
      <c r="C3">
        <v>1.2350000000000001</v>
      </c>
      <c r="E3" t="s">
        <v>12</v>
      </c>
      <c r="F3">
        <v>1</v>
      </c>
      <c r="G3" t="s">
        <v>10</v>
      </c>
      <c r="H3" t="s">
        <v>11</v>
      </c>
      <c r="I3" t="s">
        <v>9</v>
      </c>
      <c r="L3">
        <f>($C$2-C3)/A3</f>
        <v>3.2249999999999994E-2</v>
      </c>
    </row>
    <row r="4" spans="1:23">
      <c r="A4">
        <v>120</v>
      </c>
      <c r="C4">
        <v>1.2210000000000001</v>
      </c>
      <c r="E4" t="s">
        <v>12</v>
      </c>
      <c r="F4">
        <v>1</v>
      </c>
      <c r="G4" t="s">
        <v>10</v>
      </c>
      <c r="H4" t="s">
        <v>11</v>
      </c>
      <c r="I4" t="s">
        <v>9</v>
      </c>
      <c r="L4">
        <f>($C$2-C4)/A4</f>
        <v>1.6241666666666665E-2</v>
      </c>
    </row>
    <row r="5" spans="1:23">
      <c r="A5">
        <v>180</v>
      </c>
      <c r="C5">
        <v>1.125</v>
      </c>
      <c r="E5" t="s">
        <v>12</v>
      </c>
      <c r="F5">
        <v>1</v>
      </c>
      <c r="G5" t="s">
        <v>10</v>
      </c>
      <c r="H5" t="s">
        <v>11</v>
      </c>
      <c r="I5" t="s">
        <v>9</v>
      </c>
      <c r="L5">
        <f>($C$2-C5)/A5</f>
        <v>1.136111111111111E-2</v>
      </c>
    </row>
    <row r="6" spans="1:23">
      <c r="A6">
        <v>240</v>
      </c>
      <c r="C6">
        <v>1.0529999999999999</v>
      </c>
      <c r="E6" t="s">
        <v>12</v>
      </c>
      <c r="F6">
        <v>1</v>
      </c>
      <c r="G6" t="s">
        <v>10</v>
      </c>
      <c r="H6" t="s">
        <v>11</v>
      </c>
      <c r="I6" t="s">
        <v>9</v>
      </c>
      <c r="L6">
        <f>($C$2-C6)/A6</f>
        <v>8.8208333333333333E-3</v>
      </c>
      <c r="V6" t="s">
        <v>14</v>
      </c>
      <c r="W6">
        <f>12.996</f>
        <v>12.996</v>
      </c>
    </row>
    <row r="7" spans="1:23">
      <c r="A7">
        <v>300</v>
      </c>
      <c r="C7">
        <v>1.0109999999999999</v>
      </c>
      <c r="E7" t="s">
        <v>12</v>
      </c>
      <c r="F7">
        <v>1</v>
      </c>
      <c r="G7" t="s">
        <v>10</v>
      </c>
      <c r="H7" t="s">
        <v>11</v>
      </c>
      <c r="I7" t="s">
        <v>9</v>
      </c>
      <c r="L7">
        <f>($C$2-C7)/A7</f>
        <v>7.1966666666666663E-3</v>
      </c>
      <c r="V7" t="s">
        <v>15</v>
      </c>
      <c r="W7">
        <v>0.9</v>
      </c>
    </row>
    <row r="8" spans="1:23">
      <c r="A8">
        <v>420</v>
      </c>
      <c r="C8">
        <v>0.97500000000000009</v>
      </c>
      <c r="E8" t="s">
        <v>12</v>
      </c>
      <c r="F8">
        <v>1</v>
      </c>
      <c r="G8" t="s">
        <v>10</v>
      </c>
      <c r="H8" t="s">
        <v>11</v>
      </c>
      <c r="I8" t="s">
        <v>9</v>
      </c>
      <c r="L8">
        <f>($C$2-C8)/A8</f>
        <v>5.2261904761904754E-3</v>
      </c>
      <c r="V8" t="s">
        <v>16</v>
      </c>
      <c r="W8">
        <f>(C2-C3)/((C3-W7)*$B$2*A3)</f>
        <v>0.19253731343283575</v>
      </c>
    </row>
    <row r="9" spans="1:23">
      <c r="A9">
        <v>540</v>
      </c>
      <c r="C9">
        <v>0.93400000000000005</v>
      </c>
      <c r="E9" t="s">
        <v>12</v>
      </c>
      <c r="F9">
        <v>1</v>
      </c>
      <c r="G9" t="s">
        <v>10</v>
      </c>
      <c r="H9" t="s">
        <v>11</v>
      </c>
      <c r="I9" t="s">
        <v>9</v>
      </c>
      <c r="L9">
        <f>($C$2-C9)/A9</f>
        <v>4.14074074074074E-3</v>
      </c>
    </row>
    <row r="10" spans="1:23">
      <c r="A10">
        <v>660</v>
      </c>
      <c r="C10">
        <v>0.93100000000000005</v>
      </c>
      <c r="E10" t="s">
        <v>12</v>
      </c>
      <c r="F10">
        <v>1</v>
      </c>
      <c r="G10" t="s">
        <v>10</v>
      </c>
      <c r="H10" t="s">
        <v>11</v>
      </c>
      <c r="I10" t="s">
        <v>9</v>
      </c>
      <c r="L10">
        <f>($C$2-C10)/A10</f>
        <v>3.3924242424242424E-3</v>
      </c>
    </row>
    <row r="11" spans="1:23">
      <c r="A11">
        <v>780</v>
      </c>
      <c r="C11">
        <v>0.91500000000000004</v>
      </c>
      <c r="E11" t="s">
        <v>12</v>
      </c>
      <c r="F11">
        <v>1</v>
      </c>
      <c r="G11" t="s">
        <v>10</v>
      </c>
      <c r="H11" t="s">
        <v>11</v>
      </c>
      <c r="I11" t="s">
        <v>9</v>
      </c>
      <c r="L11">
        <f>($C$2-C11)/A11</f>
        <v>2.8910256410256407E-3</v>
      </c>
    </row>
    <row r="12" spans="1:23">
      <c r="A12">
        <v>900</v>
      </c>
      <c r="C12">
        <v>0.90399999999999991</v>
      </c>
      <c r="E12" t="s">
        <v>12</v>
      </c>
      <c r="F12">
        <v>1</v>
      </c>
      <c r="G12" t="s">
        <v>10</v>
      </c>
      <c r="H12" t="s">
        <v>11</v>
      </c>
      <c r="I12" t="s">
        <v>9</v>
      </c>
      <c r="L12">
        <f>($C$2-C12)/A12</f>
        <v>2.5177777777777776E-3</v>
      </c>
    </row>
    <row r="13" spans="1:23">
      <c r="A13">
        <v>1020</v>
      </c>
      <c r="C13">
        <v>0.89600000000000013</v>
      </c>
      <c r="E13" t="s">
        <v>12</v>
      </c>
      <c r="F13">
        <v>1</v>
      </c>
      <c r="G13" t="s">
        <v>10</v>
      </c>
      <c r="H13" t="s">
        <v>11</v>
      </c>
      <c r="I13" t="s">
        <v>9</v>
      </c>
      <c r="L13">
        <f>($C$2-C13)/A13</f>
        <v>2.2294117647058825E-3</v>
      </c>
    </row>
    <row r="14" spans="1:23">
      <c r="A14">
        <v>1140</v>
      </c>
      <c r="C14">
        <v>0.88400000000000001</v>
      </c>
      <c r="E14" t="s">
        <v>12</v>
      </c>
      <c r="F14">
        <v>1</v>
      </c>
      <c r="G14" t="s">
        <v>10</v>
      </c>
      <c r="H14" t="s">
        <v>11</v>
      </c>
      <c r="I14" t="s">
        <v>9</v>
      </c>
      <c r="L14">
        <f>($C$2-C14)/A14</f>
        <v>2.005263157894737E-3</v>
      </c>
    </row>
    <row r="15" spans="1:23">
      <c r="A15">
        <v>0</v>
      </c>
      <c r="B15">
        <f t="shared" ref="B15:B26" si="0">$B$2*(1-D15)</f>
        <v>0.5</v>
      </c>
      <c r="C15">
        <v>4.7200000000000006</v>
      </c>
      <c r="E15" t="s">
        <v>12</v>
      </c>
      <c r="F15">
        <v>2</v>
      </c>
      <c r="G15" t="s">
        <v>10</v>
      </c>
      <c r="H15" t="s">
        <v>11</v>
      </c>
      <c r="I15" t="s">
        <v>9</v>
      </c>
    </row>
    <row r="16" spans="1:23">
      <c r="A16">
        <v>60</v>
      </c>
      <c r="C16">
        <v>1.375</v>
      </c>
      <c r="E16" t="s">
        <v>12</v>
      </c>
      <c r="F16">
        <v>2</v>
      </c>
      <c r="G16" t="s">
        <v>10</v>
      </c>
      <c r="H16" t="s">
        <v>11</v>
      </c>
      <c r="I16" t="s">
        <v>9</v>
      </c>
      <c r="L16">
        <f>($C$15-C16)/A16</f>
        <v>5.5750000000000008E-2</v>
      </c>
    </row>
    <row r="17" spans="1:23">
      <c r="A17">
        <v>120</v>
      </c>
      <c r="C17">
        <v>1.2210000000000001</v>
      </c>
      <c r="E17" t="s">
        <v>12</v>
      </c>
      <c r="F17">
        <v>2</v>
      </c>
      <c r="G17" t="s">
        <v>10</v>
      </c>
      <c r="H17" t="s">
        <v>11</v>
      </c>
      <c r="I17" t="s">
        <v>9</v>
      </c>
      <c r="L17">
        <f>($C$15-C17)/A17</f>
        <v>2.9158333333333338E-2</v>
      </c>
    </row>
    <row r="18" spans="1:23">
      <c r="A18">
        <v>180</v>
      </c>
      <c r="C18">
        <v>1.1619999999999999</v>
      </c>
      <c r="E18" t="s">
        <v>12</v>
      </c>
      <c r="F18">
        <v>2</v>
      </c>
      <c r="G18" t="s">
        <v>10</v>
      </c>
      <c r="H18" t="s">
        <v>11</v>
      </c>
      <c r="I18" t="s">
        <v>9</v>
      </c>
      <c r="L18">
        <f>($C$15-C18)/A18</f>
        <v>1.9766666666666672E-2</v>
      </c>
    </row>
    <row r="19" spans="1:23">
      <c r="A19">
        <v>240</v>
      </c>
      <c r="C19">
        <v>1.095</v>
      </c>
      <c r="E19" t="s">
        <v>12</v>
      </c>
      <c r="F19">
        <v>2</v>
      </c>
      <c r="G19" t="s">
        <v>10</v>
      </c>
      <c r="H19" t="s">
        <v>11</v>
      </c>
      <c r="I19" t="s">
        <v>9</v>
      </c>
      <c r="L19">
        <f>($C$15-C19)/A19</f>
        <v>1.510416666666667E-2</v>
      </c>
    </row>
    <row r="20" spans="1:23">
      <c r="A20">
        <v>300</v>
      </c>
      <c r="C20">
        <v>1.08</v>
      </c>
      <c r="E20" t="s">
        <v>12</v>
      </c>
      <c r="F20">
        <v>2</v>
      </c>
      <c r="G20" t="s">
        <v>10</v>
      </c>
      <c r="H20" t="s">
        <v>11</v>
      </c>
      <c r="I20" t="s">
        <v>9</v>
      </c>
      <c r="L20">
        <f>($C$15-C20)/A20</f>
        <v>1.2133333333333335E-2</v>
      </c>
    </row>
    <row r="21" spans="1:23">
      <c r="A21">
        <v>420</v>
      </c>
      <c r="C21">
        <v>1.0550000000000002</v>
      </c>
      <c r="E21" t="s">
        <v>12</v>
      </c>
      <c r="F21">
        <v>2</v>
      </c>
      <c r="G21" t="s">
        <v>10</v>
      </c>
      <c r="H21" t="s">
        <v>11</v>
      </c>
      <c r="I21" t="s">
        <v>9</v>
      </c>
      <c r="L21">
        <f>($C$15-C21)/A21</f>
        <v>8.7261904761904777E-3</v>
      </c>
    </row>
    <row r="22" spans="1:23">
      <c r="A22">
        <v>540</v>
      </c>
      <c r="C22">
        <v>1.0050000000000001</v>
      </c>
      <c r="E22" t="s">
        <v>12</v>
      </c>
      <c r="F22">
        <v>2</v>
      </c>
      <c r="G22" t="s">
        <v>10</v>
      </c>
      <c r="H22" t="s">
        <v>11</v>
      </c>
      <c r="I22" t="s">
        <v>9</v>
      </c>
      <c r="L22">
        <f>($C$15-C22)/A22</f>
        <v>6.8796296296296314E-3</v>
      </c>
    </row>
    <row r="23" spans="1:23">
      <c r="A23">
        <v>660</v>
      </c>
      <c r="C23">
        <v>0.99199999999999999</v>
      </c>
      <c r="E23" t="s">
        <v>12</v>
      </c>
      <c r="F23">
        <v>2</v>
      </c>
      <c r="G23" t="s">
        <v>10</v>
      </c>
      <c r="H23" t="s">
        <v>11</v>
      </c>
      <c r="I23" t="s">
        <v>9</v>
      </c>
      <c r="L23">
        <f>($C$15-C23)/A23</f>
        <v>5.6484848484848497E-3</v>
      </c>
    </row>
    <row r="24" spans="1:23">
      <c r="A24">
        <v>780</v>
      </c>
      <c r="C24">
        <v>0.97100000000000009</v>
      </c>
      <c r="E24" t="s">
        <v>12</v>
      </c>
      <c r="F24">
        <v>2</v>
      </c>
      <c r="G24" t="s">
        <v>10</v>
      </c>
      <c r="H24" t="s">
        <v>11</v>
      </c>
      <c r="I24" t="s">
        <v>9</v>
      </c>
      <c r="L24">
        <f>($C$15-C24)/A24</f>
        <v>4.8064102564102573E-3</v>
      </c>
      <c r="V24" t="s">
        <v>14</v>
      </c>
      <c r="W24">
        <v>8.0088000000000008</v>
      </c>
    </row>
    <row r="25" spans="1:23">
      <c r="A25">
        <v>900</v>
      </c>
      <c r="C25">
        <v>0.96799999999999997</v>
      </c>
      <c r="E25" t="s">
        <v>12</v>
      </c>
      <c r="F25">
        <v>2</v>
      </c>
      <c r="G25" t="s">
        <v>10</v>
      </c>
      <c r="H25" t="s">
        <v>11</v>
      </c>
      <c r="I25" t="s">
        <v>9</v>
      </c>
      <c r="L25">
        <f>($C$15-C25)/A25</f>
        <v>4.1688888888888895E-3</v>
      </c>
      <c r="V25" t="s">
        <v>15</v>
      </c>
      <c r="W25">
        <v>0.96120000000000005</v>
      </c>
    </row>
    <row r="26" spans="1:23">
      <c r="A26">
        <v>1020</v>
      </c>
      <c r="C26">
        <v>0.98399999999999999</v>
      </c>
      <c r="E26" t="s">
        <v>12</v>
      </c>
      <c r="F26">
        <v>2</v>
      </c>
      <c r="G26" t="s">
        <v>10</v>
      </c>
      <c r="H26" t="s">
        <v>11</v>
      </c>
      <c r="I26" t="s">
        <v>9</v>
      </c>
      <c r="L26">
        <f>($C$15-C26)/A26</f>
        <v>3.6627450980392163E-3</v>
      </c>
      <c r="V26" t="s">
        <v>16</v>
      </c>
      <c r="W26">
        <f>(C15-C16)/((C16-W25)*$B$15*A16)</f>
        <v>0.26945384243595949</v>
      </c>
    </row>
    <row r="27" spans="1:23">
      <c r="A27">
        <v>1140</v>
      </c>
      <c r="C27">
        <v>0.98000000000000009</v>
      </c>
      <c r="E27" t="s">
        <v>12</v>
      </c>
      <c r="F27">
        <v>2</v>
      </c>
      <c r="G27" t="s">
        <v>10</v>
      </c>
      <c r="H27" t="s">
        <v>11</v>
      </c>
      <c r="I27" t="s">
        <v>9</v>
      </c>
      <c r="L27">
        <f>($C$15-C27)/A27</f>
        <v>3.2807017543859656E-3</v>
      </c>
    </row>
    <row r="28" spans="1:23">
      <c r="C28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7B57-7C53-4C6D-9A59-B0DBF3118545}">
  <dimension ref="A1:W28"/>
  <sheetViews>
    <sheetView workbookViewId="0">
      <selection activeCell="C15" sqref="C15:C27"/>
    </sheetView>
  </sheetViews>
  <sheetFormatPr baseColWidth="10" defaultRowHeight="14.25"/>
  <cols>
    <col min="2" max="2" width="12.375" bestFit="1" customWidth="1"/>
    <col min="3" max="3" width="13" bestFit="1" customWidth="1"/>
    <col min="4" max="4" width="25.125" bestFit="1" customWidth="1"/>
    <col min="5" max="5" width="15" bestFit="1" customWidth="1"/>
    <col min="6" max="6" width="20.625" bestFit="1" customWidth="1"/>
    <col min="7" max="7" width="14.375" bestFit="1" customWidth="1"/>
    <col min="8" max="8" width="20.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t="s">
        <v>13</v>
      </c>
    </row>
    <row r="2" spans="1:23">
      <c r="A2">
        <v>0</v>
      </c>
      <c r="B2">
        <v>0.5</v>
      </c>
      <c r="C2">
        <v>31.7</v>
      </c>
      <c r="D2">
        <f>1-(B2/$B$2)</f>
        <v>0</v>
      </c>
      <c r="E2" t="s">
        <v>12</v>
      </c>
      <c r="F2">
        <v>1</v>
      </c>
      <c r="G2" t="s">
        <v>10</v>
      </c>
      <c r="H2" t="s">
        <v>11</v>
      </c>
      <c r="I2" t="s">
        <v>9</v>
      </c>
    </row>
    <row r="3" spans="1:23">
      <c r="A3">
        <v>60</v>
      </c>
      <c r="B3">
        <f>1/((1/$B$2) + $W$8*A3)</f>
        <v>7.3634528772508104E-2</v>
      </c>
      <c r="C3">
        <v>12.35</v>
      </c>
      <c r="D3">
        <f>1-(B3/$B$2)</f>
        <v>0.85273094245498382</v>
      </c>
      <c r="E3" t="s">
        <v>12</v>
      </c>
      <c r="F3">
        <v>1</v>
      </c>
      <c r="G3" t="s">
        <v>10</v>
      </c>
      <c r="H3" t="s">
        <v>11</v>
      </c>
      <c r="I3" t="s">
        <v>9</v>
      </c>
      <c r="L3">
        <f>($C$2-C3)/A3</f>
        <v>0.32250000000000001</v>
      </c>
    </row>
    <row r="4" spans="1:23">
      <c r="A4">
        <v>120</v>
      </c>
      <c r="B4">
        <f t="shared" ref="B4:B14" si="0">1/((1/$B$2) + $W$8*A4)</f>
        <v>3.9743778810612279E-2</v>
      </c>
      <c r="C4">
        <v>12.21</v>
      </c>
      <c r="D4">
        <f t="shared" ref="D4:D28" si="1">1-(B4/$B$2)</f>
        <v>0.92051244237877539</v>
      </c>
      <c r="E4" t="s">
        <v>12</v>
      </c>
      <c r="F4">
        <v>1</v>
      </c>
      <c r="G4" t="s">
        <v>10</v>
      </c>
      <c r="H4" t="s">
        <v>11</v>
      </c>
      <c r="I4" t="s">
        <v>9</v>
      </c>
      <c r="L4">
        <f t="shared" ref="L4:L16" si="2">($C$2-C4)/A4</f>
        <v>0.16241666666666665</v>
      </c>
    </row>
    <row r="5" spans="1:23">
      <c r="A5">
        <v>180</v>
      </c>
      <c r="B5">
        <f t="shared" si="0"/>
        <v>2.7216989891158092E-2</v>
      </c>
      <c r="C5">
        <v>11.25</v>
      </c>
      <c r="D5">
        <f t="shared" si="1"/>
        <v>0.94556602021768377</v>
      </c>
      <c r="E5" t="s">
        <v>12</v>
      </c>
      <c r="F5">
        <v>1</v>
      </c>
      <c r="G5" t="s">
        <v>10</v>
      </c>
      <c r="H5" t="s">
        <v>11</v>
      </c>
      <c r="I5" t="s">
        <v>9</v>
      </c>
      <c r="L5">
        <f t="shared" si="2"/>
        <v>0.11361111111111111</v>
      </c>
    </row>
    <row r="6" spans="1:23">
      <c r="A6">
        <v>240</v>
      </c>
      <c r="B6">
        <f t="shared" si="0"/>
        <v>2.0694361532688142E-2</v>
      </c>
      <c r="C6">
        <v>10.53</v>
      </c>
      <c r="D6">
        <f t="shared" si="1"/>
        <v>0.95861127693462367</v>
      </c>
      <c r="E6" t="s">
        <v>12</v>
      </c>
      <c r="F6">
        <v>1</v>
      </c>
      <c r="G6" t="s">
        <v>10</v>
      </c>
      <c r="H6" t="s">
        <v>11</v>
      </c>
      <c r="I6" t="s">
        <v>9</v>
      </c>
      <c r="L6">
        <f t="shared" si="2"/>
        <v>8.8208333333333347E-2</v>
      </c>
      <c r="V6" t="s">
        <v>14</v>
      </c>
      <c r="W6">
        <f>12.996</f>
        <v>12.996</v>
      </c>
    </row>
    <row r="7" spans="1:23">
      <c r="A7">
        <v>300</v>
      </c>
      <c r="B7">
        <f t="shared" si="0"/>
        <v>1.6693675206160739E-2</v>
      </c>
      <c r="C7">
        <v>10.11</v>
      </c>
      <c r="D7">
        <f t="shared" si="1"/>
        <v>0.96661264958767856</v>
      </c>
      <c r="E7" t="s">
        <v>12</v>
      </c>
      <c r="F7">
        <v>1</v>
      </c>
      <c r="G7" t="s">
        <v>10</v>
      </c>
      <c r="H7" t="s">
        <v>11</v>
      </c>
      <c r="I7" t="s">
        <v>9</v>
      </c>
      <c r="L7">
        <f t="shared" si="2"/>
        <v>7.1966666666666665E-2</v>
      </c>
      <c r="V7" t="s">
        <v>15</v>
      </c>
      <c r="W7">
        <v>9.0082000000000004</v>
      </c>
    </row>
    <row r="8" spans="1:23">
      <c r="A8">
        <v>420</v>
      </c>
      <c r="B8">
        <f t="shared" si="0"/>
        <v>1.2038895669628893E-2</v>
      </c>
      <c r="C8">
        <v>9.75</v>
      </c>
      <c r="D8">
        <f t="shared" si="1"/>
        <v>0.9759222086607422</v>
      </c>
      <c r="E8" t="s">
        <v>12</v>
      </c>
      <c r="F8">
        <v>1</v>
      </c>
      <c r="G8" t="s">
        <v>10</v>
      </c>
      <c r="H8" t="s">
        <v>11</v>
      </c>
      <c r="I8" t="s">
        <v>9</v>
      </c>
      <c r="L8">
        <f t="shared" si="2"/>
        <v>5.2261904761904759E-2</v>
      </c>
      <c r="V8" t="s">
        <v>16</v>
      </c>
      <c r="W8">
        <f>(C2-C3)/((C3-W7)*$B$2*A3)</f>
        <v>0.19300975522173686</v>
      </c>
    </row>
    <row r="9" spans="1:23">
      <c r="A9">
        <v>540</v>
      </c>
      <c r="B9">
        <f t="shared" si="0"/>
        <v>9.413956025010729E-3</v>
      </c>
      <c r="C9">
        <v>9.34</v>
      </c>
      <c r="D9">
        <f t="shared" si="1"/>
        <v>0.98117208794997857</v>
      </c>
      <c r="E9" t="s">
        <v>12</v>
      </c>
      <c r="F9">
        <v>1</v>
      </c>
      <c r="G9" t="s">
        <v>10</v>
      </c>
      <c r="H9" t="s">
        <v>11</v>
      </c>
      <c r="I9" t="s">
        <v>9</v>
      </c>
      <c r="L9">
        <f t="shared" si="2"/>
        <v>4.1407407407407407E-2</v>
      </c>
    </row>
    <row r="10" spans="1:23">
      <c r="A10">
        <v>660</v>
      </c>
      <c r="B10">
        <f t="shared" si="0"/>
        <v>7.7287852730769597E-3</v>
      </c>
      <c r="C10">
        <v>9.31</v>
      </c>
      <c r="D10">
        <f t="shared" si="1"/>
        <v>0.98454242945384607</v>
      </c>
      <c r="E10" t="s">
        <v>12</v>
      </c>
      <c r="F10">
        <v>1</v>
      </c>
      <c r="G10" t="s">
        <v>10</v>
      </c>
      <c r="H10" t="s">
        <v>11</v>
      </c>
      <c r="I10" t="s">
        <v>9</v>
      </c>
      <c r="L10">
        <f t="shared" si="2"/>
        <v>3.3924242424242426E-2</v>
      </c>
    </row>
    <row r="11" spans="1:23">
      <c r="A11">
        <v>780</v>
      </c>
      <c r="B11">
        <f t="shared" si="0"/>
        <v>6.555330536329531E-3</v>
      </c>
      <c r="C11">
        <v>9.15</v>
      </c>
      <c r="D11">
        <f t="shared" si="1"/>
        <v>0.98688933892734099</v>
      </c>
      <c r="E11" t="s">
        <v>12</v>
      </c>
      <c r="F11">
        <v>1</v>
      </c>
      <c r="G11" t="s">
        <v>10</v>
      </c>
      <c r="H11" t="s">
        <v>11</v>
      </c>
      <c r="I11" t="s">
        <v>9</v>
      </c>
      <c r="L11">
        <f t="shared" si="2"/>
        <v>2.8910256410256407E-2</v>
      </c>
    </row>
    <row r="12" spans="1:23">
      <c r="A12">
        <v>900</v>
      </c>
      <c r="B12">
        <f t="shared" si="0"/>
        <v>5.6912352456710289E-3</v>
      </c>
      <c r="C12">
        <v>9.0399999999999991</v>
      </c>
      <c r="D12">
        <f t="shared" si="1"/>
        <v>0.98861752950865789</v>
      </c>
      <c r="E12" t="s">
        <v>12</v>
      </c>
      <c r="F12">
        <v>1</v>
      </c>
      <c r="G12" t="s">
        <v>10</v>
      </c>
      <c r="H12" t="s">
        <v>11</v>
      </c>
      <c r="I12" t="s">
        <v>9</v>
      </c>
      <c r="L12">
        <f t="shared" si="2"/>
        <v>2.5177777777777778E-2</v>
      </c>
    </row>
    <row r="13" spans="1:23">
      <c r="A13">
        <v>1020</v>
      </c>
      <c r="B13">
        <f t="shared" si="0"/>
        <v>5.0284117754335177E-3</v>
      </c>
      <c r="C13">
        <v>8.9600000000000009</v>
      </c>
      <c r="D13">
        <f t="shared" si="1"/>
        <v>0.98994317644913299</v>
      </c>
      <c r="E13" t="s">
        <v>12</v>
      </c>
      <c r="F13">
        <v>1</v>
      </c>
      <c r="G13" t="s">
        <v>10</v>
      </c>
      <c r="H13" t="s">
        <v>11</v>
      </c>
      <c r="I13" t="s">
        <v>9</v>
      </c>
      <c r="L13">
        <f t="shared" si="2"/>
        <v>2.2294117647058822E-2</v>
      </c>
    </row>
    <row r="14" spans="1:23">
      <c r="A14">
        <v>1140</v>
      </c>
      <c r="B14">
        <f t="shared" si="0"/>
        <v>4.5038731314277014E-3</v>
      </c>
      <c r="C14">
        <v>8.84</v>
      </c>
      <c r="D14">
        <f t="shared" si="1"/>
        <v>0.99099225373714461</v>
      </c>
      <c r="E14" t="s">
        <v>12</v>
      </c>
      <c r="F14">
        <v>1</v>
      </c>
      <c r="G14" t="s">
        <v>10</v>
      </c>
      <c r="H14" t="s">
        <v>11</v>
      </c>
      <c r="I14" t="s">
        <v>9</v>
      </c>
      <c r="L14">
        <f t="shared" si="2"/>
        <v>2.0052631578947367E-2</v>
      </c>
    </row>
    <row r="15" spans="1:23">
      <c r="A15">
        <v>0</v>
      </c>
      <c r="B15">
        <f t="shared" ref="B4:B15" si="3">$B$2*(1-D15)</f>
        <v>0.5</v>
      </c>
      <c r="C15">
        <v>47.2</v>
      </c>
      <c r="D15">
        <v>0</v>
      </c>
      <c r="E15" t="s">
        <v>12</v>
      </c>
      <c r="F15">
        <v>2</v>
      </c>
      <c r="G15" t="s">
        <v>10</v>
      </c>
      <c r="H15" t="s">
        <v>11</v>
      </c>
      <c r="I15" t="s">
        <v>9</v>
      </c>
    </row>
    <row r="16" spans="1:23">
      <c r="A16">
        <v>60</v>
      </c>
      <c r="B16">
        <f>1/((1/$B$15) + $W$26*A16)</f>
        <v>5.505008180693563E-2</v>
      </c>
      <c r="C16">
        <v>13.75</v>
      </c>
      <c r="D16">
        <f>1-(B16/$B$15)</f>
        <v>0.8898998363861288</v>
      </c>
      <c r="E16" t="s">
        <v>12</v>
      </c>
      <c r="F16">
        <v>2</v>
      </c>
      <c r="G16" t="s">
        <v>10</v>
      </c>
      <c r="H16" t="s">
        <v>11</v>
      </c>
      <c r="I16" t="s">
        <v>9</v>
      </c>
      <c r="L16">
        <f>($C$15-C16)/A16</f>
        <v>0.5575</v>
      </c>
    </row>
    <row r="17" spans="1:23">
      <c r="A17">
        <v>120</v>
      </c>
      <c r="B17">
        <f t="shared" ref="B17:B28" si="4">1/((1/$B$15) + $W$26*A17)</f>
        <v>2.9128571126924133E-2</v>
      </c>
      <c r="C17">
        <v>12.21</v>
      </c>
      <c r="D17">
        <f t="shared" ref="D17:D28" si="5">1-(B17/$B$15)</f>
        <v>0.94174285774615174</v>
      </c>
      <c r="E17" t="s">
        <v>12</v>
      </c>
      <c r="F17">
        <v>2</v>
      </c>
      <c r="G17" t="s">
        <v>10</v>
      </c>
      <c r="H17" t="s">
        <v>11</v>
      </c>
      <c r="I17" t="s">
        <v>9</v>
      </c>
      <c r="L17">
        <f t="shared" ref="L17:L27" si="6">($C$15-C17)/A17</f>
        <v>0.29158333333333336</v>
      </c>
    </row>
    <row r="18" spans="1:23">
      <c r="A18">
        <v>180</v>
      </c>
      <c r="B18">
        <f t="shared" si="4"/>
        <v>1.9803614751862649E-2</v>
      </c>
      <c r="C18">
        <v>11.62</v>
      </c>
      <c r="D18">
        <f t="shared" si="5"/>
        <v>0.96039277049627469</v>
      </c>
      <c r="E18" t="s">
        <v>12</v>
      </c>
      <c r="F18">
        <v>2</v>
      </c>
      <c r="G18" t="s">
        <v>10</v>
      </c>
      <c r="H18" t="s">
        <v>11</v>
      </c>
      <c r="I18" t="s">
        <v>9</v>
      </c>
      <c r="L18">
        <f t="shared" si="6"/>
        <v>0.19766666666666668</v>
      </c>
    </row>
    <row r="19" spans="1:23">
      <c r="A19">
        <v>240</v>
      </c>
      <c r="B19">
        <f t="shared" si="4"/>
        <v>1.5001250557313585E-2</v>
      </c>
      <c r="C19">
        <v>10.95</v>
      </c>
      <c r="D19">
        <f t="shared" si="5"/>
        <v>0.96999749888537279</v>
      </c>
      <c r="E19" t="s">
        <v>12</v>
      </c>
      <c r="F19">
        <v>2</v>
      </c>
      <c r="G19" t="s">
        <v>10</v>
      </c>
      <c r="H19" t="s">
        <v>11</v>
      </c>
      <c r="I19" t="s">
        <v>9</v>
      </c>
      <c r="L19">
        <f t="shared" si="6"/>
        <v>0.15104166666666666</v>
      </c>
    </row>
    <row r="20" spans="1:23">
      <c r="A20">
        <v>300</v>
      </c>
      <c r="B20">
        <f t="shared" si="4"/>
        <v>1.2073447168275584E-2</v>
      </c>
      <c r="C20">
        <v>10.8</v>
      </c>
      <c r="D20">
        <f t="shared" si="5"/>
        <v>0.97585310566344885</v>
      </c>
      <c r="E20" t="s">
        <v>12</v>
      </c>
      <c r="F20">
        <v>2</v>
      </c>
      <c r="G20" t="s">
        <v>10</v>
      </c>
      <c r="H20" t="s">
        <v>11</v>
      </c>
      <c r="I20" t="s">
        <v>9</v>
      </c>
      <c r="L20">
        <f t="shared" si="6"/>
        <v>0.12133333333333335</v>
      </c>
    </row>
    <row r="21" spans="1:23">
      <c r="A21">
        <v>420</v>
      </c>
      <c r="B21">
        <f t="shared" si="4"/>
        <v>8.6838013584373576E-3</v>
      </c>
      <c r="C21">
        <v>10.55</v>
      </c>
      <c r="D21">
        <f t="shared" si="5"/>
        <v>0.98263239728312524</v>
      </c>
      <c r="E21" t="s">
        <v>12</v>
      </c>
      <c r="F21">
        <v>2</v>
      </c>
      <c r="G21" t="s">
        <v>10</v>
      </c>
      <c r="H21" t="s">
        <v>11</v>
      </c>
      <c r="I21" t="s">
        <v>9</v>
      </c>
      <c r="L21">
        <f t="shared" si="6"/>
        <v>8.7261904761904777E-2</v>
      </c>
    </row>
    <row r="22" spans="1:23">
      <c r="A22">
        <v>540</v>
      </c>
      <c r="B22">
        <f t="shared" si="4"/>
        <v>6.7802358214677158E-3</v>
      </c>
      <c r="C22">
        <v>10.050000000000001</v>
      </c>
      <c r="D22">
        <f t="shared" si="5"/>
        <v>0.98643952835706461</v>
      </c>
      <c r="E22" t="s">
        <v>12</v>
      </c>
      <c r="F22">
        <v>2</v>
      </c>
      <c r="G22" t="s">
        <v>10</v>
      </c>
      <c r="H22" t="s">
        <v>11</v>
      </c>
      <c r="I22" t="s">
        <v>9</v>
      </c>
      <c r="L22">
        <f t="shared" si="6"/>
        <v>6.8796296296296314E-2</v>
      </c>
    </row>
    <row r="23" spans="1:23">
      <c r="A23">
        <v>660</v>
      </c>
      <c r="B23">
        <f t="shared" si="4"/>
        <v>5.5611769780576402E-3</v>
      </c>
      <c r="C23">
        <v>9.92</v>
      </c>
      <c r="D23">
        <f t="shared" si="5"/>
        <v>0.98887764604388473</v>
      </c>
      <c r="E23" t="s">
        <v>12</v>
      </c>
      <c r="F23">
        <v>2</v>
      </c>
      <c r="G23" t="s">
        <v>10</v>
      </c>
      <c r="H23" t="s">
        <v>11</v>
      </c>
      <c r="I23" t="s">
        <v>9</v>
      </c>
      <c r="L23">
        <f t="shared" si="6"/>
        <v>5.6484848484848485E-2</v>
      </c>
    </row>
    <row r="24" spans="1:23">
      <c r="A24">
        <v>780</v>
      </c>
      <c r="B24">
        <f t="shared" si="4"/>
        <v>4.7136770097622157E-3</v>
      </c>
      <c r="C24">
        <v>9.7100000000000009</v>
      </c>
      <c r="D24">
        <f t="shared" si="5"/>
        <v>0.99057264598047556</v>
      </c>
      <c r="E24" t="s">
        <v>12</v>
      </c>
      <c r="F24">
        <v>2</v>
      </c>
      <c r="G24" t="s">
        <v>10</v>
      </c>
      <c r="H24" t="s">
        <v>11</v>
      </c>
      <c r="I24" t="s">
        <v>9</v>
      </c>
      <c r="L24">
        <f t="shared" si="6"/>
        <v>4.8064102564102568E-2</v>
      </c>
      <c r="V24" t="s">
        <v>14</v>
      </c>
      <c r="W24">
        <v>8.0088000000000008</v>
      </c>
    </row>
    <row r="25" spans="1:23">
      <c r="A25">
        <v>900</v>
      </c>
      <c r="B25">
        <f t="shared" si="4"/>
        <v>4.0903282047328616E-3</v>
      </c>
      <c r="C25">
        <v>9.68</v>
      </c>
      <c r="D25">
        <f t="shared" si="5"/>
        <v>0.99181934359053425</v>
      </c>
      <c r="E25" t="s">
        <v>12</v>
      </c>
      <c r="F25">
        <v>2</v>
      </c>
      <c r="G25" t="s">
        <v>10</v>
      </c>
      <c r="H25" t="s">
        <v>11</v>
      </c>
      <c r="I25" t="s">
        <v>9</v>
      </c>
      <c r="L25">
        <f t="shared" si="6"/>
        <v>4.1688888888888893E-2</v>
      </c>
      <c r="V25" t="s">
        <v>15</v>
      </c>
      <c r="W25">
        <v>9.6114999999999995</v>
      </c>
    </row>
    <row r="26" spans="1:23">
      <c r="A26">
        <v>1020</v>
      </c>
      <c r="B26">
        <f t="shared" si="4"/>
        <v>3.6125899874037276E-3</v>
      </c>
      <c r="C26">
        <v>9.84</v>
      </c>
      <c r="D26">
        <f t="shared" si="5"/>
        <v>0.99277482002519257</v>
      </c>
      <c r="E26" t="s">
        <v>12</v>
      </c>
      <c r="F26">
        <v>2</v>
      </c>
      <c r="G26" t="s">
        <v>10</v>
      </c>
      <c r="H26" t="s">
        <v>11</v>
      </c>
      <c r="I26" t="s">
        <v>9</v>
      </c>
      <c r="L26">
        <f t="shared" si="6"/>
        <v>3.6627450980392155E-2</v>
      </c>
      <c r="V26" t="s">
        <v>16</v>
      </c>
      <c r="W26">
        <f>(C15-C16)/((C16-W25)*$B$15*A16)</f>
        <v>0.2694212879062462</v>
      </c>
    </row>
    <row r="27" spans="1:23">
      <c r="A27">
        <v>1140</v>
      </c>
      <c r="B27">
        <f t="shared" si="4"/>
        <v>3.2347775518865823E-3</v>
      </c>
      <c r="C27">
        <v>9.8000000000000007</v>
      </c>
      <c r="D27">
        <f t="shared" si="5"/>
        <v>0.99353044489622688</v>
      </c>
      <c r="E27" t="s">
        <v>12</v>
      </c>
      <c r="F27">
        <v>2</v>
      </c>
      <c r="G27" t="s">
        <v>10</v>
      </c>
      <c r="H27" t="s">
        <v>11</v>
      </c>
      <c r="I27" t="s">
        <v>9</v>
      </c>
      <c r="L27">
        <f t="shared" si="6"/>
        <v>3.2807017543859653E-2</v>
      </c>
    </row>
    <row r="28" spans="1:23">
      <c r="C2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896A-BE11-4731-B06C-723582C5B5E8}">
  <dimension ref="A1:I27"/>
  <sheetViews>
    <sheetView workbookViewId="0">
      <selection sqref="A1:C14"/>
    </sheetView>
  </sheetViews>
  <sheetFormatPr baseColWidth="10" defaultRowHeight="14.25"/>
  <cols>
    <col min="2" max="2" width="12.375" bestFit="1" customWidth="1"/>
    <col min="3" max="3" width="13" bestFit="1" customWidth="1"/>
    <col min="4" max="4" width="25.125" bestFit="1" customWidth="1"/>
    <col min="5" max="5" width="15" bestFit="1" customWidth="1"/>
    <col min="6" max="6" width="20.625" bestFit="1" customWidth="1"/>
    <col min="7" max="7" width="14.375" bestFit="1" customWidth="1"/>
    <col min="8" max="8" width="20.125" bestFit="1" customWidth="1"/>
  </cols>
  <sheetData>
    <row r="1" spans="1:9">
      <c r="A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C2">
        <v>31.7</v>
      </c>
      <c r="D2">
        <v>0</v>
      </c>
      <c r="E2" t="s">
        <v>12</v>
      </c>
      <c r="F2">
        <v>1</v>
      </c>
      <c r="G2" t="s">
        <v>10</v>
      </c>
      <c r="H2" t="s">
        <v>11</v>
      </c>
      <c r="I2" t="s">
        <v>9</v>
      </c>
    </row>
    <row r="3" spans="1:9">
      <c r="A3">
        <v>60</v>
      </c>
      <c r="C3">
        <v>12.35</v>
      </c>
      <c r="D3">
        <v>0.61041009499999999</v>
      </c>
      <c r="E3" t="s">
        <v>12</v>
      </c>
      <c r="F3">
        <v>1</v>
      </c>
      <c r="G3" t="s">
        <v>10</v>
      </c>
      <c r="H3" t="s">
        <v>11</v>
      </c>
      <c r="I3" t="s">
        <v>9</v>
      </c>
    </row>
    <row r="4" spans="1:9">
      <c r="A4">
        <v>120</v>
      </c>
      <c r="C4">
        <v>12.21</v>
      </c>
      <c r="D4">
        <v>0.614826498</v>
      </c>
      <c r="E4" t="s">
        <v>12</v>
      </c>
      <c r="F4">
        <v>1</v>
      </c>
      <c r="G4" t="s">
        <v>10</v>
      </c>
      <c r="H4" t="s">
        <v>11</v>
      </c>
      <c r="I4" t="s">
        <v>9</v>
      </c>
    </row>
    <row r="5" spans="1:9">
      <c r="A5">
        <v>180</v>
      </c>
      <c r="C5">
        <v>11.25</v>
      </c>
      <c r="D5">
        <v>0.64511041000000002</v>
      </c>
      <c r="E5" t="s">
        <v>12</v>
      </c>
      <c r="F5">
        <v>1</v>
      </c>
      <c r="G5" t="s">
        <v>10</v>
      </c>
      <c r="H5" t="s">
        <v>11</v>
      </c>
      <c r="I5" t="s">
        <v>9</v>
      </c>
    </row>
    <row r="6" spans="1:9">
      <c r="A6">
        <v>240</v>
      </c>
      <c r="C6">
        <v>10.53</v>
      </c>
      <c r="D6">
        <v>0.66782334399999999</v>
      </c>
      <c r="E6" t="s">
        <v>12</v>
      </c>
      <c r="F6">
        <v>1</v>
      </c>
      <c r="G6" t="s">
        <v>10</v>
      </c>
      <c r="H6" t="s">
        <v>11</v>
      </c>
      <c r="I6" t="s">
        <v>9</v>
      </c>
    </row>
    <row r="7" spans="1:9">
      <c r="A7">
        <v>300</v>
      </c>
      <c r="C7">
        <v>10.11</v>
      </c>
      <c r="D7">
        <v>0.68107255499999997</v>
      </c>
      <c r="E7" t="s">
        <v>12</v>
      </c>
      <c r="F7">
        <v>1</v>
      </c>
      <c r="G7" t="s">
        <v>10</v>
      </c>
      <c r="H7" t="s">
        <v>11</v>
      </c>
      <c r="I7" t="s">
        <v>9</v>
      </c>
    </row>
    <row r="8" spans="1:9">
      <c r="A8">
        <v>420</v>
      </c>
      <c r="C8">
        <v>9.75</v>
      </c>
      <c r="D8">
        <v>0.69242902200000001</v>
      </c>
      <c r="E8" t="s">
        <v>12</v>
      </c>
      <c r="F8">
        <v>1</v>
      </c>
      <c r="G8" t="s">
        <v>10</v>
      </c>
      <c r="H8" t="s">
        <v>11</v>
      </c>
      <c r="I8" t="s">
        <v>9</v>
      </c>
    </row>
    <row r="9" spans="1:9">
      <c r="A9">
        <v>540</v>
      </c>
      <c r="C9">
        <v>9.34</v>
      </c>
      <c r="D9">
        <v>0.70536277599999997</v>
      </c>
      <c r="E9" t="s">
        <v>12</v>
      </c>
      <c r="F9">
        <v>1</v>
      </c>
      <c r="G9" t="s">
        <v>10</v>
      </c>
      <c r="H9" t="s">
        <v>11</v>
      </c>
      <c r="I9" t="s">
        <v>9</v>
      </c>
    </row>
    <row r="10" spans="1:9">
      <c r="A10">
        <v>660</v>
      </c>
      <c r="C10">
        <v>9.31</v>
      </c>
      <c r="D10">
        <v>0.706309148</v>
      </c>
      <c r="E10" t="s">
        <v>12</v>
      </c>
      <c r="F10">
        <v>1</v>
      </c>
      <c r="G10" t="s">
        <v>10</v>
      </c>
      <c r="H10" t="s">
        <v>11</v>
      </c>
      <c r="I10" t="s">
        <v>9</v>
      </c>
    </row>
    <row r="11" spans="1:9">
      <c r="A11">
        <v>780</v>
      </c>
      <c r="C11">
        <v>9.15</v>
      </c>
      <c r="D11">
        <v>0.71135646699999999</v>
      </c>
      <c r="E11" t="s">
        <v>12</v>
      </c>
      <c r="F11">
        <v>1</v>
      </c>
      <c r="G11" t="s">
        <v>10</v>
      </c>
      <c r="H11" t="s">
        <v>11</v>
      </c>
      <c r="I11" t="s">
        <v>9</v>
      </c>
    </row>
    <row r="12" spans="1:9">
      <c r="A12">
        <v>900</v>
      </c>
      <c r="C12">
        <v>9.0399999999999991</v>
      </c>
      <c r="D12">
        <v>0.71482649799999998</v>
      </c>
      <c r="E12" t="s">
        <v>12</v>
      </c>
      <c r="F12">
        <v>1</v>
      </c>
      <c r="G12" t="s">
        <v>10</v>
      </c>
      <c r="H12" t="s">
        <v>11</v>
      </c>
      <c r="I12" t="s">
        <v>9</v>
      </c>
    </row>
    <row r="13" spans="1:9">
      <c r="A13">
        <v>1020</v>
      </c>
      <c r="C13">
        <v>8.9600000000000009</v>
      </c>
      <c r="D13">
        <v>0.71735015800000002</v>
      </c>
      <c r="E13" t="s">
        <v>12</v>
      </c>
      <c r="F13">
        <v>1</v>
      </c>
      <c r="G13" t="s">
        <v>10</v>
      </c>
      <c r="H13" t="s">
        <v>11</v>
      </c>
      <c r="I13" t="s">
        <v>9</v>
      </c>
    </row>
    <row r="14" spans="1:9">
      <c r="A14">
        <v>1140</v>
      </c>
      <c r="C14">
        <v>8.84</v>
      </c>
      <c r="D14">
        <v>0.72113564699999999</v>
      </c>
      <c r="E14" t="s">
        <v>12</v>
      </c>
      <c r="F14">
        <v>1</v>
      </c>
      <c r="G14" t="s">
        <v>10</v>
      </c>
      <c r="H14" t="s">
        <v>11</v>
      </c>
      <c r="I14" t="s">
        <v>9</v>
      </c>
    </row>
    <row r="15" spans="1:9">
      <c r="A15">
        <v>0</v>
      </c>
      <c r="C15">
        <v>47.2</v>
      </c>
      <c r="D15">
        <v>0</v>
      </c>
      <c r="E15" t="s">
        <v>12</v>
      </c>
      <c r="F15">
        <v>2</v>
      </c>
      <c r="G15" t="s">
        <v>10</v>
      </c>
      <c r="H15" t="s">
        <v>11</v>
      </c>
      <c r="I15" t="s">
        <v>9</v>
      </c>
    </row>
    <row r="16" spans="1:9">
      <c r="A16">
        <v>60</v>
      </c>
      <c r="C16">
        <v>13.75</v>
      </c>
      <c r="D16">
        <f>1-C16/$C$15</f>
        <v>0.70868644067796605</v>
      </c>
      <c r="E16" t="s">
        <v>12</v>
      </c>
      <c r="F16">
        <v>2</v>
      </c>
      <c r="G16" t="s">
        <v>10</v>
      </c>
      <c r="H16" t="s">
        <v>11</v>
      </c>
      <c r="I16" t="s">
        <v>9</v>
      </c>
    </row>
    <row r="17" spans="1:9">
      <c r="A17">
        <v>120</v>
      </c>
      <c r="C17">
        <v>12.21</v>
      </c>
      <c r="D17">
        <f t="shared" ref="D17:D27" si="0">1-C17/$C$15</f>
        <v>0.74131355932203391</v>
      </c>
      <c r="E17" t="s">
        <v>12</v>
      </c>
      <c r="F17">
        <v>2</v>
      </c>
      <c r="G17" t="s">
        <v>10</v>
      </c>
      <c r="H17" t="s">
        <v>11</v>
      </c>
      <c r="I17" t="s">
        <v>9</v>
      </c>
    </row>
    <row r="18" spans="1:9">
      <c r="A18">
        <v>180</v>
      </c>
      <c r="C18">
        <v>11.62</v>
      </c>
      <c r="D18">
        <f t="shared" si="0"/>
        <v>0.75381355932203387</v>
      </c>
      <c r="E18" t="s">
        <v>12</v>
      </c>
      <c r="F18">
        <v>2</v>
      </c>
      <c r="G18" t="s">
        <v>10</v>
      </c>
      <c r="H18" t="s">
        <v>11</v>
      </c>
      <c r="I18" t="s">
        <v>9</v>
      </c>
    </row>
    <row r="19" spans="1:9">
      <c r="A19">
        <v>240</v>
      </c>
      <c r="C19">
        <v>10.95</v>
      </c>
      <c r="D19">
        <f t="shared" si="0"/>
        <v>0.76800847457627119</v>
      </c>
      <c r="E19" t="s">
        <v>12</v>
      </c>
      <c r="F19">
        <v>2</v>
      </c>
      <c r="G19" t="s">
        <v>10</v>
      </c>
      <c r="H19" t="s">
        <v>11</v>
      </c>
      <c r="I19" t="s">
        <v>9</v>
      </c>
    </row>
    <row r="20" spans="1:9">
      <c r="A20">
        <v>300</v>
      </c>
      <c r="C20">
        <v>10.8</v>
      </c>
      <c r="D20">
        <f t="shared" si="0"/>
        <v>0.77118644067796605</v>
      </c>
      <c r="E20" t="s">
        <v>12</v>
      </c>
      <c r="F20">
        <v>2</v>
      </c>
      <c r="G20" t="s">
        <v>10</v>
      </c>
      <c r="H20" t="s">
        <v>11</v>
      </c>
      <c r="I20" t="s">
        <v>9</v>
      </c>
    </row>
    <row r="21" spans="1:9">
      <c r="A21">
        <v>420</v>
      </c>
      <c r="C21">
        <v>10.55</v>
      </c>
      <c r="D21">
        <f t="shared" si="0"/>
        <v>0.77648305084745761</v>
      </c>
      <c r="E21" t="s">
        <v>12</v>
      </c>
      <c r="F21">
        <v>2</v>
      </c>
      <c r="G21" t="s">
        <v>10</v>
      </c>
      <c r="H21" t="s">
        <v>11</v>
      </c>
      <c r="I21" t="s">
        <v>9</v>
      </c>
    </row>
    <row r="22" spans="1:9">
      <c r="A22">
        <v>540</v>
      </c>
      <c r="C22">
        <v>10.050000000000001</v>
      </c>
      <c r="D22">
        <f t="shared" si="0"/>
        <v>0.78707627118644063</v>
      </c>
      <c r="E22" t="s">
        <v>12</v>
      </c>
      <c r="F22">
        <v>2</v>
      </c>
      <c r="G22" t="s">
        <v>10</v>
      </c>
      <c r="H22" t="s">
        <v>11</v>
      </c>
      <c r="I22" t="s">
        <v>9</v>
      </c>
    </row>
    <row r="23" spans="1:9">
      <c r="A23">
        <v>660</v>
      </c>
      <c r="C23">
        <v>9.92</v>
      </c>
      <c r="D23">
        <f t="shared" si="0"/>
        <v>0.78983050847457625</v>
      </c>
      <c r="E23" t="s">
        <v>12</v>
      </c>
      <c r="F23">
        <v>2</v>
      </c>
      <c r="G23" t="s">
        <v>10</v>
      </c>
      <c r="H23" t="s">
        <v>11</v>
      </c>
      <c r="I23" t="s">
        <v>9</v>
      </c>
    </row>
    <row r="24" spans="1:9">
      <c r="A24">
        <v>780</v>
      </c>
      <c r="C24">
        <v>9.7100000000000009</v>
      </c>
      <c r="D24">
        <f t="shared" si="0"/>
        <v>0.79427966101694913</v>
      </c>
      <c r="E24" t="s">
        <v>12</v>
      </c>
      <c r="F24">
        <v>2</v>
      </c>
      <c r="G24" t="s">
        <v>10</v>
      </c>
      <c r="H24" t="s">
        <v>11</v>
      </c>
      <c r="I24" t="s">
        <v>9</v>
      </c>
    </row>
    <row r="25" spans="1:9">
      <c r="A25">
        <v>900</v>
      </c>
      <c r="C25">
        <v>9.68</v>
      </c>
      <c r="D25">
        <f t="shared" si="0"/>
        <v>0.79491525423728815</v>
      </c>
      <c r="E25" t="s">
        <v>12</v>
      </c>
      <c r="F25">
        <v>2</v>
      </c>
      <c r="G25" t="s">
        <v>10</v>
      </c>
      <c r="H25" t="s">
        <v>11</v>
      </c>
      <c r="I25" t="s">
        <v>9</v>
      </c>
    </row>
    <row r="26" spans="1:9">
      <c r="A26">
        <v>1020</v>
      </c>
      <c r="C26">
        <v>9.84</v>
      </c>
      <c r="D26">
        <f t="shared" si="0"/>
        <v>0.79152542372881363</v>
      </c>
      <c r="E26" t="s">
        <v>12</v>
      </c>
      <c r="F26">
        <v>2</v>
      </c>
      <c r="G26" t="s">
        <v>10</v>
      </c>
      <c r="H26" t="s">
        <v>11</v>
      </c>
      <c r="I26" t="s">
        <v>9</v>
      </c>
    </row>
    <row r="27" spans="1:9">
      <c r="A27">
        <v>1140</v>
      </c>
      <c r="C27">
        <v>9.8000000000000007</v>
      </c>
      <c r="D27">
        <f t="shared" si="0"/>
        <v>0.7923728813559322</v>
      </c>
      <c r="E27" t="s">
        <v>12</v>
      </c>
      <c r="F27">
        <v>2</v>
      </c>
      <c r="G27" t="s">
        <v>10</v>
      </c>
      <c r="H27" t="s">
        <v>11</v>
      </c>
      <c r="I2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experimento1 (3)</vt:lpstr>
      <vt:lpstr>experimento1 (2)</vt:lpstr>
      <vt:lpstr>experimento1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Jcode</dc:creator>
  <cp:lastModifiedBy>R9Magnum</cp:lastModifiedBy>
  <dcterms:created xsi:type="dcterms:W3CDTF">2024-07-23T14:46:31Z</dcterms:created>
  <dcterms:modified xsi:type="dcterms:W3CDTF">2024-07-24T04:47:32Z</dcterms:modified>
</cp:coreProperties>
</file>