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3rd Year/Spring 2021/BIS 205 Info Mgmt/Second Project/"/>
    </mc:Choice>
  </mc:AlternateContent>
  <xr:revisionPtr revIDLastSave="147" documentId="13_ncr:1_{FADE1FB4-7533-41CF-AA61-965F68F58F1A}" xr6:coauthVersionLast="46" xr6:coauthVersionMax="47" xr10:uidLastSave="{7940723C-D791-4A7D-8A84-D9F95A79A2B4}"/>
  <bookViews>
    <workbookView xWindow="-120" yWindow="-120" windowWidth="24240" windowHeight="13140" firstSheet="5" activeTab="7" xr2:uid="{60A9DBF2-85FE-487E-87BA-CE7AC7E51455}"/>
  </bookViews>
  <sheets>
    <sheet name="Monthly Income by Unit" sheetId="5" r:id="rId1"/>
    <sheet name="Monthly Expense Summary" sheetId="12" r:id="rId2"/>
    <sheet name="Building Space Inventory" sheetId="2" r:id="rId3"/>
    <sheet name="Tenants by Unit" sheetId="14" r:id="rId4"/>
    <sheet name="Tenant Information" sheetId="15" r:id="rId5"/>
    <sheet name="Monthly Rent Summary Answer" sheetId="16" r:id="rId6"/>
    <sheet name="Monthly Expense Summary Answer" sheetId="17" r:id="rId7"/>
    <sheet name="Expense Divided By Income Month" sheetId="20" r:id="rId8"/>
  </sheets>
  <definedNames>
    <definedName name="Monthly_Expense_Totals">'Monthly Expense Summary Answer'!$G$5:$G$16</definedName>
    <definedName name="Monthly_Income_Totals">'Monthly Rent Summary Answer'!$N$5:$N$16</definedName>
    <definedName name="_xlnm.Print_Area" localSheetId="0">'Monthly Income by Unit'!$A$1:$M$13</definedName>
    <definedName name="_xlnm.Print_Area" localSheetId="4">'Tenant Information'!$A$1:$H$22</definedName>
    <definedName name="_xlnm.Print_Titles" localSheetId="0">'Monthly Income by Unit'!$A:$A,'Monthly Income by Unit'!$1:$1</definedName>
    <definedName name="Unit_0year">'Monthly Income by Unit'!$2:$2</definedName>
    <definedName name="Unit_1year">'Monthly Income by Unit'!$3:$3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" i="20" l="1"/>
  <c r="B18" i="20"/>
  <c r="D5" i="20" a="1"/>
  <c r="D5" i="20" s="1"/>
  <c r="C5" i="20" a="1"/>
  <c r="C5" i="20" s="1"/>
  <c r="B5" i="20" a="1"/>
  <c r="B5" i="20" s="1"/>
  <c r="G18" i="17" l="1"/>
  <c r="G6" i="17"/>
  <c r="G7" i="17"/>
  <c r="G8" i="17"/>
  <c r="G9" i="17"/>
  <c r="G10" i="17"/>
  <c r="G11" i="17"/>
  <c r="G12" i="17"/>
  <c r="G13" i="17"/>
  <c r="G14" i="17"/>
  <c r="G15" i="17"/>
  <c r="G16" i="17"/>
  <c r="G5" i="17"/>
  <c r="C18" i="17"/>
  <c r="D18" i="17"/>
  <c r="E18" i="17"/>
  <c r="F18" i="17"/>
  <c r="B18" i="17"/>
  <c r="M18" i="16"/>
  <c r="L18" i="16"/>
  <c r="K18" i="16"/>
  <c r="J18" i="16"/>
  <c r="I18" i="16"/>
  <c r="H18" i="16"/>
  <c r="G18" i="16"/>
  <c r="F18" i="16"/>
  <c r="E18" i="16"/>
  <c r="D18" i="16"/>
  <c r="C18" i="16"/>
  <c r="B18" i="16"/>
  <c r="N18" i="16" s="1"/>
  <c r="N16" i="16"/>
  <c r="N15" i="16"/>
  <c r="N14" i="16"/>
  <c r="N13" i="16"/>
  <c r="N12" i="16"/>
  <c r="N11" i="16"/>
  <c r="N10" i="16"/>
  <c r="N9" i="16"/>
  <c r="N8" i="16"/>
  <c r="N7" i="16"/>
  <c r="N6" i="16"/>
  <c r="N5" i="16"/>
  <c r="N3" i="5"/>
  <c r="N4" i="5"/>
  <c r="N5" i="5"/>
  <c r="N6" i="5"/>
  <c r="N7" i="5"/>
  <c r="N8" i="5"/>
  <c r="N9" i="5"/>
  <c r="N10" i="5"/>
  <c r="N11" i="5"/>
  <c r="N12" i="5"/>
  <c r="N13" i="5"/>
  <c r="N2" i="5"/>
  <c r="N14" i="5" s="1"/>
  <c r="C14" i="5"/>
  <c r="D14" i="5"/>
  <c r="E14" i="5"/>
  <c r="F14" i="5"/>
  <c r="G14" i="5"/>
  <c r="H14" i="5"/>
  <c r="I14" i="5"/>
  <c r="J14" i="5"/>
  <c r="K14" i="5"/>
  <c r="L14" i="5"/>
  <c r="M14" i="5"/>
  <c r="B1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<sst xmlns="http://schemas.openxmlformats.org/spreadsheetml/2006/main" count="338" uniqueCount="137">
  <si>
    <t>Space</t>
  </si>
  <si>
    <t>Restaurant - First Floor</t>
  </si>
  <si>
    <t>Second Floor Rear Right Side</t>
  </si>
  <si>
    <t>Second Floor Front Left Side</t>
  </si>
  <si>
    <t>Second Floor Front Right Side</t>
  </si>
  <si>
    <t>Second Floor Rear Left Side</t>
  </si>
  <si>
    <t>Third Floor Rear Right Side</t>
  </si>
  <si>
    <t>Third Floor Rear Left Side</t>
  </si>
  <si>
    <t>Third Floor Front Left Side</t>
  </si>
  <si>
    <t>Third Floor Front Right Side</t>
  </si>
  <si>
    <t>Main Building</t>
  </si>
  <si>
    <t>2,400 square feet, sitting capacity 100</t>
  </si>
  <si>
    <t>One bedroom</t>
  </si>
  <si>
    <t>Two bedroom</t>
  </si>
  <si>
    <t>Rent</t>
  </si>
  <si>
    <t>Rear Building</t>
  </si>
  <si>
    <t>First Floor</t>
  </si>
  <si>
    <t>Three bedroom</t>
  </si>
  <si>
    <t>Second Floor</t>
  </si>
  <si>
    <t>Third Floor</t>
  </si>
  <si>
    <t>Building</t>
  </si>
  <si>
    <t>Description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</si>
  <si>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</si>
  <si>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</si>
  <si>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</si>
  <si>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</si>
  <si>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</si>
  <si>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</si>
  <si>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</si>
  <si>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</si>
  <si>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</si>
  <si>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</si>
  <si>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</si>
  <si>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</si>
  <si>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Repairs</t>
  </si>
  <si>
    <t>Insurance</t>
  </si>
  <si>
    <t>Mortgage</t>
  </si>
  <si>
    <t>Electric</t>
  </si>
  <si>
    <t>Water Bill</t>
  </si>
  <si>
    <t>Unit 0</t>
  </si>
  <si>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</si>
  <si>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</si>
  <si>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</si>
  <si>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</si>
  <si>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</si>
  <si>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</si>
  <si>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</si>
  <si>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</si>
  <si>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</si>
  <si>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</si>
  <si>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</si>
  <si>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</t>
  </si>
  <si>
    <t>Thread City Café</t>
  </si>
  <si>
    <t xml:space="preserve">Student Status </t>
  </si>
  <si>
    <t>Income</t>
  </si>
  <si>
    <t>Institution</t>
  </si>
  <si>
    <t>References Checked</t>
  </si>
  <si>
    <t>Phone Number</t>
  </si>
  <si>
    <t>Undergraduate</t>
  </si>
  <si>
    <t>Graduate</t>
  </si>
  <si>
    <t>Eastern</t>
  </si>
  <si>
    <t>UCONN</t>
  </si>
  <si>
    <t>Yes</t>
  </si>
  <si>
    <t>860-423-8976</t>
  </si>
  <si>
    <t>203-598-1939</t>
  </si>
  <si>
    <t>860-423-2663</t>
  </si>
  <si>
    <t>203-938-1432</t>
  </si>
  <si>
    <t>410-398-4445</t>
  </si>
  <si>
    <t>860-423-9234</t>
  </si>
  <si>
    <t>860-546-9987</t>
  </si>
  <si>
    <t>860-425-3490</t>
  </si>
  <si>
    <t>860-989-7623</t>
  </si>
  <si>
    <t>518-982-2657</t>
  </si>
  <si>
    <t>203-789-9090</t>
  </si>
  <si>
    <t>860-567-4534</t>
  </si>
  <si>
    <t>980-345-5479</t>
  </si>
  <si>
    <t>860-345-7890</t>
  </si>
  <si>
    <t>203-456-7689</t>
  </si>
  <si>
    <t>203-346-5553</t>
  </si>
  <si>
    <t>860-987-2345</t>
  </si>
  <si>
    <t>860-323-9876</t>
  </si>
  <si>
    <t>860-423-4567</t>
  </si>
  <si>
    <t>Ann Marie</t>
  </si>
  <si>
    <t>Charlie</t>
  </si>
  <si>
    <t>Chin</t>
  </si>
  <si>
    <t>Curt</t>
  </si>
  <si>
    <t>Donald</t>
  </si>
  <si>
    <t>Fritz</t>
  </si>
  <si>
    <t>Gill</t>
  </si>
  <si>
    <t>Kathy</t>
  </si>
  <si>
    <t>Leland</t>
  </si>
  <si>
    <t>Madeline</t>
  </si>
  <si>
    <t>Mario</t>
  </si>
  <si>
    <t>Mary</t>
  </si>
  <si>
    <t>Ralph</t>
  </si>
  <si>
    <t>Sue</t>
  </si>
  <si>
    <t>Ted</t>
  </si>
  <si>
    <t>William</t>
  </si>
  <si>
    <t>Gomer</t>
  </si>
  <si>
    <t>Homer</t>
  </si>
  <si>
    <t>First Name</t>
  </si>
  <si>
    <t>Last Name</t>
  </si>
  <si>
    <t>Bowman</t>
  </si>
  <si>
    <t>Mack</t>
  </si>
  <si>
    <t>Fiddler</t>
  </si>
  <si>
    <t>Sawyer</t>
  </si>
  <si>
    <t>Schmalberger</t>
  </si>
  <si>
    <t>Adams</t>
  </si>
  <si>
    <t>Smith</t>
  </si>
  <si>
    <t>St Patrick</t>
  </si>
  <si>
    <t>Porter</t>
  </si>
  <si>
    <t>Sayer</t>
  </si>
  <si>
    <t>O'Rourke</t>
  </si>
  <si>
    <t>Gonzales</t>
  </si>
  <si>
    <t>Jones</t>
  </si>
  <si>
    <t>Campbell</t>
  </si>
  <si>
    <t>Betts</t>
  </si>
  <si>
    <t>ID</t>
  </si>
  <si>
    <t>Expense</t>
  </si>
  <si>
    <t>Totals</t>
  </si>
  <si>
    <t>Month</t>
  </si>
  <si>
    <t xml:space="preserve">Monthly Rent Summary </t>
  </si>
  <si>
    <t>Unit Number</t>
  </si>
  <si>
    <t>Source:</t>
  </si>
  <si>
    <t>Date:</t>
  </si>
  <si>
    <t>Time:</t>
  </si>
  <si>
    <t>10:07AM</t>
  </si>
  <si>
    <t>Juan Villegas</t>
  </si>
  <si>
    <t>Author:</t>
  </si>
  <si>
    <t>Monthly Expense Summary</t>
  </si>
  <si>
    <t>Expense Category</t>
  </si>
  <si>
    <t>Expense Totals</t>
  </si>
  <si>
    <t>Income Totals</t>
  </si>
  <si>
    <t>Expense/Income</t>
  </si>
  <si>
    <t>Expense Divided by Income by Month</t>
  </si>
  <si>
    <t>Analyst:</t>
  </si>
  <si>
    <t>10:29AM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</si>
</sst>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/>
    <xf numFmtId="49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4B2B-D746-4D7F-89BE-2C91B4D53939}">
  <dimension ref="A1:N14"/>
  <sheetViews>
    <sheetView workbookViewId="0">
      <selection activeCell="A5" sqref="A5"/>
    </sheetView>
  </sheetViews>
  <sheetFormatPr defaultRowHeight="15" x14ac:dyDescent="0.25"/>
  <cols>
    <col min="1" max="1" width="12.42578125" customWidth="1"/>
    <col min="2" max="13" width="15.7109375" customWidth="1"/>
  </cols>
  <sheetData>
    <row r="1" spans="1:14" x14ac:dyDescent="0.25">
      <c r="A1" s="1" t="s">
        <v>51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119</v>
      </c>
    </row>
    <row r="2" spans="1:14" x14ac:dyDescent="0.25">
      <c r="A2" s="1" t="s">
        <v>39</v>
      </c>
      <c r="B2" s="6">
        <v>1200</v>
      </c>
      <c r="C2" s="6">
        <v>1200</v>
      </c>
      <c r="D2" s="6">
        <v>1200</v>
      </c>
      <c r="E2" s="6">
        <v>1200</v>
      </c>
      <c r="F2" s="6">
        <v>1200</v>
      </c>
      <c r="G2" s="6">
        <v>1200</v>
      </c>
      <c r="H2" s="6">
        <v>1200</v>
      </c>
      <c r="I2" s="6">
        <v>1200</v>
      </c>
      <c r="J2" s="6">
        <v>1200</v>
      </c>
      <c r="K2" s="6">
        <v>1200</v>
      </c>
      <c r="L2" s="6">
        <v>1200</v>
      </c>
      <c r="M2" s="2">
        <v>1200</v>
      </c>
      <c r="N2" s="4">
        <f>SUM(B2:M2)</f>
        <v>14400</v>
      </c>
    </row>
    <row r="3" spans="1:14" x14ac:dyDescent="0.25">
      <c r="A3" s="1" t="s">
        <v>40</v>
      </c>
      <c r="B3" s="6">
        <v>600</v>
      </c>
      <c r="C3" s="6">
        <v>600</v>
      </c>
      <c r="D3" s="6">
        <v>600</v>
      </c>
      <c r="E3" s="6">
        <v>600</v>
      </c>
      <c r="F3" s="6">
        <v>600</v>
      </c>
      <c r="G3" s="6">
        <v>600</v>
      </c>
      <c r="H3" s="6">
        <v>600</v>
      </c>
      <c r="I3" s="6">
        <v>600</v>
      </c>
      <c r="J3" s="6">
        <v>600</v>
      </c>
      <c r="K3" s="6">
        <v>600</v>
      </c>
      <c r="L3" s="6">
        <v>600</v>
      </c>
      <c r="M3" s="2">
        <v>0</v>
      </c>
      <c r="N3" s="4">
        <f t="shared" ref="N3:N13" si="0">SUM(B3:M3)</f>
        <v>6600</v>
      </c>
    </row>
    <row r="4" spans="1:14" x14ac:dyDescent="0.25">
      <c r="A4" s="1" t="s">
        <v>41</v>
      </c>
      <c r="B4" s="6">
        <v>600</v>
      </c>
      <c r="C4" s="6">
        <v>600</v>
      </c>
      <c r="D4" s="6">
        <v>600</v>
      </c>
      <c r="E4" s="6">
        <v>600</v>
      </c>
      <c r="F4" s="6">
        <v>600</v>
      </c>
      <c r="G4" s="6">
        <v>600</v>
      </c>
      <c r="H4" s="6">
        <v>600</v>
      </c>
      <c r="I4" s="6">
        <v>600</v>
      </c>
      <c r="J4" s="6">
        <v>600</v>
      </c>
      <c r="K4" s="6">
        <v>600</v>
      </c>
      <c r="L4" s="6">
        <v>600</v>
      </c>
      <c r="M4" s="2">
        <v>600</v>
      </c>
      <c r="N4" s="4">
        <f t="shared" si="0"/>
        <v>7200</v>
      </c>
    </row>
    <row r="5" spans="1:14" x14ac:dyDescent="0.25">
      <c r="A5" s="1" t="s">
        <v>42</v>
      </c>
      <c r="B5" s="6">
        <v>300</v>
      </c>
      <c r="C5" s="6">
        <v>300</v>
      </c>
      <c r="D5" s="6">
        <v>300</v>
      </c>
      <c r="E5" s="6">
        <v>300</v>
      </c>
      <c r="F5" s="6">
        <v>300</v>
      </c>
      <c r="G5" s="6">
        <v>300</v>
      </c>
      <c r="H5" s="6">
        <v>300</v>
      </c>
      <c r="I5" s="6">
        <v>300</v>
      </c>
      <c r="J5" s="6">
        <v>300</v>
      </c>
      <c r="K5" s="6">
        <v>300</v>
      </c>
      <c r="L5" s="6">
        <v>300</v>
      </c>
      <c r="M5" s="2">
        <v>300</v>
      </c>
      <c r="N5" s="4">
        <f t="shared" si="0"/>
        <v>3600</v>
      </c>
    </row>
    <row r="6" spans="1:14" x14ac:dyDescent="0.25">
      <c r="A6" s="1" t="s">
        <v>43</v>
      </c>
      <c r="B6" s="6">
        <v>300</v>
      </c>
      <c r="C6" s="6">
        <v>300</v>
      </c>
      <c r="D6" s="6">
        <v>300</v>
      </c>
      <c r="E6" s="6">
        <v>300</v>
      </c>
      <c r="F6" s="6">
        <v>300</v>
      </c>
      <c r="G6" s="6">
        <v>0</v>
      </c>
      <c r="H6" s="6">
        <v>0</v>
      </c>
      <c r="I6" s="6">
        <v>300</v>
      </c>
      <c r="J6" s="6">
        <v>300</v>
      </c>
      <c r="K6" s="6">
        <v>300</v>
      </c>
      <c r="L6" s="6">
        <v>300</v>
      </c>
      <c r="M6" s="2">
        <v>300</v>
      </c>
      <c r="N6" s="4">
        <f t="shared" si="0"/>
        <v>3000</v>
      </c>
    </row>
    <row r="7" spans="1:14" x14ac:dyDescent="0.25">
      <c r="A7" s="1" t="s">
        <v>44</v>
      </c>
      <c r="B7" s="6">
        <v>300</v>
      </c>
      <c r="C7" s="6">
        <v>300</v>
      </c>
      <c r="D7" s="6">
        <v>300</v>
      </c>
      <c r="E7" s="6">
        <v>300</v>
      </c>
      <c r="F7" s="6">
        <v>300</v>
      </c>
      <c r="G7" s="6">
        <v>300</v>
      </c>
      <c r="H7" s="6">
        <v>300</v>
      </c>
      <c r="I7" s="6">
        <v>300</v>
      </c>
      <c r="J7" s="6">
        <v>300</v>
      </c>
      <c r="K7" s="6">
        <v>300</v>
      </c>
      <c r="L7" s="6">
        <v>300</v>
      </c>
      <c r="M7" s="2">
        <v>300</v>
      </c>
      <c r="N7" s="4">
        <f t="shared" si="0"/>
        <v>3600</v>
      </c>
    </row>
    <row r="8" spans="1:14" x14ac:dyDescent="0.25">
      <c r="A8" s="1" t="s">
        <v>45</v>
      </c>
      <c r="B8" s="6">
        <v>300</v>
      </c>
      <c r="C8" s="6">
        <v>300</v>
      </c>
      <c r="D8" s="6">
        <v>300</v>
      </c>
      <c r="E8" s="6">
        <v>300</v>
      </c>
      <c r="F8" s="6">
        <v>300</v>
      </c>
      <c r="G8" s="6">
        <v>300</v>
      </c>
      <c r="H8" s="6">
        <v>300</v>
      </c>
      <c r="I8" s="6">
        <v>300</v>
      </c>
      <c r="J8" s="6">
        <v>300</v>
      </c>
      <c r="K8" s="6">
        <v>300</v>
      </c>
      <c r="L8" s="6">
        <v>300</v>
      </c>
      <c r="M8" s="2">
        <v>300</v>
      </c>
      <c r="N8" s="4">
        <f t="shared" si="0"/>
        <v>3600</v>
      </c>
    </row>
    <row r="9" spans="1:14" x14ac:dyDescent="0.25">
      <c r="A9" s="1" t="s">
        <v>46</v>
      </c>
      <c r="B9" s="6">
        <v>450</v>
      </c>
      <c r="C9" s="6">
        <v>450</v>
      </c>
      <c r="D9" s="6">
        <v>450</v>
      </c>
      <c r="E9" s="6">
        <v>450</v>
      </c>
      <c r="F9" s="6">
        <v>450</v>
      </c>
      <c r="G9" s="6">
        <v>0</v>
      </c>
      <c r="H9" s="6">
        <v>0</v>
      </c>
      <c r="I9" s="6">
        <v>450</v>
      </c>
      <c r="J9" s="6">
        <v>450</v>
      </c>
      <c r="K9" s="6">
        <v>450</v>
      </c>
      <c r="L9" s="6">
        <v>450</v>
      </c>
      <c r="M9" s="2">
        <v>450</v>
      </c>
      <c r="N9" s="4">
        <f t="shared" si="0"/>
        <v>4500</v>
      </c>
    </row>
    <row r="10" spans="1:14" x14ac:dyDescent="0.25">
      <c r="A10" s="1" t="s">
        <v>47</v>
      </c>
      <c r="B10" s="6">
        <v>450</v>
      </c>
      <c r="C10" s="6">
        <v>450</v>
      </c>
      <c r="D10" s="6">
        <v>450</v>
      </c>
      <c r="E10" s="6">
        <v>450</v>
      </c>
      <c r="F10" s="6">
        <v>450</v>
      </c>
      <c r="G10" s="6">
        <v>450</v>
      </c>
      <c r="H10" s="6">
        <v>450</v>
      </c>
      <c r="I10" s="6">
        <v>450</v>
      </c>
      <c r="J10" s="6">
        <v>450</v>
      </c>
      <c r="K10" s="6">
        <v>450</v>
      </c>
      <c r="L10" s="6">
        <v>450</v>
      </c>
      <c r="M10" s="2">
        <v>0</v>
      </c>
      <c r="N10" s="4">
        <f t="shared" si="0"/>
        <v>4950</v>
      </c>
    </row>
    <row r="11" spans="1:14" x14ac:dyDescent="0.25">
      <c r="A11" s="1" t="s">
        <v>48</v>
      </c>
      <c r="B11" s="6">
        <v>900</v>
      </c>
      <c r="C11" s="6">
        <v>900</v>
      </c>
      <c r="D11" s="6">
        <v>900</v>
      </c>
      <c r="E11" s="6">
        <v>900</v>
      </c>
      <c r="F11" s="6">
        <v>900</v>
      </c>
      <c r="G11" s="6">
        <v>900</v>
      </c>
      <c r="H11" s="6">
        <v>900</v>
      </c>
      <c r="I11" s="6">
        <v>900</v>
      </c>
      <c r="J11" s="6">
        <v>900</v>
      </c>
      <c r="K11" s="6">
        <v>900</v>
      </c>
      <c r="L11" s="6">
        <v>900</v>
      </c>
      <c r="M11" s="2">
        <v>900</v>
      </c>
      <c r="N11" s="4">
        <f t="shared" si="0"/>
        <v>10800</v>
      </c>
    </row>
    <row r="12" spans="1:14" x14ac:dyDescent="0.25">
      <c r="A12" s="1" t="s">
        <v>49</v>
      </c>
      <c r="B12" s="6">
        <v>900</v>
      </c>
      <c r="C12" s="6">
        <v>900</v>
      </c>
      <c r="D12" s="6">
        <v>900</v>
      </c>
      <c r="E12" s="6">
        <v>900</v>
      </c>
      <c r="F12" s="6">
        <v>900</v>
      </c>
      <c r="G12" s="6">
        <v>900</v>
      </c>
      <c r="H12" s="6">
        <v>900</v>
      </c>
      <c r="I12" s="6">
        <v>900</v>
      </c>
      <c r="J12" s="6">
        <v>900</v>
      </c>
      <c r="K12" s="6">
        <v>900</v>
      </c>
      <c r="L12" s="6">
        <v>900</v>
      </c>
      <c r="M12" s="2">
        <v>900</v>
      </c>
      <c r="N12" s="4">
        <f t="shared" si="0"/>
        <v>10800</v>
      </c>
    </row>
    <row r="13" spans="1:14" x14ac:dyDescent="0.25">
      <c r="A13" s="1" t="s">
        <v>50</v>
      </c>
      <c r="B13" s="6">
        <v>650</v>
      </c>
      <c r="C13" s="6">
        <v>650</v>
      </c>
      <c r="D13" s="6">
        <v>650</v>
      </c>
      <c r="E13" s="6">
        <v>650</v>
      </c>
      <c r="F13" s="6">
        <v>650</v>
      </c>
      <c r="G13" s="6">
        <v>650</v>
      </c>
      <c r="H13" s="6">
        <v>650</v>
      </c>
      <c r="I13" s="6">
        <v>650</v>
      </c>
      <c r="J13" s="6">
        <v>650</v>
      </c>
      <c r="K13" s="6">
        <v>650</v>
      </c>
      <c r="L13" s="6">
        <v>650</v>
      </c>
      <c r="M13" s="2">
        <v>650</v>
      </c>
      <c r="N13" s="4">
        <f t="shared" si="0"/>
        <v>7800</v>
      </c>
    </row>
    <row r="14" spans="1:14" x14ac:dyDescent="0.25">
      <c r="A14" s="1" t="s">
        <v>119</v>
      </c>
      <c r="B14" s="4">
        <f>SUM(B2:B13)</f>
        <v>6950</v>
      </c>
      <c r="C14" s="4">
        <f t="shared" ref="C14:N14" si="1">SUM(C2:C13)</f>
        <v>6950</v>
      </c>
      <c r="D14" s="4">
        <f t="shared" si="1"/>
        <v>6950</v>
      </c>
      <c r="E14" s="4">
        <f t="shared" si="1"/>
        <v>6950</v>
      </c>
      <c r="F14" s="4">
        <f t="shared" si="1"/>
        <v>6950</v>
      </c>
      <c r="G14" s="4">
        <f t="shared" si="1"/>
        <v>6200</v>
      </c>
      <c r="H14" s="4">
        <f t="shared" si="1"/>
        <v>6200</v>
      </c>
      <c r="I14" s="4">
        <f t="shared" si="1"/>
        <v>6950</v>
      </c>
      <c r="J14" s="4">
        <f t="shared" si="1"/>
        <v>6950</v>
      </c>
      <c r="K14" s="4">
        <f t="shared" si="1"/>
        <v>6950</v>
      </c>
      <c r="L14" s="4">
        <f t="shared" si="1"/>
        <v>6950</v>
      </c>
      <c r="M14" s="4">
        <f t="shared" si="1"/>
        <v>5900</v>
      </c>
      <c r="N14" s="4">
        <f t="shared" si="1"/>
        <v>80850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E15C-9D8F-47EC-A2BF-50CD5609724C}">
  <dimension ref="A1:M6"/>
  <sheetViews>
    <sheetView zoomScale="80" zoomScaleNormal="80" workbookViewId="0">
      <selection activeCell="B14" sqref="B14"/>
    </sheetView>
  </sheetViews>
  <sheetFormatPr defaultRowHeight="15" x14ac:dyDescent="0.25"/>
  <cols>
    <col min="1" max="6" width="14.7109375" customWidth="1"/>
    <col min="7" max="9" width="10.7109375" customWidth="1"/>
    <col min="10" max="10" width="13.7109375" customWidth="1"/>
    <col min="11" max="13" width="10.7109375" customWidth="1"/>
  </cols>
  <sheetData>
    <row r="1" spans="1:13" x14ac:dyDescent="0.25">
      <c r="A1" t="s">
        <v>118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</row>
    <row r="2" spans="1:13" x14ac:dyDescent="0.25">
      <c r="A2" s="1" t="s">
        <v>34</v>
      </c>
      <c r="B2" s="2">
        <v>1256.98</v>
      </c>
      <c r="C2" s="2">
        <v>23.98</v>
      </c>
      <c r="D2" s="2">
        <v>53.25</v>
      </c>
      <c r="E2" s="2">
        <v>0</v>
      </c>
      <c r="F2" s="2">
        <v>0</v>
      </c>
      <c r="G2" s="2">
        <v>1894.35</v>
      </c>
      <c r="H2" s="2">
        <v>1534.23</v>
      </c>
      <c r="I2" s="2">
        <v>450.98</v>
      </c>
      <c r="J2" s="2">
        <v>897.34</v>
      </c>
      <c r="K2" s="2">
        <v>0</v>
      </c>
      <c r="L2" s="2">
        <v>0</v>
      </c>
      <c r="M2" s="2">
        <v>1459.34</v>
      </c>
    </row>
    <row r="3" spans="1:13" x14ac:dyDescent="0.25">
      <c r="A3" s="1" t="s">
        <v>35</v>
      </c>
      <c r="B3" s="2">
        <v>300</v>
      </c>
      <c r="C3" s="2">
        <v>300</v>
      </c>
      <c r="D3" s="2">
        <v>300</v>
      </c>
      <c r="E3" s="2">
        <v>300</v>
      </c>
      <c r="F3" s="2">
        <v>300</v>
      </c>
      <c r="G3" s="2">
        <v>300</v>
      </c>
      <c r="H3" s="2">
        <v>300</v>
      </c>
      <c r="I3" s="2">
        <v>300</v>
      </c>
      <c r="J3" s="2">
        <v>300</v>
      </c>
      <c r="K3" s="2">
        <v>300</v>
      </c>
      <c r="L3" s="2">
        <v>300</v>
      </c>
      <c r="M3" s="2">
        <v>300</v>
      </c>
    </row>
    <row r="4" spans="1:13" x14ac:dyDescent="0.25">
      <c r="A4" s="1" t="s">
        <v>36</v>
      </c>
      <c r="B4" s="2">
        <v>2400</v>
      </c>
      <c r="C4" s="2">
        <v>2400</v>
      </c>
      <c r="D4" s="2">
        <v>2400</v>
      </c>
      <c r="E4" s="2">
        <v>2400</v>
      </c>
      <c r="F4" s="2">
        <v>2400</v>
      </c>
      <c r="G4" s="2">
        <v>2400</v>
      </c>
      <c r="H4" s="2">
        <v>2400</v>
      </c>
      <c r="I4" s="2">
        <v>2400</v>
      </c>
      <c r="J4" s="2">
        <v>2400</v>
      </c>
      <c r="K4" s="2">
        <v>2400</v>
      </c>
      <c r="L4" s="2">
        <v>2400</v>
      </c>
      <c r="M4" s="2">
        <v>2400</v>
      </c>
    </row>
    <row r="5" spans="1:13" x14ac:dyDescent="0.25">
      <c r="A5" s="1" t="s">
        <v>37</v>
      </c>
      <c r="B5" s="2">
        <v>102.3</v>
      </c>
      <c r="C5" s="2">
        <v>110.97</v>
      </c>
      <c r="D5" s="2">
        <v>87.39</v>
      </c>
      <c r="E5" s="2">
        <v>45.97</v>
      </c>
      <c r="F5" s="2">
        <v>50.37</v>
      </c>
      <c r="G5" s="2">
        <v>43.25</v>
      </c>
      <c r="H5" s="2">
        <v>39.99</v>
      </c>
      <c r="I5" s="2">
        <v>34.869999999999997</v>
      </c>
      <c r="J5" s="2">
        <v>39.78</v>
      </c>
      <c r="K5" s="2">
        <v>45.98</v>
      </c>
      <c r="L5" s="2">
        <v>48.75</v>
      </c>
      <c r="M5" s="2">
        <v>51.25</v>
      </c>
    </row>
    <row r="6" spans="1:13" x14ac:dyDescent="0.25">
      <c r="A6" s="1" t="s">
        <v>38</v>
      </c>
      <c r="B6" s="2">
        <v>400</v>
      </c>
      <c r="C6" s="2">
        <v>375</v>
      </c>
      <c r="D6" s="2">
        <v>653.5</v>
      </c>
      <c r="E6" s="2">
        <v>357.75</v>
      </c>
      <c r="F6" s="2">
        <v>401.3</v>
      </c>
      <c r="G6" s="2">
        <v>675.33</v>
      </c>
      <c r="H6" s="2">
        <v>545.34</v>
      </c>
      <c r="I6" s="2">
        <v>673.95</v>
      </c>
      <c r="J6" s="2">
        <v>589.76</v>
      </c>
      <c r="K6" s="2">
        <v>549.87</v>
      </c>
      <c r="L6" s="2">
        <v>499.01</v>
      </c>
      <c r="M6" s="2">
        <v>575.34</v>
      </c>
    </row>
  </sheetData>
  <printOptions gridLine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4C73-3C23-422A-983D-C8849C986042}">
  <dimension ref="A1:E13"/>
  <sheetViews>
    <sheetView workbookViewId="0">
      <selection activeCell="E2" sqref="E2:E13"/>
    </sheetView>
  </sheetViews>
  <sheetFormatPr defaultRowHeight="15" x14ac:dyDescent="0.25"/>
  <cols>
    <col min="1" max="1" width="16.140625" customWidth="1"/>
    <col min="2" max="2" width="28.42578125" customWidth="1"/>
    <col min="3" max="3" width="16" style="1" customWidth="1"/>
    <col min="4" max="4" width="43.7109375" customWidth="1"/>
    <col min="5" max="5" width="9.140625" style="2"/>
  </cols>
  <sheetData>
    <row r="1" spans="1:5" x14ac:dyDescent="0.25">
      <c r="A1" t="s">
        <v>20</v>
      </c>
      <c r="B1" t="s">
        <v>0</v>
      </c>
      <c r="C1" s="1" t="s">
        <v>51</v>
      </c>
      <c r="D1" t="s">
        <v>21</v>
      </c>
      <c r="E1" s="2" t="s">
        <v>14</v>
      </c>
    </row>
    <row r="2" spans="1:5" x14ac:dyDescent="0.25">
      <c r="A2" t="s">
        <v>10</v>
      </c>
      <c r="B2" t="s">
        <v>1</v>
      </c>
      <c r="C2" s="1" t="s">
        <v>39</v>
      </c>
      <c r="D2" t="s">
        <v>11</v>
      </c>
      <c r="E2" s="6">
        <v>1200</v>
      </c>
    </row>
    <row r="3" spans="1:5" x14ac:dyDescent="0.25">
      <c r="A3" t="s">
        <v>10</v>
      </c>
      <c r="B3" t="s">
        <v>5</v>
      </c>
      <c r="C3" s="1" t="s">
        <v>40</v>
      </c>
      <c r="D3" t="s">
        <v>13</v>
      </c>
      <c r="E3" s="6">
        <v>600</v>
      </c>
    </row>
    <row r="4" spans="1:5" x14ac:dyDescent="0.25">
      <c r="A4" t="s">
        <v>10</v>
      </c>
      <c r="B4" t="s">
        <v>2</v>
      </c>
      <c r="C4" s="1" t="s">
        <v>41</v>
      </c>
      <c r="D4" t="s">
        <v>13</v>
      </c>
      <c r="E4" s="6">
        <v>600</v>
      </c>
    </row>
    <row r="5" spans="1:5" x14ac:dyDescent="0.25">
      <c r="A5" t="s">
        <v>10</v>
      </c>
      <c r="B5" t="s">
        <v>3</v>
      </c>
      <c r="C5" s="1" t="s">
        <v>42</v>
      </c>
      <c r="D5" t="s">
        <v>12</v>
      </c>
      <c r="E5" s="6">
        <v>300</v>
      </c>
    </row>
    <row r="6" spans="1:5" x14ac:dyDescent="0.25">
      <c r="A6" t="s">
        <v>10</v>
      </c>
      <c r="B6" t="s">
        <v>4</v>
      </c>
      <c r="C6" s="1" t="s">
        <v>43</v>
      </c>
      <c r="D6" t="s">
        <v>12</v>
      </c>
      <c r="E6" s="6">
        <v>300</v>
      </c>
    </row>
    <row r="7" spans="1:5" x14ac:dyDescent="0.25">
      <c r="A7" t="s">
        <v>10</v>
      </c>
      <c r="B7" t="s">
        <v>7</v>
      </c>
      <c r="C7" s="1" t="s">
        <v>44</v>
      </c>
      <c r="D7" t="s">
        <v>12</v>
      </c>
      <c r="E7" s="6">
        <v>300</v>
      </c>
    </row>
    <row r="8" spans="1:5" x14ac:dyDescent="0.25">
      <c r="A8" t="s">
        <v>10</v>
      </c>
      <c r="B8" t="s">
        <v>6</v>
      </c>
      <c r="C8" s="1" t="s">
        <v>45</v>
      </c>
      <c r="D8" t="s">
        <v>12</v>
      </c>
      <c r="E8" s="6">
        <v>300</v>
      </c>
    </row>
    <row r="9" spans="1:5" x14ac:dyDescent="0.25">
      <c r="A9" t="s">
        <v>10</v>
      </c>
      <c r="B9" t="s">
        <v>8</v>
      </c>
      <c r="C9" s="1" t="s">
        <v>46</v>
      </c>
      <c r="D9" t="s">
        <v>13</v>
      </c>
      <c r="E9" s="6">
        <v>450</v>
      </c>
    </row>
    <row r="10" spans="1:5" x14ac:dyDescent="0.25">
      <c r="A10" t="s">
        <v>10</v>
      </c>
      <c r="B10" t="s">
        <v>9</v>
      </c>
      <c r="C10" s="1" t="s">
        <v>47</v>
      </c>
      <c r="D10" t="s">
        <v>13</v>
      </c>
      <c r="E10" s="6">
        <v>450</v>
      </c>
    </row>
    <row r="11" spans="1:5" x14ac:dyDescent="0.25">
      <c r="A11" t="s">
        <v>15</v>
      </c>
      <c r="B11" t="s">
        <v>16</v>
      </c>
      <c r="C11" s="1" t="s">
        <v>48</v>
      </c>
      <c r="D11" t="s">
        <v>17</v>
      </c>
      <c r="E11" s="6">
        <v>900</v>
      </c>
    </row>
    <row r="12" spans="1:5" x14ac:dyDescent="0.25">
      <c r="A12" t="s">
        <v>15</v>
      </c>
      <c r="B12" t="s">
        <v>18</v>
      </c>
      <c r="C12" s="1" t="s">
        <v>49</v>
      </c>
      <c r="D12" t="s">
        <v>17</v>
      </c>
      <c r="E12" s="6">
        <v>900</v>
      </c>
    </row>
    <row r="13" spans="1:5" x14ac:dyDescent="0.25">
      <c r="A13" t="s">
        <v>15</v>
      </c>
      <c r="B13" t="s">
        <v>19</v>
      </c>
      <c r="C13" s="1" t="s">
        <v>50</v>
      </c>
      <c r="D13" t="s">
        <v>13</v>
      </c>
      <c r="E13" s="6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2162-F4C8-44CF-AB5E-C4DDA8363AAE}">
  <dimension ref="A1:B22"/>
  <sheetViews>
    <sheetView workbookViewId="0">
      <selection activeCell="F10" sqref="F10"/>
    </sheetView>
  </sheetViews>
  <sheetFormatPr defaultRowHeight="15" x14ac:dyDescent="0.25"/>
  <cols>
    <col min="2" max="2" width="20.7109375" customWidth="1"/>
  </cols>
  <sheetData>
    <row r="1" spans="1:2" x14ac:dyDescent="0.25">
      <c r="A1" s="3" t="s">
        <v>117</v>
      </c>
      <c r="B1" t="s">
        <v>51</v>
      </c>
    </row>
    <row r="2" spans="1:2" x14ac:dyDescent="0.25">
      <c r="A2" s="3">
        <v>1</v>
      </c>
      <c r="B2" t="s">
        <v>48</v>
      </c>
    </row>
    <row r="3" spans="1:2" x14ac:dyDescent="0.25">
      <c r="A3" s="3">
        <v>2</v>
      </c>
      <c r="B3" t="s">
        <v>48</v>
      </c>
    </row>
    <row r="4" spans="1:2" x14ac:dyDescent="0.25">
      <c r="A4" s="3">
        <v>3</v>
      </c>
      <c r="B4" t="s">
        <v>47</v>
      </c>
    </row>
    <row r="5" spans="1:2" x14ac:dyDescent="0.25">
      <c r="A5" s="3">
        <v>4</v>
      </c>
      <c r="B5" t="s">
        <v>47</v>
      </c>
    </row>
    <row r="6" spans="1:2" x14ac:dyDescent="0.25">
      <c r="A6" s="3">
        <v>5</v>
      </c>
      <c r="B6" t="s">
        <v>50</v>
      </c>
    </row>
    <row r="7" spans="1:2" x14ac:dyDescent="0.25">
      <c r="A7" s="3">
        <v>6</v>
      </c>
      <c r="B7" t="s">
        <v>48</v>
      </c>
    </row>
    <row r="8" spans="1:2" x14ac:dyDescent="0.25">
      <c r="A8" s="3">
        <v>7</v>
      </c>
      <c r="B8" t="s">
        <v>44</v>
      </c>
    </row>
    <row r="9" spans="1:2" x14ac:dyDescent="0.25">
      <c r="A9" s="3">
        <v>8</v>
      </c>
      <c r="B9" t="s">
        <v>42</v>
      </c>
    </row>
    <row r="10" spans="1:2" x14ac:dyDescent="0.25">
      <c r="A10" s="3">
        <v>9</v>
      </c>
      <c r="B10" t="s">
        <v>40</v>
      </c>
    </row>
    <row r="11" spans="1:2" x14ac:dyDescent="0.25">
      <c r="A11" s="3">
        <v>10</v>
      </c>
      <c r="B11" t="s">
        <v>45</v>
      </c>
    </row>
    <row r="12" spans="1:2" x14ac:dyDescent="0.25">
      <c r="A12" s="3">
        <v>11</v>
      </c>
      <c r="B12" t="s">
        <v>49</v>
      </c>
    </row>
    <row r="13" spans="1:2" x14ac:dyDescent="0.25">
      <c r="A13" s="3">
        <v>12</v>
      </c>
      <c r="B13" t="s">
        <v>50</v>
      </c>
    </row>
    <row r="14" spans="1:2" x14ac:dyDescent="0.25">
      <c r="A14" s="3">
        <v>13</v>
      </c>
      <c r="B14" t="s">
        <v>49</v>
      </c>
    </row>
    <row r="15" spans="1:2" x14ac:dyDescent="0.25">
      <c r="A15" s="3">
        <v>14</v>
      </c>
      <c r="B15" t="s">
        <v>49</v>
      </c>
    </row>
    <row r="16" spans="1:2" x14ac:dyDescent="0.25">
      <c r="A16" s="3">
        <v>15</v>
      </c>
      <c r="B16" t="s">
        <v>46</v>
      </c>
    </row>
    <row r="17" spans="1:2" x14ac:dyDescent="0.25">
      <c r="A17" s="3">
        <v>16</v>
      </c>
      <c r="B17" t="s">
        <v>43</v>
      </c>
    </row>
    <row r="18" spans="1:2" x14ac:dyDescent="0.25">
      <c r="A18" s="3">
        <v>17</v>
      </c>
      <c r="B18" t="s">
        <v>40</v>
      </c>
    </row>
    <row r="19" spans="1:2" x14ac:dyDescent="0.25">
      <c r="A19" s="3">
        <v>18</v>
      </c>
      <c r="B19" t="s">
        <v>46</v>
      </c>
    </row>
    <row r="20" spans="1:2" x14ac:dyDescent="0.25">
      <c r="A20" s="3">
        <v>19</v>
      </c>
      <c r="B20" t="s">
        <v>41</v>
      </c>
    </row>
    <row r="21" spans="1:2" x14ac:dyDescent="0.25">
      <c r="A21" s="3">
        <v>20</v>
      </c>
      <c r="B21" t="s">
        <v>41</v>
      </c>
    </row>
    <row r="22" spans="1:2" x14ac:dyDescent="0.25">
      <c r="A22" s="3">
        <v>0</v>
      </c>
      <c r="B2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05CF-BB6B-4BD1-AE3B-7F150D181C5D}">
  <dimension ref="A1:H22"/>
  <sheetViews>
    <sheetView workbookViewId="0">
      <selection activeCell="D17" sqref="D17"/>
    </sheetView>
  </sheetViews>
  <sheetFormatPr defaultRowHeight="15" x14ac:dyDescent="0.25"/>
  <cols>
    <col min="1" max="1" width="9.140625" style="3"/>
    <col min="2" max="3" width="20.140625" customWidth="1"/>
    <col min="4" max="5" width="25.7109375" customWidth="1"/>
    <col min="7" max="7" width="20" customWidth="1"/>
    <col min="8" max="8" width="16.85546875" customWidth="1"/>
  </cols>
  <sheetData>
    <row r="1" spans="1:8" x14ac:dyDescent="0.25">
      <c r="A1" s="3" t="s">
        <v>117</v>
      </c>
      <c r="B1" t="s">
        <v>101</v>
      </c>
      <c r="C1" t="s">
        <v>100</v>
      </c>
      <c r="D1" t="s">
        <v>53</v>
      </c>
      <c r="E1" t="s">
        <v>55</v>
      </c>
      <c r="F1" t="s">
        <v>54</v>
      </c>
      <c r="G1" t="s">
        <v>56</v>
      </c>
      <c r="H1" t="s">
        <v>57</v>
      </c>
    </row>
    <row r="2" spans="1:8" x14ac:dyDescent="0.25">
      <c r="A2" s="3">
        <v>1</v>
      </c>
      <c r="B2" t="s">
        <v>107</v>
      </c>
      <c r="C2" t="s">
        <v>87</v>
      </c>
      <c r="D2" t="s">
        <v>58</v>
      </c>
      <c r="E2" t="s">
        <v>60</v>
      </c>
      <c r="F2" s="4">
        <v>78000</v>
      </c>
      <c r="G2" t="s">
        <v>62</v>
      </c>
      <c r="H2" s="5" t="s">
        <v>73</v>
      </c>
    </row>
    <row r="3" spans="1:8" x14ac:dyDescent="0.25">
      <c r="A3" s="3">
        <v>2</v>
      </c>
      <c r="B3" t="s">
        <v>116</v>
      </c>
      <c r="C3" t="s">
        <v>97</v>
      </c>
      <c r="D3" t="s">
        <v>58</v>
      </c>
      <c r="E3" t="s">
        <v>60</v>
      </c>
      <c r="F3" s="4">
        <v>12780</v>
      </c>
      <c r="G3" t="s">
        <v>62</v>
      </c>
      <c r="H3" s="5" t="s">
        <v>66</v>
      </c>
    </row>
    <row r="4" spans="1:8" x14ac:dyDescent="0.25">
      <c r="A4" s="3">
        <v>3</v>
      </c>
      <c r="B4" t="s">
        <v>102</v>
      </c>
      <c r="C4" t="s">
        <v>82</v>
      </c>
      <c r="D4" t="s">
        <v>58</v>
      </c>
      <c r="E4" t="s">
        <v>60</v>
      </c>
      <c r="F4" s="4">
        <v>10000</v>
      </c>
      <c r="G4" t="s">
        <v>62</v>
      </c>
      <c r="H4" s="5" t="s">
        <v>63</v>
      </c>
    </row>
    <row r="5" spans="1:8" x14ac:dyDescent="0.25">
      <c r="A5" s="3">
        <v>4</v>
      </c>
      <c r="B5" t="s">
        <v>102</v>
      </c>
      <c r="C5" t="s">
        <v>83</v>
      </c>
      <c r="D5" t="s">
        <v>58</v>
      </c>
      <c r="E5" t="s">
        <v>60</v>
      </c>
      <c r="F5" s="4">
        <v>8900</v>
      </c>
      <c r="G5" t="s">
        <v>62</v>
      </c>
      <c r="H5" s="5" t="s">
        <v>63</v>
      </c>
    </row>
    <row r="6" spans="1:8" x14ac:dyDescent="0.25">
      <c r="A6" s="3">
        <v>5</v>
      </c>
      <c r="B6" t="s">
        <v>115</v>
      </c>
      <c r="C6" t="s">
        <v>95</v>
      </c>
      <c r="D6" t="s">
        <v>59</v>
      </c>
      <c r="E6" t="s">
        <v>61</v>
      </c>
      <c r="F6" s="4">
        <v>19000</v>
      </c>
      <c r="G6" t="s">
        <v>62</v>
      </c>
      <c r="H6" s="5" t="s">
        <v>81</v>
      </c>
    </row>
    <row r="7" spans="1:8" x14ac:dyDescent="0.25">
      <c r="A7" s="3">
        <v>6</v>
      </c>
      <c r="B7" t="s">
        <v>104</v>
      </c>
      <c r="C7" t="s">
        <v>85</v>
      </c>
      <c r="D7" t="s">
        <v>58</v>
      </c>
      <c r="E7" t="s">
        <v>60</v>
      </c>
      <c r="F7" s="4">
        <v>90000</v>
      </c>
      <c r="G7" t="s">
        <v>62</v>
      </c>
      <c r="H7" s="5" t="s">
        <v>70</v>
      </c>
    </row>
    <row r="8" spans="1:8" x14ac:dyDescent="0.25">
      <c r="A8" s="3">
        <v>7</v>
      </c>
      <c r="B8" t="s">
        <v>113</v>
      </c>
      <c r="C8" t="s">
        <v>92</v>
      </c>
      <c r="D8" t="s">
        <v>58</v>
      </c>
      <c r="E8" t="s">
        <v>60</v>
      </c>
      <c r="F8" s="4">
        <v>9987</v>
      </c>
      <c r="G8" t="s">
        <v>62</v>
      </c>
      <c r="H8" s="5" t="s">
        <v>79</v>
      </c>
    </row>
    <row r="9" spans="1:8" x14ac:dyDescent="0.25">
      <c r="A9" s="3">
        <v>8</v>
      </c>
      <c r="B9" t="s">
        <v>114</v>
      </c>
      <c r="C9" t="s">
        <v>93</v>
      </c>
      <c r="D9" t="s">
        <v>58</v>
      </c>
      <c r="E9" t="s">
        <v>60</v>
      </c>
      <c r="F9" s="4">
        <v>9650</v>
      </c>
      <c r="G9" t="s">
        <v>62</v>
      </c>
      <c r="H9" s="5" t="s">
        <v>80</v>
      </c>
    </row>
    <row r="10" spans="1:8" x14ac:dyDescent="0.25">
      <c r="A10" s="3">
        <v>9</v>
      </c>
      <c r="B10" t="s">
        <v>114</v>
      </c>
      <c r="C10" t="s">
        <v>96</v>
      </c>
      <c r="D10" t="s">
        <v>58</v>
      </c>
      <c r="E10" t="s">
        <v>60</v>
      </c>
      <c r="F10" s="4">
        <v>13000</v>
      </c>
      <c r="G10" t="s">
        <v>62</v>
      </c>
      <c r="H10" s="5" t="s">
        <v>67</v>
      </c>
    </row>
    <row r="11" spans="1:8" x14ac:dyDescent="0.25">
      <c r="A11" s="3">
        <v>10</v>
      </c>
      <c r="B11" t="s">
        <v>103</v>
      </c>
      <c r="C11" t="s">
        <v>84</v>
      </c>
      <c r="D11" t="s">
        <v>58</v>
      </c>
      <c r="E11" t="s">
        <v>60</v>
      </c>
      <c r="F11" s="4">
        <v>13000</v>
      </c>
      <c r="G11" t="s">
        <v>62</v>
      </c>
      <c r="H11" s="5" t="s">
        <v>69</v>
      </c>
    </row>
    <row r="12" spans="1:8" x14ac:dyDescent="0.25">
      <c r="A12" s="3">
        <v>11</v>
      </c>
      <c r="B12" t="s">
        <v>112</v>
      </c>
      <c r="C12" t="s">
        <v>91</v>
      </c>
      <c r="D12" t="s">
        <v>58</v>
      </c>
      <c r="E12" t="s">
        <v>60</v>
      </c>
      <c r="F12" s="4">
        <v>9876</v>
      </c>
      <c r="G12" t="s">
        <v>62</v>
      </c>
      <c r="H12" s="5" t="s">
        <v>78</v>
      </c>
    </row>
    <row r="13" spans="1:8" x14ac:dyDescent="0.25">
      <c r="A13" s="3">
        <v>12</v>
      </c>
      <c r="B13" t="s">
        <v>110</v>
      </c>
      <c r="C13" t="s">
        <v>89</v>
      </c>
      <c r="D13" t="s">
        <v>58</v>
      </c>
      <c r="E13" t="s">
        <v>60</v>
      </c>
      <c r="F13" s="4">
        <v>10000</v>
      </c>
      <c r="G13" t="s">
        <v>62</v>
      </c>
      <c r="H13" s="5" t="s">
        <v>76</v>
      </c>
    </row>
    <row r="14" spans="1:8" x14ac:dyDescent="0.25">
      <c r="A14" s="3">
        <v>13</v>
      </c>
      <c r="B14" t="s">
        <v>105</v>
      </c>
      <c r="C14" t="s">
        <v>86</v>
      </c>
      <c r="D14" t="s">
        <v>59</v>
      </c>
      <c r="E14" t="s">
        <v>61</v>
      </c>
      <c r="F14" s="4">
        <v>18000</v>
      </c>
      <c r="G14" t="s">
        <v>62</v>
      </c>
      <c r="H14" s="5" t="s">
        <v>71</v>
      </c>
    </row>
    <row r="15" spans="1:8" x14ac:dyDescent="0.25">
      <c r="A15" s="3">
        <v>14</v>
      </c>
      <c r="B15" t="s">
        <v>111</v>
      </c>
      <c r="C15" t="s">
        <v>90</v>
      </c>
      <c r="D15" t="s">
        <v>59</v>
      </c>
      <c r="E15" t="s">
        <v>61</v>
      </c>
      <c r="F15" s="4">
        <v>21000</v>
      </c>
      <c r="G15" t="s">
        <v>62</v>
      </c>
      <c r="H15" s="5" t="s">
        <v>77</v>
      </c>
    </row>
    <row r="16" spans="1:8" x14ac:dyDescent="0.25">
      <c r="A16" s="3">
        <v>15</v>
      </c>
      <c r="B16" t="s">
        <v>106</v>
      </c>
      <c r="C16" t="s">
        <v>86</v>
      </c>
      <c r="D16" t="s">
        <v>58</v>
      </c>
      <c r="E16" t="s">
        <v>60</v>
      </c>
      <c r="F16" s="4">
        <v>8000</v>
      </c>
      <c r="G16" t="s">
        <v>62</v>
      </c>
      <c r="H16" s="5" t="s">
        <v>72</v>
      </c>
    </row>
    <row r="17" spans="1:8" x14ac:dyDescent="0.25">
      <c r="A17" s="3">
        <v>16</v>
      </c>
      <c r="B17" t="s">
        <v>108</v>
      </c>
      <c r="C17" t="s">
        <v>88</v>
      </c>
      <c r="D17" t="s">
        <v>58</v>
      </c>
      <c r="E17" t="s">
        <v>60</v>
      </c>
      <c r="F17" s="4">
        <v>13000</v>
      </c>
      <c r="G17" t="s">
        <v>62</v>
      </c>
      <c r="H17" s="5" t="s">
        <v>74</v>
      </c>
    </row>
    <row r="18" spans="1:8" x14ac:dyDescent="0.25">
      <c r="A18" s="3">
        <v>17</v>
      </c>
      <c r="B18" t="s">
        <v>108</v>
      </c>
      <c r="C18" t="s">
        <v>93</v>
      </c>
      <c r="D18" t="s">
        <v>58</v>
      </c>
      <c r="E18" t="s">
        <v>60</v>
      </c>
      <c r="F18" s="4">
        <v>11000</v>
      </c>
      <c r="G18" t="s">
        <v>62</v>
      </c>
      <c r="H18" s="5" t="s">
        <v>68</v>
      </c>
    </row>
    <row r="19" spans="1:8" x14ac:dyDescent="0.25">
      <c r="A19" s="3">
        <v>18</v>
      </c>
      <c r="B19" t="s">
        <v>108</v>
      </c>
      <c r="C19" t="s">
        <v>94</v>
      </c>
      <c r="D19" t="s">
        <v>58</v>
      </c>
      <c r="E19" t="s">
        <v>60</v>
      </c>
      <c r="F19" s="4">
        <v>9800</v>
      </c>
      <c r="G19" t="s">
        <v>62</v>
      </c>
      <c r="H19" s="5" t="s">
        <v>68</v>
      </c>
    </row>
    <row r="20" spans="1:8" x14ac:dyDescent="0.25">
      <c r="A20" s="3">
        <v>19</v>
      </c>
      <c r="B20" t="s">
        <v>109</v>
      </c>
      <c r="C20" t="s">
        <v>98</v>
      </c>
      <c r="D20" t="s">
        <v>58</v>
      </c>
      <c r="E20" t="s">
        <v>60</v>
      </c>
      <c r="F20" s="4">
        <v>4500</v>
      </c>
      <c r="G20" t="s">
        <v>62</v>
      </c>
      <c r="H20" s="5" t="s">
        <v>64</v>
      </c>
    </row>
    <row r="21" spans="1:8" x14ac:dyDescent="0.25">
      <c r="A21" s="3">
        <v>20</v>
      </c>
      <c r="B21" t="s">
        <v>109</v>
      </c>
      <c r="C21" t="s">
        <v>99</v>
      </c>
      <c r="D21" t="s">
        <v>58</v>
      </c>
      <c r="E21" t="s">
        <v>60</v>
      </c>
      <c r="F21" s="4">
        <v>8900</v>
      </c>
      <c r="G21" t="s">
        <v>62</v>
      </c>
      <c r="H21" s="5" t="s">
        <v>75</v>
      </c>
    </row>
    <row r="22" spans="1:8" x14ac:dyDescent="0.25">
      <c r="A22" s="3">
        <v>0</v>
      </c>
      <c r="B22" t="s">
        <v>52</v>
      </c>
      <c r="F22" s="4">
        <v>221000</v>
      </c>
      <c r="G22" t="s">
        <v>62</v>
      </c>
      <c r="H22" s="5" t="s">
        <v>65</v>
      </c>
    </row>
  </sheetData>
  <sortState xmlns:xlrd2="http://schemas.microsoft.com/office/spreadsheetml/2017/richdata2" ref="B2:H22">
    <sortCondition ref="B2:B22"/>
  </sortState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603E-238B-42B4-8D47-72AA04DF7EF5}">
  <dimension ref="A1:N23"/>
  <sheetViews>
    <sheetView workbookViewId="0">
      <selection activeCell="N5" sqref="N5:N16"/>
    </sheetView>
  </sheetViews>
  <sheetFormatPr defaultRowHeight="15" x14ac:dyDescent="0.25"/>
  <cols>
    <col min="2" max="2" width="9.7109375" bestFit="1" customWidth="1"/>
  </cols>
  <sheetData>
    <row r="1" spans="1:14" x14ac:dyDescent="0.25">
      <c r="A1" s="13" t="s">
        <v>121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4" t="s">
        <v>122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x14ac:dyDescent="0.25">
      <c r="A4" s="1" t="s">
        <v>120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119</v>
      </c>
    </row>
    <row r="5" spans="1:14" x14ac:dyDescent="0.25">
      <c r="A5" s="2" t="s">
        <v>22</v>
      </c>
      <c r="B5" s="6">
        <v>1200</v>
      </c>
      <c r="C5" s="6">
        <v>600</v>
      </c>
      <c r="D5" s="6">
        <v>600</v>
      </c>
      <c r="E5" s="6">
        <v>300</v>
      </c>
      <c r="F5" s="6">
        <v>300</v>
      </c>
      <c r="G5" s="6">
        <v>300</v>
      </c>
      <c r="H5" s="6">
        <v>300</v>
      </c>
      <c r="I5" s="6">
        <v>450</v>
      </c>
      <c r="J5" s="6">
        <v>450</v>
      </c>
      <c r="K5" s="6">
        <v>900</v>
      </c>
      <c r="L5" s="6">
        <v>900</v>
      </c>
      <c r="M5" s="6">
        <v>650</v>
      </c>
      <c r="N5" s="4">
        <f t="shared" ref="N5:N18" si="0">SUM(B5:M5)</f>
        <v>6950</v>
      </c>
    </row>
    <row r="6" spans="1:14" x14ac:dyDescent="0.25">
      <c r="A6" s="2" t="s">
        <v>23</v>
      </c>
      <c r="B6" s="6">
        <v>1200</v>
      </c>
      <c r="C6" s="6">
        <v>600</v>
      </c>
      <c r="D6" s="6">
        <v>600</v>
      </c>
      <c r="E6" s="6">
        <v>300</v>
      </c>
      <c r="F6" s="6">
        <v>300</v>
      </c>
      <c r="G6" s="6">
        <v>300</v>
      </c>
      <c r="H6" s="6">
        <v>300</v>
      </c>
      <c r="I6" s="6">
        <v>450</v>
      </c>
      <c r="J6" s="6">
        <v>450</v>
      </c>
      <c r="K6" s="6">
        <v>900</v>
      </c>
      <c r="L6" s="6">
        <v>900</v>
      </c>
      <c r="M6" s="6">
        <v>650</v>
      </c>
      <c r="N6" s="4">
        <f t="shared" si="0"/>
        <v>6950</v>
      </c>
    </row>
    <row r="7" spans="1:14" x14ac:dyDescent="0.25">
      <c r="A7" s="2" t="s">
        <v>24</v>
      </c>
      <c r="B7" s="6">
        <v>1200</v>
      </c>
      <c r="C7" s="6">
        <v>600</v>
      </c>
      <c r="D7" s="6">
        <v>600</v>
      </c>
      <c r="E7" s="6">
        <v>300</v>
      </c>
      <c r="F7" s="6">
        <v>300</v>
      </c>
      <c r="G7" s="6">
        <v>300</v>
      </c>
      <c r="H7" s="6">
        <v>300</v>
      </c>
      <c r="I7" s="6">
        <v>450</v>
      </c>
      <c r="J7" s="6">
        <v>450</v>
      </c>
      <c r="K7" s="6">
        <v>900</v>
      </c>
      <c r="L7" s="6">
        <v>900</v>
      </c>
      <c r="M7" s="6">
        <v>650</v>
      </c>
      <c r="N7" s="4">
        <f t="shared" si="0"/>
        <v>6950</v>
      </c>
    </row>
    <row r="8" spans="1:14" x14ac:dyDescent="0.25">
      <c r="A8" s="2" t="s">
        <v>25</v>
      </c>
      <c r="B8" s="6">
        <v>1200</v>
      </c>
      <c r="C8" s="6">
        <v>600</v>
      </c>
      <c r="D8" s="6">
        <v>600</v>
      </c>
      <c r="E8" s="6">
        <v>300</v>
      </c>
      <c r="F8" s="6">
        <v>300</v>
      </c>
      <c r="G8" s="6">
        <v>300</v>
      </c>
      <c r="H8" s="6">
        <v>300</v>
      </c>
      <c r="I8" s="6">
        <v>450</v>
      </c>
      <c r="J8" s="6">
        <v>450</v>
      </c>
      <c r="K8" s="6">
        <v>900</v>
      </c>
      <c r="L8" s="6">
        <v>900</v>
      </c>
      <c r="M8" s="6">
        <v>650</v>
      </c>
      <c r="N8" s="4">
        <f t="shared" si="0"/>
        <v>6950</v>
      </c>
    </row>
    <row r="9" spans="1:14" x14ac:dyDescent="0.25">
      <c r="A9" s="2" t="s">
        <v>26</v>
      </c>
      <c r="B9" s="6">
        <v>1200</v>
      </c>
      <c r="C9" s="6">
        <v>600</v>
      </c>
      <c r="D9" s="6">
        <v>600</v>
      </c>
      <c r="E9" s="6">
        <v>300</v>
      </c>
      <c r="F9" s="6">
        <v>300</v>
      </c>
      <c r="G9" s="6">
        <v>300</v>
      </c>
      <c r="H9" s="6">
        <v>300</v>
      </c>
      <c r="I9" s="6">
        <v>450</v>
      </c>
      <c r="J9" s="6">
        <v>450</v>
      </c>
      <c r="K9" s="6">
        <v>900</v>
      </c>
      <c r="L9" s="6">
        <v>900</v>
      </c>
      <c r="M9" s="6">
        <v>650</v>
      </c>
      <c r="N9" s="4">
        <f t="shared" si="0"/>
        <v>6950</v>
      </c>
    </row>
    <row r="10" spans="1:14" x14ac:dyDescent="0.25">
      <c r="A10" s="2" t="s">
        <v>27</v>
      </c>
      <c r="B10" s="6">
        <v>1200</v>
      </c>
      <c r="C10" s="6">
        <v>600</v>
      </c>
      <c r="D10" s="6">
        <v>600</v>
      </c>
      <c r="E10" s="6">
        <v>300</v>
      </c>
      <c r="F10" s="6">
        <v>0</v>
      </c>
      <c r="G10" s="6">
        <v>300</v>
      </c>
      <c r="H10" s="6">
        <v>300</v>
      </c>
      <c r="I10" s="6">
        <v>0</v>
      </c>
      <c r="J10" s="6">
        <v>450</v>
      </c>
      <c r="K10" s="6">
        <v>900</v>
      </c>
      <c r="L10" s="6">
        <v>900</v>
      </c>
      <c r="M10" s="6">
        <v>650</v>
      </c>
      <c r="N10" s="4">
        <f t="shared" si="0"/>
        <v>6200</v>
      </c>
    </row>
    <row r="11" spans="1:14" x14ac:dyDescent="0.25">
      <c r="A11" s="2" t="s">
        <v>28</v>
      </c>
      <c r="B11" s="6">
        <v>1200</v>
      </c>
      <c r="C11" s="6">
        <v>600</v>
      </c>
      <c r="D11" s="6">
        <v>600</v>
      </c>
      <c r="E11" s="6">
        <v>300</v>
      </c>
      <c r="F11" s="6">
        <v>0</v>
      </c>
      <c r="G11" s="6">
        <v>300</v>
      </c>
      <c r="H11" s="6">
        <v>300</v>
      </c>
      <c r="I11" s="6">
        <v>0</v>
      </c>
      <c r="J11" s="6">
        <v>450</v>
      </c>
      <c r="K11" s="6">
        <v>900</v>
      </c>
      <c r="L11" s="6">
        <v>900</v>
      </c>
      <c r="M11" s="6">
        <v>650</v>
      </c>
      <c r="N11" s="4">
        <f t="shared" si="0"/>
        <v>6200</v>
      </c>
    </row>
    <row r="12" spans="1:14" x14ac:dyDescent="0.25">
      <c r="A12" s="2" t="s">
        <v>29</v>
      </c>
      <c r="B12" s="6">
        <v>1200</v>
      </c>
      <c r="C12" s="6">
        <v>600</v>
      </c>
      <c r="D12" s="6">
        <v>600</v>
      </c>
      <c r="E12" s="6">
        <v>300</v>
      </c>
      <c r="F12" s="6">
        <v>300</v>
      </c>
      <c r="G12" s="6">
        <v>300</v>
      </c>
      <c r="H12" s="6">
        <v>300</v>
      </c>
      <c r="I12" s="6">
        <v>450</v>
      </c>
      <c r="J12" s="6">
        <v>450</v>
      </c>
      <c r="K12" s="6">
        <v>900</v>
      </c>
      <c r="L12" s="6">
        <v>900</v>
      </c>
      <c r="M12" s="6">
        <v>650</v>
      </c>
      <c r="N12" s="4">
        <f t="shared" si="0"/>
        <v>6950</v>
      </c>
    </row>
    <row r="13" spans="1:14" x14ac:dyDescent="0.25">
      <c r="A13" s="2" t="s">
        <v>30</v>
      </c>
      <c r="B13" s="6">
        <v>1200</v>
      </c>
      <c r="C13" s="6">
        <v>600</v>
      </c>
      <c r="D13" s="6">
        <v>600</v>
      </c>
      <c r="E13" s="6">
        <v>300</v>
      </c>
      <c r="F13" s="6">
        <v>300</v>
      </c>
      <c r="G13" s="6">
        <v>300</v>
      </c>
      <c r="H13" s="6">
        <v>300</v>
      </c>
      <c r="I13" s="6">
        <v>450</v>
      </c>
      <c r="J13" s="6">
        <v>450</v>
      </c>
      <c r="K13" s="6">
        <v>900</v>
      </c>
      <c r="L13" s="6">
        <v>900</v>
      </c>
      <c r="M13" s="6">
        <v>650</v>
      </c>
      <c r="N13" s="4">
        <f t="shared" si="0"/>
        <v>6950</v>
      </c>
    </row>
    <row r="14" spans="1:14" x14ac:dyDescent="0.25">
      <c r="A14" s="2" t="s">
        <v>31</v>
      </c>
      <c r="B14" s="6">
        <v>1200</v>
      </c>
      <c r="C14" s="6">
        <v>600</v>
      </c>
      <c r="D14" s="6">
        <v>600</v>
      </c>
      <c r="E14" s="6">
        <v>300</v>
      </c>
      <c r="F14" s="6">
        <v>300</v>
      </c>
      <c r="G14" s="6">
        <v>300</v>
      </c>
      <c r="H14" s="6">
        <v>300</v>
      </c>
      <c r="I14" s="6">
        <v>450</v>
      </c>
      <c r="J14" s="6">
        <v>450</v>
      </c>
      <c r="K14" s="6">
        <v>900</v>
      </c>
      <c r="L14" s="6">
        <v>900</v>
      </c>
      <c r="M14" s="6">
        <v>650</v>
      </c>
      <c r="N14" s="4">
        <f t="shared" si="0"/>
        <v>6950</v>
      </c>
    </row>
    <row r="15" spans="1:14" x14ac:dyDescent="0.25">
      <c r="A15" s="2" t="s">
        <v>32</v>
      </c>
      <c r="B15" s="6">
        <v>1200</v>
      </c>
      <c r="C15" s="6">
        <v>600</v>
      </c>
      <c r="D15" s="6">
        <v>600</v>
      </c>
      <c r="E15" s="6">
        <v>300</v>
      </c>
      <c r="F15" s="6">
        <v>300</v>
      </c>
      <c r="G15" s="6">
        <v>300</v>
      </c>
      <c r="H15" s="6">
        <v>300</v>
      </c>
      <c r="I15" s="6">
        <v>450</v>
      </c>
      <c r="J15" s="6">
        <v>450</v>
      </c>
      <c r="K15" s="6">
        <v>900</v>
      </c>
      <c r="L15" s="6">
        <v>900</v>
      </c>
      <c r="M15" s="6">
        <v>650</v>
      </c>
      <c r="N15" s="4">
        <f t="shared" si="0"/>
        <v>6950</v>
      </c>
    </row>
    <row r="16" spans="1:14" x14ac:dyDescent="0.25">
      <c r="A16" s="2" t="s">
        <v>33</v>
      </c>
      <c r="B16" s="2">
        <v>1200</v>
      </c>
      <c r="C16" s="2">
        <v>0</v>
      </c>
      <c r="D16" s="2">
        <v>600</v>
      </c>
      <c r="E16" s="2">
        <v>300</v>
      </c>
      <c r="F16" s="2">
        <v>300</v>
      </c>
      <c r="G16" s="2">
        <v>300</v>
      </c>
      <c r="H16" s="2">
        <v>300</v>
      </c>
      <c r="I16" s="2">
        <v>450</v>
      </c>
      <c r="J16" s="2">
        <v>0</v>
      </c>
      <c r="K16" s="2">
        <v>900</v>
      </c>
      <c r="L16" s="2">
        <v>900</v>
      </c>
      <c r="M16" s="2">
        <v>650</v>
      </c>
      <c r="N16" s="4">
        <f t="shared" si="0"/>
        <v>5900</v>
      </c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4"/>
    </row>
    <row r="18" spans="1:14" x14ac:dyDescent="0.25">
      <c r="A18" s="2" t="s">
        <v>119</v>
      </c>
      <c r="B18" s="4">
        <f t="shared" ref="B18:M18" si="1">SUM(B5:B16)</f>
        <v>14400</v>
      </c>
      <c r="C18" s="4">
        <f t="shared" si="1"/>
        <v>6600</v>
      </c>
      <c r="D18" s="4">
        <f t="shared" si="1"/>
        <v>7200</v>
      </c>
      <c r="E18" s="4">
        <f t="shared" si="1"/>
        <v>3600</v>
      </c>
      <c r="F18" s="4">
        <f t="shared" si="1"/>
        <v>3000</v>
      </c>
      <c r="G18" s="4">
        <f t="shared" si="1"/>
        <v>3600</v>
      </c>
      <c r="H18" s="4">
        <f t="shared" si="1"/>
        <v>3600</v>
      </c>
      <c r="I18" s="4">
        <f t="shared" si="1"/>
        <v>4500</v>
      </c>
      <c r="J18" s="4">
        <f t="shared" si="1"/>
        <v>4950</v>
      </c>
      <c r="K18" s="4">
        <f t="shared" si="1"/>
        <v>10800</v>
      </c>
      <c r="L18" s="4">
        <f t="shared" si="1"/>
        <v>10800</v>
      </c>
      <c r="M18" s="4">
        <f t="shared" si="1"/>
        <v>7800</v>
      </c>
      <c r="N18" s="4">
        <f t="shared" si="0"/>
        <v>80850</v>
      </c>
    </row>
    <row r="20" spans="1:14" x14ac:dyDescent="0.25">
      <c r="A20" s="2" t="s">
        <v>123</v>
      </c>
    </row>
    <row r="21" spans="1:14" x14ac:dyDescent="0.25">
      <c r="A21" s="2" t="s">
        <v>124</v>
      </c>
      <c r="B21" s="8">
        <v>44673</v>
      </c>
    </row>
    <row r="22" spans="1:14" x14ac:dyDescent="0.25">
      <c r="A22" s="2" t="s">
        <v>125</v>
      </c>
      <c r="B22" t="s">
        <v>126</v>
      </c>
    </row>
    <row r="23" spans="1:14" x14ac:dyDescent="0.25">
      <c r="A23" s="2" t="s">
        <v>128</v>
      </c>
      <c r="B23" t="s">
        <v>127</v>
      </c>
    </row>
  </sheetData>
  <mergeCells count="2">
    <mergeCell ref="A1:N2"/>
    <mergeCell ref="A3:N3"/>
  </mergeCells>
  <pageMargins left="0.7" right="0.7" top="0.75" bottom="0.75" header="0.3" footer="0.3"/>
  <pageSetup orientation="portrait" horizontalDpi="4294967294" vertic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6A7E-EC37-42A4-80D7-D7303452514B}">
  <dimension ref="A1:G23"/>
  <sheetViews>
    <sheetView workbookViewId="0">
      <selection activeCell="B20" sqref="B20"/>
    </sheetView>
  </sheetViews>
  <sheetFormatPr defaultRowHeight="15" x14ac:dyDescent="0.25"/>
  <cols>
    <col min="1" max="1" width="17.5703125" customWidth="1"/>
    <col min="2" max="2" width="17" customWidth="1"/>
    <col min="3" max="3" width="14.7109375" customWidth="1"/>
    <col min="4" max="4" width="16.7109375" customWidth="1"/>
    <col min="5" max="5" width="12.28515625" customWidth="1"/>
    <col min="6" max="6" width="14.140625" customWidth="1"/>
    <col min="7" max="7" width="15" customWidth="1"/>
  </cols>
  <sheetData>
    <row r="1" spans="1:7" x14ac:dyDescent="0.25">
      <c r="A1" s="13" t="s">
        <v>129</v>
      </c>
      <c r="B1" s="14"/>
      <c r="C1" s="14"/>
      <c r="D1" s="14"/>
      <c r="E1" s="14"/>
      <c r="F1" s="14"/>
      <c r="G1" s="14"/>
    </row>
    <row r="2" spans="1:7" x14ac:dyDescent="0.25">
      <c r="A2" s="14"/>
      <c r="B2" s="14"/>
      <c r="C2" s="14"/>
      <c r="D2" s="14"/>
      <c r="E2" s="14"/>
      <c r="F2" s="14"/>
      <c r="G2" s="14"/>
    </row>
    <row r="3" spans="1:7" x14ac:dyDescent="0.25">
      <c r="A3" s="14" t="s">
        <v>130</v>
      </c>
      <c r="B3" s="14"/>
      <c r="C3" s="14"/>
      <c r="D3" s="14"/>
      <c r="E3" s="14"/>
      <c r="F3" s="14"/>
      <c r="G3" s="14"/>
    </row>
    <row r="4" spans="1:7" x14ac:dyDescent="0.25">
      <c r="A4" t="s">
        <v>120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119</v>
      </c>
    </row>
    <row r="5" spans="1:7" x14ac:dyDescent="0.25">
      <c r="A5" s="3" t="s">
        <v>22</v>
      </c>
      <c r="B5" s="2">
        <v>1256.98</v>
      </c>
      <c r="C5" s="2">
        <v>300</v>
      </c>
      <c r="D5" s="2">
        <v>2400</v>
      </c>
      <c r="E5" s="2">
        <v>102.3</v>
      </c>
      <c r="F5" s="2">
        <v>400</v>
      </c>
      <c r="G5" s="2">
        <f>SUM(B5:F5)</f>
        <v>4459.2800000000007</v>
      </c>
    </row>
    <row r="6" spans="1:7" x14ac:dyDescent="0.25">
      <c r="A6" s="3" t="s">
        <v>23</v>
      </c>
      <c r="B6" s="2">
        <v>23.98</v>
      </c>
      <c r="C6" s="2">
        <v>300</v>
      </c>
      <c r="D6" s="2">
        <v>2400</v>
      </c>
      <c r="E6" s="2">
        <v>110.97</v>
      </c>
      <c r="F6" s="2">
        <v>375</v>
      </c>
      <c r="G6" s="2">
        <f t="shared" ref="G6:G16" si="0">SUM(B6:F6)</f>
        <v>3209.95</v>
      </c>
    </row>
    <row r="7" spans="1:7" x14ac:dyDescent="0.25">
      <c r="A7" s="3" t="s">
        <v>24</v>
      </c>
      <c r="B7" s="2">
        <v>53.25</v>
      </c>
      <c r="C7" s="2">
        <v>300</v>
      </c>
      <c r="D7" s="2">
        <v>2400</v>
      </c>
      <c r="E7" s="2">
        <v>87.39</v>
      </c>
      <c r="F7" s="2">
        <v>653.5</v>
      </c>
      <c r="G7" s="2">
        <f t="shared" si="0"/>
        <v>3494.14</v>
      </c>
    </row>
    <row r="8" spans="1:7" x14ac:dyDescent="0.25">
      <c r="A8" s="3" t="s">
        <v>25</v>
      </c>
      <c r="B8" s="2">
        <v>0</v>
      </c>
      <c r="C8" s="2">
        <v>300</v>
      </c>
      <c r="D8" s="2">
        <v>2400</v>
      </c>
      <c r="E8" s="2">
        <v>45.97</v>
      </c>
      <c r="F8" s="2">
        <v>357.75</v>
      </c>
      <c r="G8" s="2">
        <f t="shared" si="0"/>
        <v>3103.72</v>
      </c>
    </row>
    <row r="9" spans="1:7" x14ac:dyDescent="0.25">
      <c r="A9" s="3" t="s">
        <v>26</v>
      </c>
      <c r="B9" s="2">
        <v>0</v>
      </c>
      <c r="C9" s="2">
        <v>300</v>
      </c>
      <c r="D9" s="2">
        <v>2400</v>
      </c>
      <c r="E9" s="2">
        <v>50.37</v>
      </c>
      <c r="F9" s="2">
        <v>401.3</v>
      </c>
      <c r="G9" s="2">
        <f t="shared" si="0"/>
        <v>3151.67</v>
      </c>
    </row>
    <row r="10" spans="1:7" x14ac:dyDescent="0.25">
      <c r="A10" s="3" t="s">
        <v>27</v>
      </c>
      <c r="B10" s="2">
        <v>1894.35</v>
      </c>
      <c r="C10" s="2">
        <v>300</v>
      </c>
      <c r="D10" s="2">
        <v>2400</v>
      </c>
      <c r="E10" s="2">
        <v>43.25</v>
      </c>
      <c r="F10" s="2">
        <v>675.33</v>
      </c>
      <c r="G10" s="2">
        <f t="shared" si="0"/>
        <v>5312.93</v>
      </c>
    </row>
    <row r="11" spans="1:7" x14ac:dyDescent="0.25">
      <c r="A11" s="3" t="s">
        <v>28</v>
      </c>
      <c r="B11" s="2">
        <v>1534.23</v>
      </c>
      <c r="C11" s="2">
        <v>300</v>
      </c>
      <c r="D11" s="2">
        <v>2400</v>
      </c>
      <c r="E11" s="2">
        <v>39.99</v>
      </c>
      <c r="F11" s="2">
        <v>545.34</v>
      </c>
      <c r="G11" s="2">
        <f t="shared" si="0"/>
        <v>4819.5599999999995</v>
      </c>
    </row>
    <row r="12" spans="1:7" x14ac:dyDescent="0.25">
      <c r="A12" s="3" t="s">
        <v>29</v>
      </c>
      <c r="B12" s="2">
        <v>450.98</v>
      </c>
      <c r="C12" s="2">
        <v>300</v>
      </c>
      <c r="D12" s="2">
        <v>2400</v>
      </c>
      <c r="E12" s="2">
        <v>34.869999999999997</v>
      </c>
      <c r="F12" s="2">
        <v>673.95</v>
      </c>
      <c r="G12" s="2">
        <f t="shared" si="0"/>
        <v>3859.8</v>
      </c>
    </row>
    <row r="13" spans="1:7" x14ac:dyDescent="0.25">
      <c r="A13" s="3" t="s">
        <v>30</v>
      </c>
      <c r="B13" s="2">
        <v>897.34</v>
      </c>
      <c r="C13" s="2">
        <v>300</v>
      </c>
      <c r="D13" s="2">
        <v>2400</v>
      </c>
      <c r="E13" s="2">
        <v>39.78</v>
      </c>
      <c r="F13" s="2">
        <v>589.76</v>
      </c>
      <c r="G13" s="2">
        <f t="shared" si="0"/>
        <v>4226.88</v>
      </c>
    </row>
    <row r="14" spans="1:7" x14ac:dyDescent="0.25">
      <c r="A14" s="3" t="s">
        <v>31</v>
      </c>
      <c r="B14" s="2">
        <v>0</v>
      </c>
      <c r="C14" s="2">
        <v>300</v>
      </c>
      <c r="D14" s="2">
        <v>2400</v>
      </c>
      <c r="E14" s="2">
        <v>45.98</v>
      </c>
      <c r="F14" s="2">
        <v>549.87</v>
      </c>
      <c r="G14" s="2">
        <f t="shared" si="0"/>
        <v>3295.85</v>
      </c>
    </row>
    <row r="15" spans="1:7" x14ac:dyDescent="0.25">
      <c r="A15" s="3" t="s">
        <v>32</v>
      </c>
      <c r="B15" s="2">
        <v>0</v>
      </c>
      <c r="C15" s="2">
        <v>300</v>
      </c>
      <c r="D15" s="2">
        <v>2400</v>
      </c>
      <c r="E15" s="2">
        <v>48.75</v>
      </c>
      <c r="F15" s="2">
        <v>499.01</v>
      </c>
      <c r="G15" s="2">
        <f t="shared" si="0"/>
        <v>3247.76</v>
      </c>
    </row>
    <row r="16" spans="1:7" x14ac:dyDescent="0.25">
      <c r="A16" s="3" t="s">
        <v>33</v>
      </c>
      <c r="B16" s="2">
        <v>1459.34</v>
      </c>
      <c r="C16" s="2">
        <v>300</v>
      </c>
      <c r="D16" s="2">
        <v>2400</v>
      </c>
      <c r="E16" s="2">
        <v>51.25</v>
      </c>
      <c r="F16" s="2">
        <v>575.34</v>
      </c>
      <c r="G16" s="2">
        <f t="shared" si="0"/>
        <v>4785.93</v>
      </c>
    </row>
    <row r="17" spans="1:7" x14ac:dyDescent="0.25">
      <c r="A17" s="3"/>
      <c r="B17" s="2"/>
      <c r="C17" s="2"/>
      <c r="D17" s="2"/>
      <c r="E17" s="2"/>
      <c r="F17" s="2"/>
      <c r="G17" s="2"/>
    </row>
    <row r="18" spans="1:7" x14ac:dyDescent="0.25">
      <c r="A18" s="3" t="s">
        <v>119</v>
      </c>
      <c r="B18" s="7">
        <f>SUM(B5:B16)</f>
        <v>7570.4500000000007</v>
      </c>
      <c r="C18" s="7">
        <f t="shared" ref="C18:F18" si="1">SUM(C5:C16)</f>
        <v>3600</v>
      </c>
      <c r="D18" s="7">
        <f t="shared" si="1"/>
        <v>28800</v>
      </c>
      <c r="E18" s="7">
        <f t="shared" si="1"/>
        <v>700.87</v>
      </c>
      <c r="F18" s="7">
        <f t="shared" si="1"/>
        <v>6296.1500000000005</v>
      </c>
      <c r="G18" s="2">
        <f>SUM(B18:F18)</f>
        <v>46967.47</v>
      </c>
    </row>
    <row r="20" spans="1:7" x14ac:dyDescent="0.25">
      <c r="A20" s="3" t="s">
        <v>123</v>
      </c>
    </row>
    <row r="21" spans="1:7" x14ac:dyDescent="0.25">
      <c r="A21" s="3" t="s">
        <v>124</v>
      </c>
      <c r="B21" s="9">
        <v>44673</v>
      </c>
    </row>
    <row r="22" spans="1:7" x14ac:dyDescent="0.25">
      <c r="A22" s="3" t="s">
        <v>125</v>
      </c>
      <c r="B22" s="10">
        <v>0.4236111111111111</v>
      </c>
    </row>
    <row r="23" spans="1:7" x14ac:dyDescent="0.25">
      <c r="A23" s="3" t="s">
        <v>128</v>
      </c>
      <c r="B23" s="1" t="s">
        <v>127</v>
      </c>
    </row>
  </sheetData>
  <mergeCells count="2">
    <mergeCell ref="A1:G2"/>
    <mergeCell ref="A3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1F0C-577C-426B-811E-54D10F4EB78A}">
  <dimension ref="A1:D23"/>
  <sheetViews>
    <sheetView tabSelected="1" workbookViewId="0">
      <selection sqref="A1:D2"/>
    </sheetView>
  </sheetViews>
  <sheetFormatPr defaultRowHeight="15" x14ac:dyDescent="0.25"/>
  <cols>
    <col min="1" max="1" width="22.28515625" customWidth="1"/>
    <col min="2" max="2" width="24" customWidth="1"/>
    <col min="3" max="3" width="18.140625" customWidth="1"/>
    <col min="4" max="4" width="21.7109375" customWidth="1"/>
  </cols>
  <sheetData>
    <row r="1" spans="1:4" x14ac:dyDescent="0.25">
      <c r="A1" s="13" t="s">
        <v>134</v>
      </c>
      <c r="B1" s="14"/>
      <c r="C1" s="14"/>
      <c r="D1" s="14"/>
    </row>
    <row r="2" spans="1:4" x14ac:dyDescent="0.25">
      <c r="A2" s="14"/>
      <c r="B2" s="14"/>
      <c r="C2" s="14"/>
      <c r="D2" s="14"/>
    </row>
    <row r="3" spans="1:4" x14ac:dyDescent="0.25">
      <c r="A3" s="14"/>
      <c r="B3" s="14"/>
      <c r="C3" s="14"/>
      <c r="D3" s="14"/>
    </row>
    <row r="4" spans="1:4" x14ac:dyDescent="0.25">
      <c r="A4" s="3" t="s">
        <v>120</v>
      </c>
      <c r="B4" t="s">
        <v>131</v>
      </c>
      <c r="C4" t="s">
        <v>132</v>
      </c>
      <c r="D4" t="s">
        <v>133</v>
      </c>
    </row>
    <row r="5" spans="1:4" x14ac:dyDescent="0.25">
      <c r="A5" s="12" t="s">
        <v>22</v>
      </c>
      <c r="B5" s="2" cm="1">
        <f t="array" ref="B5:B16">Monthly_Expense_Totals</f>
        <v>4459.2800000000007</v>
      </c>
      <c r="C5" s="2" cm="1">
        <f t="array" ref="C5:C16">Monthly_Income_Totals</f>
        <v>6950</v>
      </c>
      <c r="D5" s="11" cm="1">
        <f t="array" ref="D5:D16">Monthly_Expense_Totals/Monthly_Income_Totals</f>
        <v>0.64162302158273388</v>
      </c>
    </row>
    <row r="6" spans="1:4" x14ac:dyDescent="0.25">
      <c r="A6" s="12" t="s">
        <v>23</v>
      </c>
      <c r="B6" s="2">
        <v>3209.95</v>
      </c>
      <c r="C6" s="2">
        <v>6950</v>
      </c>
      <c r="D6" s="11">
        <v>0.46186330935251796</v>
      </c>
    </row>
    <row r="7" spans="1:4" x14ac:dyDescent="0.25">
      <c r="A7" s="12" t="s">
        <v>24</v>
      </c>
      <c r="B7" s="2">
        <v>3494.14</v>
      </c>
      <c r="C7" s="2">
        <v>6950</v>
      </c>
      <c r="D7" s="11">
        <v>0.50275395683453239</v>
      </c>
    </row>
    <row r="8" spans="1:4" x14ac:dyDescent="0.25">
      <c r="A8" s="12" t="s">
        <v>25</v>
      </c>
      <c r="B8" s="2">
        <v>3103.72</v>
      </c>
      <c r="C8" s="2">
        <v>6950</v>
      </c>
      <c r="D8" s="11">
        <v>0.44657841726618702</v>
      </c>
    </row>
    <row r="9" spans="1:4" x14ac:dyDescent="0.25">
      <c r="A9" s="12" t="s">
        <v>26</v>
      </c>
      <c r="B9" s="2">
        <v>3151.67</v>
      </c>
      <c r="C9" s="2">
        <v>6950</v>
      </c>
      <c r="D9" s="11">
        <v>0.45347769784172665</v>
      </c>
    </row>
    <row r="10" spans="1:4" x14ac:dyDescent="0.25">
      <c r="A10" s="12" t="s">
        <v>27</v>
      </c>
      <c r="B10" s="2">
        <v>5312.93</v>
      </c>
      <c r="C10" s="2">
        <v>6200</v>
      </c>
      <c r="D10" s="11">
        <v>0.85692419354838711</v>
      </c>
    </row>
    <row r="11" spans="1:4" x14ac:dyDescent="0.25">
      <c r="A11" s="12" t="s">
        <v>28</v>
      </c>
      <c r="B11" s="2">
        <v>4819.5599999999995</v>
      </c>
      <c r="C11" s="2">
        <v>6200</v>
      </c>
      <c r="D11" s="11">
        <v>0.77734838709677412</v>
      </c>
    </row>
    <row r="12" spans="1:4" x14ac:dyDescent="0.25">
      <c r="A12" s="12" t="s">
        <v>29</v>
      </c>
      <c r="B12" s="2">
        <v>3859.8</v>
      </c>
      <c r="C12" s="2">
        <v>6950</v>
      </c>
      <c r="D12" s="11">
        <v>0.55536690647482012</v>
      </c>
    </row>
    <row r="13" spans="1:4" x14ac:dyDescent="0.25">
      <c r="A13" s="12" t="s">
        <v>30</v>
      </c>
      <c r="B13" s="2">
        <v>4226.88</v>
      </c>
      <c r="C13" s="2">
        <v>6950</v>
      </c>
      <c r="D13" s="11">
        <v>0.60818417266187053</v>
      </c>
    </row>
    <row r="14" spans="1:4" x14ac:dyDescent="0.25">
      <c r="A14" s="12" t="s">
        <v>31</v>
      </c>
      <c r="B14" s="2">
        <v>3295.85</v>
      </c>
      <c r="C14" s="2">
        <v>6950</v>
      </c>
      <c r="D14" s="11">
        <v>0.47422302158273377</v>
      </c>
    </row>
    <row r="15" spans="1:4" x14ac:dyDescent="0.25">
      <c r="A15" s="12" t="s">
        <v>32</v>
      </c>
      <c r="B15" s="2">
        <v>3247.76</v>
      </c>
      <c r="C15" s="2">
        <v>6950</v>
      </c>
      <c r="D15" s="11">
        <v>0.46730359712230218</v>
      </c>
    </row>
    <row r="16" spans="1:4" x14ac:dyDescent="0.25">
      <c r="A16" s="12" t="s">
        <v>33</v>
      </c>
      <c r="B16" s="2">
        <v>4785.93</v>
      </c>
      <c r="C16" s="2">
        <v>5900</v>
      </c>
      <c r="D16" s="11">
        <v>0.8111745762711865</v>
      </c>
    </row>
    <row r="18" spans="1:4" x14ac:dyDescent="0.25">
      <c r="A18" s="12" t="s">
        <v>119</v>
      </c>
      <c r="B18" s="2">
        <f>SUM(Monthly_Expense_Totals)</f>
        <v>46967.47</v>
      </c>
      <c r="C18" s="2">
        <f>SUM(Monthly_Income_Totals)</f>
        <v>80850</v>
      </c>
      <c r="D18" s="2"/>
    </row>
    <row r="20" spans="1:4" x14ac:dyDescent="0.25">
      <c r="A20" s="12" t="s">
        <v>123</v>
      </c>
    </row>
    <row r="21" spans="1:4" x14ac:dyDescent="0.25">
      <c r="A21" t="s">
        <v>124</v>
      </c>
      <c r="B21" s="9">
        <v>44673</v>
      </c>
    </row>
    <row r="22" spans="1:4" x14ac:dyDescent="0.25">
      <c r="A22" s="12" t="s">
        <v>125</v>
      </c>
      <c r="B22" s="1" t="s">
        <v>136</v>
      </c>
    </row>
    <row r="23" spans="1:4" x14ac:dyDescent="0.25">
      <c r="A23" t="s">
        <v>135</v>
      </c>
      <c r="B23" s="1" t="s">
        <v>127</v>
      </c>
    </row>
  </sheetData>
  <mergeCells count="2">
    <mergeCell ref="A1:D2"/>
    <mergeCell ref="A3:D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Monthly Income by Unit</vt:lpstr>
      <vt:lpstr>Monthly Expense Summary</vt:lpstr>
      <vt:lpstr>Building Space Inventory</vt:lpstr>
      <vt:lpstr>Tenants by Unit</vt:lpstr>
      <vt:lpstr>Tenant Information</vt:lpstr>
      <vt:lpstr>Monthly Rent Summary Answer</vt:lpstr>
      <vt:lpstr>Monthly Expense Summary Answer</vt:lpstr>
      <vt:lpstr>Expense Divided By Income Month</vt:lpstr>
      <vt:lpstr>Monthly_Expense_Totals</vt:lpstr>
      <vt:lpstr>Monthly_Income_Totals</vt:lpstr>
      <vt:lpstr>'Monthly Income by Unit'!Print_Area</vt:lpstr>
      <vt:lpstr>'Tenant Information'!Print_Area</vt:lpstr>
      <vt:lpstr>'Monthly Income by Unit'!Print_Titles</vt:lpstr>
      <vt:lpstr>Unit_0year</vt:lpstr>
      <vt:lpstr>Unit_1year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Hemenway</dc:creator>
  <cp:lastModifiedBy>Villegas,Juan G.(Student)</cp:lastModifiedBy>
  <cp:lastPrinted>2019-12-01T21:51:27Z</cp:lastPrinted>
  <dcterms:created xsi:type="dcterms:W3CDTF">2019-11-24T17:24:05Z</dcterms:created>
  <dcterms:modified xsi:type="dcterms:W3CDTF">2022-04-29T14:42:13Z</dcterms:modified>
</cp:coreProperties>
</file>